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005" windowWidth="15480" windowHeight="10380"/>
  </bookViews>
  <sheets>
    <sheet name="4 programa" sheetId="8" r:id="rId1"/>
    <sheet name="Lyginamasis variantas" sheetId="9" state="hidden" r:id="rId2"/>
    <sheet name="Aiškinamoji lentelė" sheetId="5" state="hidden" r:id="rId3"/>
  </sheets>
  <definedNames>
    <definedName name="_xlnm.Print_Area" localSheetId="0">'4 programa'!$A$1:$N$51</definedName>
    <definedName name="_xlnm.Print_Area" localSheetId="2">'Aiškinamoji lentelė'!$A$1:$U$48</definedName>
    <definedName name="_xlnm.Print_Area" localSheetId="1">'Lyginamasis variantas'!$A$1:$Q$52</definedName>
    <definedName name="_xlnm.Print_Titles" localSheetId="0">'4 programa'!$5:$7</definedName>
    <definedName name="_xlnm.Print_Titles" localSheetId="2">'Aiškinamoji lentelė'!$6:$8</definedName>
    <definedName name="_xlnm.Print_Titles" localSheetId="1">'Lyginamasis variantas'!$6:$8</definedName>
  </definedNames>
  <calcPr calcId="145621" fullPrecision="0"/>
</workbook>
</file>

<file path=xl/calcChain.xml><?xml version="1.0" encoding="utf-8"?>
<calcChain xmlns="http://schemas.openxmlformats.org/spreadsheetml/2006/main">
  <c r="L24" i="9" l="1"/>
  <c r="K24" i="9"/>
  <c r="I24" i="9"/>
  <c r="H23" i="8" l="1"/>
  <c r="I37" i="9" l="1"/>
  <c r="K37" i="9" l="1"/>
  <c r="L37" i="9"/>
  <c r="H37" i="9"/>
  <c r="K38" i="9" l="1"/>
  <c r="K39" i="9" s="1"/>
  <c r="L38" i="9"/>
  <c r="L39" i="9" s="1"/>
  <c r="L19" i="9"/>
  <c r="K19" i="9"/>
  <c r="L16" i="9"/>
  <c r="K16" i="9"/>
  <c r="K20" i="9" l="1"/>
  <c r="K21" i="9" s="1"/>
  <c r="K40" i="9" s="1"/>
  <c r="L20" i="9"/>
  <c r="L21" i="9" s="1"/>
  <c r="L40" i="9" s="1"/>
  <c r="J24" i="9" l="1"/>
  <c r="J37" i="9" s="1"/>
  <c r="J50" i="9" l="1"/>
  <c r="I50" i="9"/>
  <c r="H50" i="9"/>
  <c r="J49" i="9"/>
  <c r="I49" i="9"/>
  <c r="H49" i="9"/>
  <c r="J48" i="9"/>
  <c r="I48" i="9"/>
  <c r="H48" i="9"/>
  <c r="J46" i="9"/>
  <c r="I46" i="9"/>
  <c r="H46" i="9"/>
  <c r="J45" i="9"/>
  <c r="I45" i="9"/>
  <c r="H45" i="9"/>
  <c r="J38" i="9"/>
  <c r="J39" i="9" s="1"/>
  <c r="I38" i="9"/>
  <c r="I39" i="9" s="1"/>
  <c r="H38" i="9"/>
  <c r="H39" i="9" s="1"/>
  <c r="J19" i="9"/>
  <c r="I19" i="9"/>
  <c r="H19" i="9"/>
  <c r="J16" i="9"/>
  <c r="I16" i="9"/>
  <c r="H16" i="9"/>
  <c r="I20" i="9" l="1"/>
  <c r="I21" i="9" s="1"/>
  <c r="H47" i="9"/>
  <c r="I47" i="9"/>
  <c r="H20" i="9"/>
  <c r="H21" i="9" s="1"/>
  <c r="H40" i="9" s="1"/>
  <c r="H44" i="9"/>
  <c r="J47" i="9"/>
  <c r="J44" i="9"/>
  <c r="I44" i="9"/>
  <c r="I51" i="9" s="1"/>
  <c r="J20" i="9"/>
  <c r="J21" i="9" s="1"/>
  <c r="J40" i="9" s="1"/>
  <c r="I40" i="9"/>
  <c r="I36" i="8"/>
  <c r="J36" i="8"/>
  <c r="H36" i="8"/>
  <c r="J51" i="9" l="1"/>
  <c r="H51" i="9"/>
  <c r="J49" i="8"/>
  <c r="I49" i="8"/>
  <c r="H49" i="8"/>
  <c r="J48" i="8"/>
  <c r="I48" i="8"/>
  <c r="H48" i="8"/>
  <c r="J47" i="8"/>
  <c r="I47" i="8"/>
  <c r="H47" i="8"/>
  <c r="J45" i="8"/>
  <c r="I45" i="8"/>
  <c r="H45" i="8"/>
  <c r="J44" i="8"/>
  <c r="I44" i="8"/>
  <c r="H44" i="8"/>
  <c r="J37" i="8"/>
  <c r="J38" i="8" s="1"/>
  <c r="I37" i="8"/>
  <c r="I38" i="8" s="1"/>
  <c r="H37" i="8"/>
  <c r="H38" i="8" s="1"/>
  <c r="J18" i="8"/>
  <c r="I18" i="8"/>
  <c r="H18" i="8"/>
  <c r="J15" i="8"/>
  <c r="I15" i="8"/>
  <c r="H15" i="8"/>
  <c r="H19" i="8" l="1"/>
  <c r="H20" i="8" s="1"/>
  <c r="H39" i="8" s="1"/>
  <c r="H43" i="8"/>
  <c r="I19" i="8"/>
  <c r="I20" i="8" s="1"/>
  <c r="I39" i="8" s="1"/>
  <c r="I43" i="8"/>
  <c r="J43" i="8"/>
  <c r="H46" i="8"/>
  <c r="J46" i="8"/>
  <c r="I46" i="8"/>
  <c r="J19" i="8"/>
  <c r="J20" i="8" s="1"/>
  <c r="J39" i="8" s="1"/>
  <c r="L33" i="5"/>
  <c r="M33" i="5"/>
  <c r="H50" i="8" l="1"/>
  <c r="J50" i="8"/>
  <c r="I50" i="8"/>
  <c r="L16" i="5" l="1"/>
  <c r="L20" i="5"/>
  <c r="L24" i="5" l="1"/>
  <c r="L34" i="5"/>
  <c r="K32" i="5"/>
  <c r="K31" i="5" l="1"/>
  <c r="P20" i="5" l="1"/>
  <c r="J46" i="5" l="1"/>
  <c r="J33" i="5"/>
  <c r="J34" i="5" s="1"/>
  <c r="K45" i="5" l="1"/>
  <c r="K44" i="5"/>
  <c r="K42" i="5"/>
  <c r="K46" i="5" l="1"/>
  <c r="K43" i="5" s="1"/>
  <c r="K30" i="5"/>
  <c r="K29" i="5"/>
  <c r="K23" i="5"/>
  <c r="K20" i="5"/>
  <c r="K16" i="5"/>
  <c r="K33" i="5" l="1"/>
  <c r="K24" i="5"/>
  <c r="K25" i="5" s="1"/>
  <c r="K41" i="5"/>
  <c r="K40" i="5" s="1"/>
  <c r="K47" i="5" s="1"/>
  <c r="K34" i="5" l="1"/>
  <c r="K35" i="5" s="1"/>
  <c r="K36" i="5" s="1"/>
  <c r="J23" i="5"/>
  <c r="P33" i="5" l="1"/>
  <c r="P34" i="5" s="1"/>
  <c r="M34" i="5" l="1"/>
  <c r="N33" i="5"/>
  <c r="N34" i="5" s="1"/>
  <c r="O33" i="5"/>
  <c r="O34" i="5" s="1"/>
  <c r="Q33" i="5"/>
  <c r="Q34" i="5" s="1"/>
  <c r="M35" i="5" l="1"/>
  <c r="O35" i="5"/>
  <c r="N35" i="5"/>
  <c r="Q46" i="5"/>
  <c r="P46" i="5"/>
  <c r="Q45" i="5"/>
  <c r="P45" i="5"/>
  <c r="J45" i="5"/>
  <c r="L45" i="5" l="1"/>
  <c r="L46" i="5"/>
  <c r="L35" i="5"/>
  <c r="Q41" i="5" l="1"/>
  <c r="P41" i="5"/>
  <c r="P35" i="5" l="1"/>
  <c r="Q16" i="5"/>
  <c r="P16" i="5"/>
  <c r="P24" i="5" s="1"/>
  <c r="O16" i="5"/>
  <c r="N16" i="5"/>
  <c r="M16" i="5"/>
  <c r="J16" i="5" l="1"/>
  <c r="Q20" i="5"/>
  <c r="Q24" i="5" s="1"/>
  <c r="P25" i="5"/>
  <c r="P36" i="5" s="1"/>
  <c r="O20" i="5"/>
  <c r="N20" i="5"/>
  <c r="M20" i="5"/>
  <c r="M24" i="5" s="1"/>
  <c r="L41" i="5"/>
  <c r="Q25" i="5" l="1"/>
  <c r="J35" i="5"/>
  <c r="M25" i="5"/>
  <c r="M36" i="5" s="1"/>
  <c r="N36" i="5"/>
  <c r="O36" i="5"/>
  <c r="L25" i="5"/>
  <c r="L36" i="5" s="1"/>
  <c r="J20" i="5"/>
  <c r="J24" i="5" s="1"/>
  <c r="Q35" i="5"/>
  <c r="J42" i="5"/>
  <c r="J25" i="5" l="1"/>
  <c r="J36" i="5" s="1"/>
  <c r="Q44" i="5"/>
  <c r="Q43" i="5" s="1"/>
  <c r="P44" i="5"/>
  <c r="P43" i="5" s="1"/>
  <c r="Q42" i="5"/>
  <c r="P42" i="5"/>
  <c r="P40" i="5" s="1"/>
  <c r="L42" i="5" l="1"/>
  <c r="L40" i="5" s="1"/>
  <c r="Q36" i="5" l="1"/>
  <c r="Q40" i="5" l="1"/>
  <c r="L44" i="5"/>
  <c r="L43" i="5" s="1"/>
  <c r="L47" i="5" s="1"/>
  <c r="J44" i="5"/>
  <c r="J43" i="5" s="1"/>
  <c r="J41" i="5" l="1"/>
  <c r="J40" i="5" s="1"/>
  <c r="Q47" i="5"/>
  <c r="J47" i="5" l="1"/>
  <c r="P47" i="5"/>
</calcChain>
</file>

<file path=xl/comments1.xml><?xml version="1.0" encoding="utf-8"?>
<comments xmlns="http://schemas.openxmlformats.org/spreadsheetml/2006/main">
  <authors>
    <author>Audra Cepiene</author>
    <author>Indre Buteniene</author>
  </authors>
  <commentList>
    <comment ref="E12" author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E16" authorId="0">
      <text>
        <r>
          <rPr>
            <b/>
            <sz val="9"/>
            <color indexed="81"/>
            <rFont val="Tahoma"/>
            <family val="2"/>
            <charset val="186"/>
          </rPr>
          <t>P3.3.4.1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E23"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27" author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G28" authorId="1">
      <text>
        <r>
          <rPr>
            <sz val="9"/>
            <color indexed="81"/>
            <rFont val="Tahoma"/>
            <family val="2"/>
            <charset val="186"/>
          </rPr>
          <t>KVJUD, PPAR, KPA, KU prisidėjimas</t>
        </r>
      </text>
    </comment>
  </commentList>
</comments>
</file>

<file path=xl/comments2.xml><?xml version="1.0" encoding="utf-8"?>
<comments xmlns="http://schemas.openxmlformats.org/spreadsheetml/2006/main">
  <authors>
    <author>Audra Cepiene</author>
    <author>Indre Buteniene</author>
  </authors>
  <commentList>
    <comment ref="E13" author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E17" authorId="0">
      <text>
        <r>
          <rPr>
            <b/>
            <sz val="9"/>
            <color indexed="81"/>
            <rFont val="Tahoma"/>
            <family val="2"/>
            <charset val="186"/>
          </rPr>
          <t>P3.3.4.1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E24"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28" author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G29" authorId="1">
      <text>
        <r>
          <rPr>
            <sz val="9"/>
            <color indexed="81"/>
            <rFont val="Tahoma"/>
            <family val="2"/>
            <charset val="186"/>
          </rPr>
          <t>KVJUD, PPAR, KPA, KU prisidėjimas</t>
        </r>
      </text>
    </comment>
  </commentList>
</comments>
</file>

<file path=xl/comments3.xml><?xml version="1.0" encoding="utf-8"?>
<comments xmlns="http://schemas.openxmlformats.org/spreadsheetml/2006/main">
  <authors>
    <author>Audra Cepiene</author>
    <author>Indre Buteniene</author>
  </authors>
  <commentList>
    <comment ref="F13" author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F17" authorId="0">
      <text>
        <r>
          <rPr>
            <sz val="9"/>
            <color indexed="81"/>
            <rFont val="Tahoma"/>
            <family val="2"/>
            <charset val="186"/>
          </rPr>
          <t xml:space="preserve">
3.3.4.1
Įkurti kūrybinio verslo inkubatorių Kultūros fabrike, siekiant plėtoti kūrybinių  ir kultūrinių industrijų veiklą;
3.3.4.3. Sudaryti palankias sąlygas kino meno plėtotei įkuriant kino biurą ir kino centrą Kultūros fabrike</t>
        </r>
      </text>
    </comment>
    <comment ref="F28"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F31" author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L31" authorId="0">
      <text>
        <r>
          <rPr>
            <sz val="9"/>
            <color indexed="81"/>
            <rFont val="Tahoma"/>
            <family val="2"/>
            <charset val="186"/>
          </rPr>
          <t>Pagal ketinimų protokolą 150.000 Eur, 52 proc.</t>
        </r>
      </text>
    </comment>
    <comment ref="I32" authorId="1">
      <text>
        <r>
          <rPr>
            <b/>
            <sz val="9"/>
            <color indexed="81"/>
            <rFont val="Tahoma"/>
            <family val="2"/>
            <charset val="186"/>
          </rPr>
          <t>Indre Buteniene:</t>
        </r>
        <r>
          <rPr>
            <sz val="9"/>
            <color indexed="81"/>
            <rFont val="Tahoma"/>
            <family val="2"/>
            <charset val="186"/>
          </rPr>
          <t xml:space="preserve">
KVJUD, PPAR, KPA, KU prisidėjimas</t>
        </r>
      </text>
    </comment>
    <comment ref="J36" authorId="0">
      <text>
        <r>
          <rPr>
            <b/>
            <sz val="9"/>
            <color indexed="81"/>
            <rFont val="Tahoma"/>
            <family val="2"/>
            <charset val="186"/>
          </rPr>
          <t>Audra Cepiene:</t>
        </r>
        <r>
          <rPr>
            <sz val="9"/>
            <color indexed="81"/>
            <rFont val="Tahoma"/>
            <family val="2"/>
            <charset val="186"/>
          </rPr>
          <t xml:space="preserve">
132906 Eur
</t>
        </r>
      </text>
    </comment>
    <comment ref="J40" authorId="0">
      <text>
        <r>
          <rPr>
            <b/>
            <sz val="9"/>
            <color indexed="81"/>
            <rFont val="Tahoma"/>
            <family val="2"/>
            <charset val="186"/>
          </rPr>
          <t>Audra Cepiene:</t>
        </r>
        <r>
          <rPr>
            <sz val="9"/>
            <color indexed="81"/>
            <rFont val="Tahoma"/>
            <family val="2"/>
            <charset val="186"/>
          </rPr>
          <t xml:space="preserve">
pirminis buiudžetas 118425  Eur
</t>
        </r>
      </text>
    </comment>
  </commentList>
</comments>
</file>

<file path=xl/sharedStrings.xml><?xml version="1.0" encoding="utf-8"?>
<sst xmlns="http://schemas.openxmlformats.org/spreadsheetml/2006/main" count="354" uniqueCount="111">
  <si>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</si>
  <si>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</si>
  <si>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</si>
  <si>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</si>
  <si>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</si>
  <si>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</si>
  <si>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</si>
  <si>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</si>
  <si>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</si>
  <si>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</si>
  <si>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</si>
  <si>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</si>
  <si>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</si>
  <si>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</si>
  <si>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</si>
  <si>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</si>
  <si>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</si>
  <si>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</si>
  <si>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</si>
  <si>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</si>
  <si>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</si>
  <si>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Iš viso  veiklos planui: </t>
  </si>
  <si>
    <t xml:space="preserve"> TIKSLŲ, UŽDAVINIŲ, PRIEMONIŲ, PRIEMONIŲ IŠLAIDŲ IR PRODUKTO KRITERIJŲ SUVESTINĖ</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</si>
  <si>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</si>
  <si>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</si>
  <si>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</si>
  <si>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</si>
  <si>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03</t>
  </si>
  <si>
    <t>Strateginis tikslas 01. Didinti miesto konkurencingumą, kryptingai vystant infrastruktūrą ir sudarant palankias sąlygas verslui</t>
  </si>
  <si>
    <t>Skatinti Klaipėdos miesto gyventojų verslumą</t>
  </si>
  <si>
    <t>Kurti kokybišką ir efektyvią paramos smulkiajam ir vidutiniam verslui sistemą</t>
  </si>
  <si>
    <t>Pritraukti į Klaipėdos miestą vietos ir užsienio investicijas</t>
  </si>
  <si>
    <t>Formuoti verslui ir investicijoms patrauklų miesto įvaizdį</t>
  </si>
  <si>
    <t>5</t>
  </si>
  <si>
    <t>Buvusio tabako fabriko pritaikymas Klaipėdoje kūrybinių industrijų plėtrai</t>
  </si>
  <si>
    <t>SB(P)</t>
  </si>
  <si>
    <t>2016-ieji metai</t>
  </si>
  <si>
    <t>73/12</t>
  </si>
  <si>
    <t>82/16</t>
  </si>
  <si>
    <t>Klaipėdos miesto savivaldybės dalyvavimas Klaipėdos regiono savivaldybių asociacijos veikloje</t>
  </si>
  <si>
    <t>P. 3.1.1.1, P3.1.1.2</t>
  </si>
  <si>
    <t>P3.3.4.2</t>
  </si>
  <si>
    <t>I</t>
  </si>
  <si>
    <t xml:space="preserve">Mokamas narystės asociacijoje „Klaipėdos regionas“ mokestis, proc. </t>
  </si>
  <si>
    <t>Projektų, gerinančių smulkiojo ir vidutinio verslo sąlygas Klaipėdos mieste, įgyvendinimas</t>
  </si>
  <si>
    <t>Įgyvendinti projektai, gerinantys smulkiojo ir vidutinio verslo sąlygas, vnt.</t>
  </si>
  <si>
    <t>Įgyvendinti renginiai, skirti jaunimo verslumui skatinti, vnt.</t>
  </si>
  <si>
    <t>SMULKIOJO IR VIDUTINIO VERSLO PLĖTROS PROGRAMOS (NR. 04)</t>
  </si>
  <si>
    <t>Nuolat atnaujinama verslo stebėsenos sistema www.investinklaipeda.lt, kart./mėn.</t>
  </si>
  <si>
    <t>Veiklos plano tikslo kodas</t>
  </si>
  <si>
    <t>Papriemonės kodas</t>
  </si>
  <si>
    <t>Vykdytojas (skyrius / asmuo)</t>
  </si>
  <si>
    <t>2017-ųjų metų lėšų projektas</t>
  </si>
  <si>
    <t>2017-ieji metai</t>
  </si>
  <si>
    <t>IED Tarptautinių ryšių, verslo plėtros ir turizmo sk.</t>
  </si>
  <si>
    <t>IED  Tarptautinių ryšių, verslo plėtros ir turizmo sk.</t>
  </si>
  <si>
    <t>2017-ųjų m. lėšų poreikis</t>
  </si>
  <si>
    <t>Kt</t>
  </si>
  <si>
    <r>
      <t xml:space="preserve">Kitos lėšos </t>
    </r>
    <r>
      <rPr>
        <b/>
        <sz val="10"/>
        <rFont val="Times New Roman"/>
        <family val="1"/>
        <charset val="186"/>
      </rPr>
      <t>Kt</t>
    </r>
  </si>
  <si>
    <r>
      <t>Klaipėdos valstybinio jūrų uosto lėšos</t>
    </r>
    <r>
      <rPr>
        <b/>
        <sz val="10"/>
        <rFont val="Times New Roman"/>
        <family val="1"/>
        <charset val="186"/>
      </rPr>
      <t xml:space="preserve"> KVJUD</t>
    </r>
  </si>
  <si>
    <t>P3.3.4.1, P3.3.4.3</t>
  </si>
  <si>
    <t>P3.1.4.3</t>
  </si>
  <si>
    <t>2015 m. asignavimų planas</t>
  </si>
  <si>
    <r>
      <t>Inkubatoriaus biurų, studijų užimtumas (1077 m</t>
    </r>
    <r>
      <rPr>
        <vertAlign val="superscript"/>
        <sz val="10"/>
        <rFont val="Times New Roman"/>
        <family val="1"/>
        <charset val="186"/>
      </rPr>
      <t>2</t>
    </r>
    <r>
      <rPr>
        <sz val="10"/>
        <rFont val="Times New Roman"/>
        <family val="1"/>
        <charset val="186"/>
      </rPr>
      <t>), proc.</t>
    </r>
  </si>
  <si>
    <t>Klaipėdos regiono oro uosto rinkodaros priemonių rėmimas</t>
  </si>
  <si>
    <t>Miesto rinkodaros priemonių vykdymas:</t>
  </si>
  <si>
    <t>04 Smulkiojo ir vidutinio verslo plėtros programa</t>
  </si>
  <si>
    <t>Eur</t>
  </si>
  <si>
    <t>Planas</t>
  </si>
  <si>
    <t>Darbo vietų skaičius / naujai įsikūrusių inkubatoriuje SVV subjektų skaičius</t>
  </si>
  <si>
    <t xml:space="preserve"> 2015–2018 M. KLAIPĖDOS MIESTO SAVIVALDYBĖS</t>
  </si>
  <si>
    <t>Lėšų poreikis biudžetiniams 
2016-iesiems metams</t>
  </si>
  <si>
    <t>2018-ųjų metų lėšų projektas</t>
  </si>
  <si>
    <t>IED Projektų skyrius</t>
  </si>
  <si>
    <t>2018-ųjų m. lėšų poreikis</t>
  </si>
  <si>
    <t>2018-ieji metai</t>
  </si>
  <si>
    <t>2015 m. asignavimų plano pakeitimas</t>
  </si>
  <si>
    <t>Klaipėdos ekonominės plėtros strategijos parengimas</t>
  </si>
  <si>
    <t>Sukurtas reklaminis paketas  (informaciniai pranešimai, naujienlaiškiai ir kt.), vnt.</t>
  </si>
  <si>
    <t>P3.1.4.1</t>
  </si>
  <si>
    <t>Parengta strategija, vnt.</t>
  </si>
  <si>
    <t xml:space="preserve"> 2016–2018 M. KLAIPĖDOS MIESTO SAVIVALDYBĖS</t>
  </si>
  <si>
    <t>tūkst. Eur</t>
  </si>
  <si>
    <t>2016 m. asignavimų planas</t>
  </si>
  <si>
    <t>2017 m. lėšų poreikis</t>
  </si>
  <si>
    <t>2018 m. lėšų poreikis</t>
  </si>
  <si>
    <t>2016-ųjų metų asignavimų planas</t>
  </si>
  <si>
    <t xml:space="preserve">Pritraukta skrydžių krypčių į Klaipėdos regiono oro uostą </t>
  </si>
  <si>
    <t>Kūrybinio inkubatoriaus Kultūros fabriko veiklos programos įgyvendinimas</t>
  </si>
  <si>
    <t xml:space="preserve"> TIKSLŲ, UŽDAVINIŲ, PRIEMONIŲ, PRIEMONIŲ IŠLAIDŲ IR PRODUKTO KRITERIJŲ DEATALI SUVESTINĖ</t>
  </si>
  <si>
    <t>Aiškinamojo rašto priedas Nr.3</t>
  </si>
  <si>
    <t>Lyginamasis variantas</t>
  </si>
  <si>
    <t>Siūlomas keisti 2016-ųjų metų asignavimų planas</t>
  </si>
  <si>
    <t>Skirtumas</t>
  </si>
  <si>
    <t>Siūlomas keisti 2016 m. asignavimų planas</t>
  </si>
  <si>
    <t>Klaipėdos regiono pasiekiamumo ir žinomumo programos įgyvendinimas</t>
  </si>
  <si>
    <t>Parengta programa, vnt.</t>
  </si>
  <si>
    <t>Miesto rinkodaros priemonių plano parengimas ir įgyvendinimas</t>
  </si>
  <si>
    <t>Paaiškinimas</t>
  </si>
  <si>
    <t>Parengtas miesto rinkodaros priemonių planas, vnt.</t>
  </si>
  <si>
    <t xml:space="preserve">Sukurtas reklaminis paketas (leidinio investuotojų pritraukimui leidyba, skaitmeninės žiniasklaidos priemonių paketas, reprezentacinio filmo gamyba, interaktyvaus pristatymo apie miestą paruošimas), vnt. </t>
  </si>
  <si>
    <t xml:space="preserve">Parengti straipsniai užsienio tradicinės ir skaitmeninės žiniasklaidos priemonėse apie investavimo Klaipėdoje galimybes, vnt. </t>
  </si>
  <si>
    <t>Organizuota užsienio žurnalistų vizitų į Klaipėdą, vnt.</t>
  </si>
  <si>
    <t>Investicijų pritraukimo priemonių plano parengimas ir įgyvendinimas</t>
  </si>
  <si>
    <t>Suteikta konsultacijų verslo subjektams, vnt.</t>
  </si>
  <si>
    <t xml:space="preserve">Sukurtas reklamos priemonių paketas (leidinys potencialiems investuotojams, skaitmeninės žiniasklaidos priemonės, reprezentacinis filmas, interaktyvus miesto pristatymas), vnt. </t>
  </si>
  <si>
    <t xml:space="preserve">Parengti straipsniai užsienio  žiniasklaidos priemonėse apie investavimo Klaipėdoje galimybes, vnt. </t>
  </si>
  <si>
    <t>Siūloma įtraukti naują papriemonę.  Numatoma parengti miesto rinkodaros priemonių planą, suformuoti miesto reklamos priemonių paketą: išleisti leidinį potencialiems investuotojams, sukurti reprezentacinį filmą bei interaktyvų miesto pristatymą, parengti skaitmeninės žiniasklaidos priemones). Taip pat norima organizuoti užienio žiniasklaidos atstovų vizitus į Klaipėdą. Tai reikalinga norint reklamuoti, pristatyti Klaipėdą kaip patrauklų  investicijoms miestą.</t>
  </si>
  <si>
    <t>Siūloma įtraukti naują papriemonę. Numatoma paruošti investicijų pritraukimo į Klaipėdos miestą priemonių planą, kuris apimtų pramonės sektorių analizę, investicinių projektų galimybių analizę, nustatytų investicijų pritraukimo kryptis. Vėlesniu laikotarpiu planuojama, kad bus organizuojami tinklaveikos ar specifines industrijos sritis pristatantys renginiai, kurie bus skirti potencialiems investuotojams. Be to, bus teikiamos konsultacijos potencialiems investuotojams - individualiems verslininkams ir įmonėms, suteikiama informacija apie investavimo galimybes Klaipėdos mieste.</t>
  </si>
  <si>
    <t>Organizuota renginių, pristatančių investavimo galimybes Klaipėdoje, vnt.</t>
  </si>
  <si>
    <t xml:space="preserve">Parengtas investicijų pritraukimo priemonių planas, vnt.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</si>
</sst>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font>
      <sz val="10"/>
      <name val="Arial"/>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10"/>
      <name val="Times New Roman"/>
      <family val="1"/>
      <charset val="204"/>
    </font>
    <font>
      <sz val="9"/>
      <name val="Times New Roman"/>
      <family val="1"/>
      <charset val="186"/>
    </font>
    <font>
      <sz val="9"/>
      <name val="Times New Roman"/>
      <family val="1"/>
    </font>
    <font>
      <sz val="8"/>
      <name val="Times New Roman"/>
      <family val="1"/>
    </font>
    <font>
      <sz val="10"/>
      <name val="Times New Roman"/>
      <family val="1"/>
    </font>
    <font>
      <sz val="9"/>
      <color indexed="8"/>
      <name val="Times New Roman"/>
      <family val="1"/>
      <charset val="186"/>
    </font>
    <font>
      <vertAlign val="superscript"/>
      <sz val="10"/>
      <name val="Times New Roman"/>
      <family val="1"/>
      <charset val="186"/>
    </font>
    <font>
      <sz val="9"/>
      <color indexed="81"/>
      <name val="Tahoma"/>
      <family val="2"/>
      <charset val="186"/>
    </font>
    <font>
      <b/>
      <sz val="9"/>
      <color indexed="81"/>
      <name val="Tahoma"/>
      <family val="2"/>
      <charset val="186"/>
    </font>
    <font>
      <b/>
      <sz val="8"/>
      <name val="Times New Roman"/>
      <family val="1"/>
      <charset val="186"/>
    </font>
    <font>
      <b/>
      <sz val="9"/>
      <name val="Times New Roman"/>
      <family val="1"/>
      <charset val="186"/>
    </font>
    <font>
      <b/>
      <i/>
      <sz val="12"/>
      <name val="Times New Roman"/>
      <family val="1"/>
      <charset val="186"/>
    </font>
    <font>
      <b/>
      <i/>
      <sz val="12"/>
      <name val="Arial"/>
      <family val="2"/>
      <charset val="186"/>
    </font>
    <font>
      <sz val="10"/>
      <color rgb="FFFF0000"/>
      <name val="Times New Roman"/>
      <family val="1"/>
      <charset val="186"/>
    </font>
    <font>
      <sz val="10"/>
      <color theme="1"/>
      <name val="Times New Roman"/>
      <family val="1"/>
      <charset val="186"/>
    </font>
    <font>
      <sz val="10"/>
      <color theme="1"/>
      <name val="Arial"/>
      <family val="2"/>
      <charset val="186"/>
    </font>
    <font>
      <sz val="10"/>
      <color rgb="FFFF0000"/>
      <name val="Arial"/>
      <family val="2"/>
      <charset val="186"/>
    </font>
    <font>
      <sz val="10"/>
      <color rgb="FFFF0000"/>
      <name val="Times New Roman"/>
      <family val="1"/>
    </font>
    <font>
      <b/>
      <sz val="10"/>
      <color theme="1"/>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CCFFCC"/>
        <bgColor indexed="64"/>
      </patternFill>
    </fill>
  </fills>
  <borders count="91">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
    <xf numFmtId="0" fontId="0" fillId="0" borderId="0"/>
    <xf numFmtId="0" fontId="4" fillId="0" borderId="0"/>
  </cellStyleXfs>
  <cellXfs count="715">
    <xf numFmtId="0" fontId="0" fillId="0" borderId="0" xfId="0"/>
    <xf numFmtId="0" fontId="1" fillId="0" borderId="0" xfId="0" applyFont="1" applyAlignment="1">
      <alignment horizontal="left" vertical="top"/>
    </xf>
    <xf numFmtId="0" fontId="1" fillId="0" borderId="0" xfId="0"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NumberFormat="1" applyFont="1" applyAlignment="1">
      <alignment vertical="top"/>
    </xf>
    <xf numFmtId="0" fontId="1" fillId="0" borderId="0" xfId="0" applyFont="1" applyAlignment="1">
      <alignment horizontal="center" vertical="top"/>
    </xf>
    <xf numFmtId="49" fontId="3" fillId="2" borderId="1" xfId="0" applyNumberFormat="1" applyFont="1" applyFill="1" applyBorder="1" applyAlignment="1">
      <alignment horizontal="center" vertical="top"/>
    </xf>
    <xf numFmtId="0" fontId="1" fillId="0" borderId="0" xfId="0" applyFont="1" applyBorder="1" applyAlignment="1">
      <alignment horizontal="left" vertical="top"/>
    </xf>
    <xf numFmtId="0" fontId="1" fillId="0" borderId="18" xfId="0" applyFont="1" applyFill="1" applyBorder="1" applyAlignment="1">
      <alignment vertical="top" wrapText="1"/>
    </xf>
    <xf numFmtId="0" fontId="1" fillId="0" borderId="23" xfId="0" applyFont="1" applyFill="1" applyBorder="1" applyAlignment="1">
      <alignment vertical="top" wrapText="1"/>
    </xf>
    <xf numFmtId="0" fontId="1" fillId="0" borderId="26" xfId="0" applyFont="1" applyFill="1" applyBorder="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0" fontId="1" fillId="0" borderId="45" xfId="0" applyFont="1" applyFill="1" applyBorder="1" applyAlignment="1">
      <alignment horizontal="center" vertical="top" wrapText="1"/>
    </xf>
    <xf numFmtId="0" fontId="1" fillId="0" borderId="45" xfId="0" applyFont="1" applyFill="1" applyBorder="1" applyAlignment="1">
      <alignment horizontal="center" vertical="top"/>
    </xf>
    <xf numFmtId="0" fontId="1" fillId="0" borderId="41" xfId="0" applyFont="1" applyFill="1" applyBorder="1" applyAlignment="1">
      <alignment horizontal="center" vertical="top" wrapText="1"/>
    </xf>
    <xf numFmtId="0" fontId="6" fillId="0" borderId="0" xfId="0" applyFont="1"/>
    <xf numFmtId="3" fontId="1" fillId="0" borderId="4"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0" fontId="1" fillId="0" borderId="0" xfId="0" applyFont="1" applyAlignment="1">
      <alignment vertical="center"/>
    </xf>
    <xf numFmtId="0" fontId="10" fillId="0" borderId="0" xfId="0" applyFont="1" applyFill="1" applyBorder="1" applyAlignment="1">
      <alignment horizontal="center" vertical="top"/>
    </xf>
    <xf numFmtId="0" fontId="10" fillId="0" borderId="0" xfId="0" applyNumberFormat="1" applyFont="1" applyFill="1" applyBorder="1" applyAlignment="1">
      <alignment horizontal="center" vertical="top"/>
    </xf>
    <xf numFmtId="3" fontId="1" fillId="4" borderId="3" xfId="0" applyNumberFormat="1" applyFont="1" applyFill="1" applyBorder="1" applyAlignment="1">
      <alignment horizontal="center" vertical="top"/>
    </xf>
    <xf numFmtId="0" fontId="1" fillId="0" borderId="48" xfId="0" applyFont="1" applyFill="1" applyBorder="1" applyAlignment="1">
      <alignment horizontal="center" vertical="top"/>
    </xf>
    <xf numFmtId="0" fontId="1" fillId="0" borderId="46" xfId="0" applyFont="1" applyFill="1" applyBorder="1" applyAlignment="1">
      <alignment horizontal="center" vertical="top"/>
    </xf>
    <xf numFmtId="49" fontId="3" fillId="5" borderId="16"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0" fontId="11" fillId="0" borderId="13" xfId="0" applyFont="1" applyFill="1" applyBorder="1" applyAlignment="1">
      <alignment horizontal="center" vertical="top"/>
    </xf>
    <xf numFmtId="0" fontId="11" fillId="0" borderId="57" xfId="0" applyFont="1" applyFill="1" applyBorder="1" applyAlignment="1">
      <alignment horizontal="left" vertical="top" wrapText="1"/>
    </xf>
    <xf numFmtId="0" fontId="12" fillId="3" borderId="4" xfId="0" applyFont="1" applyFill="1" applyBorder="1" applyAlignment="1">
      <alignment horizontal="center" vertical="center"/>
    </xf>
    <xf numFmtId="0" fontId="11" fillId="0" borderId="59" xfId="0" applyFont="1" applyFill="1" applyBorder="1" applyAlignment="1">
      <alignment vertical="top" wrapText="1"/>
    </xf>
    <xf numFmtId="0" fontId="11" fillId="0" borderId="63" xfId="0" applyFont="1" applyFill="1" applyBorder="1" applyAlignment="1">
      <alignment horizontal="center" vertical="top"/>
    </xf>
    <xf numFmtId="3" fontId="1" fillId="0" borderId="7" xfId="0" applyNumberFormat="1" applyFont="1" applyFill="1" applyBorder="1" applyAlignment="1">
      <alignment horizontal="center" vertical="top" wrapText="1"/>
    </xf>
    <xf numFmtId="0" fontId="11" fillId="0" borderId="12" xfId="0" applyFont="1" applyFill="1" applyBorder="1" applyAlignment="1">
      <alignment horizontal="center" vertical="top"/>
    </xf>
    <xf numFmtId="0" fontId="3" fillId="7" borderId="29" xfId="0" applyFont="1" applyFill="1" applyBorder="1" applyAlignment="1">
      <alignment horizontal="center" vertical="top"/>
    </xf>
    <xf numFmtId="0" fontId="3" fillId="7" borderId="67" xfId="0" applyFont="1" applyFill="1" applyBorder="1" applyAlignment="1">
      <alignment horizontal="center" vertical="top"/>
    </xf>
    <xf numFmtId="0" fontId="1" fillId="0" borderId="5" xfId="0" applyFont="1" applyFill="1" applyBorder="1" applyAlignment="1">
      <alignment horizontal="center" vertical="center" textRotation="90" wrapText="1"/>
    </xf>
    <xf numFmtId="0" fontId="1" fillId="0" borderId="5" xfId="0" applyFont="1" applyBorder="1" applyAlignment="1">
      <alignment horizontal="center" vertical="center" textRotation="90" wrapText="1"/>
    </xf>
    <xf numFmtId="49" fontId="3" fillId="8" borderId="57" xfId="0" applyNumberFormat="1" applyFont="1" applyFill="1" applyBorder="1" applyAlignment="1">
      <alignment horizontal="center" vertical="top" wrapText="1"/>
    </xf>
    <xf numFmtId="49" fontId="3" fillId="8" borderId="57" xfId="0" applyNumberFormat="1" applyFont="1" applyFill="1" applyBorder="1" applyAlignment="1">
      <alignment horizontal="center" vertical="top"/>
    </xf>
    <xf numFmtId="49" fontId="3" fillId="8" borderId="16" xfId="0" applyNumberFormat="1" applyFont="1" applyFill="1" applyBorder="1" applyAlignment="1">
      <alignment horizontal="center" vertical="top"/>
    </xf>
    <xf numFmtId="49" fontId="3" fillId="8" borderId="34" xfId="0" applyNumberFormat="1" applyFont="1" applyFill="1" applyBorder="1" applyAlignment="1">
      <alignment horizontal="center" vertical="top"/>
    </xf>
    <xf numFmtId="49" fontId="3" fillId="8" borderId="16" xfId="0" applyNumberFormat="1" applyFont="1" applyFill="1" applyBorder="1" applyAlignment="1">
      <alignment horizontal="center" vertical="top" wrapText="1"/>
    </xf>
    <xf numFmtId="0" fontId="16" fillId="0" borderId="33" xfId="0" applyFont="1" applyBorder="1" applyAlignment="1">
      <alignment horizontal="center" vertical="center" wrapText="1"/>
    </xf>
    <xf numFmtId="0" fontId="1" fillId="0" borderId="5" xfId="0" applyFont="1" applyBorder="1" applyAlignment="1">
      <alignment horizontal="center" vertical="center" textRotation="90" shrinkToFit="1"/>
    </xf>
    <xf numFmtId="0" fontId="1" fillId="0" borderId="0" xfId="0" applyFont="1" applyFill="1" applyBorder="1" applyAlignment="1">
      <alignment vertical="top"/>
    </xf>
    <xf numFmtId="0" fontId="1" fillId="0" borderId="55" xfId="0" applyFont="1" applyBorder="1" applyAlignment="1">
      <alignment vertical="top" wrapText="1"/>
    </xf>
    <xf numFmtId="0" fontId="10" fillId="0" borderId="3" xfId="0" applyFont="1" applyFill="1" applyBorder="1" applyAlignment="1">
      <alignment horizontal="center" vertical="top"/>
    </xf>
    <xf numFmtId="49" fontId="3" fillId="4" borderId="4" xfId="0" applyNumberFormat="1" applyFont="1" applyFill="1" applyBorder="1" applyAlignment="1">
      <alignment horizontal="center" vertical="top"/>
    </xf>
    <xf numFmtId="3" fontId="1" fillId="3" borderId="41" xfId="0" applyNumberFormat="1" applyFont="1" applyFill="1" applyBorder="1" applyAlignment="1">
      <alignment horizontal="right" vertical="top" wrapText="1"/>
    </xf>
    <xf numFmtId="3" fontId="1" fillId="3" borderId="27"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xf>
    <xf numFmtId="3" fontId="3" fillId="7" borderId="29" xfId="0" applyNumberFormat="1" applyFont="1" applyFill="1" applyBorder="1" applyAlignment="1">
      <alignment horizontal="right" vertical="top"/>
    </xf>
    <xf numFmtId="3" fontId="1" fillId="4" borderId="27" xfId="0" applyNumberFormat="1" applyFont="1" applyFill="1" applyBorder="1" applyAlignment="1">
      <alignment horizontal="right" vertical="top" wrapText="1"/>
    </xf>
    <xf numFmtId="3" fontId="1" fillId="3" borderId="44" xfId="0" applyNumberFormat="1" applyFont="1" applyFill="1" applyBorder="1" applyAlignment="1">
      <alignment horizontal="right" vertical="top" wrapText="1"/>
    </xf>
    <xf numFmtId="3" fontId="3" fillId="7" borderId="62" xfId="0" applyNumberFormat="1" applyFont="1" applyFill="1" applyBorder="1" applyAlignment="1">
      <alignment horizontal="right" vertical="top"/>
    </xf>
    <xf numFmtId="3" fontId="3" fillId="2" borderId="14" xfId="0" applyNumberFormat="1" applyFont="1" applyFill="1" applyBorder="1" applyAlignment="1">
      <alignment horizontal="right" vertical="top"/>
    </xf>
    <xf numFmtId="3" fontId="3" fillId="2" borderId="33" xfId="0" applyNumberFormat="1" applyFont="1" applyFill="1" applyBorder="1" applyAlignment="1">
      <alignment horizontal="right" vertical="top"/>
    </xf>
    <xf numFmtId="3" fontId="3" fillId="8" borderId="14" xfId="0" applyNumberFormat="1" applyFont="1" applyFill="1" applyBorder="1" applyAlignment="1">
      <alignment horizontal="right" vertical="top"/>
    </xf>
    <xf numFmtId="3" fontId="3" fillId="8" borderId="33" xfId="0" applyNumberFormat="1" applyFont="1" applyFill="1" applyBorder="1" applyAlignment="1">
      <alignment horizontal="right" vertical="top"/>
    </xf>
    <xf numFmtId="3" fontId="1" fillId="4" borderId="27" xfId="0" applyNumberFormat="1" applyFont="1" applyFill="1" applyBorder="1" applyAlignment="1">
      <alignment horizontal="right" vertical="top"/>
    </xf>
    <xf numFmtId="3" fontId="3" fillId="5" borderId="33" xfId="0" applyNumberFormat="1" applyFont="1" applyFill="1" applyBorder="1" applyAlignment="1">
      <alignment horizontal="right" vertical="top"/>
    </xf>
    <xf numFmtId="3" fontId="1" fillId="4" borderId="0" xfId="0" applyNumberFormat="1" applyFont="1" applyFill="1" applyAlignment="1">
      <alignment vertical="top"/>
    </xf>
    <xf numFmtId="3" fontId="1" fillId="0" borderId="41" xfId="0" applyNumberFormat="1" applyFont="1" applyFill="1" applyBorder="1" applyAlignment="1">
      <alignment horizontal="right" vertical="top"/>
    </xf>
    <xf numFmtId="3" fontId="1" fillId="0" borderId="63" xfId="0" applyNumberFormat="1" applyFont="1" applyBorder="1" applyAlignment="1">
      <alignment horizontal="right" vertical="top"/>
    </xf>
    <xf numFmtId="3" fontId="1" fillId="0" borderId="60" xfId="0" applyNumberFormat="1" applyFont="1" applyBorder="1" applyAlignment="1">
      <alignment horizontal="right" vertical="top"/>
    </xf>
    <xf numFmtId="3" fontId="1" fillId="0" borderId="4" xfId="0" applyNumberFormat="1" applyFont="1" applyBorder="1" applyAlignment="1">
      <alignment horizontal="right" vertical="top"/>
    </xf>
    <xf numFmtId="3" fontId="1" fillId="0" borderId="19" xfId="0" applyNumberFormat="1" applyFont="1" applyBorder="1" applyAlignment="1">
      <alignment horizontal="right" vertical="top"/>
    </xf>
    <xf numFmtId="3" fontId="1" fillId="0" borderId="52" xfId="0" applyNumberFormat="1" applyFont="1" applyBorder="1" applyAlignment="1">
      <alignment horizontal="right" vertical="top"/>
    </xf>
    <xf numFmtId="3" fontId="1" fillId="0" borderId="13" xfId="0" applyNumberFormat="1" applyFont="1" applyFill="1" applyBorder="1" applyAlignment="1">
      <alignment horizontal="right" vertical="top"/>
    </xf>
    <xf numFmtId="3" fontId="1" fillId="0" borderId="58" xfId="0" applyNumberFormat="1" applyFont="1" applyFill="1" applyBorder="1" applyAlignment="1">
      <alignment horizontal="right" vertical="top"/>
    </xf>
    <xf numFmtId="3" fontId="1" fillId="0" borderId="45" xfId="0" applyNumberFormat="1" applyFont="1" applyFill="1" applyBorder="1" applyAlignment="1">
      <alignment horizontal="right" vertical="top"/>
    </xf>
    <xf numFmtId="3" fontId="3" fillId="7" borderId="5" xfId="0" applyNumberFormat="1" applyFont="1" applyFill="1" applyBorder="1" applyAlignment="1">
      <alignment horizontal="right" vertical="top"/>
    </xf>
    <xf numFmtId="3" fontId="3" fillId="7" borderId="15" xfId="0" applyNumberFormat="1" applyFont="1" applyFill="1" applyBorder="1" applyAlignment="1">
      <alignment horizontal="right" vertical="top"/>
    </xf>
    <xf numFmtId="3" fontId="1" fillId="4" borderId="2" xfId="0" applyNumberFormat="1" applyFont="1" applyFill="1" applyBorder="1" applyAlignment="1">
      <alignment horizontal="right" vertical="top"/>
    </xf>
    <xf numFmtId="3" fontId="1" fillId="4" borderId="30" xfId="0" applyNumberFormat="1" applyFont="1" applyFill="1" applyBorder="1" applyAlignment="1">
      <alignment horizontal="right" vertical="top"/>
    </xf>
    <xf numFmtId="3" fontId="1" fillId="0" borderId="65" xfId="0" applyNumberFormat="1" applyFont="1" applyBorder="1" applyAlignment="1">
      <alignment horizontal="right" vertical="top"/>
    </xf>
    <xf numFmtId="3" fontId="1" fillId="3" borderId="26" xfId="0" applyNumberFormat="1" applyFont="1" applyFill="1" applyBorder="1" applyAlignment="1">
      <alignment horizontal="right" vertical="top" wrapText="1"/>
    </xf>
    <xf numFmtId="3" fontId="1" fillId="3" borderId="48" xfId="0" applyNumberFormat="1" applyFont="1" applyFill="1" applyBorder="1" applyAlignment="1">
      <alignment horizontal="right" vertical="top" wrapText="1"/>
    </xf>
    <xf numFmtId="3" fontId="1" fillId="4" borderId="4" xfId="0" applyNumberFormat="1" applyFont="1" applyFill="1" applyBorder="1" applyAlignment="1">
      <alignment horizontal="right" vertical="top"/>
    </xf>
    <xf numFmtId="3" fontId="1" fillId="4" borderId="19" xfId="0" applyNumberFormat="1" applyFont="1" applyFill="1" applyBorder="1" applyAlignment="1">
      <alignment horizontal="right" vertical="top"/>
    </xf>
    <xf numFmtId="3" fontId="1" fillId="4" borderId="13" xfId="0" applyNumberFormat="1" applyFont="1" applyFill="1" applyBorder="1" applyAlignment="1">
      <alignment horizontal="right" vertical="top"/>
    </xf>
    <xf numFmtId="3" fontId="1" fillId="4" borderId="58" xfId="0" applyNumberFormat="1" applyFont="1" applyFill="1" applyBorder="1" applyAlignment="1">
      <alignment horizontal="right" vertical="top"/>
    </xf>
    <xf numFmtId="3" fontId="1" fillId="0" borderId="46" xfId="0" applyNumberFormat="1" applyFont="1" applyFill="1" applyBorder="1" applyAlignment="1">
      <alignment horizontal="right" vertical="top"/>
    </xf>
    <xf numFmtId="3" fontId="1" fillId="4" borderId="52" xfId="0" applyNumberFormat="1" applyFont="1" applyFill="1" applyBorder="1" applyAlignment="1">
      <alignment horizontal="right" vertical="top"/>
    </xf>
    <xf numFmtId="3" fontId="3" fillId="7" borderId="66" xfId="0" applyNumberFormat="1" applyFont="1" applyFill="1" applyBorder="1" applyAlignment="1">
      <alignment horizontal="right" vertical="top"/>
    </xf>
    <xf numFmtId="3" fontId="3" fillId="7" borderId="12" xfId="0" applyNumberFormat="1" applyFont="1" applyFill="1" applyBorder="1" applyAlignment="1">
      <alignment horizontal="right" vertical="top"/>
    </xf>
    <xf numFmtId="3" fontId="3" fillId="7" borderId="32" xfId="0" applyNumberFormat="1" applyFont="1" applyFill="1" applyBorder="1" applyAlignment="1">
      <alignment horizontal="right" vertical="top"/>
    </xf>
    <xf numFmtId="3" fontId="3" fillId="7" borderId="28" xfId="0" applyNumberFormat="1" applyFont="1" applyFill="1" applyBorder="1" applyAlignment="1">
      <alignment horizontal="right" vertical="top"/>
    </xf>
    <xf numFmtId="3" fontId="3" fillId="2" borderId="8" xfId="0" applyNumberFormat="1" applyFont="1" applyFill="1" applyBorder="1" applyAlignment="1">
      <alignment horizontal="right" vertical="top"/>
    </xf>
    <xf numFmtId="3" fontId="3" fillId="8" borderId="8" xfId="0" applyNumberFormat="1" applyFont="1" applyFill="1" applyBorder="1" applyAlignment="1">
      <alignment horizontal="right" vertical="top"/>
    </xf>
    <xf numFmtId="3" fontId="1" fillId="0" borderId="3" xfId="0" applyNumberFormat="1" applyFont="1" applyBorder="1" applyAlignment="1">
      <alignment horizontal="right" vertical="top"/>
    </xf>
    <xf numFmtId="3" fontId="1" fillId="0" borderId="17" xfId="0" applyNumberFormat="1" applyFont="1" applyBorder="1" applyAlignment="1">
      <alignment horizontal="right" vertical="top"/>
    </xf>
    <xf numFmtId="3" fontId="9" fillId="0" borderId="40" xfId="0" applyNumberFormat="1" applyFont="1" applyFill="1" applyBorder="1" applyAlignment="1">
      <alignment vertical="top"/>
    </xf>
    <xf numFmtId="3" fontId="3" fillId="7" borderId="68" xfId="0" applyNumberFormat="1" applyFont="1" applyFill="1" applyBorder="1" applyAlignment="1">
      <alignment horizontal="right" vertical="top"/>
    </xf>
    <xf numFmtId="3" fontId="3" fillId="5" borderId="34" xfId="0" applyNumberFormat="1" applyFont="1" applyFill="1" applyBorder="1" applyAlignment="1">
      <alignment horizontal="right" vertical="top"/>
    </xf>
    <xf numFmtId="3" fontId="3" fillId="5" borderId="26" xfId="0" applyNumberFormat="1" applyFont="1" applyFill="1" applyBorder="1" applyAlignment="1">
      <alignment horizontal="right" vertical="top"/>
    </xf>
    <xf numFmtId="3" fontId="3" fillId="5" borderId="41" xfId="0" applyNumberFormat="1" applyFont="1" applyFill="1" applyBorder="1" applyAlignment="1">
      <alignment horizontal="right" vertical="top"/>
    </xf>
    <xf numFmtId="3" fontId="3" fillId="9" borderId="42" xfId="0" applyNumberFormat="1" applyFont="1" applyFill="1" applyBorder="1" applyAlignment="1">
      <alignment horizontal="right" vertical="top"/>
    </xf>
    <xf numFmtId="0" fontId="3" fillId="0" borderId="2" xfId="0" applyFont="1" applyFill="1" applyBorder="1" applyAlignment="1">
      <alignment horizontal="center" vertical="center" wrapText="1"/>
    </xf>
    <xf numFmtId="0" fontId="1" fillId="4" borderId="55" xfId="0" applyFont="1" applyFill="1" applyBorder="1" applyAlignment="1">
      <alignment vertical="top"/>
    </xf>
    <xf numFmtId="3" fontId="1" fillId="4" borderId="37" xfId="0" applyNumberFormat="1" applyFont="1" applyFill="1" applyBorder="1" applyAlignment="1">
      <alignment horizontal="center" vertical="top"/>
    </xf>
    <xf numFmtId="0" fontId="1" fillId="4" borderId="0" xfId="0" applyFont="1" applyFill="1" applyBorder="1" applyAlignment="1">
      <alignment vertical="top"/>
    </xf>
    <xf numFmtId="0" fontId="1" fillId="0" borderId="61" xfId="0" applyFont="1" applyBorder="1" applyAlignment="1">
      <alignment horizontal="center" vertical="center" textRotation="90" shrinkToFit="1"/>
    </xf>
    <xf numFmtId="3" fontId="9" fillId="0" borderId="69" xfId="0" applyNumberFormat="1" applyFont="1" applyFill="1" applyBorder="1" applyAlignment="1">
      <alignment vertical="top"/>
    </xf>
    <xf numFmtId="3" fontId="1" fillId="0" borderId="49" xfId="0" applyNumberFormat="1" applyFont="1" applyBorder="1" applyAlignment="1">
      <alignment horizontal="center" vertical="top" wrapText="1"/>
    </xf>
    <xf numFmtId="3" fontId="3" fillId="9" borderId="43" xfId="0" applyNumberFormat="1" applyFont="1" applyFill="1" applyBorder="1" applyAlignment="1">
      <alignment horizontal="center" vertical="top" wrapText="1"/>
    </xf>
    <xf numFmtId="3" fontId="3" fillId="5" borderId="49" xfId="0" applyNumberFormat="1" applyFont="1" applyFill="1" applyBorder="1" applyAlignment="1">
      <alignment horizontal="center" vertical="top" wrapText="1"/>
    </xf>
    <xf numFmtId="3" fontId="3" fillId="5" borderId="47" xfId="0" applyNumberFormat="1" applyFont="1" applyFill="1" applyBorder="1" applyAlignment="1">
      <alignment horizontal="center" vertical="top" wrapText="1"/>
    </xf>
    <xf numFmtId="0" fontId="17" fillId="0" borderId="47" xfId="0" applyFont="1" applyBorder="1" applyAlignment="1">
      <alignment horizontal="center" vertical="center" wrapText="1"/>
    </xf>
    <xf numFmtId="3" fontId="1" fillId="0" borderId="53" xfId="0" applyNumberFormat="1" applyFont="1" applyBorder="1" applyAlignment="1">
      <alignment horizontal="right" vertical="top"/>
    </xf>
    <xf numFmtId="3" fontId="1" fillId="0" borderId="49" xfId="0" applyNumberFormat="1" applyFont="1" applyBorder="1" applyAlignment="1">
      <alignment horizontal="right" vertical="top"/>
    </xf>
    <xf numFmtId="3" fontId="1" fillId="0" borderId="50" xfId="0" applyNumberFormat="1" applyFont="1" applyBorder="1" applyAlignment="1">
      <alignment horizontal="right" vertical="top"/>
    </xf>
    <xf numFmtId="3" fontId="3" fillId="7" borderId="72" xfId="0" applyNumberFormat="1" applyFont="1" applyFill="1" applyBorder="1" applyAlignment="1">
      <alignment horizontal="right" vertical="top"/>
    </xf>
    <xf numFmtId="3" fontId="1" fillId="4" borderId="47" xfId="0" applyNumberFormat="1" applyFont="1" applyFill="1" applyBorder="1" applyAlignment="1">
      <alignment horizontal="right" vertical="top"/>
    </xf>
    <xf numFmtId="3" fontId="1" fillId="4" borderId="73" xfId="0" applyNumberFormat="1" applyFont="1" applyFill="1" applyBorder="1" applyAlignment="1">
      <alignment horizontal="right" vertical="top"/>
    </xf>
    <xf numFmtId="3" fontId="1" fillId="4" borderId="49" xfId="0" applyNumberFormat="1" applyFont="1" applyFill="1" applyBorder="1" applyAlignment="1">
      <alignment horizontal="right" vertical="top"/>
    </xf>
    <xf numFmtId="3" fontId="1" fillId="0" borderId="27" xfId="0" applyNumberFormat="1" applyFont="1" applyBorder="1" applyAlignment="1">
      <alignment horizontal="right" vertical="top"/>
    </xf>
    <xf numFmtId="3" fontId="1" fillId="0" borderId="45" xfId="0" applyNumberFormat="1" applyFont="1" applyBorder="1" applyAlignment="1">
      <alignment horizontal="right" vertical="top"/>
    </xf>
    <xf numFmtId="3" fontId="1" fillId="4" borderId="26" xfId="0" applyNumberFormat="1" applyFont="1" applyFill="1" applyBorder="1" applyAlignment="1">
      <alignment horizontal="right" vertical="top"/>
    </xf>
    <xf numFmtId="3" fontId="1" fillId="4" borderId="45" xfId="0" applyNumberFormat="1" applyFont="1" applyFill="1" applyBorder="1" applyAlignment="1">
      <alignment horizontal="right" vertical="top"/>
    </xf>
    <xf numFmtId="3" fontId="1" fillId="0" borderId="41" xfId="0" applyNumberFormat="1" applyFont="1" applyBorder="1" applyAlignment="1">
      <alignment horizontal="right" vertical="top"/>
    </xf>
    <xf numFmtId="0" fontId="1" fillId="0" borderId="55" xfId="0" applyFont="1" applyFill="1" applyBorder="1" applyAlignment="1">
      <alignment horizontal="center" vertical="top" wrapText="1"/>
    </xf>
    <xf numFmtId="3" fontId="1" fillId="0" borderId="41" xfId="0" applyNumberFormat="1" applyFont="1" applyBorder="1" applyAlignment="1">
      <alignment vertical="top"/>
    </xf>
    <xf numFmtId="3" fontId="1" fillId="0" borderId="0" xfId="0" applyNumberFormat="1" applyFont="1" applyAlignment="1">
      <alignment vertical="top"/>
    </xf>
    <xf numFmtId="0" fontId="10" fillId="0" borderId="17" xfId="0" applyFont="1" applyFill="1" applyBorder="1" applyAlignment="1">
      <alignment horizontal="center" vertical="top"/>
    </xf>
    <xf numFmtId="0" fontId="1" fillId="0" borderId="63" xfId="0" applyFont="1" applyBorder="1" applyAlignment="1">
      <alignment horizontal="left" vertical="top" wrapText="1"/>
    </xf>
    <xf numFmtId="3" fontId="1" fillId="4" borderId="41" xfId="0" applyNumberFormat="1" applyFont="1" applyFill="1" applyBorder="1" applyAlignment="1">
      <alignment vertical="top"/>
    </xf>
    <xf numFmtId="49" fontId="3" fillId="10" borderId="0" xfId="0" applyNumberFormat="1" applyFont="1" applyFill="1" applyBorder="1" applyAlignment="1">
      <alignment horizontal="center" vertical="top"/>
    </xf>
    <xf numFmtId="49" fontId="3" fillId="10" borderId="38" xfId="0" applyNumberFormat="1" applyFont="1" applyFill="1" applyBorder="1" applyAlignment="1">
      <alignment horizontal="center" vertical="top" wrapText="1"/>
    </xf>
    <xf numFmtId="0" fontId="3" fillId="10" borderId="43" xfId="0" applyFont="1" applyFill="1" applyBorder="1" applyAlignment="1">
      <alignment horizontal="center" vertical="top"/>
    </xf>
    <xf numFmtId="3" fontId="3" fillId="10" borderId="42" xfId="0" applyNumberFormat="1" applyFont="1" applyFill="1" applyBorder="1" applyAlignment="1">
      <alignment horizontal="right" vertical="top"/>
    </xf>
    <xf numFmtId="3" fontId="3" fillId="10" borderId="43" xfId="0" applyNumberFormat="1" applyFont="1" applyFill="1" applyBorder="1" applyAlignment="1">
      <alignment horizontal="right" vertical="top"/>
    </xf>
    <xf numFmtId="3" fontId="3" fillId="10" borderId="11" xfId="0" applyNumberFormat="1" applyFont="1" applyFill="1" applyBorder="1" applyAlignment="1">
      <alignment horizontal="right" vertical="top"/>
    </xf>
    <xf numFmtId="49" fontId="3" fillId="4" borderId="63" xfId="0" applyNumberFormat="1" applyFont="1" applyFill="1" applyBorder="1" applyAlignment="1">
      <alignment horizontal="center" vertical="top"/>
    </xf>
    <xf numFmtId="49" fontId="3" fillId="0" borderId="13" xfId="0" applyNumberFormat="1" applyFont="1" applyBorder="1" applyAlignment="1">
      <alignment horizontal="center" vertical="top" wrapText="1"/>
    </xf>
    <xf numFmtId="0" fontId="1" fillId="0" borderId="49" xfId="0" applyFont="1" applyFill="1" applyBorder="1" applyAlignment="1">
      <alignment horizontal="center" vertical="top" wrapText="1"/>
    </xf>
    <xf numFmtId="3" fontId="1" fillId="4" borderId="45" xfId="0" applyNumberFormat="1" applyFont="1" applyFill="1" applyBorder="1" applyAlignment="1">
      <alignment vertical="top"/>
    </xf>
    <xf numFmtId="3" fontId="1" fillId="0" borderId="45" xfId="0" applyNumberFormat="1" applyFont="1" applyBorder="1" applyAlignment="1">
      <alignment vertical="top"/>
    </xf>
    <xf numFmtId="0" fontId="0" fillId="10" borderId="11" xfId="0" applyFill="1" applyBorder="1" applyAlignment="1">
      <alignment horizontal="left" vertical="top" wrapText="1"/>
    </xf>
    <xf numFmtId="49" fontId="1" fillId="10" borderId="24" xfId="0" applyNumberFormat="1" applyFont="1" applyFill="1" applyBorder="1" applyAlignment="1">
      <alignment horizontal="center" vertical="top" wrapText="1"/>
    </xf>
    <xf numFmtId="49" fontId="3" fillId="8" borderId="43" xfId="0" applyNumberFormat="1" applyFont="1" applyFill="1" applyBorder="1" applyAlignment="1">
      <alignment horizontal="center" vertical="top"/>
    </xf>
    <xf numFmtId="3" fontId="3" fillId="8" borderId="34" xfId="0" applyNumberFormat="1" applyFont="1" applyFill="1" applyBorder="1" applyAlignment="1">
      <alignment horizontal="right" vertical="top"/>
    </xf>
    <xf numFmtId="0" fontId="11" fillId="0" borderId="58" xfId="0" applyFont="1" applyFill="1" applyBorder="1" applyAlignment="1">
      <alignment horizontal="center" vertical="top"/>
    </xf>
    <xf numFmtId="0" fontId="11" fillId="0" borderId="32" xfId="0" applyFont="1" applyFill="1" applyBorder="1" applyAlignment="1">
      <alignment horizontal="center" vertical="top"/>
    </xf>
    <xf numFmtId="3" fontId="1" fillId="0" borderId="20" xfId="0" applyNumberFormat="1" applyFont="1" applyFill="1" applyBorder="1" applyAlignment="1">
      <alignment horizontal="center" vertical="top" wrapText="1"/>
    </xf>
    <xf numFmtId="0" fontId="12" fillId="3" borderId="44" xfId="0" applyFont="1" applyFill="1" applyBorder="1" applyAlignment="1">
      <alignment horizontal="center" vertical="center"/>
    </xf>
    <xf numFmtId="3" fontId="1" fillId="4" borderId="27" xfId="0" applyNumberFormat="1" applyFont="1" applyFill="1" applyBorder="1" applyAlignment="1">
      <alignment vertical="top"/>
    </xf>
    <xf numFmtId="0" fontId="1" fillId="4" borderId="53" xfId="0" applyFont="1" applyFill="1" applyBorder="1" applyAlignment="1">
      <alignment horizontal="center" vertical="center"/>
    </xf>
    <xf numFmtId="3" fontId="1" fillId="4" borderId="41" xfId="0" applyNumberFormat="1" applyFont="1" applyFill="1" applyBorder="1" applyAlignment="1">
      <alignment vertical="center"/>
    </xf>
    <xf numFmtId="3" fontId="1" fillId="4" borderId="63" xfId="0" applyNumberFormat="1" applyFont="1" applyFill="1" applyBorder="1" applyAlignment="1">
      <alignment horizontal="right" vertical="top"/>
    </xf>
    <xf numFmtId="3" fontId="1" fillId="4" borderId="60" xfId="0" applyNumberFormat="1" applyFont="1" applyFill="1" applyBorder="1" applyAlignment="1">
      <alignment horizontal="right" vertical="top"/>
    </xf>
    <xf numFmtId="3" fontId="1" fillId="4" borderId="41" xfId="0" applyNumberFormat="1" applyFont="1" applyFill="1" applyBorder="1" applyAlignment="1">
      <alignment horizontal="right" vertical="top" wrapText="1"/>
    </xf>
    <xf numFmtId="3" fontId="1" fillId="4" borderId="53" xfId="0" applyNumberFormat="1" applyFont="1" applyFill="1" applyBorder="1" applyAlignment="1">
      <alignment horizontal="right" vertical="top" wrapText="1"/>
    </xf>
    <xf numFmtId="49" fontId="3" fillId="0" borderId="63"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0" fontId="3" fillId="4" borderId="3" xfId="0" applyFont="1" applyFill="1" applyBorder="1" applyAlignment="1">
      <alignment horizontal="left" vertical="top" wrapText="1"/>
    </xf>
    <xf numFmtId="0" fontId="11" fillId="4" borderId="13" xfId="0" applyFont="1" applyFill="1" applyBorder="1" applyAlignment="1">
      <alignment horizontal="left" vertical="top" wrapText="1"/>
    </xf>
    <xf numFmtId="3" fontId="1" fillId="4" borderId="40" xfId="0" applyNumberFormat="1" applyFont="1" applyFill="1" applyBorder="1" applyAlignment="1">
      <alignment horizontal="right" vertical="top"/>
    </xf>
    <xf numFmtId="3" fontId="1" fillId="0" borderId="70" xfId="0" applyNumberFormat="1" applyFont="1" applyBorder="1" applyAlignment="1">
      <alignment horizontal="right" vertical="top"/>
    </xf>
    <xf numFmtId="0" fontId="1" fillId="0" borderId="49" xfId="0" applyFont="1" applyBorder="1" applyAlignment="1">
      <alignment vertical="top" wrapText="1"/>
    </xf>
    <xf numFmtId="0" fontId="10" fillId="0" borderId="13" xfId="0" applyFont="1" applyFill="1" applyBorder="1" applyAlignment="1">
      <alignment horizontal="center" vertical="top"/>
    </xf>
    <xf numFmtId="0" fontId="10" fillId="0" borderId="58" xfId="0" applyFont="1" applyFill="1" applyBorder="1" applyAlignment="1">
      <alignment horizontal="center" vertical="top"/>
    </xf>
    <xf numFmtId="0" fontId="10" fillId="0" borderId="4" xfId="0" applyFont="1" applyFill="1" applyBorder="1" applyAlignment="1">
      <alignment horizontal="center" vertical="top"/>
    </xf>
    <xf numFmtId="0" fontId="10" fillId="0" borderId="19" xfId="0" applyFont="1" applyFill="1" applyBorder="1" applyAlignment="1">
      <alignment horizontal="center" vertical="top"/>
    </xf>
    <xf numFmtId="0" fontId="11" fillId="3" borderId="31" xfId="0" applyFont="1" applyFill="1" applyBorder="1" applyAlignment="1">
      <alignment horizontal="left" vertical="top" wrapText="1"/>
    </xf>
    <xf numFmtId="0" fontId="11" fillId="3" borderId="12" xfId="0" applyFont="1" applyFill="1" applyBorder="1" applyAlignment="1">
      <alignment horizontal="center" vertical="top"/>
    </xf>
    <xf numFmtId="0" fontId="10" fillId="3" borderId="32" xfId="0" applyFont="1" applyFill="1" applyBorder="1" applyAlignment="1">
      <alignment horizontal="center" vertical="top"/>
    </xf>
    <xf numFmtId="3" fontId="1" fillId="4" borderId="36" xfId="0" applyNumberFormat="1" applyFont="1" applyFill="1" applyBorder="1" applyAlignment="1">
      <alignment horizontal="right" vertical="center"/>
    </xf>
    <xf numFmtId="3" fontId="1" fillId="4" borderId="63" xfId="0" applyNumberFormat="1" applyFont="1" applyFill="1" applyBorder="1" applyAlignment="1">
      <alignment horizontal="right" vertical="center"/>
    </xf>
    <xf numFmtId="3" fontId="1" fillId="4" borderId="71" xfId="0" applyNumberFormat="1" applyFont="1" applyFill="1" applyBorder="1" applyAlignment="1">
      <alignment horizontal="right" vertical="top"/>
    </xf>
    <xf numFmtId="3" fontId="1" fillId="4" borderId="70" xfId="0" applyNumberFormat="1" applyFont="1" applyFill="1" applyBorder="1" applyAlignment="1">
      <alignment horizontal="right" vertical="top"/>
    </xf>
    <xf numFmtId="3" fontId="1" fillId="4" borderId="3" xfId="0" applyNumberFormat="1" applyFont="1" applyFill="1" applyBorder="1" applyAlignment="1">
      <alignment horizontal="right" vertical="top"/>
    </xf>
    <xf numFmtId="3" fontId="1" fillId="4" borderId="17" xfId="0" applyNumberFormat="1" applyFont="1" applyFill="1" applyBorder="1" applyAlignment="1">
      <alignment horizontal="right" vertical="top"/>
    </xf>
    <xf numFmtId="3" fontId="1" fillId="3" borderId="40" xfId="0" applyNumberFormat="1" applyFont="1" applyFill="1" applyBorder="1" applyAlignment="1">
      <alignment horizontal="right" vertical="top" wrapText="1"/>
    </xf>
    <xf numFmtId="49" fontId="1" fillId="10" borderId="11" xfId="0" applyNumberFormat="1" applyFont="1" applyFill="1" applyBorder="1" applyAlignment="1">
      <alignment horizontal="center" vertical="top"/>
    </xf>
    <xf numFmtId="49" fontId="1" fillId="4" borderId="19" xfId="0" applyNumberFormat="1" applyFont="1" applyFill="1" applyBorder="1" applyAlignment="1">
      <alignment horizontal="center" wrapText="1"/>
    </xf>
    <xf numFmtId="3" fontId="3" fillId="8" borderId="21" xfId="0" applyNumberFormat="1" applyFont="1" applyFill="1" applyBorder="1" applyAlignment="1">
      <alignment horizontal="right" vertical="top"/>
    </xf>
    <xf numFmtId="49" fontId="3" fillId="8" borderId="56"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8" fillId="0" borderId="20" xfId="0" applyNumberFormat="1" applyFont="1" applyBorder="1" applyAlignment="1">
      <alignment horizontal="center" vertical="top" wrapText="1"/>
    </xf>
    <xf numFmtId="0" fontId="1" fillId="0" borderId="15" xfId="0" applyFont="1" applyBorder="1" applyAlignment="1">
      <alignment horizontal="center" vertical="center" textRotation="90" shrinkToFit="1"/>
    </xf>
    <xf numFmtId="0" fontId="11" fillId="0" borderId="60" xfId="0" applyFont="1" applyFill="1" applyBorder="1" applyAlignment="1">
      <alignment horizontal="center" vertical="top"/>
    </xf>
    <xf numFmtId="3" fontId="1" fillId="0" borderId="20" xfId="0" applyNumberFormat="1" applyFont="1" applyFill="1" applyBorder="1" applyAlignment="1">
      <alignment horizontal="center" vertical="top"/>
    </xf>
    <xf numFmtId="3" fontId="1" fillId="4" borderId="17"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49" fontId="3" fillId="10" borderId="11" xfId="0" applyNumberFormat="1" applyFont="1" applyFill="1" applyBorder="1" applyAlignment="1">
      <alignment horizontal="center" vertical="top" wrapText="1"/>
    </xf>
    <xf numFmtId="0" fontId="1" fillId="10" borderId="11" xfId="0" applyFont="1" applyFill="1" applyBorder="1" applyAlignment="1">
      <alignment horizontal="center" vertical="center" textRotation="90" wrapText="1"/>
    </xf>
    <xf numFmtId="49" fontId="1" fillId="4" borderId="60" xfId="0" applyNumberFormat="1" applyFont="1" applyFill="1" applyBorder="1" applyAlignment="1">
      <alignment horizontal="center" wrapText="1"/>
    </xf>
    <xf numFmtId="3" fontId="3" fillId="5" borderId="21" xfId="0" applyNumberFormat="1" applyFont="1" applyFill="1" applyBorder="1" applyAlignment="1">
      <alignment horizontal="right" vertical="top"/>
    </xf>
    <xf numFmtId="3" fontId="1" fillId="4" borderId="36" xfId="0" applyNumberFormat="1" applyFont="1" applyFill="1" applyBorder="1" applyAlignment="1">
      <alignment horizontal="right" vertical="top"/>
    </xf>
    <xf numFmtId="0" fontId="11" fillId="4" borderId="12" xfId="1" applyFont="1" applyFill="1" applyBorder="1" applyAlignment="1">
      <alignment horizontal="center" vertical="top"/>
    </xf>
    <xf numFmtId="0" fontId="3" fillId="0" borderId="47" xfId="0" applyFont="1" applyBorder="1" applyAlignment="1">
      <alignment horizontal="center" vertical="center" wrapText="1"/>
    </xf>
    <xf numFmtId="49" fontId="3" fillId="8" borderId="23"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3" fontId="9" fillId="4" borderId="49" xfId="0" applyNumberFormat="1" applyFont="1" applyFill="1" applyBorder="1" applyAlignment="1">
      <alignment vertical="top"/>
    </xf>
    <xf numFmtId="3" fontId="9" fillId="4" borderId="45" xfId="0" applyNumberFormat="1" applyFont="1" applyFill="1" applyBorder="1" applyAlignment="1">
      <alignment vertical="top"/>
    </xf>
    <xf numFmtId="164" fontId="1" fillId="3" borderId="27" xfId="0" applyNumberFormat="1" applyFont="1" applyFill="1" applyBorder="1" applyAlignment="1">
      <alignment horizontal="right" vertical="top" wrapText="1"/>
    </xf>
    <xf numFmtId="164" fontId="3" fillId="7" borderId="6" xfId="0" applyNumberFormat="1" applyFont="1" applyFill="1" applyBorder="1" applyAlignment="1">
      <alignment horizontal="right" vertical="top"/>
    </xf>
    <xf numFmtId="164" fontId="3" fillId="7" borderId="29" xfId="0" applyNumberFormat="1" applyFont="1" applyFill="1" applyBorder="1" applyAlignment="1">
      <alignment horizontal="right" vertical="top"/>
    </xf>
    <xf numFmtId="164" fontId="1" fillId="4" borderId="27" xfId="0" applyNumberFormat="1" applyFont="1" applyFill="1" applyBorder="1" applyAlignment="1">
      <alignment horizontal="right" vertical="top" wrapText="1"/>
    </xf>
    <xf numFmtId="164" fontId="3" fillId="7" borderId="62" xfId="0" applyNumberFormat="1" applyFont="1" applyFill="1" applyBorder="1" applyAlignment="1">
      <alignment horizontal="right" vertical="top"/>
    </xf>
    <xf numFmtId="164" fontId="3" fillId="2" borderId="14"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1" fillId="0" borderId="40" xfId="0" applyNumberFormat="1" applyFont="1" applyBorder="1" applyAlignment="1">
      <alignment horizontal="right" vertical="top"/>
    </xf>
    <xf numFmtId="164" fontId="9" fillId="4" borderId="0" xfId="0" applyNumberFormat="1" applyFont="1" applyFill="1" applyBorder="1" applyAlignment="1">
      <alignment vertical="top"/>
    </xf>
    <xf numFmtId="164" fontId="9" fillId="4" borderId="27" xfId="0" applyNumberFormat="1" applyFont="1" applyFill="1" applyBorder="1" applyAlignment="1">
      <alignment vertical="top"/>
    </xf>
    <xf numFmtId="164" fontId="3" fillId="2" borderId="33" xfId="0" applyNumberFormat="1" applyFont="1" applyFill="1" applyBorder="1" applyAlignment="1">
      <alignment horizontal="right" vertical="top"/>
    </xf>
    <xf numFmtId="164" fontId="3" fillId="2" borderId="8" xfId="0" applyNumberFormat="1" applyFont="1" applyFill="1" applyBorder="1" applyAlignment="1">
      <alignment horizontal="right" vertical="top"/>
    </xf>
    <xf numFmtId="164" fontId="3" fillId="8" borderId="8" xfId="0" applyNumberFormat="1" applyFont="1" applyFill="1" applyBorder="1" applyAlignment="1">
      <alignment horizontal="right" vertical="top"/>
    </xf>
    <xf numFmtId="164" fontId="1" fillId="0" borderId="49" xfId="0" applyNumberFormat="1" applyFont="1" applyBorder="1" applyAlignment="1">
      <alignment horizontal="center" vertical="top" wrapText="1"/>
    </xf>
    <xf numFmtId="164" fontId="1" fillId="0" borderId="41" xfId="0" applyNumberFormat="1" applyFont="1" applyFill="1" applyBorder="1" applyAlignment="1">
      <alignment horizontal="right" vertical="top"/>
    </xf>
    <xf numFmtId="164" fontId="3" fillId="5" borderId="49" xfId="0" applyNumberFormat="1" applyFont="1" applyFill="1" applyBorder="1" applyAlignment="1">
      <alignment horizontal="center" vertical="top" wrapText="1"/>
    </xf>
    <xf numFmtId="164" fontId="3" fillId="5" borderId="41" xfId="0" applyNumberFormat="1" applyFont="1" applyFill="1" applyBorder="1" applyAlignment="1">
      <alignment horizontal="right" vertical="top"/>
    </xf>
    <xf numFmtId="164" fontId="3" fillId="5" borderId="47" xfId="0" applyNumberFormat="1" applyFont="1" applyFill="1" applyBorder="1" applyAlignment="1">
      <alignment horizontal="center" vertical="top" wrapText="1"/>
    </xf>
    <xf numFmtId="164" fontId="3" fillId="5" borderId="26" xfId="0" applyNumberFormat="1" applyFont="1" applyFill="1" applyBorder="1" applyAlignment="1">
      <alignment horizontal="right" vertical="top"/>
    </xf>
    <xf numFmtId="164" fontId="3" fillId="9" borderId="43" xfId="0" applyNumberFormat="1" applyFont="1" applyFill="1" applyBorder="1" applyAlignment="1">
      <alignment horizontal="center" vertical="top" wrapText="1"/>
    </xf>
    <xf numFmtId="164" fontId="3" fillId="9" borderId="42" xfId="0" applyNumberFormat="1" applyFont="1" applyFill="1" applyBorder="1" applyAlignment="1">
      <alignment horizontal="right" vertical="top"/>
    </xf>
    <xf numFmtId="164" fontId="3" fillId="5" borderId="33" xfId="0" applyNumberFormat="1" applyFont="1" applyFill="1" applyBorder="1" applyAlignment="1">
      <alignment horizontal="right" vertical="top"/>
    </xf>
    <xf numFmtId="164" fontId="3" fillId="5" borderId="8" xfId="0" applyNumberFormat="1" applyFont="1" applyFill="1" applyBorder="1" applyAlignment="1">
      <alignment horizontal="right" vertical="top"/>
    </xf>
    <xf numFmtId="0" fontId="1" fillId="0" borderId="27" xfId="0" applyFont="1" applyFill="1" applyBorder="1" applyAlignment="1">
      <alignment horizontal="center" vertical="top" wrapText="1"/>
    </xf>
    <xf numFmtId="0" fontId="1" fillId="4" borderId="27" xfId="0" applyFont="1" applyFill="1" applyBorder="1" applyAlignment="1">
      <alignment horizontal="center" vertical="top" wrapText="1"/>
    </xf>
    <xf numFmtId="0" fontId="1" fillId="4" borderId="41" xfId="0" applyFont="1" applyFill="1" applyBorder="1" applyAlignment="1">
      <alignment horizontal="center" vertical="top" wrapText="1"/>
    </xf>
    <xf numFmtId="0" fontId="11" fillId="4" borderId="12" xfId="0" applyFont="1" applyFill="1" applyBorder="1" applyAlignment="1">
      <alignment horizontal="center" vertical="top"/>
    </xf>
    <xf numFmtId="0" fontId="11" fillId="4" borderId="32" xfId="0" applyFont="1" applyFill="1" applyBorder="1" applyAlignment="1">
      <alignment horizontal="center" vertical="top"/>
    </xf>
    <xf numFmtId="3" fontId="1" fillId="4" borderId="7" xfId="0" applyNumberFormat="1" applyFont="1" applyFill="1" applyBorder="1" applyAlignment="1">
      <alignment horizontal="center" vertical="top" wrapText="1"/>
    </xf>
    <xf numFmtId="3" fontId="1" fillId="4" borderId="20" xfId="0" applyNumberFormat="1" applyFont="1" applyFill="1" applyBorder="1" applyAlignment="1">
      <alignment horizontal="center" vertical="top" wrapText="1"/>
    </xf>
    <xf numFmtId="0" fontId="1" fillId="3" borderId="74" xfId="0" applyFont="1" applyFill="1" applyBorder="1" applyAlignment="1">
      <alignment vertical="top" wrapText="1"/>
    </xf>
    <xf numFmtId="49" fontId="12" fillId="3" borderId="75" xfId="0" applyNumberFormat="1" applyFont="1" applyFill="1" applyBorder="1" applyAlignment="1">
      <alignment horizontal="center" vertical="center" textRotation="90"/>
    </xf>
    <xf numFmtId="49" fontId="12" fillId="3" borderId="76" xfId="0" applyNumberFormat="1" applyFont="1" applyFill="1" applyBorder="1" applyAlignment="1">
      <alignment horizontal="center" vertical="center" textRotation="90"/>
    </xf>
    <xf numFmtId="49" fontId="12" fillId="3" borderId="77" xfId="0" applyNumberFormat="1" applyFont="1" applyFill="1" applyBorder="1" applyAlignment="1">
      <alignment horizontal="center" vertical="center" textRotation="90"/>
    </xf>
    <xf numFmtId="164" fontId="1" fillId="0" borderId="54" xfId="0" applyNumberFormat="1" applyFont="1" applyFill="1" applyBorder="1" applyAlignment="1">
      <alignment horizontal="right" vertical="top"/>
    </xf>
    <xf numFmtId="164" fontId="1" fillId="4" borderId="40" xfId="0" applyNumberFormat="1" applyFont="1" applyFill="1" applyBorder="1" applyAlignment="1">
      <alignment horizontal="right" vertical="top" wrapText="1"/>
    </xf>
    <xf numFmtId="164" fontId="1" fillId="3" borderId="69" xfId="0" applyNumberFormat="1" applyFont="1" applyFill="1" applyBorder="1" applyAlignment="1">
      <alignment horizontal="right" vertical="top" wrapText="1"/>
    </xf>
    <xf numFmtId="0" fontId="1" fillId="4" borderId="40" xfId="0" applyFont="1" applyFill="1" applyBorder="1" applyAlignment="1">
      <alignment horizontal="center" vertical="top"/>
    </xf>
    <xf numFmtId="0" fontId="1" fillId="4" borderId="41" xfId="0" applyFont="1" applyFill="1" applyBorder="1" applyAlignment="1">
      <alignment horizontal="center" vertical="top"/>
    </xf>
    <xf numFmtId="0" fontId="1" fillId="4" borderId="56" xfId="0" applyFont="1" applyFill="1" applyBorder="1" applyAlignment="1">
      <alignment horizontal="center" vertical="top"/>
    </xf>
    <xf numFmtId="164" fontId="1" fillId="4" borderId="0" xfId="0" applyNumberFormat="1" applyFont="1" applyFill="1" applyBorder="1" applyAlignment="1">
      <alignment horizontal="right" vertical="top" wrapText="1"/>
    </xf>
    <xf numFmtId="0" fontId="1" fillId="4" borderId="56" xfId="0" applyFont="1" applyFill="1" applyBorder="1" applyAlignment="1">
      <alignment horizontal="center" vertical="top" wrapText="1"/>
    </xf>
    <xf numFmtId="0" fontId="11" fillId="11" borderId="43" xfId="0" applyFont="1" applyFill="1" applyBorder="1" applyAlignment="1">
      <alignment horizontal="left" vertical="top" wrapText="1"/>
    </xf>
    <xf numFmtId="0" fontId="10" fillId="11" borderId="24" xfId="0" applyFont="1" applyFill="1" applyBorder="1" applyAlignment="1">
      <alignment horizontal="center" vertical="top"/>
    </xf>
    <xf numFmtId="0" fontId="0" fillId="11" borderId="8" xfId="0" applyFill="1" applyBorder="1" applyAlignment="1">
      <alignment horizontal="center" vertical="top"/>
    </xf>
    <xf numFmtId="0" fontId="10" fillId="11" borderId="8" xfId="0" applyFont="1" applyFill="1" applyBorder="1" applyAlignment="1">
      <alignment horizontal="center" vertical="top"/>
    </xf>
    <xf numFmtId="0" fontId="3" fillId="0" borderId="33" xfId="0" applyFont="1" applyBorder="1" applyAlignment="1">
      <alignment horizontal="center" vertical="center" wrapText="1"/>
    </xf>
    <xf numFmtId="49" fontId="3" fillId="8" borderId="56"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3" fillId="4" borderId="0" xfId="0" applyNumberFormat="1" applyFont="1" applyFill="1" applyBorder="1" applyAlignment="1">
      <alignment horizontal="center" vertical="top"/>
    </xf>
    <xf numFmtId="49" fontId="3" fillId="4" borderId="38" xfId="0" applyNumberFormat="1" applyFont="1" applyFill="1" applyBorder="1" applyAlignment="1">
      <alignment horizontal="center" vertical="top" wrapText="1"/>
    </xf>
    <xf numFmtId="0" fontId="3" fillId="7" borderId="43" xfId="0" applyFont="1" applyFill="1" applyBorder="1" applyAlignment="1">
      <alignment horizontal="center" vertical="top"/>
    </xf>
    <xf numFmtId="164" fontId="3" fillId="7" borderId="42" xfId="0" applyNumberFormat="1" applyFont="1" applyFill="1" applyBorder="1" applyAlignment="1">
      <alignment horizontal="right" vertical="top"/>
    </xf>
    <xf numFmtId="3" fontId="1" fillId="4" borderId="56" xfId="0" applyNumberFormat="1" applyFont="1" applyFill="1" applyBorder="1" applyAlignment="1">
      <alignment horizontal="right" vertical="top" wrapText="1"/>
    </xf>
    <xf numFmtId="0" fontId="1" fillId="0" borderId="53" xfId="0" applyFont="1" applyFill="1" applyBorder="1" applyAlignment="1">
      <alignment horizontal="center" vertical="top" wrapText="1"/>
    </xf>
    <xf numFmtId="3" fontId="9" fillId="4" borderId="53" xfId="0" applyNumberFormat="1" applyFont="1" applyFill="1" applyBorder="1" applyAlignment="1">
      <alignment vertical="top"/>
    </xf>
    <xf numFmtId="3" fontId="9" fillId="4" borderId="41" xfId="0" applyNumberFormat="1" applyFont="1" applyFill="1" applyBorder="1" applyAlignment="1">
      <alignment vertical="top"/>
    </xf>
    <xf numFmtId="0" fontId="11" fillId="0" borderId="18" xfId="0" applyFont="1" applyBorder="1" applyAlignment="1">
      <alignment horizontal="left" vertical="top" wrapText="1"/>
    </xf>
    <xf numFmtId="0" fontId="11" fillId="11" borderId="23" xfId="0" applyFont="1" applyFill="1" applyBorder="1" applyAlignment="1">
      <alignment horizontal="left" vertical="top" wrapText="1"/>
    </xf>
    <xf numFmtId="0" fontId="0" fillId="11" borderId="7" xfId="0" applyFill="1" applyBorder="1" applyAlignment="1">
      <alignment horizontal="center" vertical="top"/>
    </xf>
    <xf numFmtId="0" fontId="10" fillId="11" borderId="7" xfId="0" applyFont="1" applyFill="1" applyBorder="1" applyAlignment="1">
      <alignment horizontal="center" vertical="top"/>
    </xf>
    <xf numFmtId="0" fontId="10" fillId="11" borderId="20" xfId="0"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0" fontId="11" fillId="0" borderId="59" xfId="0" applyFont="1" applyBorder="1" applyAlignment="1">
      <alignment horizontal="left" vertical="top" wrapText="1"/>
    </xf>
    <xf numFmtId="0" fontId="10" fillId="0" borderId="63" xfId="0" applyFont="1" applyFill="1" applyBorder="1" applyAlignment="1">
      <alignment horizontal="center" vertical="top"/>
    </xf>
    <xf numFmtId="0" fontId="10" fillId="0" borderId="60" xfId="0" applyFont="1" applyFill="1" applyBorder="1" applyAlignment="1">
      <alignment horizontal="center" vertical="top"/>
    </xf>
    <xf numFmtId="164" fontId="3" fillId="8" borderId="34" xfId="0" applyNumberFormat="1" applyFont="1" applyFill="1" applyBorder="1" applyAlignment="1">
      <alignment horizontal="right" vertical="top"/>
    </xf>
    <xf numFmtId="3" fontId="17" fillId="0" borderId="69" xfId="0" applyNumberFormat="1" applyFont="1" applyBorder="1" applyAlignment="1">
      <alignment horizontal="center" vertical="center" wrapText="1"/>
    </xf>
    <xf numFmtId="49" fontId="3" fillId="2" borderId="4" xfId="0" applyNumberFormat="1" applyFont="1" applyFill="1" applyBorder="1" applyAlignment="1">
      <alignment horizontal="center" vertical="top"/>
    </xf>
    <xf numFmtId="0" fontId="1" fillId="0" borderId="4" xfId="0" applyFont="1" applyFill="1" applyBorder="1" applyAlignment="1">
      <alignment horizontal="center" vertical="center" textRotation="90" wrapText="1"/>
    </xf>
    <xf numFmtId="0" fontId="11" fillId="0" borderId="18" xfId="0" applyFont="1" applyBorder="1" applyAlignment="1">
      <alignment horizontal="left" vertical="top" wrapText="1"/>
    </xf>
    <xf numFmtId="49" fontId="3" fillId="8" borderId="56" xfId="0" applyNumberFormat="1" applyFont="1" applyFill="1" applyBorder="1" applyAlignment="1">
      <alignment horizontal="center" vertical="top"/>
    </xf>
    <xf numFmtId="49" fontId="1" fillId="4" borderId="44" xfId="0" applyNumberFormat="1" applyFont="1" applyFill="1" applyBorder="1" applyAlignment="1">
      <alignment horizontal="center" vertical="top"/>
    </xf>
    <xf numFmtId="49" fontId="3" fillId="4" borderId="0"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xf>
    <xf numFmtId="0" fontId="1" fillId="0" borderId="4" xfId="0" applyFont="1" applyFill="1" applyBorder="1" applyAlignment="1">
      <alignment horizontal="center" vertical="center" textRotation="90" wrapText="1"/>
    </xf>
    <xf numFmtId="49" fontId="1" fillId="4" borderId="44" xfId="0" applyNumberFormat="1" applyFont="1" applyFill="1" applyBorder="1" applyAlignment="1">
      <alignment horizontal="center" vertical="top"/>
    </xf>
    <xf numFmtId="0" fontId="6" fillId="11" borderId="8" xfId="0" applyFont="1" applyFill="1" applyBorder="1" applyAlignment="1">
      <alignment horizontal="center" vertical="top"/>
    </xf>
    <xf numFmtId="164" fontId="1" fillId="4" borderId="71" xfId="0" applyNumberFormat="1" applyFont="1" applyFill="1" applyBorder="1" applyAlignment="1">
      <alignment horizontal="right" vertical="top"/>
    </xf>
    <xf numFmtId="164" fontId="1" fillId="4" borderId="36" xfId="0" applyNumberFormat="1" applyFont="1" applyFill="1" applyBorder="1" applyAlignment="1">
      <alignment horizontal="right" vertical="top"/>
    </xf>
    <xf numFmtId="164" fontId="1" fillId="4" borderId="70" xfId="0" applyNumberFormat="1" applyFont="1" applyFill="1" applyBorder="1" applyAlignment="1">
      <alignment horizontal="right" vertical="top"/>
    </xf>
    <xf numFmtId="164" fontId="1" fillId="4" borderId="40" xfId="0" applyNumberFormat="1" applyFont="1" applyFill="1" applyBorder="1" applyAlignment="1">
      <alignment horizontal="right" vertical="top"/>
    </xf>
    <xf numFmtId="164" fontId="1" fillId="4" borderId="27" xfId="0" applyNumberFormat="1" applyFont="1" applyFill="1" applyBorder="1" applyAlignment="1">
      <alignment horizontal="right" vertical="top"/>
    </xf>
    <xf numFmtId="49" fontId="8" fillId="3" borderId="75" xfId="0" applyNumberFormat="1" applyFont="1" applyFill="1" applyBorder="1" applyAlignment="1">
      <alignment horizontal="center" vertical="center" textRotation="90"/>
    </xf>
    <xf numFmtId="49" fontId="8" fillId="3" borderId="76" xfId="0" applyNumberFormat="1" applyFont="1" applyFill="1" applyBorder="1" applyAlignment="1">
      <alignment horizontal="center" vertical="center" textRotation="90"/>
    </xf>
    <xf numFmtId="49" fontId="8" fillId="3" borderId="77" xfId="0" applyNumberFormat="1" applyFont="1" applyFill="1" applyBorder="1" applyAlignment="1">
      <alignment horizontal="center" vertical="center" textRotation="90"/>
    </xf>
    <xf numFmtId="0" fontId="8" fillId="3" borderId="4" xfId="0" applyFont="1" applyFill="1" applyBorder="1" applyAlignment="1">
      <alignment horizontal="center" vertical="center"/>
    </xf>
    <xf numFmtId="0" fontId="8" fillId="3" borderId="44" xfId="0" applyFont="1" applyFill="1" applyBorder="1" applyAlignment="1">
      <alignment horizontal="center" vertical="center"/>
    </xf>
    <xf numFmtId="164" fontId="1" fillId="4" borderId="0" xfId="0" applyNumberFormat="1" applyFont="1" applyFill="1" applyBorder="1" applyAlignment="1">
      <alignment horizontal="right" vertical="top"/>
    </xf>
    <xf numFmtId="164" fontId="1" fillId="4" borderId="39" xfId="0" applyNumberFormat="1" applyFont="1" applyFill="1" applyBorder="1" applyAlignment="1">
      <alignment horizontal="right" vertical="top"/>
    </xf>
    <xf numFmtId="164" fontId="1" fillId="4" borderId="55" xfId="0" applyNumberFormat="1" applyFont="1" applyFill="1" applyBorder="1" applyAlignment="1">
      <alignment horizontal="right" vertical="top"/>
    </xf>
    <xf numFmtId="164" fontId="1" fillId="4" borderId="56" xfId="0" applyNumberFormat="1" applyFont="1" applyFill="1" applyBorder="1" applyAlignment="1">
      <alignment horizontal="right" vertical="top"/>
    </xf>
    <xf numFmtId="164" fontId="3" fillId="2" borderId="34" xfId="0" applyNumberFormat="1" applyFont="1" applyFill="1" applyBorder="1" applyAlignment="1">
      <alignment horizontal="right" vertical="top"/>
    </xf>
    <xf numFmtId="164" fontId="1" fillId="3" borderId="44" xfId="0" applyNumberFormat="1" applyFont="1" applyFill="1" applyBorder="1" applyAlignment="1">
      <alignment horizontal="right" vertical="top" wrapText="1"/>
    </xf>
    <xf numFmtId="164" fontId="3" fillId="2" borderId="21" xfId="0" applyNumberFormat="1" applyFont="1" applyFill="1" applyBorder="1" applyAlignment="1">
      <alignment horizontal="right" vertical="top"/>
    </xf>
    <xf numFmtId="164" fontId="3" fillId="8" borderId="21" xfId="0" applyNumberFormat="1" applyFont="1" applyFill="1" applyBorder="1" applyAlignment="1">
      <alignment horizontal="right" vertical="top"/>
    </xf>
    <xf numFmtId="164" fontId="8" fillId="4" borderId="44" xfId="0" applyNumberFormat="1" applyFont="1" applyFill="1" applyBorder="1" applyAlignment="1">
      <alignment vertical="top"/>
    </xf>
    <xf numFmtId="164" fontId="1" fillId="4" borderId="44" xfId="0" applyNumberFormat="1" applyFont="1" applyFill="1" applyBorder="1" applyAlignment="1">
      <alignment horizontal="right" vertical="top" wrapText="1"/>
    </xf>
    <xf numFmtId="164" fontId="3" fillId="7" borderId="24" xfId="0" applyNumberFormat="1" applyFont="1" applyFill="1" applyBorder="1" applyAlignment="1">
      <alignment horizontal="right" vertical="top"/>
    </xf>
    <xf numFmtId="164" fontId="1" fillId="3" borderId="4" xfId="0" applyNumberFormat="1" applyFont="1" applyFill="1" applyBorder="1" applyAlignment="1">
      <alignment horizontal="right" vertical="top" wrapText="1"/>
    </xf>
    <xf numFmtId="164" fontId="1" fillId="0" borderId="63" xfId="0" applyNumberFormat="1" applyFont="1" applyFill="1" applyBorder="1" applyAlignment="1">
      <alignment horizontal="right" vertical="top"/>
    </xf>
    <xf numFmtId="164" fontId="3" fillId="7" borderId="5" xfId="0" applyNumberFormat="1" applyFont="1" applyFill="1" applyBorder="1" applyAlignment="1">
      <alignment horizontal="right" vertical="top"/>
    </xf>
    <xf numFmtId="164" fontId="1" fillId="4" borderId="3" xfId="0" applyNumberFormat="1" applyFont="1" applyFill="1" applyBorder="1" applyAlignment="1">
      <alignment horizontal="right" vertical="top" wrapText="1"/>
    </xf>
    <xf numFmtId="164" fontId="3" fillId="2" borderId="1"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9" fillId="4" borderId="4" xfId="0" applyNumberFormat="1" applyFont="1" applyFill="1" applyBorder="1" applyAlignment="1">
      <alignment vertical="top"/>
    </xf>
    <xf numFmtId="164" fontId="1" fillId="4" borderId="4" xfId="0" applyNumberFormat="1" applyFont="1" applyFill="1" applyBorder="1" applyAlignment="1">
      <alignment horizontal="right" vertical="top" wrapText="1"/>
    </xf>
    <xf numFmtId="3" fontId="17" fillId="0" borderId="1" xfId="0" applyNumberFormat="1" applyFont="1" applyBorder="1" applyAlignment="1">
      <alignment horizontal="center" vertical="center" wrapText="1"/>
    </xf>
    <xf numFmtId="3" fontId="21" fillId="0" borderId="0" xfId="0" applyNumberFormat="1" applyFont="1" applyBorder="1" applyAlignment="1">
      <alignment horizontal="right" vertical="top"/>
    </xf>
    <xf numFmtId="3" fontId="21" fillId="0" borderId="40" xfId="0" applyNumberFormat="1" applyFont="1" applyBorder="1" applyAlignment="1">
      <alignment vertical="top"/>
    </xf>
    <xf numFmtId="3" fontId="21" fillId="0" borderId="42" xfId="0" applyNumberFormat="1" applyFont="1" applyBorder="1" applyAlignment="1">
      <alignment vertical="top"/>
    </xf>
    <xf numFmtId="3" fontId="22" fillId="6" borderId="48" xfId="0" applyNumberFormat="1" applyFont="1" applyFill="1" applyBorder="1"/>
    <xf numFmtId="3" fontId="22" fillId="5" borderId="46" xfId="0" applyNumberFormat="1" applyFont="1" applyFill="1" applyBorder="1"/>
    <xf numFmtId="3" fontId="21" fillId="8" borderId="46" xfId="0" applyNumberFormat="1" applyFont="1" applyFill="1" applyBorder="1" applyAlignment="1">
      <alignment vertical="top"/>
    </xf>
    <xf numFmtId="3" fontId="21" fillId="11" borderId="46" xfId="0" applyNumberFormat="1" applyFont="1" applyFill="1" applyBorder="1" applyAlignment="1">
      <alignment vertical="top"/>
    </xf>
    <xf numFmtId="0" fontId="10" fillId="0" borderId="27" xfId="0" applyFont="1" applyFill="1" applyBorder="1" applyAlignment="1">
      <alignment horizontal="center" vertical="top"/>
    </xf>
    <xf numFmtId="0" fontId="10" fillId="0" borderId="42" xfId="0" applyFont="1" applyFill="1" applyBorder="1" applyAlignment="1">
      <alignment horizontal="center" vertical="top"/>
    </xf>
    <xf numFmtId="0" fontId="1" fillId="0" borderId="40" xfId="0" applyFont="1" applyBorder="1" applyAlignment="1">
      <alignment horizontal="left" vertical="top"/>
    </xf>
    <xf numFmtId="0" fontId="1" fillId="0" borderId="27" xfId="0" applyFont="1" applyBorder="1" applyAlignment="1">
      <alignment horizontal="left" vertical="top"/>
    </xf>
    <xf numFmtId="0" fontId="1" fillId="0" borderId="42" xfId="0" applyFont="1" applyBorder="1" applyAlignment="1">
      <alignment horizontal="left" vertical="top"/>
    </xf>
    <xf numFmtId="0" fontId="10" fillId="0" borderId="40" xfId="0" applyFont="1" applyFill="1" applyBorder="1" applyAlignment="1">
      <alignment horizontal="center" vertical="top"/>
    </xf>
    <xf numFmtId="0" fontId="10" fillId="0" borderId="27" xfId="0" applyNumberFormat="1" applyFont="1" applyFill="1" applyBorder="1" applyAlignment="1">
      <alignment horizontal="center" vertical="top"/>
    </xf>
    <xf numFmtId="0" fontId="1" fillId="0" borderId="27" xfId="0" applyFont="1" applyBorder="1" applyAlignment="1">
      <alignment vertical="top"/>
    </xf>
    <xf numFmtId="3" fontId="21" fillId="8" borderId="21" xfId="0" applyNumberFormat="1" applyFont="1" applyFill="1" applyBorder="1" applyAlignment="1">
      <alignment vertical="top"/>
    </xf>
    <xf numFmtId="3" fontId="21" fillId="5" borderId="24" xfId="0" applyNumberFormat="1" applyFont="1" applyFill="1" applyBorder="1" applyAlignment="1">
      <alignment vertical="top"/>
    </xf>
    <xf numFmtId="0" fontId="1" fillId="11" borderId="69" xfId="0" applyFont="1" applyFill="1" applyBorder="1" applyAlignment="1">
      <alignment vertical="top"/>
    </xf>
    <xf numFmtId="0" fontId="1" fillId="8" borderId="21" xfId="0" applyFont="1" applyFill="1" applyBorder="1" applyAlignment="1">
      <alignment vertical="top"/>
    </xf>
    <xf numFmtId="0" fontId="1" fillId="11" borderId="24" xfId="0" applyFont="1" applyFill="1" applyBorder="1" applyAlignment="1">
      <alignment vertical="top"/>
    </xf>
    <xf numFmtId="0" fontId="18" fillId="0" borderId="0" xfId="0" applyFont="1" applyBorder="1" applyAlignment="1">
      <alignment horizontal="right" vertical="top"/>
    </xf>
    <xf numFmtId="164" fontId="1" fillId="0" borderId="0" xfId="0" applyNumberFormat="1" applyFont="1" applyFill="1" applyBorder="1" applyAlignment="1">
      <alignment horizontal="right" vertical="top"/>
    </xf>
    <xf numFmtId="49" fontId="3" fillId="0" borderId="0" xfId="0" applyNumberFormat="1" applyFont="1" applyFill="1" applyBorder="1" applyAlignment="1">
      <alignment horizontal="center" vertical="top" wrapText="1"/>
    </xf>
    <xf numFmtId="164" fontId="3" fillId="7" borderId="79" xfId="0" applyNumberFormat="1" applyFont="1" applyFill="1" applyBorder="1" applyAlignment="1">
      <alignment horizontal="right" vertical="top"/>
    </xf>
    <xf numFmtId="164" fontId="3" fillId="7" borderId="12" xfId="0" applyNumberFormat="1" applyFont="1" applyFill="1" applyBorder="1" applyAlignment="1">
      <alignment horizontal="right" vertical="top"/>
    </xf>
    <xf numFmtId="164" fontId="3" fillId="7" borderId="44" xfId="0" applyNumberFormat="1" applyFont="1" applyFill="1" applyBorder="1" applyAlignment="1">
      <alignment horizontal="right" vertical="top"/>
    </xf>
    <xf numFmtId="164" fontId="1" fillId="4" borderId="53" xfId="0" applyNumberFormat="1" applyFont="1" applyFill="1" applyBorder="1" applyAlignment="1">
      <alignment horizontal="right" vertical="top"/>
    </xf>
    <xf numFmtId="164" fontId="3" fillId="7" borderId="68" xfId="0" applyNumberFormat="1" applyFont="1" applyFill="1" applyBorder="1" applyAlignment="1">
      <alignment horizontal="right" vertical="top"/>
    </xf>
    <xf numFmtId="3" fontId="17" fillId="0" borderId="0" xfId="0" applyNumberFormat="1" applyFont="1" applyFill="1" applyBorder="1" applyAlignment="1">
      <alignment horizontal="center" vertical="center" wrapText="1"/>
    </xf>
    <xf numFmtId="3" fontId="1" fillId="0" borderId="0" xfId="0" applyNumberFormat="1" applyFont="1" applyFill="1" applyAlignment="1">
      <alignment vertical="top"/>
    </xf>
    <xf numFmtId="49" fontId="3" fillId="2" borderId="4" xfId="0" applyNumberFormat="1" applyFont="1" applyFill="1" applyBorder="1" applyAlignment="1">
      <alignment horizontal="center" vertical="top"/>
    </xf>
    <xf numFmtId="49" fontId="3" fillId="8" borderId="56" xfId="0" applyNumberFormat="1" applyFont="1" applyFill="1" applyBorder="1" applyAlignment="1">
      <alignment horizontal="center" vertical="top"/>
    </xf>
    <xf numFmtId="0" fontId="11" fillId="3" borderId="63" xfId="0" applyFont="1" applyFill="1" applyBorder="1" applyAlignment="1">
      <alignment horizontal="center" vertical="top"/>
    </xf>
    <xf numFmtId="0" fontId="11" fillId="3" borderId="60" xfId="0" applyFont="1" applyFill="1" applyBorder="1" applyAlignment="1">
      <alignment horizontal="center" vertical="top"/>
    </xf>
    <xf numFmtId="164" fontId="20" fillId="4" borderId="39" xfId="0" applyNumberFormat="1" applyFont="1" applyFill="1" applyBorder="1" applyAlignment="1">
      <alignment horizontal="right" vertical="top" wrapText="1"/>
    </xf>
    <xf numFmtId="164" fontId="20" fillId="4" borderId="41" xfId="0" applyNumberFormat="1" applyFont="1" applyFill="1" applyBorder="1" applyAlignment="1">
      <alignment horizontal="right" vertical="top" wrapText="1"/>
    </xf>
    <xf numFmtId="164" fontId="20" fillId="4" borderId="44" xfId="0" applyNumberFormat="1" applyFont="1" applyFill="1" applyBorder="1" applyAlignment="1">
      <alignment horizontal="right" vertical="top" wrapText="1"/>
    </xf>
    <xf numFmtId="164" fontId="20" fillId="4" borderId="0" xfId="0" applyNumberFormat="1" applyFont="1" applyFill="1" applyBorder="1" applyAlignment="1">
      <alignment horizontal="right" vertical="top" wrapText="1"/>
    </xf>
    <xf numFmtId="164" fontId="20" fillId="4" borderId="27" xfId="0" applyNumberFormat="1" applyFont="1" applyFill="1" applyBorder="1" applyAlignment="1">
      <alignment horizontal="right" vertical="top" wrapText="1"/>
    </xf>
    <xf numFmtId="164" fontId="20" fillId="4" borderId="54" xfId="0" applyNumberFormat="1" applyFont="1" applyFill="1" applyBorder="1" applyAlignment="1">
      <alignment horizontal="right" vertical="top" wrapText="1"/>
    </xf>
    <xf numFmtId="3" fontId="25" fillId="4" borderId="27"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8" borderId="56" xfId="0" applyNumberFormat="1" applyFont="1" applyFill="1" applyBorder="1" applyAlignment="1">
      <alignment horizontal="center" vertical="top"/>
    </xf>
    <xf numFmtId="0" fontId="24" fillId="3" borderId="80" xfId="0" applyFont="1" applyFill="1" applyBorder="1" applyAlignment="1">
      <alignment horizontal="left" vertical="top" wrapText="1"/>
    </xf>
    <xf numFmtId="0" fontId="11" fillId="4" borderId="78" xfId="1" applyFont="1" applyFill="1" applyBorder="1" applyAlignment="1">
      <alignment horizontal="center" vertical="top"/>
    </xf>
    <xf numFmtId="0" fontId="10" fillId="3" borderId="81" xfId="0" applyFont="1" applyFill="1" applyBorder="1" applyAlignment="1">
      <alignment horizontal="center" vertical="top"/>
    </xf>
    <xf numFmtId="49" fontId="20" fillId="4" borderId="44" xfId="0" applyNumberFormat="1" applyFont="1" applyFill="1" applyBorder="1" applyAlignment="1">
      <alignment horizontal="center" vertical="top"/>
    </xf>
    <xf numFmtId="164" fontId="20" fillId="4" borderId="0" xfId="0" applyNumberFormat="1" applyFont="1" applyFill="1" applyBorder="1" applyAlignment="1">
      <alignment horizontal="right" vertical="center" wrapText="1"/>
    </xf>
    <xf numFmtId="164" fontId="20" fillId="4" borderId="27" xfId="0" applyNumberFormat="1" applyFont="1" applyFill="1" applyBorder="1" applyAlignment="1">
      <alignment horizontal="right" vertical="center" wrapText="1"/>
    </xf>
    <xf numFmtId="0" fontId="20" fillId="4" borderId="56" xfId="0" applyFont="1" applyFill="1" applyBorder="1" applyAlignment="1">
      <alignment horizontal="center" vertical="center"/>
    </xf>
    <xf numFmtId="164" fontId="20" fillId="4" borderId="56" xfId="0" applyNumberFormat="1" applyFont="1" applyFill="1" applyBorder="1" applyAlignment="1">
      <alignment horizontal="right" vertical="center"/>
    </xf>
    <xf numFmtId="164" fontId="20" fillId="4" borderId="4" xfId="0" applyNumberFormat="1" applyFont="1" applyFill="1" applyBorder="1" applyAlignment="1">
      <alignment horizontal="right" vertical="center" wrapText="1"/>
    </xf>
    <xf numFmtId="164" fontId="20" fillId="4" borderId="44" xfId="0" applyNumberFormat="1" applyFont="1" applyFill="1" applyBorder="1" applyAlignment="1">
      <alignment horizontal="right" vertical="center" wrapText="1"/>
    </xf>
    <xf numFmtId="0" fontId="20" fillId="4" borderId="56" xfId="0" applyFont="1" applyFill="1" applyBorder="1" applyAlignment="1">
      <alignment horizontal="center" vertical="top"/>
    </xf>
    <xf numFmtId="164" fontId="20" fillId="4" borderId="56" xfId="0" applyNumberFormat="1" applyFont="1" applyFill="1" applyBorder="1" applyAlignment="1">
      <alignment horizontal="right" vertical="top"/>
    </xf>
    <xf numFmtId="164" fontId="20" fillId="4" borderId="4" xfId="0" applyNumberFormat="1" applyFont="1" applyFill="1" applyBorder="1" applyAlignment="1">
      <alignment horizontal="right" vertical="top" wrapText="1"/>
    </xf>
    <xf numFmtId="0" fontId="20" fillId="4" borderId="53" xfId="0" applyFont="1" applyFill="1" applyBorder="1" applyAlignment="1">
      <alignment horizontal="center" vertical="center"/>
    </xf>
    <xf numFmtId="164" fontId="20" fillId="4" borderId="53" xfId="0" applyNumberFormat="1" applyFont="1" applyFill="1" applyBorder="1" applyAlignment="1">
      <alignment horizontal="right" vertical="center"/>
    </xf>
    <xf numFmtId="164" fontId="20" fillId="4" borderId="63" xfId="0" applyNumberFormat="1" applyFont="1" applyFill="1" applyBorder="1" applyAlignment="1">
      <alignment horizontal="right" vertical="center" wrapText="1"/>
    </xf>
    <xf numFmtId="0" fontId="24" fillId="4" borderId="31" xfId="0" applyFont="1" applyFill="1" applyBorder="1" applyAlignment="1">
      <alignment horizontal="left" vertical="top" wrapText="1"/>
    </xf>
    <xf numFmtId="0" fontId="24" fillId="4" borderId="59" xfId="0" applyFont="1" applyFill="1" applyBorder="1" applyAlignment="1">
      <alignment horizontal="left" vertical="top" wrapText="1"/>
    </xf>
    <xf numFmtId="0" fontId="24" fillId="4" borderId="80" xfId="0" applyFont="1" applyFill="1" applyBorder="1" applyAlignment="1">
      <alignment horizontal="left" vertical="top" wrapText="1"/>
    </xf>
    <xf numFmtId="49" fontId="3" fillId="2" borderId="4" xfId="0" applyNumberFormat="1" applyFont="1" applyFill="1" applyBorder="1" applyAlignment="1">
      <alignment horizontal="center" vertical="top"/>
    </xf>
    <xf numFmtId="49" fontId="3" fillId="8" borderId="56" xfId="0" applyNumberFormat="1" applyFont="1" applyFill="1" applyBorder="1" applyAlignment="1">
      <alignment horizontal="center" vertical="top"/>
    </xf>
    <xf numFmtId="49" fontId="1" fillId="4" borderId="44" xfId="0" applyNumberFormat="1" applyFont="1" applyFill="1" applyBorder="1" applyAlignment="1">
      <alignment horizontal="center" vertical="top"/>
    </xf>
    <xf numFmtId="0" fontId="10" fillId="0" borderId="82" xfId="0" applyFont="1" applyFill="1" applyBorder="1" applyAlignment="1">
      <alignment horizontal="center" vertical="top"/>
    </xf>
    <xf numFmtId="0" fontId="10" fillId="0" borderId="12" xfId="0" applyFont="1" applyFill="1" applyBorder="1" applyAlignment="1">
      <alignment horizontal="center" vertical="top"/>
    </xf>
    <xf numFmtId="0" fontId="1" fillId="4" borderId="56" xfId="0" applyFont="1" applyFill="1" applyBorder="1" applyAlignment="1">
      <alignment horizontal="center" vertical="center"/>
    </xf>
    <xf numFmtId="164" fontId="1" fillId="4" borderId="27" xfId="0" applyNumberFormat="1" applyFont="1" applyFill="1" applyBorder="1" applyAlignment="1">
      <alignment horizontal="right" vertical="center"/>
    </xf>
    <xf numFmtId="0" fontId="1" fillId="4" borderId="53" xfId="0" applyFont="1" applyFill="1" applyBorder="1" applyAlignment="1">
      <alignment horizontal="center" vertical="top" wrapText="1"/>
    </xf>
    <xf numFmtId="164" fontId="1" fillId="4" borderId="41" xfId="0" applyNumberFormat="1" applyFont="1" applyFill="1" applyBorder="1" applyAlignment="1">
      <alignment horizontal="right" vertical="top"/>
    </xf>
    <xf numFmtId="164" fontId="9" fillId="4" borderId="39" xfId="0" applyNumberFormat="1" applyFont="1" applyFill="1" applyBorder="1" applyAlignment="1">
      <alignment vertical="top"/>
    </xf>
    <xf numFmtId="164" fontId="9" fillId="4" borderId="41" xfId="0" applyNumberFormat="1" applyFont="1" applyFill="1" applyBorder="1" applyAlignment="1">
      <alignment vertical="top"/>
    </xf>
    <xf numFmtId="0" fontId="1" fillId="4" borderId="4" xfId="0" applyFont="1" applyFill="1" applyBorder="1" applyAlignment="1">
      <alignment horizontal="center" vertical="center" textRotation="90" wrapText="1"/>
    </xf>
    <xf numFmtId="164" fontId="20" fillId="0" borderId="69" xfId="0" applyNumberFormat="1" applyFont="1" applyBorder="1" applyAlignment="1">
      <alignment horizontal="right" vertical="top"/>
    </xf>
    <xf numFmtId="164" fontId="20" fillId="0" borderId="3" xfId="0" applyNumberFormat="1" applyFont="1" applyBorder="1" applyAlignment="1">
      <alignment horizontal="right" vertical="top"/>
    </xf>
    <xf numFmtId="49" fontId="3" fillId="2" borderId="4" xfId="0" applyNumberFormat="1" applyFont="1" applyFill="1" applyBorder="1" applyAlignment="1">
      <alignment horizontal="center" vertical="top"/>
    </xf>
    <xf numFmtId="49" fontId="3" fillId="8" borderId="56" xfId="0" applyNumberFormat="1" applyFont="1" applyFill="1" applyBorder="1" applyAlignment="1">
      <alignment horizontal="center" vertical="top"/>
    </xf>
    <xf numFmtId="0" fontId="24" fillId="0" borderId="18" xfId="0" applyFont="1" applyBorder="1" applyAlignment="1">
      <alignment horizontal="left" vertical="top" wrapText="1"/>
    </xf>
    <xf numFmtId="49" fontId="20" fillId="4" borderId="67" xfId="0" applyNumberFormat="1" applyFont="1" applyFill="1" applyBorder="1" applyAlignment="1">
      <alignment horizontal="center" vertical="top"/>
    </xf>
    <xf numFmtId="0" fontId="20" fillId="4" borderId="73" xfId="0" applyFont="1" applyFill="1" applyBorder="1" applyAlignment="1">
      <alignment horizontal="center" vertical="top"/>
    </xf>
    <xf numFmtId="164" fontId="20" fillId="4" borderId="73" xfId="0" applyNumberFormat="1" applyFont="1" applyFill="1" applyBorder="1" applyAlignment="1">
      <alignment horizontal="right" vertical="top"/>
    </xf>
    <xf numFmtId="164" fontId="20" fillId="4" borderId="12" xfId="0" applyNumberFormat="1" applyFont="1" applyFill="1" applyBorder="1" applyAlignment="1">
      <alignment horizontal="right" vertical="top" wrapText="1"/>
    </xf>
    <xf numFmtId="164" fontId="20" fillId="4" borderId="67" xfId="0" applyNumberFormat="1" applyFont="1" applyFill="1" applyBorder="1" applyAlignment="1">
      <alignment horizontal="right" vertical="top" wrapText="1"/>
    </xf>
    <xf numFmtId="164" fontId="20" fillId="4" borderId="79" xfId="0" applyNumberFormat="1" applyFont="1" applyFill="1" applyBorder="1" applyAlignment="1">
      <alignment horizontal="right" vertical="top" wrapText="1"/>
    </xf>
    <xf numFmtId="164" fontId="20" fillId="4" borderId="28" xfId="0" applyNumberFormat="1" applyFont="1" applyFill="1" applyBorder="1" applyAlignment="1">
      <alignment horizontal="right" vertical="top" wrapText="1"/>
    </xf>
    <xf numFmtId="49" fontId="20" fillId="4" borderId="54" xfId="0" applyNumberFormat="1" applyFont="1" applyFill="1" applyBorder="1" applyAlignment="1">
      <alignment horizontal="center" vertical="top"/>
    </xf>
    <xf numFmtId="0" fontId="11" fillId="4" borderId="78" xfId="1" applyFont="1" applyFill="1" applyBorder="1" applyAlignment="1">
      <alignment vertical="top"/>
    </xf>
    <xf numFmtId="0" fontId="24" fillId="4" borderId="78" xfId="1" applyFont="1" applyFill="1" applyBorder="1" applyAlignment="1">
      <alignment vertical="top"/>
    </xf>
    <xf numFmtId="0" fontId="24" fillId="0" borderId="4" xfId="0" applyFont="1" applyFill="1" applyBorder="1" applyAlignment="1">
      <alignment vertical="top"/>
    </xf>
    <xf numFmtId="0" fontId="24" fillId="3" borderId="19" xfId="0" applyFont="1" applyFill="1" applyBorder="1" applyAlignment="1">
      <alignment vertical="top"/>
    </xf>
    <xf numFmtId="0" fontId="24" fillId="4" borderId="12" xfId="1" applyFont="1" applyFill="1" applyBorder="1" applyAlignment="1">
      <alignment vertical="top"/>
    </xf>
    <xf numFmtId="0" fontId="24" fillId="4" borderId="63" xfId="0" applyFont="1" applyFill="1" applyBorder="1" applyAlignment="1">
      <alignment vertical="top"/>
    </xf>
    <xf numFmtId="0" fontId="24" fillId="4" borderId="60" xfId="0" applyFont="1" applyFill="1" applyBorder="1" applyAlignment="1">
      <alignment vertical="top"/>
    </xf>
    <xf numFmtId="0" fontId="11" fillId="3" borderId="81" xfId="0" applyFont="1" applyFill="1" applyBorder="1" applyAlignment="1">
      <alignment vertical="top"/>
    </xf>
    <xf numFmtId="0" fontId="24" fillId="3" borderId="81" xfId="0" applyFont="1" applyFill="1" applyBorder="1" applyAlignment="1">
      <alignment vertical="top"/>
    </xf>
    <xf numFmtId="0" fontId="24" fillId="4" borderId="32" xfId="0" applyFont="1" applyFill="1" applyBorder="1" applyAlignment="1">
      <alignment vertical="top"/>
    </xf>
    <xf numFmtId="0" fontId="24" fillId="4" borderId="81" xfId="0" applyFont="1" applyFill="1" applyBorder="1" applyAlignment="1">
      <alignment vertical="top"/>
    </xf>
    <xf numFmtId="164" fontId="3" fillId="5" borderId="21" xfId="0" applyNumberFormat="1" applyFont="1" applyFill="1" applyBorder="1" applyAlignment="1">
      <alignment horizontal="right" vertical="top"/>
    </xf>
    <xf numFmtId="164" fontId="3" fillId="8" borderId="55" xfId="0" applyNumberFormat="1" applyFont="1" applyFill="1" applyBorder="1" applyAlignment="1">
      <alignment horizontal="right" vertical="top"/>
    </xf>
    <xf numFmtId="164" fontId="3" fillId="8" borderId="3" xfId="0" applyNumberFormat="1" applyFont="1" applyFill="1" applyBorder="1" applyAlignment="1">
      <alignment horizontal="right" vertical="top"/>
    </xf>
    <xf numFmtId="164" fontId="3" fillId="8" borderId="69" xfId="0" applyNumberFormat="1" applyFont="1" applyFill="1" applyBorder="1" applyAlignment="1">
      <alignment horizontal="right" vertical="top"/>
    </xf>
    <xf numFmtId="164" fontId="1" fillId="0" borderId="69" xfId="0" applyNumberFormat="1" applyFont="1" applyBorder="1" applyAlignment="1">
      <alignment horizontal="right" vertical="top"/>
    </xf>
    <xf numFmtId="164" fontId="3" fillId="5" borderId="83" xfId="0" applyNumberFormat="1" applyFont="1" applyFill="1" applyBorder="1" applyAlignment="1">
      <alignment horizontal="right" vertical="top"/>
    </xf>
    <xf numFmtId="164" fontId="3" fillId="5" borderId="5" xfId="0" applyNumberFormat="1" applyFont="1" applyFill="1" applyBorder="1" applyAlignment="1">
      <alignment horizontal="right" vertical="top"/>
    </xf>
    <xf numFmtId="164" fontId="3" fillId="5" borderId="15" xfId="0" applyNumberFormat="1" applyFont="1" applyFill="1" applyBorder="1" applyAlignment="1">
      <alignment horizontal="right" vertical="top"/>
    </xf>
    <xf numFmtId="49" fontId="3" fillId="4" borderId="25" xfId="0" applyNumberFormat="1" applyFont="1" applyFill="1" applyBorder="1" applyAlignment="1">
      <alignment horizontal="center" vertical="top" wrapText="1"/>
    </xf>
    <xf numFmtId="0" fontId="6" fillId="0" borderId="4" xfId="0" applyFont="1" applyBorder="1" applyAlignment="1"/>
    <xf numFmtId="0" fontId="6" fillId="4" borderId="44" xfId="0" applyFont="1" applyFill="1" applyBorder="1" applyAlignment="1"/>
    <xf numFmtId="0" fontId="3" fillId="7" borderId="56" xfId="0" applyFont="1" applyFill="1" applyBorder="1" applyAlignment="1">
      <alignment horizontal="center" vertical="top"/>
    </xf>
    <xf numFmtId="164" fontId="3" fillId="7" borderId="31" xfId="0" applyNumberFormat="1" applyFont="1" applyFill="1" applyBorder="1" applyAlignment="1">
      <alignment horizontal="right" vertical="top"/>
    </xf>
    <xf numFmtId="164" fontId="3" fillId="7" borderId="32" xfId="0" applyNumberFormat="1" applyFont="1" applyFill="1" applyBorder="1" applyAlignment="1">
      <alignment horizontal="right" vertical="top"/>
    </xf>
    <xf numFmtId="164" fontId="3" fillId="7" borderId="0" xfId="0" applyNumberFormat="1" applyFont="1" applyFill="1" applyBorder="1" applyAlignment="1">
      <alignment horizontal="right" vertical="top"/>
    </xf>
    <xf numFmtId="164" fontId="3" fillId="7" borderId="56" xfId="0" applyNumberFormat="1" applyFont="1" applyFill="1" applyBorder="1" applyAlignment="1">
      <alignment horizontal="right" vertical="top"/>
    </xf>
    <xf numFmtId="0" fontId="23" fillId="0" borderId="18" xfId="0" applyFont="1" applyBorder="1" applyAlignment="1"/>
    <xf numFmtId="0" fontId="6" fillId="0" borderId="19" xfId="0" applyFont="1" applyBorder="1" applyAlignment="1"/>
    <xf numFmtId="0" fontId="11" fillId="11" borderId="34" xfId="0" applyFont="1" applyFill="1" applyBorder="1" applyAlignment="1">
      <alignment horizontal="left" vertical="top" wrapText="1"/>
    </xf>
    <xf numFmtId="3" fontId="21" fillId="11" borderId="21" xfId="0" applyNumberFormat="1" applyFont="1" applyFill="1" applyBorder="1" applyAlignment="1">
      <alignment vertical="top"/>
    </xf>
    <xf numFmtId="49" fontId="3" fillId="2" borderId="4" xfId="0" applyNumberFormat="1" applyFont="1" applyFill="1" applyBorder="1" applyAlignment="1">
      <alignment horizontal="center" vertical="top"/>
    </xf>
    <xf numFmtId="0" fontId="1" fillId="0" borderId="4" xfId="0" applyFont="1" applyFill="1" applyBorder="1" applyAlignment="1">
      <alignment horizontal="center" vertical="center" textRotation="90" wrapText="1"/>
    </xf>
    <xf numFmtId="49" fontId="1" fillId="4" borderId="19" xfId="0" applyNumberFormat="1" applyFont="1" applyFill="1" applyBorder="1" applyAlignment="1">
      <alignment horizontal="center" vertical="top"/>
    </xf>
    <xf numFmtId="49" fontId="3" fillId="8" borderId="56" xfId="0" applyNumberFormat="1" applyFont="1" applyFill="1" applyBorder="1" applyAlignment="1">
      <alignment horizontal="center" vertical="top"/>
    </xf>
    <xf numFmtId="0" fontId="1" fillId="0" borderId="63" xfId="0" applyFont="1" applyFill="1" applyBorder="1" applyAlignment="1">
      <alignment horizontal="center" vertical="center" textRotation="90" wrapText="1"/>
    </xf>
    <xf numFmtId="0" fontId="24" fillId="3" borderId="18" xfId="0" applyFont="1" applyFill="1" applyBorder="1" applyAlignment="1">
      <alignment horizontal="left" vertical="top" wrapText="1"/>
    </xf>
    <xf numFmtId="0" fontId="11" fillId="4" borderId="4" xfId="1" applyFont="1" applyFill="1" applyBorder="1" applyAlignment="1">
      <alignment vertical="top"/>
    </xf>
    <xf numFmtId="0" fontId="11" fillId="3" borderId="19" xfId="0" applyFont="1" applyFill="1" applyBorder="1" applyAlignment="1">
      <alignment vertical="top"/>
    </xf>
    <xf numFmtId="49" fontId="3" fillId="8" borderId="85" xfId="0" applyNumberFormat="1" applyFont="1" applyFill="1" applyBorder="1" applyAlignment="1">
      <alignment horizontal="center" vertical="top"/>
    </xf>
    <xf numFmtId="49" fontId="3" fillId="2" borderId="86" xfId="0" applyNumberFormat="1" applyFont="1" applyFill="1" applyBorder="1" applyAlignment="1">
      <alignment horizontal="center" vertical="top"/>
    </xf>
    <xf numFmtId="49" fontId="3" fillId="4" borderId="87" xfId="0" applyNumberFormat="1" applyFont="1" applyFill="1" applyBorder="1" applyAlignment="1">
      <alignment horizontal="center" vertical="top"/>
    </xf>
    <xf numFmtId="49" fontId="1" fillId="4" borderId="88" xfId="0" applyNumberFormat="1" applyFont="1" applyFill="1" applyBorder="1" applyAlignment="1">
      <alignment horizontal="center" vertical="top"/>
    </xf>
    <xf numFmtId="0" fontId="1" fillId="4" borderId="85" xfId="0" applyFont="1" applyFill="1" applyBorder="1" applyAlignment="1">
      <alignment horizontal="center" vertical="center"/>
    </xf>
    <xf numFmtId="164" fontId="1" fillId="4" borderId="85" xfId="0" applyNumberFormat="1" applyFont="1" applyFill="1" applyBorder="1" applyAlignment="1">
      <alignment horizontal="right" vertical="center"/>
    </xf>
    <xf numFmtId="164" fontId="1" fillId="4" borderId="86" xfId="0" applyNumberFormat="1" applyFont="1" applyFill="1" applyBorder="1" applyAlignment="1">
      <alignment horizontal="right" vertical="center" wrapText="1"/>
    </xf>
    <xf numFmtId="164" fontId="1" fillId="4" borderId="88" xfId="0" applyNumberFormat="1" applyFont="1" applyFill="1" applyBorder="1" applyAlignment="1">
      <alignment horizontal="right" vertical="top" wrapText="1"/>
    </xf>
    <xf numFmtId="164" fontId="1" fillId="4" borderId="87" xfId="0" applyNumberFormat="1" applyFont="1" applyFill="1" applyBorder="1" applyAlignment="1">
      <alignment horizontal="right" vertical="top" wrapText="1"/>
    </xf>
    <xf numFmtId="164" fontId="1" fillId="4" borderId="84" xfId="0" applyNumberFormat="1" applyFont="1" applyFill="1" applyBorder="1" applyAlignment="1">
      <alignment horizontal="right" vertical="top" wrapText="1"/>
    </xf>
    <xf numFmtId="0" fontId="11" fillId="0" borderId="89" xfId="0" applyFont="1" applyBorder="1" applyAlignment="1">
      <alignment horizontal="left" vertical="top" wrapText="1"/>
    </xf>
    <xf numFmtId="0" fontId="11" fillId="3" borderId="86" xfId="0" applyFont="1" applyFill="1" applyBorder="1" applyAlignment="1">
      <alignment horizontal="center" vertical="top"/>
    </xf>
    <xf numFmtId="0" fontId="11" fillId="0" borderId="86" xfId="0" applyFont="1" applyFill="1" applyBorder="1" applyAlignment="1">
      <alignment horizontal="center" vertical="top"/>
    </xf>
    <xf numFmtId="0" fontId="11" fillId="3" borderId="90" xfId="0" applyFont="1" applyFill="1" applyBorder="1" applyAlignment="1">
      <alignment horizontal="center" vertical="top"/>
    </xf>
    <xf numFmtId="0" fontId="1" fillId="0" borderId="84" xfId="0" applyFont="1" applyBorder="1" applyAlignment="1">
      <alignment vertical="top"/>
    </xf>
    <xf numFmtId="0" fontId="11" fillId="3" borderId="80" xfId="0" applyFont="1" applyFill="1" applyBorder="1" applyAlignment="1">
      <alignment horizontal="left" vertical="top" wrapText="1"/>
    </xf>
    <xf numFmtId="0" fontId="11" fillId="3" borderId="78" xfId="0" applyFont="1" applyFill="1" applyBorder="1" applyAlignment="1">
      <alignment horizontal="center" vertical="top"/>
    </xf>
    <xf numFmtId="0" fontId="11" fillId="4" borderId="31" xfId="0" applyFont="1" applyFill="1" applyBorder="1" applyAlignment="1">
      <alignment horizontal="left" vertical="top" wrapText="1"/>
    </xf>
    <xf numFmtId="0" fontId="10" fillId="4" borderId="32" xfId="0" applyFont="1" applyFill="1" applyBorder="1" applyAlignment="1">
      <alignment horizontal="center" vertical="top"/>
    </xf>
    <xf numFmtId="0" fontId="11" fillId="4" borderId="80" xfId="0" applyFont="1" applyFill="1" applyBorder="1" applyAlignment="1">
      <alignment horizontal="left" vertical="top" wrapText="1"/>
    </xf>
    <xf numFmtId="0" fontId="11" fillId="4" borderId="78" xfId="0" applyFont="1" applyFill="1" applyBorder="1" applyAlignment="1">
      <alignment horizontal="center" vertical="top"/>
    </xf>
    <xf numFmtId="0" fontId="10" fillId="4" borderId="81" xfId="0" applyFont="1" applyFill="1" applyBorder="1" applyAlignment="1">
      <alignment horizontal="center" vertical="top"/>
    </xf>
    <xf numFmtId="0" fontId="11" fillId="4" borderId="59" xfId="0" applyFont="1" applyFill="1" applyBorder="1" applyAlignment="1">
      <alignment horizontal="left" vertical="top" wrapText="1"/>
    </xf>
    <xf numFmtId="0" fontId="11" fillId="4" borderId="4" xfId="0" applyFont="1" applyFill="1" applyBorder="1" applyAlignment="1">
      <alignment horizontal="center" vertical="top"/>
    </xf>
    <xf numFmtId="0" fontId="11" fillId="4" borderId="19" xfId="0" applyFont="1" applyFill="1" applyBorder="1" applyAlignment="1">
      <alignment horizontal="center" vertical="top"/>
    </xf>
    <xf numFmtId="0" fontId="6" fillId="0" borderId="7" xfId="0" applyFont="1" applyBorder="1" applyAlignment="1"/>
    <xf numFmtId="0" fontId="6" fillId="4" borderId="24" xfId="0" applyFont="1" applyFill="1" applyBorder="1" applyAlignment="1"/>
    <xf numFmtId="0" fontId="6" fillId="0" borderId="23" xfId="0" applyFont="1" applyBorder="1" applyAlignment="1"/>
    <xf numFmtId="0" fontId="6" fillId="0" borderId="20" xfId="0" applyFont="1" applyBorder="1" applyAlignment="1"/>
    <xf numFmtId="0" fontId="3" fillId="0" borderId="47" xfId="0" applyFont="1" applyBorder="1" applyAlignment="1">
      <alignment horizontal="center" vertical="center" wrapText="1"/>
    </xf>
    <xf numFmtId="0" fontId="24" fillId="3" borderId="4" xfId="0" applyFont="1" applyFill="1" applyBorder="1" applyAlignment="1">
      <alignment horizontal="center" vertical="top"/>
    </xf>
    <xf numFmtId="0" fontId="24" fillId="3" borderId="78" xfId="0" applyFont="1" applyFill="1" applyBorder="1" applyAlignment="1">
      <alignment horizontal="center" vertical="top"/>
    </xf>
    <xf numFmtId="0" fontId="24" fillId="4" borderId="12" xfId="0" applyFont="1" applyFill="1" applyBorder="1" applyAlignment="1">
      <alignment horizontal="center" vertical="top"/>
    </xf>
    <xf numFmtId="0" fontId="24" fillId="4" borderId="78" xfId="0" applyFont="1" applyFill="1" applyBorder="1" applyAlignment="1">
      <alignment horizontal="center" vertical="top"/>
    </xf>
    <xf numFmtId="164" fontId="3" fillId="5" borderId="2" xfId="0" applyNumberFormat="1" applyFont="1" applyFill="1" applyBorder="1" applyAlignment="1">
      <alignment horizontal="center" vertical="top"/>
    </xf>
    <xf numFmtId="164" fontId="3" fillId="5" borderId="48"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3" fillId="5" borderId="63" xfId="0" applyNumberFormat="1" applyFont="1" applyFill="1" applyBorder="1" applyAlignment="1">
      <alignment horizontal="center" vertical="top"/>
    </xf>
    <xf numFmtId="164" fontId="3" fillId="5" borderId="54" xfId="0" applyNumberFormat="1" applyFont="1" applyFill="1" applyBorder="1" applyAlignment="1">
      <alignment horizontal="center" vertical="top"/>
    </xf>
    <xf numFmtId="164" fontId="3" fillId="9" borderId="7" xfId="0" applyNumberFormat="1" applyFont="1" applyFill="1" applyBorder="1" applyAlignment="1">
      <alignment horizontal="center" vertical="top"/>
    </xf>
    <xf numFmtId="164" fontId="3" fillId="9" borderId="24" xfId="0" applyNumberFormat="1" applyFont="1" applyFill="1" applyBorder="1" applyAlignment="1">
      <alignment horizontal="center" vertical="top"/>
    </xf>
    <xf numFmtId="0" fontId="1" fillId="0" borderId="12" xfId="0" applyFont="1" applyFill="1" applyBorder="1" applyAlignment="1">
      <alignment horizontal="left" vertical="top" wrapText="1"/>
    </xf>
    <xf numFmtId="0" fontId="6" fillId="0" borderId="63" xfId="0" applyFont="1" applyBorder="1" applyAlignment="1">
      <alignment wrapText="1"/>
    </xf>
    <xf numFmtId="0" fontId="1" fillId="0" borderId="12" xfId="0" applyFont="1" applyBorder="1" applyAlignment="1">
      <alignment horizontal="left" vertical="top" wrapText="1"/>
    </xf>
    <xf numFmtId="0" fontId="1" fillId="0" borderId="4" xfId="0" applyFont="1" applyBorder="1" applyAlignment="1">
      <alignment horizontal="left" vertical="top" wrapText="1"/>
    </xf>
    <xf numFmtId="0" fontId="6" fillId="0" borderId="63" xfId="0" applyFont="1" applyBorder="1" applyAlignment="1">
      <alignment horizontal="left" vertical="top" wrapText="1"/>
    </xf>
    <xf numFmtId="0" fontId="6" fillId="0" borderId="4" xfId="0" applyFont="1" applyBorder="1" applyAlignment="1">
      <alignment horizontal="left" vertical="top" wrapText="1"/>
    </xf>
    <xf numFmtId="0" fontId="1" fillId="4" borderId="12" xfId="0" applyFont="1" applyFill="1" applyBorder="1" applyAlignment="1">
      <alignment horizontal="center" vertical="center" textRotation="90" wrapText="1"/>
    </xf>
    <xf numFmtId="0" fontId="6" fillId="4" borderId="4" xfId="0" applyFont="1" applyFill="1" applyBorder="1" applyAlignment="1">
      <alignment wrapText="1"/>
    </xf>
    <xf numFmtId="0" fontId="2"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top"/>
    </xf>
    <xf numFmtId="0" fontId="1" fillId="0" borderId="11" xfId="0" applyFont="1" applyBorder="1" applyAlignment="1">
      <alignment horizontal="center" vertical="top"/>
    </xf>
    <xf numFmtId="0" fontId="1" fillId="0" borderId="22" xfId="0" applyFont="1" applyBorder="1" applyAlignment="1">
      <alignment horizontal="center" vertical="center" textRotation="90" shrinkToFit="1"/>
    </xf>
    <xf numFmtId="0" fontId="1" fillId="0" borderId="18" xfId="0" applyFont="1" applyBorder="1" applyAlignment="1">
      <alignment horizontal="center" vertical="center" textRotation="90" shrinkToFit="1"/>
    </xf>
    <xf numFmtId="0" fontId="1" fillId="0" borderId="23" xfId="0" applyFont="1" applyBorder="1" applyAlignment="1">
      <alignment horizontal="center" vertical="center" textRotation="90" shrinkToFit="1"/>
    </xf>
    <xf numFmtId="0" fontId="1" fillId="0" borderId="3" xfId="0" applyFont="1" applyBorder="1" applyAlignment="1">
      <alignment horizontal="center" vertical="center" textRotation="90" shrinkToFit="1"/>
    </xf>
    <xf numFmtId="0" fontId="1" fillId="0" borderId="4" xfId="0" applyFont="1" applyBorder="1" applyAlignment="1">
      <alignment horizontal="center" vertical="center" textRotation="90" shrinkToFit="1"/>
    </xf>
    <xf numFmtId="0" fontId="1" fillId="0" borderId="7" xfId="0" applyFont="1" applyBorder="1" applyAlignment="1">
      <alignment horizontal="center" vertical="center" textRotation="90" shrinkToFit="1"/>
    </xf>
    <xf numFmtId="0" fontId="1" fillId="0" borderId="37"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55" xfId="0" applyFont="1" applyBorder="1" applyAlignment="1">
      <alignment horizontal="center" vertical="center" textRotation="90" shrinkToFit="1"/>
    </xf>
    <xf numFmtId="0" fontId="1" fillId="0" borderId="56" xfId="0" applyFont="1" applyBorder="1" applyAlignment="1">
      <alignment horizontal="center" vertical="center" textRotation="90" shrinkToFit="1"/>
    </xf>
    <xf numFmtId="0" fontId="1" fillId="0" borderId="43" xfId="0" applyFont="1" applyBorder="1" applyAlignment="1">
      <alignment horizontal="center" vertical="center" textRotation="90" shrinkToFit="1"/>
    </xf>
    <xf numFmtId="0" fontId="1" fillId="0" borderId="40" xfId="0" applyFont="1" applyBorder="1" applyAlignment="1">
      <alignment horizontal="center" vertical="center" textRotation="90" shrinkToFit="1"/>
    </xf>
    <xf numFmtId="0" fontId="1" fillId="0" borderId="27" xfId="0" applyFont="1" applyBorder="1" applyAlignment="1">
      <alignment horizontal="center" vertical="center" textRotation="90" shrinkToFit="1"/>
    </xf>
    <xf numFmtId="0" fontId="1" fillId="0" borderId="42" xfId="0" applyFont="1" applyBorder="1" applyAlignment="1">
      <alignment horizontal="center" vertical="center" textRotation="90" shrinkToFit="1"/>
    </xf>
    <xf numFmtId="0" fontId="3" fillId="0" borderId="4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8"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51" xfId="0" applyFont="1" applyBorder="1" applyAlignment="1">
      <alignment horizontal="center" vertical="center" shrinkToFit="1"/>
    </xf>
    <xf numFmtId="0" fontId="0" fillId="0" borderId="50" xfId="0" applyBorder="1" applyAlignment="1">
      <alignment horizontal="center" vertical="center" shrinkToFit="1"/>
    </xf>
    <xf numFmtId="0" fontId="0" fillId="0" borderId="46" xfId="0" applyBorder="1" applyAlignment="1">
      <alignment horizontal="center" vertical="center" shrinkToFit="1"/>
    </xf>
    <xf numFmtId="0" fontId="1" fillId="0" borderId="69" xfId="0" applyNumberFormat="1" applyFont="1" applyBorder="1" applyAlignment="1">
      <alignment horizontal="center" vertical="center" textRotation="90" shrinkToFit="1"/>
    </xf>
    <xf numFmtId="0" fontId="1" fillId="0" borderId="44" xfId="0" applyNumberFormat="1" applyFont="1" applyBorder="1" applyAlignment="1">
      <alignment horizontal="center" vertical="center" textRotation="90" shrinkToFit="1"/>
    </xf>
    <xf numFmtId="0" fontId="1" fillId="0" borderId="24" xfId="0" applyNumberFormat="1" applyFont="1" applyBorder="1" applyAlignment="1">
      <alignment horizontal="center" vertical="center" textRotation="90" shrinkToFit="1"/>
    </xf>
    <xf numFmtId="0" fontId="1" fillId="0" borderId="40" xfId="0" applyFont="1" applyBorder="1" applyAlignment="1">
      <alignment horizontal="center" vertical="center" textRotation="90" wrapText="1"/>
    </xf>
    <xf numFmtId="0" fontId="0" fillId="0" borderId="27" xfId="0" applyBorder="1" applyAlignment="1">
      <alignment horizontal="center" vertical="center" wrapText="1"/>
    </xf>
    <xf numFmtId="0" fontId="0" fillId="0" borderId="42" xfId="0" applyBorder="1" applyAlignment="1">
      <alignment horizontal="center" vertical="center" wrapText="1"/>
    </xf>
    <xf numFmtId="49" fontId="7" fillId="6" borderId="47" xfId="0" applyNumberFormat="1" applyFont="1" applyFill="1" applyBorder="1" applyAlignment="1">
      <alignment horizontal="left" vertical="top" wrapText="1"/>
    </xf>
    <xf numFmtId="49" fontId="7" fillId="6" borderId="9" xfId="0" applyNumberFormat="1" applyFont="1" applyFill="1" applyBorder="1" applyAlignment="1">
      <alignment horizontal="left" vertical="top" wrapText="1"/>
    </xf>
    <xf numFmtId="49" fontId="7" fillId="6" borderId="48" xfId="0" applyNumberFormat="1" applyFont="1" applyFill="1" applyBorder="1" applyAlignment="1">
      <alignment horizontal="left" vertical="top" wrapText="1"/>
    </xf>
    <xf numFmtId="0" fontId="7" fillId="5" borderId="49" xfId="0" applyFont="1" applyFill="1" applyBorder="1" applyAlignment="1">
      <alignment horizontal="left" vertical="top" wrapText="1"/>
    </xf>
    <xf numFmtId="0" fontId="7" fillId="5" borderId="50" xfId="0" applyFont="1" applyFill="1" applyBorder="1" applyAlignment="1">
      <alignment horizontal="left" vertical="top" wrapText="1"/>
    </xf>
    <xf numFmtId="0" fontId="7" fillId="5" borderId="46" xfId="0" applyFont="1" applyFill="1" applyBorder="1" applyAlignment="1">
      <alignment horizontal="left" vertical="top" wrapText="1"/>
    </xf>
    <xf numFmtId="0" fontId="3" fillId="8" borderId="51" xfId="0" applyFont="1" applyFill="1" applyBorder="1" applyAlignment="1">
      <alignment horizontal="left" vertical="top"/>
    </xf>
    <xf numFmtId="0" fontId="3" fillId="8" borderId="50" xfId="0" applyFont="1" applyFill="1" applyBorder="1" applyAlignment="1">
      <alignment horizontal="left" vertical="top"/>
    </xf>
    <xf numFmtId="0" fontId="3" fillId="8" borderId="46" xfId="0" applyFont="1" applyFill="1" applyBorder="1" applyAlignment="1">
      <alignment horizontal="left" vertical="top"/>
    </xf>
    <xf numFmtId="0" fontId="3" fillId="2" borderId="51"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46" xfId="0" applyFont="1" applyFill="1" applyBorder="1" applyAlignment="1">
      <alignment horizontal="left" vertical="top" wrapText="1"/>
    </xf>
    <xf numFmtId="49" fontId="1" fillId="0" borderId="25" xfId="0" applyNumberFormat="1" applyFont="1" applyBorder="1" applyAlignment="1">
      <alignment horizontal="center" vertical="top"/>
    </xf>
    <xf numFmtId="49" fontId="1" fillId="0" borderId="38" xfId="0" applyNumberFormat="1" applyFont="1" applyBorder="1" applyAlignment="1">
      <alignment horizontal="center" vertical="top"/>
    </xf>
    <xf numFmtId="0" fontId="11" fillId="4" borderId="31" xfId="0" applyFont="1" applyFill="1" applyBorder="1" applyAlignment="1">
      <alignment vertical="top" wrapText="1"/>
    </xf>
    <xf numFmtId="0" fontId="0" fillId="4" borderId="23" xfId="0" applyFill="1" applyBorder="1" applyAlignment="1">
      <alignment vertical="top" wrapText="1"/>
    </xf>
    <xf numFmtId="49" fontId="3" fillId="8" borderId="18"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7" xfId="0" applyNumberFormat="1" applyFont="1" applyBorder="1" applyAlignment="1">
      <alignment horizontal="center" vertical="top"/>
    </xf>
    <xf numFmtId="0" fontId="1" fillId="0" borderId="25"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4" xfId="0" applyFont="1" applyFill="1" applyBorder="1" applyAlignment="1">
      <alignment horizontal="center" vertical="center" textRotation="90" wrapText="1"/>
    </xf>
    <xf numFmtId="0" fontId="1" fillId="0" borderId="7" xfId="0" applyFont="1" applyFill="1" applyBorder="1" applyAlignment="1">
      <alignment horizontal="center" vertical="center" textRotation="90" wrapText="1"/>
    </xf>
    <xf numFmtId="49" fontId="3" fillId="8" borderId="22" xfId="0" applyNumberFormat="1" applyFont="1" applyFill="1" applyBorder="1" applyAlignment="1">
      <alignment horizontal="center" vertical="top"/>
    </xf>
    <xf numFmtId="49" fontId="3" fillId="2" borderId="3" xfId="0" applyNumberFormat="1" applyFont="1" applyFill="1" applyBorder="1" applyAlignment="1">
      <alignment horizontal="center" vertical="top"/>
    </xf>
    <xf numFmtId="49" fontId="3" fillId="0" borderId="3" xfId="0" applyNumberFormat="1" applyFont="1" applyBorder="1" applyAlignment="1">
      <alignment horizontal="center" vertical="top"/>
    </xf>
    <xf numFmtId="0" fontId="1" fillId="4" borderId="37" xfId="0" applyFont="1" applyFill="1" applyBorder="1" applyAlignment="1">
      <alignment vertical="top" wrapText="1"/>
    </xf>
    <xf numFmtId="0" fontId="3" fillId="4" borderId="25" xfId="0" applyFont="1" applyFill="1" applyBorder="1" applyAlignment="1">
      <alignment vertical="top" wrapText="1"/>
    </xf>
    <xf numFmtId="0" fontId="3" fillId="4" borderId="38" xfId="0" applyFont="1" applyFill="1" applyBorder="1" applyAlignment="1">
      <alignment vertical="top" wrapText="1"/>
    </xf>
    <xf numFmtId="0" fontId="1" fillId="0" borderId="3" xfId="0" applyFont="1" applyFill="1" applyBorder="1" applyAlignment="1">
      <alignment horizontal="center" vertical="center" textRotation="90" wrapText="1"/>
    </xf>
    <xf numFmtId="49" fontId="1" fillId="0" borderId="37" xfId="0" applyNumberFormat="1" applyFont="1" applyBorder="1" applyAlignment="1">
      <alignment horizontal="center" vertical="top"/>
    </xf>
    <xf numFmtId="49" fontId="3" fillId="2" borderId="8" xfId="0" applyNumberFormat="1" applyFont="1" applyFill="1" applyBorder="1" applyAlignment="1">
      <alignment horizontal="right" vertical="top"/>
    </xf>
    <xf numFmtId="49" fontId="3" fillId="2" borderId="21" xfId="0" applyNumberFormat="1" applyFont="1" applyFill="1" applyBorder="1" applyAlignment="1">
      <alignment horizontal="right" vertical="top"/>
    </xf>
    <xf numFmtId="0" fontId="1" fillId="2" borderId="34"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1" xfId="0" applyFont="1" applyFill="1" applyBorder="1" applyAlignment="1">
      <alignment horizontal="center" vertical="top" wrapText="1"/>
    </xf>
    <xf numFmtId="49" fontId="3" fillId="8" borderId="10" xfId="0" applyNumberFormat="1" applyFont="1" applyFill="1" applyBorder="1" applyAlignment="1">
      <alignment horizontal="right" vertical="top"/>
    </xf>
    <xf numFmtId="49" fontId="3" fillId="8" borderId="8" xfId="0" applyNumberFormat="1" applyFont="1" applyFill="1" applyBorder="1" applyAlignment="1">
      <alignment horizontal="right" vertical="top"/>
    </xf>
    <xf numFmtId="49" fontId="3" fillId="8" borderId="21" xfId="0" applyNumberFormat="1" applyFont="1" applyFill="1" applyBorder="1" applyAlignment="1">
      <alignment horizontal="right" vertical="top"/>
    </xf>
    <xf numFmtId="0" fontId="1" fillId="8" borderId="34" xfId="0" applyFont="1" applyFill="1" applyBorder="1" applyAlignment="1">
      <alignment horizontal="center" vertical="top"/>
    </xf>
    <xf numFmtId="0" fontId="1" fillId="8" borderId="8" xfId="0" applyFont="1" applyFill="1" applyBorder="1" applyAlignment="1">
      <alignment horizontal="center" vertical="top"/>
    </xf>
    <xf numFmtId="0" fontId="1" fillId="8" borderId="21" xfId="0" applyFont="1" applyFill="1" applyBorder="1" applyAlignment="1">
      <alignment horizontal="center" vertical="top"/>
    </xf>
    <xf numFmtId="0" fontId="1" fillId="0" borderId="18" xfId="0" applyFont="1" applyBorder="1" applyAlignment="1">
      <alignment vertical="top" wrapText="1"/>
    </xf>
    <xf numFmtId="0" fontId="0" fillId="0" borderId="23" xfId="0" applyBorder="1" applyAlignment="1">
      <alignment vertical="top" wrapText="1"/>
    </xf>
    <xf numFmtId="0" fontId="3" fillId="8" borderId="10" xfId="0" applyFont="1" applyFill="1" applyBorder="1" applyAlignment="1">
      <alignment horizontal="left" vertical="top"/>
    </xf>
    <xf numFmtId="0" fontId="3" fillId="8" borderId="8" xfId="0" applyFont="1" applyFill="1" applyBorder="1" applyAlignment="1">
      <alignment horizontal="left" vertical="top"/>
    </xf>
    <xf numFmtId="0" fontId="3" fillId="8" borderId="21" xfId="0" applyFont="1" applyFill="1" applyBorder="1" applyAlignment="1">
      <alignment horizontal="left" vertical="top"/>
    </xf>
    <xf numFmtId="0" fontId="3" fillId="2" borderId="10"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1" xfId="0" applyFont="1" applyFill="1" applyBorder="1" applyAlignment="1">
      <alignment horizontal="left" vertical="top" wrapText="1"/>
    </xf>
    <xf numFmtId="49" fontId="1" fillId="4" borderId="17" xfId="0" applyNumberFormat="1" applyFont="1" applyFill="1" applyBorder="1" applyAlignment="1">
      <alignment horizontal="center" vertical="top"/>
    </xf>
    <xf numFmtId="49" fontId="1" fillId="4" borderId="19" xfId="0" applyNumberFormat="1" applyFont="1" applyFill="1" applyBorder="1" applyAlignment="1">
      <alignment horizontal="center" vertical="top"/>
    </xf>
    <xf numFmtId="0" fontId="0" fillId="0" borderId="63" xfId="0" applyBorder="1" applyAlignment="1">
      <alignment horizontal="left" vertical="top" wrapText="1"/>
    </xf>
    <xf numFmtId="49" fontId="3" fillId="8" borderId="55" xfId="0" applyNumberFormat="1" applyFont="1" applyFill="1" applyBorder="1" applyAlignment="1">
      <alignment horizontal="center" vertical="top"/>
    </xf>
    <xf numFmtId="49" fontId="3" fillId="8" borderId="56" xfId="0" applyNumberFormat="1" applyFont="1" applyFill="1" applyBorder="1" applyAlignment="1">
      <alignment horizontal="center" vertical="top"/>
    </xf>
    <xf numFmtId="49" fontId="3" fillId="4" borderId="3" xfId="0" applyNumberFormat="1" applyFont="1" applyFill="1" applyBorder="1" applyAlignment="1">
      <alignment horizontal="center" vertical="top" wrapText="1"/>
    </xf>
    <xf numFmtId="49" fontId="3" fillId="4" borderId="4" xfId="0" applyNumberFormat="1" applyFont="1" applyFill="1" applyBorder="1" applyAlignment="1">
      <alignment horizontal="center" vertical="top" wrapText="1"/>
    </xf>
    <xf numFmtId="0" fontId="3" fillId="9" borderId="43" xfId="0" applyFont="1" applyFill="1" applyBorder="1" applyAlignment="1">
      <alignment horizontal="right" vertical="top" wrapText="1"/>
    </xf>
    <xf numFmtId="0" fontId="3" fillId="9" borderId="11" xfId="0" applyFont="1" applyFill="1" applyBorder="1" applyAlignment="1">
      <alignment horizontal="right" vertical="top" wrapText="1"/>
    </xf>
    <xf numFmtId="0" fontId="3" fillId="9" borderId="24" xfId="0" applyFont="1" applyFill="1" applyBorder="1" applyAlignment="1">
      <alignment horizontal="right" vertical="top" wrapText="1"/>
    </xf>
    <xf numFmtId="0" fontId="3" fillId="5" borderId="49" xfId="0" applyFont="1" applyFill="1" applyBorder="1" applyAlignment="1">
      <alignment horizontal="right" vertical="top" wrapText="1"/>
    </xf>
    <xf numFmtId="0" fontId="3" fillId="5" borderId="50" xfId="0" applyFont="1" applyFill="1" applyBorder="1" applyAlignment="1">
      <alignment horizontal="right" vertical="top" wrapText="1"/>
    </xf>
    <xf numFmtId="0" fontId="3" fillId="5" borderId="46" xfId="0" applyFont="1" applyFill="1" applyBorder="1" applyAlignment="1">
      <alignment horizontal="right" vertical="top" wrapText="1"/>
    </xf>
    <xf numFmtId="0" fontId="1" fillId="3" borderId="53"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54" xfId="0" applyFont="1" applyFill="1" applyBorder="1" applyAlignment="1">
      <alignment horizontal="left" vertical="top" wrapText="1"/>
    </xf>
    <xf numFmtId="0" fontId="3" fillId="5" borderId="47" xfId="0" applyFont="1" applyFill="1" applyBorder="1" applyAlignment="1">
      <alignment horizontal="right" vertical="top" wrapText="1"/>
    </xf>
    <xf numFmtId="0" fontId="3" fillId="5" borderId="9" xfId="0" applyFont="1" applyFill="1" applyBorder="1" applyAlignment="1">
      <alignment horizontal="right" vertical="top" wrapText="1"/>
    </xf>
    <xf numFmtId="0" fontId="3" fillId="5" borderId="48" xfId="0" applyFont="1" applyFill="1" applyBorder="1" applyAlignment="1">
      <alignment horizontal="right" vertical="top" wrapText="1"/>
    </xf>
    <xf numFmtId="0" fontId="1" fillId="0" borderId="53" xfId="0" applyFont="1" applyBorder="1" applyAlignment="1">
      <alignment horizontal="left" vertical="top" wrapText="1"/>
    </xf>
    <xf numFmtId="0" fontId="1" fillId="0" borderId="39" xfId="0" applyFont="1" applyBorder="1" applyAlignment="1">
      <alignment horizontal="left" vertical="top" wrapText="1"/>
    </xf>
    <xf numFmtId="0" fontId="1" fillId="0" borderId="54" xfId="0" applyFont="1" applyBorder="1" applyAlignment="1">
      <alignment horizontal="left" vertical="top" wrapText="1"/>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46" xfId="0" applyFont="1" applyBorder="1" applyAlignment="1">
      <alignment horizontal="left" vertical="top" wrapText="1"/>
    </xf>
    <xf numFmtId="0" fontId="3" fillId="0" borderId="3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49" fontId="3" fillId="2" borderId="38" xfId="0" applyNumberFormat="1" applyFont="1" applyFill="1" applyBorder="1" applyAlignment="1">
      <alignment horizontal="right" vertical="top"/>
    </xf>
    <xf numFmtId="49" fontId="3" fillId="2" borderId="11" xfId="0" applyNumberFormat="1" applyFont="1" applyFill="1" applyBorder="1" applyAlignment="1">
      <alignment horizontal="right" vertical="top"/>
    </xf>
    <xf numFmtId="49" fontId="3" fillId="5" borderId="10" xfId="0" applyNumberFormat="1" applyFont="1" applyFill="1" applyBorder="1" applyAlignment="1">
      <alignment horizontal="right" vertical="top"/>
    </xf>
    <xf numFmtId="49" fontId="3" fillId="5" borderId="8" xfId="0" applyNumberFormat="1" applyFont="1" applyFill="1" applyBorder="1" applyAlignment="1">
      <alignment horizontal="right" vertical="top"/>
    </xf>
    <xf numFmtId="0" fontId="1" fillId="5" borderId="34" xfId="0" applyFont="1" applyFill="1" applyBorder="1" applyAlignment="1">
      <alignment horizontal="center" vertical="top"/>
    </xf>
    <xf numFmtId="0" fontId="1" fillId="5" borderId="8" xfId="0" applyFont="1" applyFill="1" applyBorder="1" applyAlignment="1">
      <alignment horizontal="center" vertical="top"/>
    </xf>
    <xf numFmtId="0" fontId="1" fillId="5" borderId="21" xfId="0" applyFont="1" applyFill="1" applyBorder="1" applyAlignment="1">
      <alignment horizontal="center" vertical="top"/>
    </xf>
    <xf numFmtId="49" fontId="3" fillId="0" borderId="11" xfId="0" applyNumberFormat="1" applyFont="1" applyFill="1" applyBorder="1" applyAlignment="1">
      <alignment horizontal="center" vertical="top" wrapText="1"/>
    </xf>
    <xf numFmtId="0" fontId="20" fillId="0" borderId="4" xfId="0" applyFont="1" applyFill="1" applyBorder="1" applyAlignment="1">
      <alignment horizontal="left" vertical="top" wrapText="1"/>
    </xf>
    <xf numFmtId="0" fontId="23" fillId="0" borderId="4" xfId="0" applyFont="1" applyBorder="1" applyAlignment="1">
      <alignment wrapText="1"/>
    </xf>
    <xf numFmtId="0" fontId="20" fillId="0" borderId="4" xfId="0" applyFont="1" applyFill="1" applyBorder="1" applyAlignment="1">
      <alignment horizontal="center" vertical="center" textRotation="90" wrapText="1"/>
    </xf>
    <xf numFmtId="0" fontId="20" fillId="0" borderId="12" xfId="0" applyFont="1" applyFill="1" applyBorder="1" applyAlignment="1">
      <alignment horizontal="left" vertical="top" wrapText="1"/>
    </xf>
    <xf numFmtId="0" fontId="23" fillId="0" borderId="63" xfId="0" applyFont="1" applyBorder="1" applyAlignment="1">
      <alignment wrapText="1"/>
    </xf>
    <xf numFmtId="0" fontId="20" fillId="0" borderId="12" xfId="0" applyFont="1" applyFill="1" applyBorder="1" applyAlignment="1">
      <alignment horizontal="center" vertical="center" textRotation="90" wrapText="1"/>
    </xf>
    <xf numFmtId="0" fontId="1" fillId="0" borderId="27" xfId="0" applyFont="1" applyBorder="1" applyAlignment="1">
      <alignment vertical="top" wrapText="1"/>
    </xf>
    <xf numFmtId="0" fontId="1" fillId="4" borderId="28" xfId="0" applyFont="1" applyFill="1" applyBorder="1" applyAlignment="1">
      <alignment vertical="top" wrapText="1"/>
    </xf>
    <xf numFmtId="0" fontId="1" fillId="4" borderId="27" xfId="0" applyFont="1" applyFill="1" applyBorder="1" applyAlignment="1">
      <alignment vertical="top" wrapText="1"/>
    </xf>
    <xf numFmtId="0" fontId="6" fillId="4" borderId="41" xfId="0" applyFont="1" applyFill="1" applyBorder="1" applyAlignment="1">
      <alignment vertical="top" wrapText="1"/>
    </xf>
    <xf numFmtId="0" fontId="18" fillId="0" borderId="0" xfId="0" applyFont="1" applyAlignment="1">
      <alignment horizontal="right" vertical="top"/>
    </xf>
    <xf numFmtId="0" fontId="19" fillId="0" borderId="0" xfId="0" applyFont="1" applyAlignment="1">
      <alignment horizontal="right" vertical="top"/>
    </xf>
    <xf numFmtId="49" fontId="3" fillId="2" borderId="10" xfId="0" applyNumberFormat="1" applyFont="1" applyFill="1" applyBorder="1" applyAlignment="1">
      <alignment horizontal="right" vertical="top"/>
    </xf>
    <xf numFmtId="0" fontId="0" fillId="0" borderId="86" xfId="0" applyBorder="1" applyAlignment="1">
      <alignment wrapText="1"/>
    </xf>
    <xf numFmtId="0" fontId="1" fillId="0" borderId="12" xfId="0" applyFont="1" applyFill="1" applyBorder="1" applyAlignment="1">
      <alignment horizontal="center" vertical="center" textRotation="90" wrapText="1"/>
    </xf>
    <xf numFmtId="0" fontId="1" fillId="11" borderId="34" xfId="0" applyFont="1" applyFill="1" applyBorder="1" applyAlignment="1">
      <alignment horizontal="center" vertical="top" wrapText="1"/>
    </xf>
    <xf numFmtId="0" fontId="1" fillId="11" borderId="8" xfId="0" applyFont="1" applyFill="1" applyBorder="1" applyAlignment="1">
      <alignment horizontal="center" vertical="top" wrapText="1"/>
    </xf>
    <xf numFmtId="0" fontId="3" fillId="11" borderId="10" xfId="0" applyFont="1" applyFill="1" applyBorder="1" applyAlignment="1">
      <alignment horizontal="left" vertical="top" wrapText="1"/>
    </xf>
    <xf numFmtId="0" fontId="3" fillId="11" borderId="35" xfId="0" applyFont="1" applyFill="1" applyBorder="1" applyAlignment="1">
      <alignment horizontal="left" vertical="top" wrapText="1"/>
    </xf>
    <xf numFmtId="0" fontId="3" fillId="11" borderId="8" xfId="0" applyFont="1" applyFill="1" applyBorder="1" applyAlignment="1">
      <alignment horizontal="left" vertical="top" wrapText="1"/>
    </xf>
    <xf numFmtId="0" fontId="11" fillId="0" borderId="31" xfId="0" applyFont="1" applyBorder="1" applyAlignment="1">
      <alignment horizontal="left" vertical="top" wrapText="1"/>
    </xf>
    <xf numFmtId="0" fontId="0" fillId="0" borderId="59" xfId="0" applyBorder="1" applyAlignment="1">
      <alignment horizontal="left" vertical="top" wrapText="1"/>
    </xf>
    <xf numFmtId="0" fontId="6" fillId="4" borderId="23" xfId="0" applyFont="1" applyFill="1" applyBorder="1" applyAlignment="1">
      <alignment vertical="top" wrapText="1"/>
    </xf>
    <xf numFmtId="0" fontId="6" fillId="0" borderId="23" xfId="0" applyFont="1" applyBorder="1" applyAlignment="1">
      <alignment vertical="top" wrapText="1"/>
    </xf>
    <xf numFmtId="0" fontId="1" fillId="0" borderId="55" xfId="0" applyFont="1" applyBorder="1" applyAlignment="1">
      <alignment horizontal="center" vertical="center" textRotation="90" wrapText="1"/>
    </xf>
    <xf numFmtId="0" fontId="0" fillId="0" borderId="56" xfId="0" applyBorder="1" applyAlignment="1">
      <alignment horizontal="center" vertical="center" wrapText="1"/>
    </xf>
    <xf numFmtId="0" fontId="0" fillId="0" borderId="43" xfId="0" applyBorder="1" applyAlignment="1">
      <alignment horizontal="center" vertical="center" wrapText="1"/>
    </xf>
    <xf numFmtId="3" fontId="11" fillId="0" borderId="3" xfId="0" applyNumberFormat="1" applyFont="1" applyBorder="1" applyAlignment="1">
      <alignment horizontal="center" vertical="center" textRotation="90" wrapText="1"/>
    </xf>
    <xf numFmtId="3" fontId="11" fillId="0" borderId="4" xfId="0" applyNumberFormat="1" applyFont="1" applyBorder="1" applyAlignment="1">
      <alignment horizontal="center" vertical="center" textRotation="90" wrapText="1"/>
    </xf>
    <xf numFmtId="3" fontId="11" fillId="0" borderId="7" xfId="0" applyNumberFormat="1" applyFont="1" applyBorder="1" applyAlignment="1">
      <alignment horizontal="center" vertical="center" textRotation="90" wrapText="1"/>
    </xf>
    <xf numFmtId="3" fontId="11" fillId="0" borderId="69" xfId="0" applyNumberFormat="1" applyFont="1" applyBorder="1" applyAlignment="1">
      <alignment horizontal="center" vertical="center" textRotation="90" wrapText="1"/>
    </xf>
    <xf numFmtId="3" fontId="11" fillId="0" borderId="44" xfId="0" applyNumberFormat="1" applyFont="1" applyBorder="1" applyAlignment="1">
      <alignment horizontal="center" vertical="center" textRotation="90" wrapText="1"/>
    </xf>
    <xf numFmtId="3" fontId="11" fillId="0" borderId="24" xfId="0" applyNumberFormat="1" applyFont="1" applyBorder="1" applyAlignment="1">
      <alignment horizontal="center" vertical="center" textRotation="90" wrapText="1"/>
    </xf>
    <xf numFmtId="0" fontId="2" fillId="0" borderId="0" xfId="0" applyFont="1" applyAlignment="1">
      <alignment horizontal="right" vertical="top" wrapText="1"/>
    </xf>
    <xf numFmtId="49" fontId="12" fillId="3" borderId="17" xfId="0" applyNumberFormat="1" applyFont="1" applyFill="1" applyBorder="1" applyAlignment="1">
      <alignment horizontal="center" vertical="center" textRotation="90"/>
    </xf>
    <xf numFmtId="0" fontId="0" fillId="0" borderId="60" xfId="0" applyBorder="1" applyAlignment="1">
      <alignment horizontal="center" vertical="center" textRotation="90"/>
    </xf>
    <xf numFmtId="49" fontId="3" fillId="10" borderId="3" xfId="0" applyNumberFormat="1" applyFont="1" applyFill="1" applyBorder="1" applyAlignment="1">
      <alignment horizontal="center" vertical="top" wrapText="1"/>
    </xf>
    <xf numFmtId="49" fontId="3" fillId="10" borderId="4" xfId="0" applyNumberFormat="1" applyFont="1" applyFill="1" applyBorder="1" applyAlignment="1">
      <alignment horizontal="center" vertical="top" wrapText="1"/>
    </xf>
    <xf numFmtId="49" fontId="3" fillId="10" borderId="63" xfId="0" applyNumberFormat="1" applyFont="1" applyFill="1" applyBorder="1" applyAlignment="1">
      <alignment horizontal="center" vertical="top" wrapText="1"/>
    </xf>
    <xf numFmtId="49" fontId="12" fillId="3" borderId="3" xfId="0" applyNumberFormat="1" applyFont="1" applyFill="1" applyBorder="1" applyAlignment="1">
      <alignment horizontal="center" vertical="center" textRotation="90"/>
    </xf>
    <xf numFmtId="0" fontId="0" fillId="0" borderId="63" xfId="0" applyBorder="1" applyAlignment="1">
      <alignment horizontal="center" vertical="center" textRotation="90"/>
    </xf>
    <xf numFmtId="49" fontId="12" fillId="3" borderId="37" xfId="0" applyNumberFormat="1" applyFont="1" applyFill="1" applyBorder="1" applyAlignment="1">
      <alignment horizontal="center" vertical="center" textRotation="90"/>
    </xf>
    <xf numFmtId="0" fontId="0" fillId="0" borderId="64" xfId="0" applyBorder="1" applyAlignment="1">
      <alignment horizontal="center" vertical="center" textRotation="90"/>
    </xf>
    <xf numFmtId="0" fontId="1" fillId="3" borderId="22" xfId="0" applyFont="1" applyFill="1" applyBorder="1" applyAlignment="1">
      <alignment vertical="top" wrapText="1"/>
    </xf>
    <xf numFmtId="0" fontId="6" fillId="0" borderId="59" xfId="0" applyFont="1" applyBorder="1" applyAlignment="1">
      <alignment vertical="top" wrapText="1"/>
    </xf>
    <xf numFmtId="0" fontId="1" fillId="0" borderId="31" xfId="0" applyFont="1" applyBorder="1" applyAlignment="1">
      <alignment vertical="top" wrapText="1"/>
    </xf>
    <xf numFmtId="0" fontId="1" fillId="0" borderId="37" xfId="0" applyFont="1" applyFill="1" applyBorder="1" applyAlignment="1">
      <alignment vertical="top" wrapText="1"/>
    </xf>
    <xf numFmtId="0" fontId="1" fillId="0" borderId="25" xfId="0" applyFont="1" applyFill="1" applyBorder="1" applyAlignment="1">
      <alignment vertical="top" wrapText="1"/>
    </xf>
    <xf numFmtId="49" fontId="1" fillId="0" borderId="17" xfId="0" applyNumberFormat="1" applyFont="1" applyBorder="1" applyAlignment="1">
      <alignment horizontal="center" vertical="top" wrapText="1"/>
    </xf>
    <xf numFmtId="49" fontId="1" fillId="0" borderId="19" xfId="0" applyNumberFormat="1" applyFont="1"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8" fillId="0" borderId="4"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1" fillId="0" borderId="40" xfId="0" applyFont="1" applyBorder="1" applyAlignment="1">
      <alignment horizontal="center" textRotation="90" shrinkToFit="1"/>
    </xf>
    <xf numFmtId="0" fontId="1" fillId="0" borderId="27" xfId="0" applyFont="1" applyBorder="1" applyAlignment="1">
      <alignment horizontal="center" textRotation="90" shrinkToFit="1"/>
    </xf>
    <xf numFmtId="0" fontId="1" fillId="0" borderId="42" xfId="0" applyFont="1" applyBorder="1" applyAlignment="1">
      <alignment horizontal="center" textRotation="90" shrinkToFit="1"/>
    </xf>
    <xf numFmtId="0" fontId="1" fillId="0" borderId="18"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31" xfId="0" applyFont="1" applyBorder="1" applyAlignment="1">
      <alignment horizontal="center" vertical="center" textRotation="90"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8" fillId="0" borderId="32" xfId="0" applyFont="1" applyFill="1" applyBorder="1" applyAlignment="1">
      <alignment horizontal="center" vertical="center" textRotation="90" wrapText="1"/>
    </xf>
    <xf numFmtId="0" fontId="8" fillId="0" borderId="20" xfId="0" applyFont="1" applyFill="1" applyBorder="1" applyAlignment="1">
      <alignment horizontal="center" vertical="center" textRotation="90" wrapText="1"/>
    </xf>
    <xf numFmtId="0" fontId="1" fillId="0" borderId="40" xfId="0" applyNumberFormat="1" applyFont="1" applyFill="1" applyBorder="1" applyAlignment="1">
      <alignment horizontal="center" vertical="center" textRotation="90" shrinkToFit="1"/>
    </xf>
    <xf numFmtId="0" fontId="1" fillId="0" borderId="27" xfId="0" applyNumberFormat="1" applyFont="1" applyFill="1" applyBorder="1" applyAlignment="1">
      <alignment horizontal="center" vertical="center" textRotation="90" shrinkToFit="1"/>
    </xf>
    <xf numFmtId="0" fontId="1" fillId="0" borderId="42" xfId="0" applyNumberFormat="1" applyFont="1" applyFill="1" applyBorder="1" applyAlignment="1">
      <alignment horizontal="center" vertical="center" textRotation="90" shrinkToFit="1"/>
    </xf>
    <xf numFmtId="49" fontId="1" fillId="0" borderId="32" xfId="0" applyNumberFormat="1" applyFont="1" applyBorder="1" applyAlignment="1">
      <alignment horizontal="center" vertical="top" wrapText="1"/>
    </xf>
    <xf numFmtId="49" fontId="1" fillId="0" borderId="20" xfId="0" applyNumberFormat="1" applyFont="1" applyBorder="1" applyAlignment="1">
      <alignment horizontal="center" vertical="top" wrapText="1"/>
    </xf>
    <xf numFmtId="0" fontId="11" fillId="0" borderId="31" xfId="0" applyFont="1" applyFill="1" applyBorder="1" applyAlignment="1">
      <alignment vertical="top"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8" xfId="0" applyFont="1" applyBorder="1" applyAlignment="1">
      <alignment horizontal="center" vertical="center" wrapText="1"/>
    </xf>
    <xf numFmtId="3" fontId="3" fillId="9" borderId="43" xfId="0" applyNumberFormat="1" applyFont="1" applyFill="1" applyBorder="1" applyAlignment="1">
      <alignment horizontal="center" vertical="top" wrapText="1"/>
    </xf>
    <xf numFmtId="3" fontId="3" fillId="9" borderId="11" xfId="0" applyNumberFormat="1" applyFont="1" applyFill="1" applyBorder="1" applyAlignment="1">
      <alignment horizontal="center" vertical="top" wrapText="1"/>
    </xf>
    <xf numFmtId="3" fontId="3" fillId="9" borderId="24" xfId="0" applyNumberFormat="1" applyFont="1" applyFill="1" applyBorder="1" applyAlignment="1">
      <alignment horizontal="center" vertical="top" wrapText="1"/>
    </xf>
    <xf numFmtId="3" fontId="3" fillId="5" borderId="49" xfId="0" applyNumberFormat="1" applyFont="1" applyFill="1" applyBorder="1" applyAlignment="1">
      <alignment horizontal="center" vertical="top" wrapText="1"/>
    </xf>
    <xf numFmtId="3" fontId="3" fillId="5" borderId="50" xfId="0" applyNumberFormat="1" applyFont="1" applyFill="1" applyBorder="1" applyAlignment="1">
      <alignment horizontal="center" vertical="top" wrapText="1"/>
    </xf>
    <xf numFmtId="3" fontId="3" fillId="5" borderId="46" xfId="0" applyNumberFormat="1" applyFont="1" applyFill="1" applyBorder="1" applyAlignment="1">
      <alignment horizontal="center" vertical="top" wrapText="1"/>
    </xf>
    <xf numFmtId="3" fontId="1" fillId="0" borderId="49" xfId="0" applyNumberFormat="1" applyFont="1" applyBorder="1" applyAlignment="1">
      <alignment horizontal="center" vertical="top" wrapText="1"/>
    </xf>
    <xf numFmtId="3" fontId="1" fillId="0" borderId="50" xfId="0" applyNumberFormat="1" applyFont="1" applyBorder="1" applyAlignment="1">
      <alignment horizontal="center" vertical="top" wrapText="1"/>
    </xf>
    <xf numFmtId="3" fontId="1" fillId="0" borderId="46" xfId="0" applyNumberFormat="1" applyFont="1" applyBorder="1" applyAlignment="1">
      <alignment horizontal="center" vertical="top" wrapText="1"/>
    </xf>
    <xf numFmtId="49" fontId="3" fillId="5" borderId="21" xfId="0" applyNumberFormat="1" applyFont="1" applyFill="1" applyBorder="1" applyAlignment="1">
      <alignment horizontal="right" vertical="top"/>
    </xf>
    <xf numFmtId="49" fontId="3" fillId="8" borderId="53" xfId="0" applyNumberFormat="1" applyFont="1" applyFill="1" applyBorder="1" applyAlignment="1">
      <alignment horizontal="center" vertical="top"/>
    </xf>
    <xf numFmtId="3" fontId="3" fillId="5" borderId="47" xfId="0" applyNumberFormat="1" applyFont="1" applyFill="1" applyBorder="1" applyAlignment="1">
      <alignment horizontal="center" vertical="top" wrapText="1"/>
    </xf>
    <xf numFmtId="3" fontId="3" fillId="5" borderId="9" xfId="0" applyNumberFormat="1" applyFont="1" applyFill="1" applyBorder="1" applyAlignment="1">
      <alignment horizontal="center" vertical="top" wrapText="1"/>
    </xf>
    <xf numFmtId="3" fontId="3" fillId="5" borderId="48" xfId="0" applyNumberFormat="1" applyFont="1" applyFill="1" applyBorder="1" applyAlignment="1">
      <alignment horizontal="center" vertical="top" wrapText="1"/>
    </xf>
    <xf numFmtId="49" fontId="3" fillId="2" borderId="63" xfId="0" applyNumberFormat="1" applyFont="1" applyFill="1" applyBorder="1" applyAlignment="1">
      <alignment horizontal="center" vertical="top"/>
    </xf>
    <xf numFmtId="0" fontId="1" fillId="0" borderId="64" xfId="0" applyFont="1" applyFill="1" applyBorder="1" applyAlignment="1">
      <alignment horizontal="left" vertical="top" wrapText="1"/>
    </xf>
    <xf numFmtId="49" fontId="1" fillId="0" borderId="64" xfId="0" applyNumberFormat="1" applyFont="1" applyBorder="1" applyAlignment="1">
      <alignment horizontal="center" vertical="top"/>
    </xf>
    <xf numFmtId="0" fontId="1" fillId="0" borderId="63" xfId="0" applyFont="1" applyFill="1" applyBorder="1" applyAlignment="1">
      <alignment horizontal="center" vertical="center" textRotation="90" wrapText="1"/>
    </xf>
    <xf numFmtId="49" fontId="1" fillId="0" borderId="17"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60" xfId="0" applyNumberFormat="1" applyFont="1" applyBorder="1" applyAlignment="1">
      <alignment horizontal="center" wrapText="1"/>
    </xf>
    <xf numFmtId="0" fontId="11" fillId="0" borderId="18" xfId="0" applyFont="1" applyBorder="1" applyAlignment="1">
      <alignment horizontal="left" vertical="top" wrapText="1"/>
    </xf>
    <xf numFmtId="0" fontId="0" fillId="0" borderId="23" xfId="0" applyBorder="1" applyAlignment="1"/>
    <xf numFmtId="0" fontId="11" fillId="3" borderId="4" xfId="0" applyFont="1" applyFill="1" applyBorder="1" applyAlignment="1">
      <alignment horizontal="center" vertical="top"/>
    </xf>
    <xf numFmtId="0" fontId="0" fillId="0" borderId="7" xfId="0" applyBorder="1" applyAlignment="1"/>
    <xf numFmtId="0" fontId="11" fillId="0" borderId="4" xfId="0" applyFont="1" applyFill="1" applyBorder="1" applyAlignment="1">
      <alignment horizontal="center" vertical="top"/>
    </xf>
    <xf numFmtId="0" fontId="11" fillId="3" borderId="19" xfId="0" applyFont="1" applyFill="1" applyBorder="1" applyAlignment="1">
      <alignment horizontal="center" vertical="top"/>
    </xf>
    <xf numFmtId="0" fontId="0" fillId="0" borderId="20" xfId="0" applyBorder="1" applyAlignment="1"/>
    <xf numFmtId="0" fontId="0" fillId="0" borderId="63" xfId="0" applyBorder="1" applyAlignment="1">
      <alignment horizontal="center" vertical="center" textRotation="90" wrapText="1"/>
    </xf>
    <xf numFmtId="49" fontId="3" fillId="2" borderId="24" xfId="0" applyNumberFormat="1" applyFont="1" applyFill="1" applyBorder="1" applyAlignment="1">
      <alignment horizontal="right" vertical="top"/>
    </xf>
    <xf numFmtId="0" fontId="1" fillId="0" borderId="35" xfId="0" applyNumberFormat="1" applyFont="1" applyBorder="1" applyAlignment="1">
      <alignment vertical="top" wrapText="1"/>
    </xf>
  </cellXfs>
  <cellStyles count="2">
    <cellStyle name="Įprastas" xfId="0" builtinId="0"/>
    <cellStyle name="Normal_biudz uz 2001 atskaitomybe3" xfId="1"/>
  </cellStyles>
  <dxfs count="0"/>
  <tableStyles count="0" defaultTableStyle="TableStyleMedium2" defaultPivotStyle="PivotStyleLight16"/>
  <colors>
    <mruColors>
      <color rgb="FFCC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4"/>
  <sheetViews>
    <sheetView tabSelected="1" zoomScaleNormal="100" zoomScaleSheetLayoutView="100" workbookViewId="0">
      <selection activeCell="S20" sqref="S20"/>
    </sheetView>
  </sheetViews>
  <sheetFormatPr defaultRowHeight="12.75"/>
  <cols>
    <col min="1" max="3" width="2.7109375" style="4" customWidth="1"/>
    <col min="4" max="4" width="30.28515625" style="4" customWidth="1"/>
    <col min="5" max="5" width="2.7109375" style="20" customWidth="1"/>
    <col min="6" max="6" width="2.7109375" style="5" customWidth="1"/>
    <col min="7" max="7" width="7.7109375" style="6" customWidth="1"/>
    <col min="8" max="8" width="8.42578125" style="4" customWidth="1"/>
    <col min="9" max="9" width="8.28515625" style="4" customWidth="1"/>
    <col min="10" max="10" width="9" style="4" customWidth="1"/>
    <col min="11" max="11" width="31.5703125" style="4" customWidth="1"/>
    <col min="12" max="12" width="4.140625" style="4" customWidth="1"/>
    <col min="13" max="13" width="4" style="4" customWidth="1"/>
    <col min="14" max="14" width="4.42578125" style="4" customWidth="1"/>
    <col min="15" max="16384" width="9.140625" style="3"/>
  </cols>
  <sheetData>
    <row r="1" spans="1:17" ht="18" customHeight="1">
      <c r="A1" s="488" t="s">
        <v>81</v>
      </c>
      <c r="B1" s="488"/>
      <c r="C1" s="488"/>
      <c r="D1" s="488"/>
      <c r="E1" s="488"/>
      <c r="F1" s="488"/>
      <c r="G1" s="488"/>
      <c r="H1" s="488"/>
      <c r="I1" s="488"/>
      <c r="J1" s="488"/>
      <c r="K1" s="488"/>
      <c r="L1" s="488"/>
      <c r="M1" s="488"/>
      <c r="N1" s="488"/>
    </row>
    <row r="2" spans="1:17" ht="18" customHeight="1">
      <c r="A2" s="489" t="s">
        <v>47</v>
      </c>
      <c r="B2" s="489"/>
      <c r="C2" s="489"/>
      <c r="D2" s="489"/>
      <c r="E2" s="489"/>
      <c r="F2" s="489"/>
      <c r="G2" s="489"/>
      <c r="H2" s="489"/>
      <c r="I2" s="489"/>
      <c r="J2" s="489"/>
      <c r="K2" s="489"/>
      <c r="L2" s="489"/>
      <c r="M2" s="489"/>
      <c r="N2" s="489"/>
    </row>
    <row r="3" spans="1:17" ht="18" customHeight="1">
      <c r="A3" s="490" t="s">
        <v>22</v>
      </c>
      <c r="B3" s="490"/>
      <c r="C3" s="490"/>
      <c r="D3" s="490"/>
      <c r="E3" s="490"/>
      <c r="F3" s="490"/>
      <c r="G3" s="490"/>
      <c r="H3" s="490"/>
      <c r="I3" s="490"/>
      <c r="J3" s="490"/>
      <c r="K3" s="490"/>
      <c r="L3" s="490"/>
      <c r="M3" s="490"/>
      <c r="N3" s="490"/>
      <c r="O3" s="1"/>
      <c r="P3" s="1"/>
    </row>
    <row r="4" spans="1:17" ht="15" customHeight="1" thickBot="1">
      <c r="L4" s="491" t="s">
        <v>82</v>
      </c>
      <c r="M4" s="491"/>
      <c r="N4" s="491"/>
    </row>
    <row r="5" spans="1:17" ht="35.25" customHeight="1">
      <c r="A5" s="492" t="s">
        <v>49</v>
      </c>
      <c r="B5" s="495" t="s">
        <v>0</v>
      </c>
      <c r="C5" s="495" t="s">
        <v>1</v>
      </c>
      <c r="D5" s="498" t="s">
        <v>14</v>
      </c>
      <c r="E5" s="501" t="s">
        <v>2</v>
      </c>
      <c r="F5" s="515" t="s">
        <v>3</v>
      </c>
      <c r="G5" s="504" t="s">
        <v>4</v>
      </c>
      <c r="H5" s="518" t="s">
        <v>86</v>
      </c>
      <c r="I5" s="504" t="s">
        <v>52</v>
      </c>
      <c r="J5" s="504" t="s">
        <v>72</v>
      </c>
      <c r="K5" s="507" t="s">
        <v>13</v>
      </c>
      <c r="L5" s="508"/>
      <c r="M5" s="508"/>
      <c r="N5" s="509"/>
    </row>
    <row r="6" spans="1:17" ht="14.25" customHeight="1">
      <c r="A6" s="493"/>
      <c r="B6" s="496"/>
      <c r="C6" s="496"/>
      <c r="D6" s="499"/>
      <c r="E6" s="502"/>
      <c r="F6" s="516"/>
      <c r="G6" s="505"/>
      <c r="H6" s="519"/>
      <c r="I6" s="505"/>
      <c r="J6" s="505"/>
      <c r="K6" s="510" t="s">
        <v>14</v>
      </c>
      <c r="L6" s="512" t="s">
        <v>68</v>
      </c>
      <c r="M6" s="513"/>
      <c r="N6" s="514"/>
    </row>
    <row r="7" spans="1:17" ht="84.75" customHeight="1" thickBot="1">
      <c r="A7" s="494"/>
      <c r="B7" s="497"/>
      <c r="C7" s="497"/>
      <c r="D7" s="500"/>
      <c r="E7" s="503"/>
      <c r="F7" s="517"/>
      <c r="G7" s="506"/>
      <c r="H7" s="520"/>
      <c r="I7" s="506"/>
      <c r="J7" s="506"/>
      <c r="K7" s="511"/>
      <c r="L7" s="45" t="s">
        <v>36</v>
      </c>
      <c r="M7" s="104" t="s">
        <v>53</v>
      </c>
      <c r="N7" s="184" t="s">
        <v>75</v>
      </c>
    </row>
    <row r="8" spans="1:17" s="17" customFormat="1" ht="14.25" customHeight="1">
      <c r="A8" s="521" t="s">
        <v>28</v>
      </c>
      <c r="B8" s="522"/>
      <c r="C8" s="522"/>
      <c r="D8" s="522"/>
      <c r="E8" s="522"/>
      <c r="F8" s="522"/>
      <c r="G8" s="522"/>
      <c r="H8" s="522"/>
      <c r="I8" s="522"/>
      <c r="J8" s="522"/>
      <c r="K8" s="522"/>
      <c r="L8" s="522"/>
      <c r="M8" s="522"/>
      <c r="N8" s="523"/>
    </row>
    <row r="9" spans="1:17" s="17" customFormat="1" ht="14.25" customHeight="1">
      <c r="A9" s="524" t="s">
        <v>66</v>
      </c>
      <c r="B9" s="525"/>
      <c r="C9" s="525"/>
      <c r="D9" s="525"/>
      <c r="E9" s="525"/>
      <c r="F9" s="525"/>
      <c r="G9" s="525"/>
      <c r="H9" s="525"/>
      <c r="I9" s="525"/>
      <c r="J9" s="525"/>
      <c r="K9" s="525"/>
      <c r="L9" s="525"/>
      <c r="M9" s="525"/>
      <c r="N9" s="526"/>
    </row>
    <row r="10" spans="1:17" ht="14.25" customHeight="1">
      <c r="A10" s="39" t="s">
        <v>7</v>
      </c>
      <c r="B10" s="527" t="s">
        <v>29</v>
      </c>
      <c r="C10" s="528"/>
      <c r="D10" s="528"/>
      <c r="E10" s="528"/>
      <c r="F10" s="528"/>
      <c r="G10" s="528"/>
      <c r="H10" s="528"/>
      <c r="I10" s="528"/>
      <c r="J10" s="528"/>
      <c r="K10" s="528"/>
      <c r="L10" s="528"/>
      <c r="M10" s="528"/>
      <c r="N10" s="529"/>
    </row>
    <row r="11" spans="1:17" ht="15.75" customHeight="1">
      <c r="A11" s="40" t="s">
        <v>7</v>
      </c>
      <c r="B11" s="27" t="s">
        <v>7</v>
      </c>
      <c r="C11" s="530" t="s">
        <v>30</v>
      </c>
      <c r="D11" s="531"/>
      <c r="E11" s="531"/>
      <c r="F11" s="531"/>
      <c r="G11" s="531"/>
      <c r="H11" s="531"/>
      <c r="I11" s="531"/>
      <c r="J11" s="531"/>
      <c r="K11" s="531"/>
      <c r="L11" s="531"/>
      <c r="M11" s="531"/>
      <c r="N11" s="532"/>
    </row>
    <row r="12" spans="1:17" ht="39.75" customHeight="1">
      <c r="A12" s="537" t="s">
        <v>7</v>
      </c>
      <c r="B12" s="539" t="s">
        <v>7</v>
      </c>
      <c r="C12" s="541" t="s">
        <v>7</v>
      </c>
      <c r="D12" s="543" t="s">
        <v>44</v>
      </c>
      <c r="E12" s="545" t="s">
        <v>40</v>
      </c>
      <c r="F12" s="533" t="s">
        <v>33</v>
      </c>
      <c r="G12" s="224" t="s">
        <v>26</v>
      </c>
      <c r="H12" s="282">
        <v>10</v>
      </c>
      <c r="I12" s="200">
        <v>10</v>
      </c>
      <c r="J12" s="200">
        <v>10</v>
      </c>
      <c r="K12" s="31" t="s">
        <v>45</v>
      </c>
      <c r="L12" s="32">
        <v>2</v>
      </c>
      <c r="M12" s="32">
        <v>2</v>
      </c>
      <c r="N12" s="185">
        <v>2</v>
      </c>
      <c r="P12" s="21"/>
      <c r="Q12" s="21"/>
    </row>
    <row r="13" spans="1:17" ht="25.5" customHeight="1">
      <c r="A13" s="537"/>
      <c r="B13" s="539"/>
      <c r="C13" s="541"/>
      <c r="D13" s="543"/>
      <c r="E13" s="545"/>
      <c r="F13" s="533"/>
      <c r="G13" s="225"/>
      <c r="H13" s="282"/>
      <c r="I13" s="200"/>
      <c r="J13" s="200"/>
      <c r="K13" s="29" t="s">
        <v>46</v>
      </c>
      <c r="L13" s="28">
        <v>2</v>
      </c>
      <c r="M13" s="28">
        <v>2</v>
      </c>
      <c r="N13" s="144">
        <v>2</v>
      </c>
      <c r="O13" s="21"/>
      <c r="P13" s="21"/>
      <c r="Q13" s="21"/>
    </row>
    <row r="14" spans="1:17" ht="26.25" customHeight="1">
      <c r="A14" s="537"/>
      <c r="B14" s="539"/>
      <c r="C14" s="541"/>
      <c r="D14" s="543"/>
      <c r="E14" s="545"/>
      <c r="F14" s="533"/>
      <c r="G14" s="226"/>
      <c r="H14" s="283"/>
      <c r="I14" s="215"/>
      <c r="J14" s="215"/>
      <c r="K14" s="535" t="s">
        <v>48</v>
      </c>
      <c r="L14" s="227">
        <v>12</v>
      </c>
      <c r="M14" s="227">
        <v>12</v>
      </c>
      <c r="N14" s="228">
        <v>12</v>
      </c>
      <c r="O14" s="21"/>
      <c r="P14" s="21"/>
      <c r="Q14" s="21"/>
    </row>
    <row r="15" spans="1:17" ht="16.5" customHeight="1" thickBot="1">
      <c r="A15" s="538"/>
      <c r="B15" s="540"/>
      <c r="C15" s="542"/>
      <c r="D15" s="544"/>
      <c r="E15" s="546"/>
      <c r="F15" s="534"/>
      <c r="G15" s="35" t="s">
        <v>8</v>
      </c>
      <c r="H15" s="201">
        <f>SUM(H12:H14)</f>
        <v>10</v>
      </c>
      <c r="I15" s="202">
        <f t="shared" ref="I15:J15" si="0">SUM(I12:I14)</f>
        <v>10</v>
      </c>
      <c r="J15" s="202">
        <f t="shared" si="0"/>
        <v>10</v>
      </c>
      <c r="K15" s="536"/>
      <c r="L15" s="229"/>
      <c r="M15" s="229"/>
      <c r="N15" s="230"/>
      <c r="O15" s="21"/>
      <c r="P15" s="21"/>
      <c r="Q15" s="21"/>
    </row>
    <row r="16" spans="1:17" ht="35.25" customHeight="1">
      <c r="A16" s="547" t="s">
        <v>7</v>
      </c>
      <c r="B16" s="548" t="s">
        <v>9</v>
      </c>
      <c r="C16" s="549" t="s">
        <v>9</v>
      </c>
      <c r="D16" s="550" t="s">
        <v>88</v>
      </c>
      <c r="E16" s="553" t="s">
        <v>60</v>
      </c>
      <c r="F16" s="554" t="s">
        <v>33</v>
      </c>
      <c r="G16" s="238" t="s">
        <v>26</v>
      </c>
      <c r="H16" s="284">
        <v>87</v>
      </c>
      <c r="I16" s="236">
        <v>87</v>
      </c>
      <c r="J16" s="237">
        <v>87</v>
      </c>
      <c r="K16" s="231" t="s">
        <v>69</v>
      </c>
      <c r="L16" s="232" t="s">
        <v>37</v>
      </c>
      <c r="M16" s="233" t="s">
        <v>38</v>
      </c>
      <c r="N16" s="234" t="s">
        <v>38</v>
      </c>
      <c r="O16" s="8"/>
    </row>
    <row r="17" spans="1:19" ht="19.5" customHeight="1">
      <c r="A17" s="537"/>
      <c r="B17" s="539"/>
      <c r="C17" s="541"/>
      <c r="D17" s="551"/>
      <c r="E17" s="545"/>
      <c r="F17" s="533"/>
      <c r="G17" s="239"/>
      <c r="H17" s="283"/>
      <c r="I17" s="215"/>
      <c r="J17" s="235"/>
      <c r="K17" s="566" t="s">
        <v>63</v>
      </c>
      <c r="L17" s="30">
        <v>80</v>
      </c>
      <c r="M17" s="30">
        <v>80</v>
      </c>
      <c r="N17" s="147">
        <v>90</v>
      </c>
      <c r="O17" s="8"/>
    </row>
    <row r="18" spans="1:19" ht="17.25" customHeight="1" thickBot="1">
      <c r="A18" s="538"/>
      <c r="B18" s="540"/>
      <c r="C18" s="542"/>
      <c r="D18" s="552"/>
      <c r="E18" s="546"/>
      <c r="F18" s="534"/>
      <c r="G18" s="35" t="s">
        <v>8</v>
      </c>
      <c r="H18" s="201">
        <f>SUM(H16:H17)</f>
        <v>87</v>
      </c>
      <c r="I18" s="202">
        <f>SUM(I16:I17)</f>
        <v>87</v>
      </c>
      <c r="J18" s="204">
        <f>SUM(J16:J17)</f>
        <v>87</v>
      </c>
      <c r="K18" s="567"/>
      <c r="L18" s="19"/>
      <c r="M18" s="19"/>
      <c r="N18" s="186"/>
      <c r="O18" s="8"/>
      <c r="Q18" s="46"/>
      <c r="R18" s="46"/>
    </row>
    <row r="19" spans="1:19" ht="14.25" customHeight="1" thickBot="1">
      <c r="A19" s="42" t="s">
        <v>7</v>
      </c>
      <c r="B19" s="7" t="s">
        <v>9</v>
      </c>
      <c r="C19" s="555" t="s">
        <v>10</v>
      </c>
      <c r="D19" s="555"/>
      <c r="E19" s="555"/>
      <c r="F19" s="555"/>
      <c r="G19" s="556"/>
      <c r="H19" s="205">
        <f>H18+H15</f>
        <v>97</v>
      </c>
      <c r="I19" s="212">
        <f>I18+I15</f>
        <v>97</v>
      </c>
      <c r="J19" s="211">
        <f>J18+J15</f>
        <v>97</v>
      </c>
      <c r="K19" s="557"/>
      <c r="L19" s="558"/>
      <c r="M19" s="558"/>
      <c r="N19" s="559"/>
    </row>
    <row r="20" spans="1:19" ht="14.25" customHeight="1" thickBot="1">
      <c r="A20" s="42" t="s">
        <v>7</v>
      </c>
      <c r="B20" s="560" t="s">
        <v>11</v>
      </c>
      <c r="C20" s="561"/>
      <c r="D20" s="561"/>
      <c r="E20" s="561"/>
      <c r="F20" s="561"/>
      <c r="G20" s="562"/>
      <c r="H20" s="206">
        <f>H19</f>
        <v>97</v>
      </c>
      <c r="I20" s="270">
        <f t="shared" ref="I20:J20" si="1">I19</f>
        <v>97</v>
      </c>
      <c r="J20" s="207">
        <f t="shared" si="1"/>
        <v>97</v>
      </c>
      <c r="K20" s="563"/>
      <c r="L20" s="564"/>
      <c r="M20" s="564"/>
      <c r="N20" s="565"/>
      <c r="S20" s="103"/>
    </row>
    <row r="21" spans="1:19" ht="15.75" customHeight="1" thickBot="1">
      <c r="A21" s="43" t="s">
        <v>9</v>
      </c>
      <c r="B21" s="568" t="s">
        <v>31</v>
      </c>
      <c r="C21" s="569"/>
      <c r="D21" s="569"/>
      <c r="E21" s="569"/>
      <c r="F21" s="569"/>
      <c r="G21" s="569"/>
      <c r="H21" s="569"/>
      <c r="I21" s="569"/>
      <c r="J21" s="569"/>
      <c r="K21" s="569"/>
      <c r="L21" s="569"/>
      <c r="M21" s="569"/>
      <c r="N21" s="570"/>
      <c r="S21" s="103"/>
    </row>
    <row r="22" spans="1:19" ht="15.75" customHeight="1" thickBot="1">
      <c r="A22" s="41" t="s">
        <v>9</v>
      </c>
      <c r="B22" s="7" t="s">
        <v>7</v>
      </c>
      <c r="C22" s="571" t="s">
        <v>32</v>
      </c>
      <c r="D22" s="572"/>
      <c r="E22" s="573"/>
      <c r="F22" s="573"/>
      <c r="G22" s="573"/>
      <c r="H22" s="573"/>
      <c r="I22" s="573"/>
      <c r="J22" s="573"/>
      <c r="K22" s="573"/>
      <c r="L22" s="573"/>
      <c r="M22" s="573"/>
      <c r="N22" s="574"/>
    </row>
    <row r="23" spans="1:19" ht="27.75" customHeight="1">
      <c r="A23" s="578" t="s">
        <v>9</v>
      </c>
      <c r="B23" s="548" t="s">
        <v>7</v>
      </c>
      <c r="C23" s="580" t="s">
        <v>7</v>
      </c>
      <c r="D23" s="157" t="s">
        <v>65</v>
      </c>
      <c r="E23" s="553" t="s">
        <v>61</v>
      </c>
      <c r="F23" s="575" t="s">
        <v>33</v>
      </c>
      <c r="G23" s="123" t="s">
        <v>26</v>
      </c>
      <c r="H23" s="285">
        <f>135.9+30+24</f>
        <v>189.9</v>
      </c>
      <c r="I23" s="208">
        <v>139</v>
      </c>
      <c r="J23" s="208">
        <v>139</v>
      </c>
      <c r="K23" s="47"/>
      <c r="L23" s="48"/>
      <c r="M23" s="48"/>
      <c r="N23" s="126"/>
      <c r="O23" s="21"/>
    </row>
    <row r="24" spans="1:19" ht="39" customHeight="1">
      <c r="A24" s="579"/>
      <c r="B24" s="539"/>
      <c r="C24" s="581"/>
      <c r="D24" s="158" t="s">
        <v>39</v>
      </c>
      <c r="E24" s="545"/>
      <c r="F24" s="576"/>
      <c r="G24" s="242"/>
      <c r="H24" s="286"/>
      <c r="I24" s="209"/>
      <c r="J24" s="210"/>
      <c r="K24" s="161" t="s">
        <v>43</v>
      </c>
      <c r="L24" s="162">
        <v>100</v>
      </c>
      <c r="M24" s="162">
        <v>100</v>
      </c>
      <c r="N24" s="163">
        <v>100</v>
      </c>
      <c r="O24" s="21"/>
    </row>
    <row r="25" spans="1:19" ht="14.25" customHeight="1">
      <c r="A25" s="579"/>
      <c r="B25" s="539"/>
      <c r="C25" s="581"/>
      <c r="D25" s="482" t="s">
        <v>95</v>
      </c>
      <c r="E25" s="545"/>
      <c r="F25" s="576"/>
      <c r="G25" s="242"/>
      <c r="H25" s="286"/>
      <c r="I25" s="209"/>
      <c r="J25" s="210"/>
      <c r="K25" s="259" t="s">
        <v>96</v>
      </c>
      <c r="L25" s="164">
        <v>1</v>
      </c>
      <c r="M25" s="164"/>
      <c r="N25" s="165"/>
      <c r="O25" s="22"/>
    </row>
    <row r="26" spans="1:19" ht="29.25" customHeight="1">
      <c r="A26" s="275"/>
      <c r="B26" s="272"/>
      <c r="C26" s="277"/>
      <c r="D26" s="577"/>
      <c r="E26" s="273"/>
      <c r="F26" s="276"/>
      <c r="G26" s="242"/>
      <c r="H26" s="286"/>
      <c r="I26" s="209"/>
      <c r="J26" s="210"/>
      <c r="K26" s="274" t="s">
        <v>87</v>
      </c>
      <c r="L26" s="164">
        <v>2</v>
      </c>
      <c r="M26" s="164">
        <v>2</v>
      </c>
      <c r="N26" s="165">
        <v>2</v>
      </c>
      <c r="O26" s="22"/>
    </row>
    <row r="27" spans="1:19" ht="13.5" customHeight="1">
      <c r="A27" s="248"/>
      <c r="B27" s="249"/>
      <c r="C27" s="251"/>
      <c r="D27" s="480" t="s">
        <v>77</v>
      </c>
      <c r="E27" s="486" t="s">
        <v>79</v>
      </c>
      <c r="F27" s="376"/>
      <c r="G27" s="240"/>
      <c r="H27" s="286"/>
      <c r="I27" s="241"/>
      <c r="J27" s="203"/>
      <c r="K27" s="166" t="s">
        <v>80</v>
      </c>
      <c r="L27" s="167">
        <v>1</v>
      </c>
      <c r="M27" s="194"/>
      <c r="N27" s="168"/>
    </row>
    <row r="28" spans="1:19" ht="42" customHeight="1">
      <c r="A28" s="248"/>
      <c r="B28" s="249"/>
      <c r="C28" s="251"/>
      <c r="D28" s="481"/>
      <c r="E28" s="487"/>
      <c r="F28" s="376"/>
      <c r="G28" s="379" t="s">
        <v>57</v>
      </c>
      <c r="H28" s="380">
        <v>72</v>
      </c>
      <c r="I28" s="241"/>
      <c r="J28" s="203"/>
      <c r="K28" s="267" t="s">
        <v>78</v>
      </c>
      <c r="L28" s="344">
        <v>1</v>
      </c>
      <c r="M28" s="32"/>
      <c r="N28" s="345"/>
    </row>
    <row r="29" spans="1:19" ht="25.5" customHeight="1">
      <c r="A29" s="375"/>
      <c r="B29" s="374"/>
      <c r="C29" s="251"/>
      <c r="D29" s="482" t="s">
        <v>97</v>
      </c>
      <c r="E29" s="487"/>
      <c r="F29" s="376"/>
      <c r="G29" s="242"/>
      <c r="H29" s="286"/>
      <c r="I29" s="209"/>
      <c r="J29" s="210"/>
      <c r="K29" s="166" t="s">
        <v>99</v>
      </c>
      <c r="L29" s="167">
        <v>1</v>
      </c>
      <c r="M29" s="194"/>
      <c r="N29" s="168"/>
      <c r="O29" s="22"/>
    </row>
    <row r="30" spans="1:19" ht="76.5" customHeight="1">
      <c r="A30" s="375"/>
      <c r="B30" s="374"/>
      <c r="C30" s="277"/>
      <c r="D30" s="483"/>
      <c r="E30" s="487"/>
      <c r="F30" s="376"/>
      <c r="G30" s="242"/>
      <c r="H30" s="286"/>
      <c r="I30" s="209"/>
      <c r="J30" s="210"/>
      <c r="K30" s="453" t="s">
        <v>100</v>
      </c>
      <c r="L30" s="454">
        <v>1</v>
      </c>
      <c r="M30" s="356"/>
      <c r="N30" s="357"/>
      <c r="O30" s="22"/>
    </row>
    <row r="31" spans="1:19" ht="54" customHeight="1">
      <c r="A31" s="375"/>
      <c r="B31" s="374"/>
      <c r="C31" s="277"/>
      <c r="D31" s="483"/>
      <c r="E31" s="385"/>
      <c r="F31" s="376"/>
      <c r="G31" s="242"/>
      <c r="H31" s="286"/>
      <c r="I31" s="209"/>
      <c r="J31" s="210"/>
      <c r="K31" s="453" t="s">
        <v>101</v>
      </c>
      <c r="L31" s="454"/>
      <c r="M31" s="356">
        <v>3</v>
      </c>
      <c r="N31" s="357">
        <v>3</v>
      </c>
      <c r="O31" s="22"/>
    </row>
    <row r="32" spans="1:19" ht="29.25" customHeight="1">
      <c r="A32" s="375"/>
      <c r="B32" s="374"/>
      <c r="C32" s="277"/>
      <c r="D32" s="484"/>
      <c r="E32" s="434"/>
      <c r="F32" s="432"/>
      <c r="G32" s="242"/>
      <c r="H32" s="286"/>
      <c r="I32" s="209"/>
      <c r="J32" s="210"/>
      <c r="K32" s="267" t="s">
        <v>102</v>
      </c>
      <c r="L32" s="344"/>
      <c r="M32" s="32">
        <v>2</v>
      </c>
      <c r="N32" s="345">
        <v>2</v>
      </c>
      <c r="O32" s="22"/>
    </row>
    <row r="33" spans="1:34" ht="28.5" customHeight="1">
      <c r="A33" s="375"/>
      <c r="B33" s="374"/>
      <c r="C33" s="277"/>
      <c r="D33" s="482" t="s">
        <v>103</v>
      </c>
      <c r="E33" s="431"/>
      <c r="F33" s="376"/>
      <c r="G33" s="242"/>
      <c r="H33" s="286"/>
      <c r="I33" s="209"/>
      <c r="J33" s="210"/>
      <c r="K33" s="455" t="s">
        <v>110</v>
      </c>
      <c r="L33" s="227">
        <v>1</v>
      </c>
      <c r="M33" s="194"/>
      <c r="N33" s="456"/>
      <c r="O33" s="22"/>
    </row>
    <row r="34" spans="1:34" ht="29.25" customHeight="1">
      <c r="A34" s="375"/>
      <c r="B34" s="374"/>
      <c r="C34" s="277"/>
      <c r="D34" s="483"/>
      <c r="E34" s="431"/>
      <c r="F34" s="376"/>
      <c r="G34" s="242"/>
      <c r="H34" s="286"/>
      <c r="I34" s="209"/>
      <c r="J34" s="210"/>
      <c r="K34" s="457" t="s">
        <v>109</v>
      </c>
      <c r="L34" s="458">
        <v>1</v>
      </c>
      <c r="M34" s="356">
        <v>4</v>
      </c>
      <c r="N34" s="459">
        <v>4</v>
      </c>
      <c r="O34" s="22"/>
    </row>
    <row r="35" spans="1:34" ht="36" customHeight="1">
      <c r="A35" s="375"/>
      <c r="B35" s="374"/>
      <c r="C35" s="277"/>
      <c r="D35" s="485"/>
      <c r="E35" s="431"/>
      <c r="F35" s="376"/>
      <c r="G35" s="381"/>
      <c r="H35" s="382"/>
      <c r="I35" s="383"/>
      <c r="J35" s="384"/>
      <c r="K35" s="460" t="s">
        <v>104</v>
      </c>
      <c r="L35" s="461"/>
      <c r="M35" s="461">
        <v>30</v>
      </c>
      <c r="N35" s="462">
        <v>40</v>
      </c>
      <c r="O35" s="22"/>
    </row>
    <row r="36" spans="1:34" ht="16.5" customHeight="1" thickBot="1">
      <c r="A36" s="142"/>
      <c r="B36" s="250"/>
      <c r="C36" s="252"/>
      <c r="D36" s="463"/>
      <c r="E36" s="463"/>
      <c r="F36" s="464"/>
      <c r="G36" s="253" t="s">
        <v>8</v>
      </c>
      <c r="H36" s="254">
        <f>SUM(H23:H28)</f>
        <v>261.89999999999998</v>
      </c>
      <c r="I36" s="254">
        <f>SUM(I23:I28)</f>
        <v>139</v>
      </c>
      <c r="J36" s="254">
        <f>SUM(J23:J28)</f>
        <v>139</v>
      </c>
      <c r="K36" s="465"/>
      <c r="L36" s="463"/>
      <c r="M36" s="463"/>
      <c r="N36" s="466"/>
      <c r="O36" s="21"/>
    </row>
    <row r="37" spans="1:34" ht="14.25" customHeight="1" thickBot="1">
      <c r="A37" s="196" t="s">
        <v>9</v>
      </c>
      <c r="B37" s="197" t="s">
        <v>7</v>
      </c>
      <c r="C37" s="603" t="s">
        <v>10</v>
      </c>
      <c r="D37" s="604"/>
      <c r="E37" s="604"/>
      <c r="F37" s="604"/>
      <c r="G37" s="604"/>
      <c r="H37" s="211">
        <f t="shared" ref="H37:J38" si="2">H36</f>
        <v>261.89999999999998</v>
      </c>
      <c r="I37" s="212">
        <f t="shared" si="2"/>
        <v>139</v>
      </c>
      <c r="J37" s="211">
        <f t="shared" si="2"/>
        <v>139</v>
      </c>
      <c r="K37" s="243"/>
      <c r="L37" s="245"/>
      <c r="M37" s="246"/>
      <c r="N37" s="244"/>
    </row>
    <row r="38" spans="1:34" ht="14.25" customHeight="1" thickBot="1">
      <c r="A38" s="41" t="s">
        <v>9</v>
      </c>
      <c r="B38" s="560" t="s">
        <v>11</v>
      </c>
      <c r="C38" s="561"/>
      <c r="D38" s="561"/>
      <c r="E38" s="561"/>
      <c r="F38" s="561"/>
      <c r="G38" s="561"/>
      <c r="H38" s="207">
        <f t="shared" si="2"/>
        <v>261.89999999999998</v>
      </c>
      <c r="I38" s="213">
        <f>I37</f>
        <v>139</v>
      </c>
      <c r="J38" s="207">
        <f t="shared" si="2"/>
        <v>139</v>
      </c>
      <c r="K38" s="563"/>
      <c r="L38" s="564"/>
      <c r="M38" s="564"/>
      <c r="N38" s="565"/>
    </row>
    <row r="39" spans="1:34" ht="12.75" customHeight="1" thickBot="1">
      <c r="A39" s="26" t="s">
        <v>7</v>
      </c>
      <c r="B39" s="605" t="s">
        <v>21</v>
      </c>
      <c r="C39" s="606"/>
      <c r="D39" s="606"/>
      <c r="E39" s="606"/>
      <c r="F39" s="606"/>
      <c r="G39" s="606"/>
      <c r="H39" s="222">
        <f>H38+H20</f>
        <v>358.9</v>
      </c>
      <c r="I39" s="223">
        <f>I38+I20</f>
        <v>236</v>
      </c>
      <c r="J39" s="222">
        <f>J38+J20</f>
        <v>236</v>
      </c>
      <c r="K39" s="607"/>
      <c r="L39" s="608"/>
      <c r="M39" s="608"/>
      <c r="N39" s="609"/>
    </row>
    <row r="40" spans="1:34" ht="12.75" customHeight="1">
      <c r="A40" s="264"/>
      <c r="B40" s="265"/>
      <c r="C40" s="265"/>
      <c r="D40" s="265"/>
      <c r="E40" s="265"/>
      <c r="F40" s="265"/>
      <c r="G40" s="265"/>
      <c r="H40" s="266"/>
      <c r="I40" s="266"/>
      <c r="J40" s="266"/>
      <c r="K40" s="2"/>
      <c r="L40" s="2"/>
      <c r="M40" s="2"/>
      <c r="N40" s="2"/>
    </row>
    <row r="41" spans="1:34" s="13" customFormat="1" ht="17.25" customHeight="1" thickBot="1">
      <c r="A41" s="610" t="s">
        <v>16</v>
      </c>
      <c r="B41" s="610"/>
      <c r="C41" s="610"/>
      <c r="D41" s="610"/>
      <c r="E41" s="610"/>
      <c r="F41" s="610"/>
      <c r="G41" s="610"/>
      <c r="H41" s="610"/>
      <c r="I41" s="610"/>
      <c r="J41" s="610"/>
      <c r="K41" s="2"/>
      <c r="L41" s="2"/>
      <c r="M41" s="2"/>
      <c r="N41" s="2"/>
      <c r="O41" s="12"/>
      <c r="P41" s="12"/>
      <c r="Q41" s="12"/>
      <c r="R41" s="12"/>
      <c r="S41" s="12"/>
      <c r="T41" s="12"/>
      <c r="U41" s="12"/>
      <c r="V41" s="12"/>
      <c r="W41" s="12"/>
      <c r="X41" s="12"/>
      <c r="Y41" s="12"/>
      <c r="Z41" s="12"/>
      <c r="AA41" s="12"/>
      <c r="AB41" s="12"/>
      <c r="AC41" s="12"/>
      <c r="AD41" s="12"/>
      <c r="AE41" s="12"/>
      <c r="AF41" s="12"/>
      <c r="AG41" s="12"/>
      <c r="AH41" s="12"/>
    </row>
    <row r="42" spans="1:34" ht="51.75" customHeight="1" thickBot="1">
      <c r="A42" s="600" t="s">
        <v>12</v>
      </c>
      <c r="B42" s="601"/>
      <c r="C42" s="601"/>
      <c r="D42" s="601"/>
      <c r="E42" s="601"/>
      <c r="F42" s="601"/>
      <c r="G42" s="602"/>
      <c r="H42" s="195" t="s">
        <v>83</v>
      </c>
      <c r="I42" s="247" t="s">
        <v>84</v>
      </c>
      <c r="J42" s="247" t="s">
        <v>85</v>
      </c>
    </row>
    <row r="43" spans="1:34" ht="14.25" customHeight="1">
      <c r="A43" s="591" t="s">
        <v>17</v>
      </c>
      <c r="B43" s="592"/>
      <c r="C43" s="592"/>
      <c r="D43" s="592"/>
      <c r="E43" s="592"/>
      <c r="F43" s="592"/>
      <c r="G43" s="593"/>
      <c r="H43" s="218">
        <f>SUM(H44:H45)</f>
        <v>286.89999999999998</v>
      </c>
      <c r="I43" s="219">
        <f ca="1">SUM(I44:I45)</f>
        <v>236</v>
      </c>
      <c r="J43" s="219">
        <f>SUM(J44:J45)</f>
        <v>236</v>
      </c>
    </row>
    <row r="44" spans="1:34" ht="14.25" customHeight="1">
      <c r="A44" s="594" t="s">
        <v>23</v>
      </c>
      <c r="B44" s="595"/>
      <c r="C44" s="595"/>
      <c r="D44" s="595"/>
      <c r="E44" s="595"/>
      <c r="F44" s="595"/>
      <c r="G44" s="596"/>
      <c r="H44" s="214">
        <f>SUMIF(G12:G39,"SB",H12:H39)</f>
        <v>286.89999999999998</v>
      </c>
      <c r="I44" s="215">
        <f ca="1">SUMIF(G12:G39,"SB",I12:I36)</f>
        <v>236</v>
      </c>
      <c r="J44" s="215">
        <f>SUMIF(G12:G39,"SB",J12:J39)</f>
        <v>236</v>
      </c>
    </row>
    <row r="45" spans="1:34" ht="14.25" customHeight="1">
      <c r="A45" s="597" t="s">
        <v>24</v>
      </c>
      <c r="B45" s="598"/>
      <c r="C45" s="598"/>
      <c r="D45" s="598"/>
      <c r="E45" s="598"/>
      <c r="F45" s="598"/>
      <c r="G45" s="599"/>
      <c r="H45" s="214">
        <f>SUMIF(G16:G39,"SB(P)",H16:H39)</f>
        <v>0</v>
      </c>
      <c r="I45" s="215">
        <f>SUMIF(G16:G39,"SB(P)",I16:I39)</f>
        <v>0</v>
      </c>
      <c r="J45" s="215">
        <f>SUMIF(G16:G39,"SB(P)",J16:J39)</f>
        <v>0</v>
      </c>
    </row>
    <row r="46" spans="1:34" ht="14.25" customHeight="1">
      <c r="A46" s="585" t="s">
        <v>18</v>
      </c>
      <c r="B46" s="586"/>
      <c r="C46" s="586"/>
      <c r="D46" s="586"/>
      <c r="E46" s="586"/>
      <c r="F46" s="586"/>
      <c r="G46" s="587"/>
      <c r="H46" s="216">
        <f>SUM(H47:H49)</f>
        <v>72</v>
      </c>
      <c r="I46" s="217">
        <f>SUM(I47:I49)</f>
        <v>0</v>
      </c>
      <c r="J46" s="217">
        <f>SUM(J47:J49)</f>
        <v>0</v>
      </c>
    </row>
    <row r="47" spans="1:34" ht="14.25" customHeight="1">
      <c r="A47" s="588" t="s">
        <v>25</v>
      </c>
      <c r="B47" s="589"/>
      <c r="C47" s="589"/>
      <c r="D47" s="589"/>
      <c r="E47" s="589"/>
      <c r="F47" s="589"/>
      <c r="G47" s="590"/>
      <c r="H47" s="214">
        <f>SUMIF(G16:G39,"ES",H16:H39)</f>
        <v>0</v>
      </c>
      <c r="I47" s="215">
        <f>SUMIF(G16:G39,"ES",I16:I39)</f>
        <v>0</v>
      </c>
      <c r="J47" s="215">
        <f>SUMIF(G16:G39,"ES",J16:J39)</f>
        <v>0</v>
      </c>
    </row>
    <row r="48" spans="1:34" ht="14.25" customHeight="1">
      <c r="A48" s="588" t="s">
        <v>59</v>
      </c>
      <c r="B48" s="589"/>
      <c r="C48" s="589"/>
      <c r="D48" s="589"/>
      <c r="E48" s="589"/>
      <c r="F48" s="589"/>
      <c r="G48" s="590"/>
      <c r="H48" s="214">
        <f>SUMIF(G16:G39,"KVJUD",H16:H39)</f>
        <v>0</v>
      </c>
      <c r="I48" s="215">
        <f>SUMIF(G16:G39,"KVJUD",I16:I39)</f>
        <v>0</v>
      </c>
      <c r="J48" s="215">
        <f>SUMIF(G16:G39,"KVJUD",J16:J39)</f>
        <v>0</v>
      </c>
    </row>
    <row r="49" spans="1:14" ht="14.25" customHeight="1">
      <c r="A49" s="588" t="s">
        <v>58</v>
      </c>
      <c r="B49" s="589"/>
      <c r="C49" s="589"/>
      <c r="D49" s="589"/>
      <c r="E49" s="589"/>
      <c r="F49" s="589"/>
      <c r="G49" s="590"/>
      <c r="H49" s="214">
        <f>SUMIF(G16:G39,"KT",H16:H39)</f>
        <v>72</v>
      </c>
      <c r="I49" s="215">
        <f>SUMIF(G16:G39,"KT",I16:I39)</f>
        <v>0</v>
      </c>
      <c r="J49" s="215">
        <f>SUMIF(G16:G39,"KT",J16:J39)</f>
        <v>0</v>
      </c>
    </row>
    <row r="50" spans="1:14" ht="17.25" customHeight="1" thickBot="1">
      <c r="A50" s="582" t="s">
        <v>19</v>
      </c>
      <c r="B50" s="583"/>
      <c r="C50" s="583"/>
      <c r="D50" s="583"/>
      <c r="E50" s="583"/>
      <c r="F50" s="583"/>
      <c r="G50" s="584"/>
      <c r="H50" s="220">
        <f>SUM(H43,H46)</f>
        <v>358.9</v>
      </c>
      <c r="I50" s="221">
        <f ca="1">SUM(I43,I46)</f>
        <v>236</v>
      </c>
      <c r="J50" s="221">
        <f>SUM(J43,J46)</f>
        <v>236</v>
      </c>
    </row>
    <row r="51" spans="1:14">
      <c r="H51" s="63"/>
      <c r="I51" s="63"/>
      <c r="J51" s="63"/>
    </row>
    <row r="54" spans="1:14">
      <c r="A54" s="3"/>
      <c r="B54" s="3"/>
      <c r="C54" s="3"/>
      <c r="D54" s="3"/>
      <c r="E54" s="3"/>
      <c r="F54" s="3"/>
      <c r="G54" s="3"/>
      <c r="I54" s="3"/>
      <c r="J54" s="3"/>
      <c r="K54" s="3"/>
      <c r="L54" s="3"/>
      <c r="M54" s="3"/>
      <c r="N54" s="3"/>
    </row>
  </sheetData>
  <mergeCells count="66">
    <mergeCell ref="A42:G42"/>
    <mergeCell ref="B38:G38"/>
    <mergeCell ref="C37:G37"/>
    <mergeCell ref="K38:N38"/>
    <mergeCell ref="B39:G39"/>
    <mergeCell ref="K39:N39"/>
    <mergeCell ref="A41:J41"/>
    <mergeCell ref="A50:G50"/>
    <mergeCell ref="A46:G46"/>
    <mergeCell ref="A47:G47"/>
    <mergeCell ref="A48:G48"/>
    <mergeCell ref="A43:G43"/>
    <mergeCell ref="A44:G44"/>
    <mergeCell ref="A45:G45"/>
    <mergeCell ref="A49:G49"/>
    <mergeCell ref="B21:N21"/>
    <mergeCell ref="C22:N22"/>
    <mergeCell ref="F23:F25"/>
    <mergeCell ref="D25:D26"/>
    <mergeCell ref="A23:A25"/>
    <mergeCell ref="B23:B25"/>
    <mergeCell ref="C23:C25"/>
    <mergeCell ref="E23:E25"/>
    <mergeCell ref="F16:F18"/>
    <mergeCell ref="C19:G19"/>
    <mergeCell ref="K19:N19"/>
    <mergeCell ref="B20:G20"/>
    <mergeCell ref="K20:N20"/>
    <mergeCell ref="K17:K18"/>
    <mergeCell ref="A16:A18"/>
    <mergeCell ref="B16:B18"/>
    <mergeCell ref="C16:C18"/>
    <mergeCell ref="D16:D18"/>
    <mergeCell ref="E16:E18"/>
    <mergeCell ref="A8:N8"/>
    <mergeCell ref="A9:N9"/>
    <mergeCell ref="B10:N10"/>
    <mergeCell ref="C11:N11"/>
    <mergeCell ref="F12:F15"/>
    <mergeCell ref="K14:K15"/>
    <mergeCell ref="A12:A15"/>
    <mergeCell ref="B12:B15"/>
    <mergeCell ref="C12:C15"/>
    <mergeCell ref="D12:D15"/>
    <mergeCell ref="E12:E15"/>
    <mergeCell ref="L6:N6"/>
    <mergeCell ref="F5:F7"/>
    <mergeCell ref="G5:G7"/>
    <mergeCell ref="I5:I7"/>
    <mergeCell ref="H5:H7"/>
    <mergeCell ref="D27:D28"/>
    <mergeCell ref="D29:D32"/>
    <mergeCell ref="D33:D35"/>
    <mergeCell ref="E27:E30"/>
    <mergeCell ref="A1:N1"/>
    <mergeCell ref="A2:N2"/>
    <mergeCell ref="A3:N3"/>
    <mergeCell ref="L4:N4"/>
    <mergeCell ref="A5:A7"/>
    <mergeCell ref="B5:B7"/>
    <mergeCell ref="C5:C7"/>
    <mergeCell ref="D5:D7"/>
    <mergeCell ref="E5:E7"/>
    <mergeCell ref="J5:J7"/>
    <mergeCell ref="K5:N5"/>
    <mergeCell ref="K6:K7"/>
  </mergeCells>
  <printOptions horizontalCentered="1"/>
  <pageMargins left="0.78740157480314965" right="0.19685039370078741" top="0.78740157480314965" bottom="0.39370078740157483" header="0" footer="0"/>
  <pageSetup paperSize="9" scale="75" orientation="portrait" r:id="rId1"/>
  <headerFooter alignWithMargins="0"/>
  <rowBreaks count="1" manualBreakCount="1">
    <brk id="40"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5"/>
  <sheetViews>
    <sheetView zoomScaleNormal="100" zoomScaleSheetLayoutView="100" workbookViewId="0">
      <selection activeCell="V8" sqref="V8"/>
    </sheetView>
  </sheetViews>
  <sheetFormatPr defaultRowHeight="12.75"/>
  <cols>
    <col min="1" max="3" width="2.7109375" style="4" customWidth="1"/>
    <col min="4" max="4" width="30.7109375" style="4" customWidth="1"/>
    <col min="5" max="5" width="2.7109375" style="20" customWidth="1"/>
    <col min="6" max="6" width="2.7109375" style="5" customWidth="1"/>
    <col min="7" max="7" width="7.7109375" style="6" customWidth="1"/>
    <col min="8" max="8" width="8.42578125" style="4" customWidth="1"/>
    <col min="9" max="9" width="9.42578125" style="4" customWidth="1"/>
    <col min="10" max="12" width="9" style="4" customWidth="1"/>
    <col min="13" max="13" width="30.140625" style="4" customWidth="1"/>
    <col min="14" max="14" width="4.140625" style="4" customWidth="1"/>
    <col min="15" max="15" width="4" style="4" customWidth="1"/>
    <col min="16" max="16" width="4.42578125" style="4" customWidth="1"/>
    <col min="17" max="17" width="41.85546875" style="3" customWidth="1"/>
    <col min="18" max="16384" width="9.140625" style="3"/>
  </cols>
  <sheetData>
    <row r="1" spans="1:19" ht="15.75">
      <c r="M1" s="621"/>
      <c r="N1" s="622"/>
      <c r="O1" s="622"/>
      <c r="P1" s="622"/>
      <c r="Q1" s="332" t="s">
        <v>91</v>
      </c>
    </row>
    <row r="2" spans="1:19" ht="18" customHeight="1">
      <c r="A2" s="488" t="s">
        <v>81</v>
      </c>
      <c r="B2" s="488"/>
      <c r="C2" s="488"/>
      <c r="D2" s="488"/>
      <c r="E2" s="488"/>
      <c r="F2" s="488"/>
      <c r="G2" s="488"/>
      <c r="H2" s="488"/>
      <c r="I2" s="488"/>
      <c r="J2" s="488"/>
      <c r="K2" s="488"/>
      <c r="L2" s="488"/>
      <c r="M2" s="488"/>
      <c r="N2" s="488"/>
      <c r="O2" s="488"/>
      <c r="P2" s="488"/>
    </row>
    <row r="3" spans="1:19" ht="18" customHeight="1">
      <c r="A3" s="489" t="s">
        <v>47</v>
      </c>
      <c r="B3" s="489"/>
      <c r="C3" s="489"/>
      <c r="D3" s="489"/>
      <c r="E3" s="489"/>
      <c r="F3" s="489"/>
      <c r="G3" s="489"/>
      <c r="H3" s="489"/>
      <c r="I3" s="489"/>
      <c r="J3" s="489"/>
      <c r="K3" s="489"/>
      <c r="L3" s="489"/>
      <c r="M3" s="489"/>
      <c r="N3" s="489"/>
      <c r="O3" s="489"/>
      <c r="P3" s="489"/>
    </row>
    <row r="4" spans="1:19" ht="18" customHeight="1">
      <c r="A4" s="490" t="s">
        <v>22</v>
      </c>
      <c r="B4" s="490"/>
      <c r="C4" s="490"/>
      <c r="D4" s="490"/>
      <c r="E4" s="490"/>
      <c r="F4" s="490"/>
      <c r="G4" s="490"/>
      <c r="H4" s="490"/>
      <c r="I4" s="490"/>
      <c r="J4" s="490"/>
      <c r="K4" s="490"/>
      <c r="L4" s="490"/>
      <c r="M4" s="490"/>
      <c r="N4" s="490"/>
      <c r="O4" s="490"/>
      <c r="P4" s="490"/>
      <c r="Q4" s="1"/>
      <c r="R4" s="1"/>
    </row>
    <row r="5" spans="1:19" ht="15" customHeight="1" thickBot="1">
      <c r="N5" s="491"/>
      <c r="O5" s="491"/>
      <c r="P5" s="491"/>
      <c r="Q5" s="312" t="s">
        <v>82</v>
      </c>
    </row>
    <row r="6" spans="1:19" ht="35.25" customHeight="1">
      <c r="A6" s="492" t="s">
        <v>49</v>
      </c>
      <c r="B6" s="495" t="s">
        <v>0</v>
      </c>
      <c r="C6" s="495" t="s">
        <v>1</v>
      </c>
      <c r="D6" s="498" t="s">
        <v>14</v>
      </c>
      <c r="E6" s="501" t="s">
        <v>2</v>
      </c>
      <c r="F6" s="515" t="s">
        <v>3</v>
      </c>
      <c r="G6" s="504" t="s">
        <v>4</v>
      </c>
      <c r="H6" s="635" t="s">
        <v>86</v>
      </c>
      <c r="I6" s="638" t="s">
        <v>92</v>
      </c>
      <c r="J6" s="641" t="s">
        <v>93</v>
      </c>
      <c r="K6" s="504" t="s">
        <v>52</v>
      </c>
      <c r="L6" s="504" t="s">
        <v>72</v>
      </c>
      <c r="M6" s="507" t="s">
        <v>13</v>
      </c>
      <c r="N6" s="508"/>
      <c r="O6" s="508"/>
      <c r="P6" s="509"/>
      <c r="Q6" s="313"/>
    </row>
    <row r="7" spans="1:19" ht="14.25" customHeight="1">
      <c r="A7" s="493"/>
      <c r="B7" s="496"/>
      <c r="C7" s="496"/>
      <c r="D7" s="499"/>
      <c r="E7" s="502"/>
      <c r="F7" s="516"/>
      <c r="G7" s="505"/>
      <c r="H7" s="636"/>
      <c r="I7" s="639"/>
      <c r="J7" s="642"/>
      <c r="K7" s="505"/>
      <c r="L7" s="505"/>
      <c r="M7" s="510" t="s">
        <v>14</v>
      </c>
      <c r="N7" s="512" t="s">
        <v>68</v>
      </c>
      <c r="O7" s="513"/>
      <c r="P7" s="514"/>
      <c r="Q7" s="352" t="s">
        <v>98</v>
      </c>
    </row>
    <row r="8" spans="1:19" ht="78.75" customHeight="1" thickBot="1">
      <c r="A8" s="494"/>
      <c r="B8" s="497"/>
      <c r="C8" s="497"/>
      <c r="D8" s="500"/>
      <c r="E8" s="503"/>
      <c r="F8" s="517"/>
      <c r="G8" s="506"/>
      <c r="H8" s="637"/>
      <c r="I8" s="640"/>
      <c r="J8" s="643"/>
      <c r="K8" s="506"/>
      <c r="L8" s="506"/>
      <c r="M8" s="511"/>
      <c r="N8" s="45" t="s">
        <v>36</v>
      </c>
      <c r="O8" s="104" t="s">
        <v>53</v>
      </c>
      <c r="P8" s="184" t="s">
        <v>75</v>
      </c>
      <c r="Q8" s="314"/>
    </row>
    <row r="9" spans="1:19" s="17" customFormat="1" ht="14.25" customHeight="1">
      <c r="A9" s="521" t="s">
        <v>28</v>
      </c>
      <c r="B9" s="522"/>
      <c r="C9" s="522"/>
      <c r="D9" s="522"/>
      <c r="E9" s="522"/>
      <c r="F9" s="522"/>
      <c r="G9" s="522"/>
      <c r="H9" s="522"/>
      <c r="I9" s="522"/>
      <c r="J9" s="522"/>
      <c r="K9" s="522"/>
      <c r="L9" s="522"/>
      <c r="M9" s="522"/>
      <c r="N9" s="522"/>
      <c r="O9" s="522"/>
      <c r="P9" s="522"/>
      <c r="Q9" s="315"/>
    </row>
    <row r="10" spans="1:19" s="17" customFormat="1" ht="14.25" customHeight="1">
      <c r="A10" s="524" t="s">
        <v>66</v>
      </c>
      <c r="B10" s="525"/>
      <c r="C10" s="525"/>
      <c r="D10" s="525"/>
      <c r="E10" s="525"/>
      <c r="F10" s="525"/>
      <c r="G10" s="525"/>
      <c r="H10" s="525"/>
      <c r="I10" s="525"/>
      <c r="J10" s="525"/>
      <c r="K10" s="525"/>
      <c r="L10" s="525"/>
      <c r="M10" s="525"/>
      <c r="N10" s="525"/>
      <c r="O10" s="525"/>
      <c r="P10" s="525"/>
      <c r="Q10" s="316"/>
    </row>
    <row r="11" spans="1:19" ht="14.25" customHeight="1">
      <c r="A11" s="39" t="s">
        <v>7</v>
      </c>
      <c r="B11" s="527" t="s">
        <v>29</v>
      </c>
      <c r="C11" s="528"/>
      <c r="D11" s="528"/>
      <c r="E11" s="528"/>
      <c r="F11" s="528"/>
      <c r="G11" s="528"/>
      <c r="H11" s="528"/>
      <c r="I11" s="528"/>
      <c r="J11" s="528"/>
      <c r="K11" s="528"/>
      <c r="L11" s="528"/>
      <c r="M11" s="528"/>
      <c r="N11" s="528"/>
      <c r="O11" s="528"/>
      <c r="P11" s="528"/>
      <c r="Q11" s="317"/>
    </row>
    <row r="12" spans="1:19" ht="15.75" customHeight="1">
      <c r="A12" s="40" t="s">
        <v>7</v>
      </c>
      <c r="B12" s="27" t="s">
        <v>7</v>
      </c>
      <c r="C12" s="530" t="s">
        <v>30</v>
      </c>
      <c r="D12" s="531"/>
      <c r="E12" s="531"/>
      <c r="F12" s="531"/>
      <c r="G12" s="531"/>
      <c r="H12" s="531"/>
      <c r="I12" s="531"/>
      <c r="J12" s="531"/>
      <c r="K12" s="531"/>
      <c r="L12" s="531"/>
      <c r="M12" s="531"/>
      <c r="N12" s="531"/>
      <c r="O12" s="531"/>
      <c r="P12" s="531"/>
      <c r="Q12" s="318"/>
    </row>
    <row r="13" spans="1:19" ht="39.75" customHeight="1">
      <c r="A13" s="537" t="s">
        <v>7</v>
      </c>
      <c r="B13" s="539" t="s">
        <v>7</v>
      </c>
      <c r="C13" s="541" t="s">
        <v>7</v>
      </c>
      <c r="D13" s="543" t="s">
        <v>44</v>
      </c>
      <c r="E13" s="545" t="s">
        <v>40</v>
      </c>
      <c r="F13" s="533" t="s">
        <v>33</v>
      </c>
      <c r="G13" s="224" t="s">
        <v>26</v>
      </c>
      <c r="H13" s="292">
        <v>10</v>
      </c>
      <c r="I13" s="303">
        <v>10</v>
      </c>
      <c r="J13" s="297">
        <v>0</v>
      </c>
      <c r="K13" s="200">
        <v>10</v>
      </c>
      <c r="L13" s="200">
        <v>10</v>
      </c>
      <c r="M13" s="31" t="s">
        <v>45</v>
      </c>
      <c r="N13" s="32">
        <v>2</v>
      </c>
      <c r="O13" s="32">
        <v>2</v>
      </c>
      <c r="P13" s="185">
        <v>2</v>
      </c>
      <c r="Q13" s="326"/>
      <c r="R13" s="21"/>
      <c r="S13" s="21"/>
    </row>
    <row r="14" spans="1:19" ht="25.5" customHeight="1">
      <c r="A14" s="537"/>
      <c r="B14" s="539"/>
      <c r="C14" s="541"/>
      <c r="D14" s="543"/>
      <c r="E14" s="545"/>
      <c r="F14" s="533"/>
      <c r="G14" s="225"/>
      <c r="H14" s="292"/>
      <c r="I14" s="303"/>
      <c r="J14" s="297"/>
      <c r="K14" s="200"/>
      <c r="L14" s="200"/>
      <c r="M14" s="29" t="s">
        <v>46</v>
      </c>
      <c r="N14" s="28">
        <v>2</v>
      </c>
      <c r="O14" s="28">
        <v>2</v>
      </c>
      <c r="P14" s="144">
        <v>2</v>
      </c>
      <c r="Q14" s="319"/>
      <c r="R14" s="21"/>
      <c r="S14" s="21"/>
    </row>
    <row r="15" spans="1:19" ht="26.25" customHeight="1">
      <c r="A15" s="537"/>
      <c r="B15" s="539"/>
      <c r="C15" s="541"/>
      <c r="D15" s="543"/>
      <c r="E15" s="545"/>
      <c r="F15" s="533"/>
      <c r="G15" s="226"/>
      <c r="H15" s="293"/>
      <c r="I15" s="304"/>
      <c r="J15" s="235"/>
      <c r="K15" s="215"/>
      <c r="L15" s="215"/>
      <c r="M15" s="535" t="s">
        <v>48</v>
      </c>
      <c r="N15" s="227">
        <v>12</v>
      </c>
      <c r="O15" s="227">
        <v>12</v>
      </c>
      <c r="P15" s="228">
        <v>12</v>
      </c>
      <c r="Q15" s="319"/>
      <c r="R15" s="21"/>
      <c r="S15" s="21"/>
    </row>
    <row r="16" spans="1:19" ht="16.5" customHeight="1" thickBot="1">
      <c r="A16" s="538"/>
      <c r="B16" s="540"/>
      <c r="C16" s="542"/>
      <c r="D16" s="544"/>
      <c r="E16" s="546"/>
      <c r="F16" s="534"/>
      <c r="G16" s="35" t="s">
        <v>8</v>
      </c>
      <c r="H16" s="335">
        <f>SUM(H13:H15)</f>
        <v>10</v>
      </c>
      <c r="I16" s="336">
        <f t="shared" ref="I16:L16" si="0">SUM(I13:I15)</f>
        <v>10</v>
      </c>
      <c r="J16" s="337">
        <f t="shared" si="0"/>
        <v>0</v>
      </c>
      <c r="K16" s="202">
        <f t="shared" si="0"/>
        <v>10</v>
      </c>
      <c r="L16" s="202">
        <f t="shared" si="0"/>
        <v>10</v>
      </c>
      <c r="M16" s="633"/>
      <c r="N16" s="229"/>
      <c r="O16" s="229"/>
      <c r="P16" s="230"/>
      <c r="Q16" s="320"/>
      <c r="R16" s="21"/>
      <c r="S16" s="21"/>
    </row>
    <row r="17" spans="1:21" ht="35.25" customHeight="1">
      <c r="A17" s="547" t="s">
        <v>7</v>
      </c>
      <c r="B17" s="548" t="s">
        <v>9</v>
      </c>
      <c r="C17" s="549" t="s">
        <v>9</v>
      </c>
      <c r="D17" s="550" t="s">
        <v>88</v>
      </c>
      <c r="E17" s="553" t="s">
        <v>60</v>
      </c>
      <c r="F17" s="554" t="s">
        <v>33</v>
      </c>
      <c r="G17" s="238" t="s">
        <v>26</v>
      </c>
      <c r="H17" s="294">
        <v>87</v>
      </c>
      <c r="I17" s="306">
        <v>87</v>
      </c>
      <c r="J17" s="237">
        <v>0</v>
      </c>
      <c r="K17" s="236">
        <v>87</v>
      </c>
      <c r="L17" s="237">
        <v>87</v>
      </c>
      <c r="M17" s="231" t="s">
        <v>69</v>
      </c>
      <c r="N17" s="287" t="s">
        <v>37</v>
      </c>
      <c r="O17" s="288" t="s">
        <v>38</v>
      </c>
      <c r="P17" s="289" t="s">
        <v>38</v>
      </c>
      <c r="Q17" s="321"/>
    </row>
    <row r="18" spans="1:21" ht="19.5" customHeight="1">
      <c r="A18" s="537"/>
      <c r="B18" s="539"/>
      <c r="C18" s="541"/>
      <c r="D18" s="551"/>
      <c r="E18" s="545"/>
      <c r="F18" s="533"/>
      <c r="G18" s="239"/>
      <c r="H18" s="338"/>
      <c r="I18" s="304"/>
      <c r="J18" s="235"/>
      <c r="K18" s="215"/>
      <c r="L18" s="235"/>
      <c r="M18" s="566" t="s">
        <v>63</v>
      </c>
      <c r="N18" s="290">
        <v>80</v>
      </c>
      <c r="O18" s="290">
        <v>80</v>
      </c>
      <c r="P18" s="291">
        <v>90</v>
      </c>
      <c r="Q18" s="322"/>
    </row>
    <row r="19" spans="1:21" ht="18.75" customHeight="1" thickBot="1">
      <c r="A19" s="538"/>
      <c r="B19" s="540"/>
      <c r="C19" s="542"/>
      <c r="D19" s="552"/>
      <c r="E19" s="546"/>
      <c r="F19" s="534"/>
      <c r="G19" s="35" t="s">
        <v>8</v>
      </c>
      <c r="H19" s="339">
        <f>SUM(H17:H18)</f>
        <v>87</v>
      </c>
      <c r="I19" s="305">
        <f>SUM(I17:I18)</f>
        <v>87</v>
      </c>
      <c r="J19" s="302">
        <f>SUM(J17:J18)</f>
        <v>0</v>
      </c>
      <c r="K19" s="202">
        <f>SUM(K17:K18)</f>
        <v>87</v>
      </c>
      <c r="L19" s="204">
        <f>SUM(L17:L18)</f>
        <v>87</v>
      </c>
      <c r="M19" s="634"/>
      <c r="N19" s="19"/>
      <c r="O19" s="19"/>
      <c r="P19" s="186"/>
      <c r="Q19" s="323"/>
      <c r="S19" s="46"/>
      <c r="T19" s="46"/>
    </row>
    <row r="20" spans="1:21" ht="14.25" customHeight="1" thickBot="1">
      <c r="A20" s="42" t="s">
        <v>7</v>
      </c>
      <c r="B20" s="7" t="s">
        <v>9</v>
      </c>
      <c r="C20" s="555" t="s">
        <v>10</v>
      </c>
      <c r="D20" s="555"/>
      <c r="E20" s="555"/>
      <c r="F20" s="555"/>
      <c r="G20" s="556"/>
      <c r="H20" s="212">
        <f>H19+H16</f>
        <v>97</v>
      </c>
      <c r="I20" s="307">
        <f>I19+I16</f>
        <v>97</v>
      </c>
      <c r="J20" s="298">
        <f>J19+J16</f>
        <v>0</v>
      </c>
      <c r="K20" s="298">
        <f>K19+K16</f>
        <v>97</v>
      </c>
      <c r="L20" s="298">
        <f>L19+L16</f>
        <v>97</v>
      </c>
      <c r="M20" s="626"/>
      <c r="N20" s="627"/>
      <c r="O20" s="627"/>
      <c r="P20" s="627"/>
      <c r="Q20" s="329"/>
    </row>
    <row r="21" spans="1:21" ht="14.25" customHeight="1" thickBot="1">
      <c r="A21" s="42" t="s">
        <v>7</v>
      </c>
      <c r="B21" s="560" t="s">
        <v>11</v>
      </c>
      <c r="C21" s="561"/>
      <c r="D21" s="561"/>
      <c r="E21" s="561"/>
      <c r="F21" s="561"/>
      <c r="G21" s="562"/>
      <c r="H21" s="213">
        <f>H20</f>
        <v>97</v>
      </c>
      <c r="I21" s="308">
        <f t="shared" ref="I21:L21" si="1">I20</f>
        <v>97</v>
      </c>
      <c r="J21" s="299">
        <f t="shared" si="1"/>
        <v>0</v>
      </c>
      <c r="K21" s="299">
        <f t="shared" si="1"/>
        <v>97</v>
      </c>
      <c r="L21" s="299">
        <f t="shared" si="1"/>
        <v>97</v>
      </c>
      <c r="M21" s="563"/>
      <c r="N21" s="564"/>
      <c r="O21" s="564"/>
      <c r="P21" s="564"/>
      <c r="Q21" s="330"/>
      <c r="U21" s="103"/>
    </row>
    <row r="22" spans="1:21" ht="15.75" customHeight="1" thickBot="1">
      <c r="A22" s="43" t="s">
        <v>9</v>
      </c>
      <c r="B22" s="568" t="s">
        <v>31</v>
      </c>
      <c r="C22" s="569"/>
      <c r="D22" s="569"/>
      <c r="E22" s="569"/>
      <c r="F22" s="569"/>
      <c r="G22" s="569"/>
      <c r="H22" s="569"/>
      <c r="I22" s="569"/>
      <c r="J22" s="569"/>
      <c r="K22" s="569"/>
      <c r="L22" s="569"/>
      <c r="M22" s="569"/>
      <c r="N22" s="569"/>
      <c r="O22" s="569"/>
      <c r="P22" s="569"/>
      <c r="Q22" s="330"/>
      <c r="U22" s="103"/>
    </row>
    <row r="23" spans="1:21" ht="15.75" customHeight="1" thickBot="1">
      <c r="A23" s="41" t="s">
        <v>9</v>
      </c>
      <c r="B23" s="7" t="s">
        <v>7</v>
      </c>
      <c r="C23" s="628" t="s">
        <v>32</v>
      </c>
      <c r="D23" s="629"/>
      <c r="E23" s="630"/>
      <c r="F23" s="630"/>
      <c r="G23" s="630"/>
      <c r="H23" s="630"/>
      <c r="I23" s="630"/>
      <c r="J23" s="630"/>
      <c r="K23" s="630"/>
      <c r="L23" s="630"/>
      <c r="M23" s="630"/>
      <c r="N23" s="630"/>
      <c r="O23" s="630"/>
      <c r="P23" s="630"/>
      <c r="Q23" s="331"/>
    </row>
    <row r="24" spans="1:21" ht="27.75" customHeight="1">
      <c r="A24" s="578" t="s">
        <v>9</v>
      </c>
      <c r="B24" s="548" t="s">
        <v>7</v>
      </c>
      <c r="C24" s="580" t="s">
        <v>7</v>
      </c>
      <c r="D24" s="157" t="s">
        <v>65</v>
      </c>
      <c r="E24" s="553" t="s">
        <v>61</v>
      </c>
      <c r="F24" s="575" t="s">
        <v>33</v>
      </c>
      <c r="G24" s="123" t="s">
        <v>26</v>
      </c>
      <c r="H24" s="294">
        <v>135.9</v>
      </c>
      <c r="I24" s="387">
        <f>135.9+30+24</f>
        <v>189.9</v>
      </c>
      <c r="J24" s="386">
        <f>I24-H24</f>
        <v>54</v>
      </c>
      <c r="K24" s="414">
        <f>52+30+57</f>
        <v>139</v>
      </c>
      <c r="L24" s="208">
        <f>52+30+57</f>
        <v>139</v>
      </c>
      <c r="M24" s="47"/>
      <c r="N24" s="48"/>
      <c r="O24" s="48"/>
      <c r="P24" s="126"/>
      <c r="Q24" s="324"/>
    </row>
    <row r="25" spans="1:21" ht="39" customHeight="1">
      <c r="A25" s="579"/>
      <c r="B25" s="539"/>
      <c r="C25" s="581"/>
      <c r="D25" s="158" t="s">
        <v>39</v>
      </c>
      <c r="E25" s="545"/>
      <c r="F25" s="576"/>
      <c r="G25" s="242"/>
      <c r="H25" s="295"/>
      <c r="I25" s="309"/>
      <c r="J25" s="300"/>
      <c r="K25" s="209"/>
      <c r="L25" s="210"/>
      <c r="M25" s="161" t="s">
        <v>43</v>
      </c>
      <c r="N25" s="162">
        <v>100</v>
      </c>
      <c r="O25" s="162">
        <v>100</v>
      </c>
      <c r="P25" s="163">
        <v>100</v>
      </c>
      <c r="Q25" s="319"/>
    </row>
    <row r="26" spans="1:21" ht="17.25" customHeight="1">
      <c r="A26" s="579"/>
      <c r="B26" s="539"/>
      <c r="C26" s="581"/>
      <c r="D26" s="482" t="s">
        <v>95</v>
      </c>
      <c r="E26" s="545"/>
      <c r="F26" s="576"/>
      <c r="G26" s="242"/>
      <c r="H26" s="295"/>
      <c r="I26" s="309"/>
      <c r="J26" s="300"/>
      <c r="K26" s="209"/>
      <c r="L26" s="210"/>
      <c r="M26" s="631" t="s">
        <v>87</v>
      </c>
      <c r="N26" s="377">
        <v>2</v>
      </c>
      <c r="O26" s="378">
        <v>2</v>
      </c>
      <c r="P26" s="165">
        <v>2</v>
      </c>
      <c r="Q26" s="325"/>
    </row>
    <row r="27" spans="1:21" ht="17.25" customHeight="1">
      <c r="A27" s="275"/>
      <c r="B27" s="278"/>
      <c r="C27" s="277"/>
      <c r="D27" s="484"/>
      <c r="E27" s="279"/>
      <c r="F27" s="280"/>
      <c r="G27" s="242"/>
      <c r="H27" s="295"/>
      <c r="I27" s="309"/>
      <c r="J27" s="300"/>
      <c r="K27" s="209"/>
      <c r="L27" s="210"/>
      <c r="M27" s="632"/>
      <c r="N27" s="164"/>
      <c r="O27" s="164"/>
      <c r="P27" s="165"/>
      <c r="Q27" s="325"/>
    </row>
    <row r="28" spans="1:21" ht="14.25" customHeight="1">
      <c r="A28" s="433"/>
      <c r="B28" s="430"/>
      <c r="C28" s="251"/>
      <c r="D28" s="480" t="s">
        <v>77</v>
      </c>
      <c r="E28" s="625" t="s">
        <v>79</v>
      </c>
      <c r="F28" s="376"/>
      <c r="G28" s="240"/>
      <c r="H28" s="295"/>
      <c r="I28" s="310"/>
      <c r="J28" s="301"/>
      <c r="K28" s="241"/>
      <c r="L28" s="203"/>
      <c r="M28" s="166" t="s">
        <v>80</v>
      </c>
      <c r="N28" s="167">
        <v>1</v>
      </c>
      <c r="O28" s="194"/>
      <c r="P28" s="168"/>
      <c r="Q28" s="326"/>
    </row>
    <row r="29" spans="1:21" ht="40.5" customHeight="1">
      <c r="A29" s="438"/>
      <c r="B29" s="439"/>
      <c r="C29" s="440"/>
      <c r="D29" s="624"/>
      <c r="E29" s="624"/>
      <c r="F29" s="441"/>
      <c r="G29" s="442" t="s">
        <v>57</v>
      </c>
      <c r="H29" s="443">
        <v>72</v>
      </c>
      <c r="I29" s="444">
        <v>72</v>
      </c>
      <c r="J29" s="445"/>
      <c r="K29" s="446"/>
      <c r="L29" s="447"/>
      <c r="M29" s="448" t="s">
        <v>78</v>
      </c>
      <c r="N29" s="449">
        <v>1</v>
      </c>
      <c r="O29" s="450"/>
      <c r="P29" s="451"/>
      <c r="Q29" s="452"/>
    </row>
    <row r="30" spans="1:21" ht="29.25" customHeight="1">
      <c r="A30" s="343"/>
      <c r="B30" s="342"/>
      <c r="C30" s="251"/>
      <c r="D30" s="611" t="s">
        <v>97</v>
      </c>
      <c r="E30" s="613"/>
      <c r="F30" s="358"/>
      <c r="G30" s="361"/>
      <c r="H30" s="362"/>
      <c r="I30" s="363"/>
      <c r="J30" s="364"/>
      <c r="K30" s="359"/>
      <c r="L30" s="360"/>
      <c r="M30" s="435" t="s">
        <v>99</v>
      </c>
      <c r="N30" s="468">
        <v>1</v>
      </c>
      <c r="O30" s="436"/>
      <c r="P30" s="437"/>
      <c r="Q30" s="617" t="s">
        <v>107</v>
      </c>
    </row>
    <row r="31" spans="1:21" ht="78.75" customHeight="1">
      <c r="A31" s="354"/>
      <c r="B31" s="353"/>
      <c r="C31" s="251"/>
      <c r="D31" s="611"/>
      <c r="E31" s="613"/>
      <c r="F31" s="358"/>
      <c r="G31" s="361"/>
      <c r="H31" s="362"/>
      <c r="I31" s="363"/>
      <c r="J31" s="364"/>
      <c r="K31" s="359"/>
      <c r="L31" s="360"/>
      <c r="M31" s="355" t="s">
        <v>105</v>
      </c>
      <c r="N31" s="469">
        <v>1</v>
      </c>
      <c r="O31" s="399"/>
      <c r="P31" s="406"/>
      <c r="Q31" s="617"/>
    </row>
    <row r="32" spans="1:21" ht="52.5" customHeight="1">
      <c r="A32" s="354"/>
      <c r="B32" s="353"/>
      <c r="C32" s="251"/>
      <c r="D32" s="611"/>
      <c r="E32" s="613"/>
      <c r="F32" s="358"/>
      <c r="G32" s="365"/>
      <c r="H32" s="366"/>
      <c r="I32" s="367"/>
      <c r="J32" s="348"/>
      <c r="K32" s="349"/>
      <c r="L32" s="350"/>
      <c r="M32" s="355" t="s">
        <v>106</v>
      </c>
      <c r="N32" s="469"/>
      <c r="O32" s="400">
        <v>3</v>
      </c>
      <c r="P32" s="407">
        <v>3</v>
      </c>
      <c r="Q32" s="617"/>
    </row>
    <row r="33" spans="1:36" ht="28.5" customHeight="1">
      <c r="A33" s="343"/>
      <c r="B33" s="342"/>
      <c r="C33" s="251"/>
      <c r="D33" s="612"/>
      <c r="E33" s="612"/>
      <c r="F33" s="358"/>
      <c r="G33" s="361"/>
      <c r="H33" s="362"/>
      <c r="I33" s="363"/>
      <c r="J33" s="364"/>
      <c r="K33" s="349"/>
      <c r="L33" s="350"/>
      <c r="M33" s="390" t="s">
        <v>102</v>
      </c>
      <c r="N33" s="468"/>
      <c r="O33" s="401">
        <v>2</v>
      </c>
      <c r="P33" s="402">
        <v>2</v>
      </c>
      <c r="Q33" s="617"/>
    </row>
    <row r="34" spans="1:36" ht="29.25" customHeight="1">
      <c r="A34" s="343"/>
      <c r="B34" s="342"/>
      <c r="C34" s="251"/>
      <c r="D34" s="614" t="s">
        <v>103</v>
      </c>
      <c r="E34" s="616"/>
      <c r="F34" s="391"/>
      <c r="G34" s="392"/>
      <c r="H34" s="393"/>
      <c r="I34" s="394"/>
      <c r="J34" s="395"/>
      <c r="K34" s="396"/>
      <c r="L34" s="397"/>
      <c r="M34" s="371" t="s">
        <v>110</v>
      </c>
      <c r="N34" s="470">
        <v>1</v>
      </c>
      <c r="O34" s="403"/>
      <c r="P34" s="408"/>
      <c r="Q34" s="618" t="s">
        <v>108</v>
      </c>
    </row>
    <row r="35" spans="1:36" ht="39.75" customHeight="1">
      <c r="A35" s="354"/>
      <c r="B35" s="353"/>
      <c r="C35" s="251"/>
      <c r="D35" s="611"/>
      <c r="E35" s="613"/>
      <c r="F35" s="358"/>
      <c r="G35" s="365"/>
      <c r="H35" s="366"/>
      <c r="I35" s="367"/>
      <c r="J35" s="348"/>
      <c r="K35" s="349"/>
      <c r="L35" s="350"/>
      <c r="M35" s="373" t="s">
        <v>109</v>
      </c>
      <c r="N35" s="471">
        <v>1</v>
      </c>
      <c r="O35" s="400">
        <v>4</v>
      </c>
      <c r="P35" s="409">
        <v>4</v>
      </c>
      <c r="Q35" s="619"/>
    </row>
    <row r="36" spans="1:36" ht="90" customHeight="1">
      <c r="A36" s="343"/>
      <c r="B36" s="342"/>
      <c r="C36" s="251"/>
      <c r="D36" s="615"/>
      <c r="E36" s="615"/>
      <c r="F36" s="398"/>
      <c r="G36" s="368"/>
      <c r="H36" s="369"/>
      <c r="I36" s="370"/>
      <c r="J36" s="351"/>
      <c r="K36" s="346"/>
      <c r="L36" s="347"/>
      <c r="M36" s="372" t="s">
        <v>104</v>
      </c>
      <c r="N36" s="404"/>
      <c r="O36" s="404">
        <v>30</v>
      </c>
      <c r="P36" s="405">
        <v>40</v>
      </c>
      <c r="Q36" s="620"/>
    </row>
    <row r="37" spans="1:36" ht="16.5" customHeight="1" thickBot="1">
      <c r="A37" s="389"/>
      <c r="B37" s="388"/>
      <c r="C37" s="418"/>
      <c r="D37" s="419"/>
      <c r="E37" s="419"/>
      <c r="F37" s="420"/>
      <c r="G37" s="421" t="s">
        <v>8</v>
      </c>
      <c r="H37" s="422">
        <f>SUM(H24:H36)</f>
        <v>207.9</v>
      </c>
      <c r="I37" s="336">
        <f>SUM(I24:I36)</f>
        <v>261.89999999999998</v>
      </c>
      <c r="J37" s="423">
        <f t="shared" ref="J37:L37" si="2">SUM(J24:J36)</f>
        <v>54</v>
      </c>
      <c r="K37" s="424">
        <f t="shared" si="2"/>
        <v>139</v>
      </c>
      <c r="L37" s="425">
        <f t="shared" si="2"/>
        <v>139</v>
      </c>
      <c r="M37" s="426"/>
      <c r="N37" s="419"/>
      <c r="O37" s="419"/>
      <c r="P37" s="427"/>
      <c r="Q37" s="320"/>
    </row>
    <row r="38" spans="1:36" ht="14.25" customHeight="1" thickBot="1">
      <c r="A38" s="41" t="s">
        <v>9</v>
      </c>
      <c r="B38" s="7" t="s">
        <v>7</v>
      </c>
      <c r="C38" s="623" t="s">
        <v>10</v>
      </c>
      <c r="D38" s="555"/>
      <c r="E38" s="555"/>
      <c r="F38" s="555"/>
      <c r="G38" s="555"/>
      <c r="H38" s="296">
        <f t="shared" ref="H38:L39" si="3">H37</f>
        <v>207.9</v>
      </c>
      <c r="I38" s="307">
        <f t="shared" si="3"/>
        <v>261.89999999999998</v>
      </c>
      <c r="J38" s="298">
        <f t="shared" si="3"/>
        <v>54</v>
      </c>
      <c r="K38" s="298">
        <f t="shared" si="3"/>
        <v>139</v>
      </c>
      <c r="L38" s="298">
        <f t="shared" si="3"/>
        <v>139</v>
      </c>
      <c r="M38" s="428"/>
      <c r="N38" s="281"/>
      <c r="O38" s="246"/>
      <c r="P38" s="246"/>
      <c r="Q38" s="429"/>
    </row>
    <row r="39" spans="1:36" ht="14.25" customHeight="1" thickBot="1">
      <c r="A39" s="41" t="s">
        <v>9</v>
      </c>
      <c r="B39" s="560" t="s">
        <v>11</v>
      </c>
      <c r="C39" s="561"/>
      <c r="D39" s="561"/>
      <c r="E39" s="561"/>
      <c r="F39" s="561"/>
      <c r="G39" s="561"/>
      <c r="H39" s="411">
        <f t="shared" si="3"/>
        <v>207.9</v>
      </c>
      <c r="I39" s="412">
        <f>I38</f>
        <v>261.89999999999998</v>
      </c>
      <c r="J39" s="413">
        <f t="shared" si="3"/>
        <v>54</v>
      </c>
      <c r="K39" s="299">
        <f t="shared" si="3"/>
        <v>139</v>
      </c>
      <c r="L39" s="299">
        <f t="shared" si="3"/>
        <v>139</v>
      </c>
      <c r="M39" s="563"/>
      <c r="N39" s="564"/>
      <c r="O39" s="564"/>
      <c r="P39" s="564"/>
      <c r="Q39" s="327"/>
    </row>
    <row r="40" spans="1:36" ht="12.75" customHeight="1" thickBot="1">
      <c r="A40" s="26" t="s">
        <v>7</v>
      </c>
      <c r="B40" s="605" t="s">
        <v>21</v>
      </c>
      <c r="C40" s="606"/>
      <c r="D40" s="606"/>
      <c r="E40" s="606"/>
      <c r="F40" s="606"/>
      <c r="G40" s="606"/>
      <c r="H40" s="415">
        <f>H39+H21</f>
        <v>304.89999999999998</v>
      </c>
      <c r="I40" s="416">
        <f>I39+I21</f>
        <v>358.9</v>
      </c>
      <c r="J40" s="417">
        <f>J39+J21</f>
        <v>54</v>
      </c>
      <c r="K40" s="410">
        <f t="shared" ref="K40:L40" si="4">K39+K21</f>
        <v>236</v>
      </c>
      <c r="L40" s="222">
        <f t="shared" si="4"/>
        <v>236</v>
      </c>
      <c r="M40" s="607"/>
      <c r="N40" s="608"/>
      <c r="O40" s="608"/>
      <c r="P40" s="608"/>
      <c r="Q40" s="328"/>
    </row>
    <row r="41" spans="1:36" ht="12.75" customHeight="1">
      <c r="A41" s="264"/>
      <c r="B41" s="265"/>
      <c r="C41" s="265"/>
      <c r="D41" s="265"/>
      <c r="E41" s="265"/>
      <c r="F41" s="265"/>
      <c r="G41" s="265"/>
      <c r="H41" s="266"/>
      <c r="I41" s="266"/>
      <c r="J41" s="266"/>
      <c r="K41" s="266"/>
      <c r="L41" s="266"/>
      <c r="M41" s="2"/>
      <c r="N41" s="2"/>
      <c r="O41" s="2"/>
      <c r="P41" s="2"/>
    </row>
    <row r="42" spans="1:36" s="13" customFormat="1" ht="17.25" customHeight="1" thickBot="1">
      <c r="A42" s="610" t="s">
        <v>16</v>
      </c>
      <c r="B42" s="610"/>
      <c r="C42" s="610"/>
      <c r="D42" s="610"/>
      <c r="E42" s="610"/>
      <c r="F42" s="610"/>
      <c r="G42" s="610"/>
      <c r="H42" s="610"/>
      <c r="I42" s="610"/>
      <c r="J42" s="610"/>
      <c r="K42" s="334"/>
      <c r="L42" s="334"/>
      <c r="M42" s="2"/>
      <c r="N42" s="2"/>
      <c r="O42" s="2"/>
      <c r="P42" s="2"/>
      <c r="Q42" s="12"/>
      <c r="R42" s="12"/>
      <c r="S42" s="12"/>
      <c r="T42" s="12"/>
      <c r="U42" s="12"/>
      <c r="V42" s="12"/>
      <c r="W42" s="12"/>
      <c r="X42" s="12"/>
      <c r="Y42" s="12"/>
      <c r="Z42" s="12"/>
      <c r="AA42" s="12"/>
      <c r="AB42" s="12"/>
      <c r="AC42" s="12"/>
      <c r="AD42" s="12"/>
      <c r="AE42" s="12"/>
      <c r="AF42" s="12"/>
      <c r="AG42" s="12"/>
      <c r="AH42" s="12"/>
      <c r="AI42" s="12"/>
      <c r="AJ42" s="12"/>
    </row>
    <row r="43" spans="1:36" ht="60" customHeight="1" thickBot="1">
      <c r="A43" s="600" t="s">
        <v>12</v>
      </c>
      <c r="B43" s="601"/>
      <c r="C43" s="601"/>
      <c r="D43" s="601"/>
      <c r="E43" s="601"/>
      <c r="F43" s="601"/>
      <c r="G43" s="602"/>
      <c r="H43" s="467" t="s">
        <v>83</v>
      </c>
      <c r="I43" s="311" t="s">
        <v>94</v>
      </c>
      <c r="J43" s="271" t="s">
        <v>93</v>
      </c>
      <c r="K43" s="340"/>
      <c r="L43" s="340"/>
      <c r="M43" s="12"/>
    </row>
    <row r="44" spans="1:36" ht="14.25" customHeight="1">
      <c r="A44" s="591" t="s">
        <v>17</v>
      </c>
      <c r="B44" s="592"/>
      <c r="C44" s="592"/>
      <c r="D44" s="592"/>
      <c r="E44" s="592"/>
      <c r="F44" s="592"/>
      <c r="G44" s="593"/>
      <c r="H44" s="218">
        <f>SUM(H45:H46)</f>
        <v>232.9</v>
      </c>
      <c r="I44" s="472">
        <f ca="1">SUM(I45:I46)</f>
        <v>286.89999999999998</v>
      </c>
      <c r="J44" s="473">
        <f>SUM(J45:J46)</f>
        <v>54</v>
      </c>
      <c r="K44" s="266"/>
      <c r="L44" s="266"/>
      <c r="M44" s="12"/>
    </row>
    <row r="45" spans="1:36" ht="14.25" customHeight="1">
      <c r="A45" s="594" t="s">
        <v>23</v>
      </c>
      <c r="B45" s="595"/>
      <c r="C45" s="595"/>
      <c r="D45" s="595"/>
      <c r="E45" s="595"/>
      <c r="F45" s="595"/>
      <c r="G45" s="596"/>
      <c r="H45" s="214">
        <f>SUMIF(G13:G40,"SB",H13:H40)</f>
        <v>232.9</v>
      </c>
      <c r="I45" s="474">
        <f ca="1">SUMIF(G13:G40,"SB",I13:I37)</f>
        <v>286.89999999999998</v>
      </c>
      <c r="J45" s="475">
        <f>SUMIF(G13:G40,"SB",J13:J40)</f>
        <v>54</v>
      </c>
      <c r="K45" s="333"/>
      <c r="L45" s="333"/>
      <c r="M45" s="12"/>
    </row>
    <row r="46" spans="1:36" ht="14.25" customHeight="1">
      <c r="A46" s="597" t="s">
        <v>24</v>
      </c>
      <c r="B46" s="598"/>
      <c r="C46" s="598"/>
      <c r="D46" s="598"/>
      <c r="E46" s="598"/>
      <c r="F46" s="598"/>
      <c r="G46" s="599"/>
      <c r="H46" s="214">
        <f>SUMIF(G17:G40,"SB(P)",H17:H40)</f>
        <v>0</v>
      </c>
      <c r="I46" s="474">
        <f>SUMIF(G17:G40,"SB(P)",I17:I40)</f>
        <v>0</v>
      </c>
      <c r="J46" s="475">
        <f>SUMIF(G17:G40,"SB(P)",J17:J40)</f>
        <v>0</v>
      </c>
      <c r="K46" s="333"/>
      <c r="L46" s="333"/>
      <c r="M46" s="12"/>
    </row>
    <row r="47" spans="1:36" ht="14.25" customHeight="1">
      <c r="A47" s="585" t="s">
        <v>18</v>
      </c>
      <c r="B47" s="586"/>
      <c r="C47" s="586"/>
      <c r="D47" s="586"/>
      <c r="E47" s="586"/>
      <c r="F47" s="586"/>
      <c r="G47" s="587"/>
      <c r="H47" s="216">
        <f>SUM(H48:H50)</f>
        <v>72</v>
      </c>
      <c r="I47" s="476">
        <f>SUM(I48:I50)</f>
        <v>72</v>
      </c>
      <c r="J47" s="477">
        <f>SUM(J48:J50)</f>
        <v>0</v>
      </c>
      <c r="K47" s="266"/>
      <c r="L47" s="266"/>
      <c r="M47" s="12"/>
    </row>
    <row r="48" spans="1:36" ht="14.25" customHeight="1">
      <c r="A48" s="588" t="s">
        <v>25</v>
      </c>
      <c r="B48" s="589"/>
      <c r="C48" s="589"/>
      <c r="D48" s="589"/>
      <c r="E48" s="589"/>
      <c r="F48" s="589"/>
      <c r="G48" s="590"/>
      <c r="H48" s="214">
        <f>SUMIF(G17:G40,"ES",H17:H40)</f>
        <v>0</v>
      </c>
      <c r="I48" s="474">
        <f>SUMIF(G17:G40,"ES",I17:I40)</f>
        <v>0</v>
      </c>
      <c r="J48" s="475">
        <f>SUMIF(G17:G40,"ES",J17:J40)</f>
        <v>0</v>
      </c>
      <c r="K48" s="333"/>
      <c r="L48" s="333"/>
      <c r="M48" s="12"/>
    </row>
    <row r="49" spans="1:16" ht="12.75" customHeight="1">
      <c r="A49" s="588" t="s">
        <v>59</v>
      </c>
      <c r="B49" s="589"/>
      <c r="C49" s="589"/>
      <c r="D49" s="589"/>
      <c r="E49" s="589"/>
      <c r="F49" s="589"/>
      <c r="G49" s="590"/>
      <c r="H49" s="214">
        <f>SUMIF(G17:G40,"KVJUD",H17:H40)</f>
        <v>0</v>
      </c>
      <c r="I49" s="474">
        <f>SUMIF(G17:G40,"KVJUD",I17:I40)</f>
        <v>0</v>
      </c>
      <c r="J49" s="475">
        <f>SUMIF(G17:G40,"KVJUD",J17:J40)</f>
        <v>0</v>
      </c>
      <c r="K49" s="333"/>
      <c r="L49" s="333"/>
      <c r="M49" s="12"/>
    </row>
    <row r="50" spans="1:16" ht="14.25" customHeight="1">
      <c r="A50" s="588" t="s">
        <v>58</v>
      </c>
      <c r="B50" s="589"/>
      <c r="C50" s="589"/>
      <c r="D50" s="589"/>
      <c r="E50" s="589"/>
      <c r="F50" s="589"/>
      <c r="G50" s="590"/>
      <c r="H50" s="214">
        <f>SUMIF(G17:G40,"KT",H17:H40)</f>
        <v>72</v>
      </c>
      <c r="I50" s="474">
        <f>SUMIF(G17:G40,"KT",I17:I40)</f>
        <v>72</v>
      </c>
      <c r="J50" s="475">
        <f>SUMIF(G17:G40,"KT",J17:J40)</f>
        <v>0</v>
      </c>
      <c r="K50" s="333"/>
      <c r="L50" s="333"/>
      <c r="M50" s="12"/>
    </row>
    <row r="51" spans="1:16" ht="17.25" customHeight="1" thickBot="1">
      <c r="A51" s="582" t="s">
        <v>19</v>
      </c>
      <c r="B51" s="583"/>
      <c r="C51" s="583"/>
      <c r="D51" s="583"/>
      <c r="E51" s="583"/>
      <c r="F51" s="583"/>
      <c r="G51" s="584"/>
      <c r="H51" s="220">
        <f>SUM(H44,H47)</f>
        <v>304.89999999999998</v>
      </c>
      <c r="I51" s="478">
        <f ca="1">SUM(I44,I47)</f>
        <v>358.9</v>
      </c>
      <c r="J51" s="479">
        <f>SUM(J44,J47)</f>
        <v>54</v>
      </c>
      <c r="K51" s="266"/>
      <c r="L51" s="266"/>
      <c r="M51" s="12"/>
    </row>
    <row r="52" spans="1:16">
      <c r="H52" s="63"/>
      <c r="I52" s="63"/>
      <c r="J52" s="63"/>
      <c r="K52" s="341"/>
      <c r="L52" s="341"/>
      <c r="M52" s="12"/>
    </row>
    <row r="53" spans="1:16">
      <c r="K53" s="12"/>
      <c r="L53" s="12"/>
      <c r="M53" s="12"/>
    </row>
    <row r="54" spans="1:16">
      <c r="K54" s="12"/>
      <c r="L54" s="12"/>
      <c r="M54" s="12"/>
    </row>
    <row r="55" spans="1:16">
      <c r="A55" s="3"/>
      <c r="B55" s="3"/>
      <c r="C55" s="3"/>
      <c r="D55" s="3"/>
      <c r="E55" s="3"/>
      <c r="F55" s="3"/>
      <c r="G55" s="3"/>
      <c r="I55" s="3"/>
      <c r="J55" s="3"/>
      <c r="K55" s="46"/>
      <c r="L55" s="46"/>
      <c r="M55" s="46"/>
      <c r="N55" s="3"/>
      <c r="O55" s="3"/>
      <c r="P55" s="3"/>
    </row>
  </sheetData>
  <mergeCells count="74">
    <mergeCell ref="A2:P2"/>
    <mergeCell ref="A3:P3"/>
    <mergeCell ref="A4:P4"/>
    <mergeCell ref="N5:P5"/>
    <mergeCell ref="A6:A8"/>
    <mergeCell ref="B6:B8"/>
    <mergeCell ref="C6:C8"/>
    <mergeCell ref="D6:D8"/>
    <mergeCell ref="E6:E8"/>
    <mergeCell ref="F6:F8"/>
    <mergeCell ref="G6:G8"/>
    <mergeCell ref="H6:H8"/>
    <mergeCell ref="I6:I8"/>
    <mergeCell ref="J6:J8"/>
    <mergeCell ref="M6:P6"/>
    <mergeCell ref="M7:M8"/>
    <mergeCell ref="N7:P7"/>
    <mergeCell ref="A9:P9"/>
    <mergeCell ref="A10:P10"/>
    <mergeCell ref="B11:P11"/>
    <mergeCell ref="C12:P12"/>
    <mergeCell ref="K6:K8"/>
    <mergeCell ref="L6:L8"/>
    <mergeCell ref="F13:F16"/>
    <mergeCell ref="M15:M16"/>
    <mergeCell ref="A17:A19"/>
    <mergeCell ref="B17:B19"/>
    <mergeCell ref="C17:C19"/>
    <mergeCell ref="D17:D19"/>
    <mergeCell ref="E17:E19"/>
    <mergeCell ref="F17:F19"/>
    <mergeCell ref="M18:M19"/>
    <mergeCell ref="A13:A16"/>
    <mergeCell ref="B13:B16"/>
    <mergeCell ref="C13:C16"/>
    <mergeCell ref="D13:D16"/>
    <mergeCell ref="E13:E16"/>
    <mergeCell ref="E28:E29"/>
    <mergeCell ref="M20:P20"/>
    <mergeCell ref="B21:G21"/>
    <mergeCell ref="M21:P21"/>
    <mergeCell ref="B22:P22"/>
    <mergeCell ref="C23:P23"/>
    <mergeCell ref="M26:M27"/>
    <mergeCell ref="A50:G50"/>
    <mergeCell ref="A51:G51"/>
    <mergeCell ref="B40:G40"/>
    <mergeCell ref="M40:P40"/>
    <mergeCell ref="A42:J42"/>
    <mergeCell ref="A43:G43"/>
    <mergeCell ref="A44:G44"/>
    <mergeCell ref="A45:G45"/>
    <mergeCell ref="M1:P1"/>
    <mergeCell ref="A46:G46"/>
    <mergeCell ref="A47:G47"/>
    <mergeCell ref="A48:G48"/>
    <mergeCell ref="A49:G49"/>
    <mergeCell ref="C38:G38"/>
    <mergeCell ref="B39:G39"/>
    <mergeCell ref="M39:P39"/>
    <mergeCell ref="A24:A26"/>
    <mergeCell ref="B24:B26"/>
    <mergeCell ref="C24:C26"/>
    <mergeCell ref="E24:E26"/>
    <mergeCell ref="F24:F26"/>
    <mergeCell ref="C20:G20"/>
    <mergeCell ref="D26:D27"/>
    <mergeCell ref="D28:D29"/>
    <mergeCell ref="D30:D33"/>
    <mergeCell ref="E30:E33"/>
    <mergeCell ref="D34:D36"/>
    <mergeCell ref="E34:E36"/>
    <mergeCell ref="Q30:Q33"/>
    <mergeCell ref="Q34:Q36"/>
  </mergeCells>
  <printOptions horizontalCentered="1"/>
  <pageMargins left="0" right="0" top="0.59055118110236227" bottom="0.19685039370078741" header="0" footer="0"/>
  <pageSetup paperSize="9" scale="81" orientation="landscape" r:id="rId1"/>
  <headerFooter alignWithMargins="0"/>
  <rowBreaks count="1" manualBreakCount="1">
    <brk id="4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zoomScaleNormal="100" zoomScaleSheetLayoutView="100" workbookViewId="0">
      <selection activeCell="Z13" sqref="Z13"/>
    </sheetView>
  </sheetViews>
  <sheetFormatPr defaultRowHeight="12.75"/>
  <cols>
    <col min="1" max="4" width="2.7109375" style="4" customWidth="1"/>
    <col min="5" max="5" width="30.7109375" style="4" customWidth="1"/>
    <col min="6" max="6" width="2.7109375" style="20" customWidth="1"/>
    <col min="7" max="7" width="2.7109375" style="5" customWidth="1"/>
    <col min="8" max="8" width="10.7109375" style="5" customWidth="1"/>
    <col min="9" max="9" width="7.7109375" style="6" customWidth="1"/>
    <col min="10" max="10" width="8.5703125" style="4" customWidth="1"/>
    <col min="11" max="11" width="9" style="4" customWidth="1"/>
    <col min="12" max="12" width="8.42578125" style="4" customWidth="1"/>
    <col min="13" max="13" width="7.7109375" style="4" customWidth="1"/>
    <col min="14" max="14" width="5.85546875" style="4" customWidth="1"/>
    <col min="15" max="15" width="7.5703125" style="4" customWidth="1"/>
    <col min="16" max="16" width="8.28515625" style="4" customWidth="1"/>
    <col min="17" max="17" width="7.42578125" style="4" customWidth="1"/>
    <col min="18" max="18" width="27.42578125" style="4" customWidth="1"/>
    <col min="19" max="21" width="3.7109375" style="4" customWidth="1"/>
    <col min="22" max="16384" width="9.140625" style="3"/>
  </cols>
  <sheetData>
    <row r="1" spans="1:24" ht="15.75" customHeight="1">
      <c r="A1" s="644" t="s">
        <v>90</v>
      </c>
      <c r="B1" s="644"/>
      <c r="C1" s="644"/>
      <c r="D1" s="644"/>
      <c r="E1" s="644"/>
      <c r="F1" s="644"/>
      <c r="G1" s="644"/>
      <c r="H1" s="644"/>
      <c r="I1" s="644"/>
      <c r="J1" s="644"/>
      <c r="K1" s="644"/>
      <c r="L1" s="644"/>
      <c r="M1" s="644"/>
      <c r="N1" s="644"/>
      <c r="O1" s="644"/>
      <c r="P1" s="644"/>
      <c r="Q1" s="644"/>
      <c r="R1" s="644"/>
      <c r="S1" s="644"/>
      <c r="T1" s="644"/>
      <c r="U1" s="644"/>
    </row>
    <row r="2" spans="1:24" ht="18" customHeight="1">
      <c r="A2" s="488" t="s">
        <v>70</v>
      </c>
      <c r="B2" s="488"/>
      <c r="C2" s="488"/>
      <c r="D2" s="488"/>
      <c r="E2" s="488"/>
      <c r="F2" s="488"/>
      <c r="G2" s="488"/>
      <c r="H2" s="488"/>
      <c r="I2" s="488"/>
      <c r="J2" s="488"/>
      <c r="K2" s="488"/>
      <c r="L2" s="488"/>
      <c r="M2" s="488"/>
      <c r="N2" s="488"/>
      <c r="O2" s="488"/>
      <c r="P2" s="488"/>
      <c r="Q2" s="488"/>
      <c r="R2" s="488"/>
      <c r="S2" s="488"/>
      <c r="T2" s="488"/>
      <c r="U2" s="488"/>
    </row>
    <row r="3" spans="1:24" ht="18" customHeight="1">
      <c r="A3" s="489" t="s">
        <v>47</v>
      </c>
      <c r="B3" s="489"/>
      <c r="C3" s="489"/>
      <c r="D3" s="489"/>
      <c r="E3" s="489"/>
      <c r="F3" s="489"/>
      <c r="G3" s="489"/>
      <c r="H3" s="489"/>
      <c r="I3" s="489"/>
      <c r="J3" s="489"/>
      <c r="K3" s="489"/>
      <c r="L3" s="489"/>
      <c r="M3" s="489"/>
      <c r="N3" s="489"/>
      <c r="O3" s="489"/>
      <c r="P3" s="489"/>
      <c r="Q3" s="489"/>
      <c r="R3" s="489"/>
      <c r="S3" s="489"/>
      <c r="T3" s="489"/>
      <c r="U3" s="489"/>
    </row>
    <row r="4" spans="1:24" ht="18" customHeight="1">
      <c r="A4" s="490" t="s">
        <v>89</v>
      </c>
      <c r="B4" s="490"/>
      <c r="C4" s="490"/>
      <c r="D4" s="490"/>
      <c r="E4" s="490"/>
      <c r="F4" s="490"/>
      <c r="G4" s="490"/>
      <c r="H4" s="490"/>
      <c r="I4" s="490"/>
      <c r="J4" s="490"/>
      <c r="K4" s="490"/>
      <c r="L4" s="490"/>
      <c r="M4" s="490"/>
      <c r="N4" s="490"/>
      <c r="O4" s="490"/>
      <c r="P4" s="490"/>
      <c r="Q4" s="490"/>
      <c r="R4" s="490"/>
      <c r="S4" s="490"/>
      <c r="T4" s="490"/>
      <c r="U4" s="490"/>
      <c r="V4" s="1"/>
      <c r="W4" s="1"/>
    </row>
    <row r="5" spans="1:24" ht="15" customHeight="1" thickBot="1">
      <c r="S5" s="491" t="s">
        <v>67</v>
      </c>
      <c r="T5" s="491"/>
      <c r="U5" s="491"/>
    </row>
    <row r="6" spans="1:24" ht="51.75" customHeight="1">
      <c r="A6" s="492" t="s">
        <v>49</v>
      </c>
      <c r="B6" s="495" t="s">
        <v>0</v>
      </c>
      <c r="C6" s="495" t="s">
        <v>1</v>
      </c>
      <c r="D6" s="495" t="s">
        <v>50</v>
      </c>
      <c r="E6" s="498" t="s">
        <v>14</v>
      </c>
      <c r="F6" s="501" t="s">
        <v>2</v>
      </c>
      <c r="G6" s="515" t="s">
        <v>3</v>
      </c>
      <c r="H6" s="675" t="s">
        <v>51</v>
      </c>
      <c r="I6" s="504" t="s">
        <v>4</v>
      </c>
      <c r="J6" s="110" t="s">
        <v>62</v>
      </c>
      <c r="K6" s="110" t="s">
        <v>76</v>
      </c>
      <c r="L6" s="681" t="s">
        <v>71</v>
      </c>
      <c r="M6" s="682"/>
      <c r="N6" s="682"/>
      <c r="O6" s="683"/>
      <c r="P6" s="665" t="s">
        <v>52</v>
      </c>
      <c r="Q6" s="665" t="s">
        <v>72</v>
      </c>
      <c r="R6" s="507" t="s">
        <v>13</v>
      </c>
      <c r="S6" s="508"/>
      <c r="T6" s="508"/>
      <c r="U6" s="509"/>
    </row>
    <row r="7" spans="1:24" ht="14.25" customHeight="1">
      <c r="A7" s="493"/>
      <c r="B7" s="496"/>
      <c r="C7" s="496"/>
      <c r="D7" s="496"/>
      <c r="E7" s="499"/>
      <c r="F7" s="502"/>
      <c r="G7" s="516"/>
      <c r="H7" s="676"/>
      <c r="I7" s="505"/>
      <c r="J7" s="668" t="s">
        <v>5</v>
      </c>
      <c r="K7" s="668" t="s">
        <v>5</v>
      </c>
      <c r="L7" s="670" t="s">
        <v>5</v>
      </c>
      <c r="M7" s="671" t="s">
        <v>6</v>
      </c>
      <c r="N7" s="672"/>
      <c r="O7" s="673" t="s">
        <v>20</v>
      </c>
      <c r="P7" s="666"/>
      <c r="Q7" s="666"/>
      <c r="R7" s="510" t="s">
        <v>14</v>
      </c>
      <c r="S7" s="512" t="s">
        <v>68</v>
      </c>
      <c r="T7" s="513"/>
      <c r="U7" s="514"/>
    </row>
    <row r="8" spans="1:24" ht="84.75" customHeight="1" thickBot="1">
      <c r="A8" s="494"/>
      <c r="B8" s="497"/>
      <c r="C8" s="497"/>
      <c r="D8" s="497"/>
      <c r="E8" s="500"/>
      <c r="F8" s="503"/>
      <c r="G8" s="517"/>
      <c r="H8" s="677"/>
      <c r="I8" s="506"/>
      <c r="J8" s="669"/>
      <c r="K8" s="669"/>
      <c r="L8" s="669"/>
      <c r="M8" s="38" t="s">
        <v>5</v>
      </c>
      <c r="N8" s="37" t="s">
        <v>15</v>
      </c>
      <c r="O8" s="674"/>
      <c r="P8" s="667"/>
      <c r="Q8" s="667"/>
      <c r="R8" s="511"/>
      <c r="S8" s="45" t="s">
        <v>36</v>
      </c>
      <c r="T8" s="104" t="s">
        <v>53</v>
      </c>
      <c r="U8" s="184" t="s">
        <v>75</v>
      </c>
    </row>
    <row r="9" spans="1:24" s="17" customFormat="1" ht="15" customHeight="1">
      <c r="A9" s="521" t="s">
        <v>28</v>
      </c>
      <c r="B9" s="522"/>
      <c r="C9" s="522"/>
      <c r="D9" s="522"/>
      <c r="E9" s="522"/>
      <c r="F9" s="522"/>
      <c r="G9" s="522"/>
      <c r="H9" s="522"/>
      <c r="I9" s="522"/>
      <c r="J9" s="522"/>
      <c r="K9" s="522"/>
      <c r="L9" s="522"/>
      <c r="M9" s="522"/>
      <c r="N9" s="522"/>
      <c r="O9" s="522"/>
      <c r="P9" s="522"/>
      <c r="Q9" s="522"/>
      <c r="R9" s="522"/>
      <c r="S9" s="522"/>
      <c r="T9" s="522"/>
      <c r="U9" s="523"/>
    </row>
    <row r="10" spans="1:24" s="17" customFormat="1" ht="14.25" customHeight="1">
      <c r="A10" s="524" t="s">
        <v>66</v>
      </c>
      <c r="B10" s="525"/>
      <c r="C10" s="525"/>
      <c r="D10" s="525"/>
      <c r="E10" s="525"/>
      <c r="F10" s="525"/>
      <c r="G10" s="525"/>
      <c r="H10" s="525"/>
      <c r="I10" s="525"/>
      <c r="J10" s="525"/>
      <c r="K10" s="525"/>
      <c r="L10" s="525"/>
      <c r="M10" s="525"/>
      <c r="N10" s="525"/>
      <c r="O10" s="525"/>
      <c r="P10" s="525"/>
      <c r="Q10" s="525"/>
      <c r="R10" s="525"/>
      <c r="S10" s="525"/>
      <c r="T10" s="525"/>
      <c r="U10" s="526"/>
    </row>
    <row r="11" spans="1:24" ht="15.75" customHeight="1">
      <c r="A11" s="39" t="s">
        <v>7</v>
      </c>
      <c r="B11" s="527" t="s">
        <v>29</v>
      </c>
      <c r="C11" s="528"/>
      <c r="D11" s="528"/>
      <c r="E11" s="528"/>
      <c r="F11" s="528"/>
      <c r="G11" s="528"/>
      <c r="H11" s="528"/>
      <c r="I11" s="528"/>
      <c r="J11" s="528"/>
      <c r="K11" s="528"/>
      <c r="L11" s="528"/>
      <c r="M11" s="528"/>
      <c r="N11" s="528"/>
      <c r="O11" s="528"/>
      <c r="P11" s="528"/>
      <c r="Q11" s="528"/>
      <c r="R11" s="528"/>
      <c r="S11" s="528"/>
      <c r="T11" s="528"/>
      <c r="U11" s="529"/>
    </row>
    <row r="12" spans="1:24" ht="15" customHeight="1">
      <c r="A12" s="40" t="s">
        <v>7</v>
      </c>
      <c r="B12" s="27" t="s">
        <v>7</v>
      </c>
      <c r="C12" s="530" t="s">
        <v>30</v>
      </c>
      <c r="D12" s="531"/>
      <c r="E12" s="531"/>
      <c r="F12" s="531"/>
      <c r="G12" s="531"/>
      <c r="H12" s="531"/>
      <c r="I12" s="531"/>
      <c r="J12" s="531"/>
      <c r="K12" s="531"/>
      <c r="L12" s="531"/>
      <c r="M12" s="531"/>
      <c r="N12" s="531"/>
      <c r="O12" s="531"/>
      <c r="P12" s="531"/>
      <c r="Q12" s="531"/>
      <c r="R12" s="531"/>
      <c r="S12" s="531"/>
      <c r="T12" s="531"/>
      <c r="U12" s="532"/>
    </row>
    <row r="13" spans="1:24" ht="39.75" customHeight="1">
      <c r="A13" s="537" t="s">
        <v>7</v>
      </c>
      <c r="B13" s="539" t="s">
        <v>7</v>
      </c>
      <c r="C13" s="541" t="s">
        <v>7</v>
      </c>
      <c r="D13" s="541"/>
      <c r="E13" s="543" t="s">
        <v>44</v>
      </c>
      <c r="F13" s="545" t="s">
        <v>40</v>
      </c>
      <c r="G13" s="533" t="s">
        <v>33</v>
      </c>
      <c r="H13" s="678" t="s">
        <v>54</v>
      </c>
      <c r="I13" s="16" t="s">
        <v>26</v>
      </c>
      <c r="J13" s="111">
        <v>9731</v>
      </c>
      <c r="K13" s="122">
        <v>9731</v>
      </c>
      <c r="L13" s="193">
        <v>10000</v>
      </c>
      <c r="M13" s="151">
        <v>10000</v>
      </c>
      <c r="N13" s="65"/>
      <c r="O13" s="66"/>
      <c r="P13" s="50">
        <v>10000</v>
      </c>
      <c r="Q13" s="50">
        <v>10000</v>
      </c>
      <c r="R13" s="31" t="s">
        <v>45</v>
      </c>
      <c r="S13" s="32">
        <v>2</v>
      </c>
      <c r="T13" s="32">
        <v>2</v>
      </c>
      <c r="U13" s="185">
        <v>2</v>
      </c>
      <c r="W13" s="21"/>
      <c r="X13" s="21"/>
    </row>
    <row r="14" spans="1:24" ht="25.5" customHeight="1">
      <c r="A14" s="537"/>
      <c r="B14" s="539"/>
      <c r="C14" s="541"/>
      <c r="D14" s="541"/>
      <c r="E14" s="543"/>
      <c r="F14" s="545"/>
      <c r="G14" s="533"/>
      <c r="H14" s="660"/>
      <c r="I14" s="14"/>
      <c r="J14" s="112"/>
      <c r="K14" s="118"/>
      <c r="L14" s="69"/>
      <c r="M14" s="67"/>
      <c r="N14" s="67"/>
      <c r="O14" s="68"/>
      <c r="P14" s="51"/>
      <c r="Q14" s="51"/>
      <c r="R14" s="29" t="s">
        <v>46</v>
      </c>
      <c r="S14" s="28">
        <v>2</v>
      </c>
      <c r="T14" s="28">
        <v>2</v>
      </c>
      <c r="U14" s="144">
        <v>2</v>
      </c>
      <c r="V14" s="21"/>
      <c r="W14" s="21"/>
      <c r="X14" s="21"/>
    </row>
    <row r="15" spans="1:24" ht="26.25" customHeight="1">
      <c r="A15" s="537"/>
      <c r="B15" s="539"/>
      <c r="C15" s="541"/>
      <c r="D15" s="541"/>
      <c r="E15" s="543"/>
      <c r="F15" s="545"/>
      <c r="G15" s="533"/>
      <c r="H15" s="660"/>
      <c r="I15" s="14"/>
      <c r="J15" s="113"/>
      <c r="K15" s="119"/>
      <c r="L15" s="69"/>
      <c r="M15" s="70"/>
      <c r="N15" s="70"/>
      <c r="O15" s="71"/>
      <c r="P15" s="72"/>
      <c r="Q15" s="72"/>
      <c r="R15" s="680" t="s">
        <v>48</v>
      </c>
      <c r="S15" s="34">
        <v>12</v>
      </c>
      <c r="T15" s="34">
        <v>12</v>
      </c>
      <c r="U15" s="145">
        <v>12</v>
      </c>
      <c r="V15" s="21"/>
      <c r="W15" s="21"/>
      <c r="X15" s="21"/>
    </row>
    <row r="16" spans="1:24" ht="16.5" customHeight="1" thickBot="1">
      <c r="A16" s="538"/>
      <c r="B16" s="540"/>
      <c r="C16" s="542"/>
      <c r="D16" s="542"/>
      <c r="E16" s="544"/>
      <c r="F16" s="546"/>
      <c r="G16" s="534"/>
      <c r="H16" s="679"/>
      <c r="I16" s="35" t="s">
        <v>8</v>
      </c>
      <c r="J16" s="114">
        <f t="shared" ref="J16:Q16" si="0">SUM(J13:J15)</f>
        <v>9731</v>
      </c>
      <c r="K16" s="53">
        <f t="shared" si="0"/>
        <v>9731</v>
      </c>
      <c r="L16" s="52">
        <f>SUM(L13:L15)</f>
        <v>10000</v>
      </c>
      <c r="M16" s="73">
        <f t="shared" si="0"/>
        <v>10000</v>
      </c>
      <c r="N16" s="73">
        <f t="shared" si="0"/>
        <v>0</v>
      </c>
      <c r="O16" s="74">
        <f t="shared" si="0"/>
        <v>0</v>
      </c>
      <c r="P16" s="53">
        <f t="shared" si="0"/>
        <v>10000</v>
      </c>
      <c r="Q16" s="53">
        <f t="shared" si="0"/>
        <v>10000</v>
      </c>
      <c r="R16" s="567"/>
      <c r="S16" s="33"/>
      <c r="T16" s="33"/>
      <c r="U16" s="146"/>
      <c r="V16" s="21"/>
      <c r="W16" s="21"/>
      <c r="X16" s="21"/>
    </row>
    <row r="17" spans="1:26" ht="14.25" customHeight="1">
      <c r="A17" s="547" t="s">
        <v>7</v>
      </c>
      <c r="B17" s="548" t="s">
        <v>9</v>
      </c>
      <c r="C17" s="549" t="s">
        <v>9</v>
      </c>
      <c r="D17" s="549"/>
      <c r="E17" s="550" t="s">
        <v>88</v>
      </c>
      <c r="F17" s="553" t="s">
        <v>60</v>
      </c>
      <c r="G17" s="554" t="s">
        <v>33</v>
      </c>
      <c r="H17" s="659" t="s">
        <v>55</v>
      </c>
      <c r="I17" s="11" t="s">
        <v>26</v>
      </c>
      <c r="J17" s="115">
        <v>34088</v>
      </c>
      <c r="K17" s="120">
        <v>34088</v>
      </c>
      <c r="L17" s="77"/>
      <c r="M17" s="75"/>
      <c r="N17" s="75"/>
      <c r="O17" s="76"/>
      <c r="P17" s="78"/>
      <c r="Q17" s="79"/>
      <c r="R17" s="654" t="s">
        <v>69</v>
      </c>
      <c r="S17" s="650" t="s">
        <v>37</v>
      </c>
      <c r="T17" s="652" t="s">
        <v>38</v>
      </c>
      <c r="U17" s="645" t="s">
        <v>38</v>
      </c>
      <c r="V17" s="8"/>
    </row>
    <row r="18" spans="1:26" ht="24" customHeight="1">
      <c r="A18" s="537"/>
      <c r="B18" s="539"/>
      <c r="C18" s="541"/>
      <c r="D18" s="541"/>
      <c r="E18" s="551"/>
      <c r="F18" s="545"/>
      <c r="G18" s="533"/>
      <c r="H18" s="660"/>
      <c r="I18" s="15" t="s">
        <v>26</v>
      </c>
      <c r="J18" s="116"/>
      <c r="K18" s="61"/>
      <c r="L18" s="85">
        <v>87000</v>
      </c>
      <c r="M18" s="80">
        <v>87000</v>
      </c>
      <c r="N18" s="80"/>
      <c r="O18" s="81"/>
      <c r="P18" s="54">
        <v>87000</v>
      </c>
      <c r="Q18" s="55">
        <v>87000</v>
      </c>
      <c r="R18" s="655"/>
      <c r="S18" s="651"/>
      <c r="T18" s="653"/>
      <c r="U18" s="646"/>
      <c r="V18" s="8"/>
    </row>
    <row r="19" spans="1:26" ht="19.5" customHeight="1">
      <c r="A19" s="537"/>
      <c r="B19" s="539"/>
      <c r="C19" s="541"/>
      <c r="D19" s="541"/>
      <c r="E19" s="551"/>
      <c r="F19" s="545"/>
      <c r="G19" s="533"/>
      <c r="H19" s="661"/>
      <c r="I19" s="15"/>
      <c r="J19" s="117"/>
      <c r="K19" s="121"/>
      <c r="L19" s="85"/>
      <c r="M19" s="82"/>
      <c r="N19" s="82"/>
      <c r="O19" s="83"/>
      <c r="P19" s="72"/>
      <c r="Q19" s="84"/>
      <c r="R19" s="656" t="s">
        <v>63</v>
      </c>
      <c r="S19" s="30">
        <v>80</v>
      </c>
      <c r="T19" s="30">
        <v>80</v>
      </c>
      <c r="U19" s="147">
        <v>90</v>
      </c>
      <c r="V19" s="8"/>
    </row>
    <row r="20" spans="1:26" ht="17.25" customHeight="1" thickBot="1">
      <c r="A20" s="538"/>
      <c r="B20" s="540"/>
      <c r="C20" s="542"/>
      <c r="D20" s="542"/>
      <c r="E20" s="552"/>
      <c r="F20" s="546"/>
      <c r="G20" s="534"/>
      <c r="H20" s="662"/>
      <c r="I20" s="35" t="s">
        <v>8</v>
      </c>
      <c r="J20" s="95">
        <f t="shared" ref="J20:Q20" si="1">SUM(J17:J19)</f>
        <v>34088</v>
      </c>
      <c r="K20" s="53">
        <f t="shared" si="1"/>
        <v>34088</v>
      </c>
      <c r="L20" s="52">
        <f>SUM(L17:L19)</f>
        <v>87000</v>
      </c>
      <c r="M20" s="73">
        <f t="shared" si="1"/>
        <v>87000</v>
      </c>
      <c r="N20" s="73">
        <f t="shared" si="1"/>
        <v>0</v>
      </c>
      <c r="O20" s="74">
        <f t="shared" si="1"/>
        <v>0</v>
      </c>
      <c r="P20" s="53">
        <f t="shared" si="1"/>
        <v>87000</v>
      </c>
      <c r="Q20" s="56">
        <f t="shared" si="1"/>
        <v>87000</v>
      </c>
      <c r="R20" s="567"/>
      <c r="S20" s="19"/>
      <c r="T20" s="19"/>
      <c r="U20" s="186"/>
      <c r="V20" s="8"/>
      <c r="X20" s="46"/>
      <c r="Y20" s="46"/>
    </row>
    <row r="21" spans="1:26" ht="14.25" customHeight="1">
      <c r="A21" s="547" t="s">
        <v>7</v>
      </c>
      <c r="B21" s="548" t="s">
        <v>9</v>
      </c>
      <c r="C21" s="549" t="s">
        <v>27</v>
      </c>
      <c r="D21" s="549"/>
      <c r="E21" s="657" t="s">
        <v>34</v>
      </c>
      <c r="F21" s="100" t="s">
        <v>42</v>
      </c>
      <c r="G21" s="554" t="s">
        <v>33</v>
      </c>
      <c r="H21" s="659" t="s">
        <v>73</v>
      </c>
      <c r="I21" s="24" t="s">
        <v>26</v>
      </c>
      <c r="J21" s="120"/>
      <c r="K21" s="120">
        <v>11873</v>
      </c>
      <c r="L21" s="172"/>
      <c r="M21" s="173"/>
      <c r="N21" s="173"/>
      <c r="O21" s="174"/>
      <c r="P21" s="175"/>
      <c r="Q21" s="175"/>
      <c r="R21" s="101"/>
      <c r="S21" s="102"/>
      <c r="T21" s="23"/>
      <c r="U21" s="187"/>
      <c r="V21" s="8"/>
      <c r="X21" s="46"/>
      <c r="Y21" s="46"/>
    </row>
    <row r="22" spans="1:26" ht="18.75" customHeight="1">
      <c r="A22" s="537"/>
      <c r="B22" s="539"/>
      <c r="C22" s="541"/>
      <c r="D22" s="541"/>
      <c r="E22" s="658"/>
      <c r="F22" s="663" t="s">
        <v>41</v>
      </c>
      <c r="G22" s="533"/>
      <c r="H22" s="660"/>
      <c r="I22" s="25" t="s">
        <v>35</v>
      </c>
      <c r="J22" s="61">
        <v>8138</v>
      </c>
      <c r="K22" s="61">
        <v>8138</v>
      </c>
      <c r="L22" s="171"/>
      <c r="M22" s="80"/>
      <c r="N22" s="80"/>
      <c r="O22" s="81"/>
      <c r="P22" s="54"/>
      <c r="Q22" s="51"/>
      <c r="R22" s="9"/>
      <c r="S22" s="18"/>
      <c r="T22" s="18"/>
      <c r="U22" s="188"/>
      <c r="V22" s="8"/>
      <c r="X22" s="46"/>
      <c r="Y22" s="46"/>
    </row>
    <row r="23" spans="1:26" ht="14.25" customHeight="1" thickBot="1">
      <c r="A23" s="537"/>
      <c r="B23" s="539"/>
      <c r="C23" s="541"/>
      <c r="D23" s="541"/>
      <c r="E23" s="658"/>
      <c r="F23" s="664"/>
      <c r="G23" s="533"/>
      <c r="H23" s="183"/>
      <c r="I23" s="36" t="s">
        <v>8</v>
      </c>
      <c r="J23" s="53">
        <f>SUM(J21:J22)</f>
        <v>8138</v>
      </c>
      <c r="K23" s="53">
        <f>SUM(K21:K22)</f>
        <v>20011</v>
      </c>
      <c r="L23" s="86"/>
      <c r="M23" s="87"/>
      <c r="N23" s="87"/>
      <c r="O23" s="88"/>
      <c r="P23" s="89"/>
      <c r="Q23" s="53"/>
      <c r="R23" s="10"/>
      <c r="S23" s="19"/>
      <c r="T23" s="19"/>
      <c r="U23" s="186"/>
      <c r="V23" s="8"/>
    </row>
    <row r="24" spans="1:26" ht="14.25" customHeight="1" thickBot="1">
      <c r="A24" s="42" t="s">
        <v>7</v>
      </c>
      <c r="B24" s="7" t="s">
        <v>9</v>
      </c>
      <c r="C24" s="555" t="s">
        <v>10</v>
      </c>
      <c r="D24" s="555"/>
      <c r="E24" s="555"/>
      <c r="F24" s="555"/>
      <c r="G24" s="555"/>
      <c r="H24" s="555"/>
      <c r="I24" s="556"/>
      <c r="J24" s="58">
        <f>J20+J16+J23</f>
        <v>51957</v>
      </c>
      <c r="K24" s="58">
        <f>K20+K16+K23</f>
        <v>63830</v>
      </c>
      <c r="L24" s="57">
        <f>L20+L16</f>
        <v>97000</v>
      </c>
      <c r="M24" s="57">
        <f>M20+M16</f>
        <v>97000</v>
      </c>
      <c r="N24" s="57"/>
      <c r="O24" s="57"/>
      <c r="P24" s="57">
        <f>P20+P16</f>
        <v>97000</v>
      </c>
      <c r="Q24" s="57">
        <f>Q20+Q16</f>
        <v>97000</v>
      </c>
      <c r="R24" s="557"/>
      <c r="S24" s="558"/>
      <c r="T24" s="558"/>
      <c r="U24" s="559"/>
    </row>
    <row r="25" spans="1:26" ht="14.25" customHeight="1" thickBot="1">
      <c r="A25" s="42" t="s">
        <v>7</v>
      </c>
      <c r="B25" s="560" t="s">
        <v>11</v>
      </c>
      <c r="C25" s="561"/>
      <c r="D25" s="561"/>
      <c r="E25" s="561"/>
      <c r="F25" s="561"/>
      <c r="G25" s="561"/>
      <c r="H25" s="561"/>
      <c r="I25" s="562"/>
      <c r="J25" s="60">
        <f>J24</f>
        <v>51957</v>
      </c>
      <c r="K25" s="60">
        <f>K24</f>
        <v>63830</v>
      </c>
      <c r="L25" s="59">
        <f>L24</f>
        <v>97000</v>
      </c>
      <c r="M25" s="59">
        <f t="shared" ref="M25:Q25" si="2">M24</f>
        <v>97000</v>
      </c>
      <c r="N25" s="59"/>
      <c r="O25" s="59"/>
      <c r="P25" s="60">
        <f t="shared" si="2"/>
        <v>97000</v>
      </c>
      <c r="Q25" s="59">
        <f t="shared" si="2"/>
        <v>97000</v>
      </c>
      <c r="R25" s="563"/>
      <c r="S25" s="564"/>
      <c r="T25" s="564"/>
      <c r="U25" s="565"/>
      <c r="Z25" s="103"/>
    </row>
    <row r="26" spans="1:26" ht="15.75" customHeight="1" thickBot="1">
      <c r="A26" s="43" t="s">
        <v>9</v>
      </c>
      <c r="B26" s="568" t="s">
        <v>31</v>
      </c>
      <c r="C26" s="569"/>
      <c r="D26" s="569"/>
      <c r="E26" s="569"/>
      <c r="F26" s="569"/>
      <c r="G26" s="569"/>
      <c r="H26" s="569"/>
      <c r="I26" s="569"/>
      <c r="J26" s="569"/>
      <c r="K26" s="569"/>
      <c r="L26" s="569"/>
      <c r="M26" s="569"/>
      <c r="N26" s="569"/>
      <c r="O26" s="569"/>
      <c r="P26" s="569"/>
      <c r="Q26" s="569"/>
      <c r="R26" s="569"/>
      <c r="S26" s="569"/>
      <c r="T26" s="569"/>
      <c r="U26" s="570"/>
      <c r="Z26" s="103"/>
    </row>
    <row r="27" spans="1:26" ht="15.75" customHeight="1" thickBot="1">
      <c r="A27" s="41" t="s">
        <v>9</v>
      </c>
      <c r="B27" s="7" t="s">
        <v>7</v>
      </c>
      <c r="C27" s="571" t="s">
        <v>32</v>
      </c>
      <c r="D27" s="573"/>
      <c r="E27" s="572"/>
      <c r="F27" s="573"/>
      <c r="G27" s="573"/>
      <c r="H27" s="573"/>
      <c r="I27" s="573"/>
      <c r="J27" s="573"/>
      <c r="K27" s="573"/>
      <c r="L27" s="573"/>
      <c r="M27" s="573"/>
      <c r="N27" s="573"/>
      <c r="O27" s="573"/>
      <c r="P27" s="573"/>
      <c r="Q27" s="573"/>
      <c r="R27" s="573"/>
      <c r="S27" s="573"/>
      <c r="T27" s="573"/>
      <c r="U27" s="574"/>
    </row>
    <row r="28" spans="1:26" ht="27.75" customHeight="1">
      <c r="A28" s="578" t="s">
        <v>9</v>
      </c>
      <c r="B28" s="548" t="s">
        <v>7</v>
      </c>
      <c r="C28" s="647" t="s">
        <v>7</v>
      </c>
      <c r="D28" s="156"/>
      <c r="E28" s="157" t="s">
        <v>65</v>
      </c>
      <c r="F28" s="553" t="s">
        <v>61</v>
      </c>
      <c r="G28" s="554" t="s">
        <v>33</v>
      </c>
      <c r="H28" s="702" t="s">
        <v>54</v>
      </c>
      <c r="I28" s="123" t="s">
        <v>26</v>
      </c>
      <c r="J28" s="159"/>
      <c r="K28" s="159"/>
      <c r="L28" s="160"/>
      <c r="M28" s="92"/>
      <c r="N28" s="92"/>
      <c r="O28" s="93"/>
      <c r="P28" s="94"/>
      <c r="Q28" s="105"/>
      <c r="R28" s="47"/>
      <c r="S28" s="48"/>
      <c r="T28" s="48"/>
      <c r="U28" s="126"/>
      <c r="V28" s="21"/>
    </row>
    <row r="29" spans="1:26" ht="43.5" customHeight="1">
      <c r="A29" s="579"/>
      <c r="B29" s="539"/>
      <c r="C29" s="648"/>
      <c r="D29" s="136" t="s">
        <v>7</v>
      </c>
      <c r="E29" s="158" t="s">
        <v>39</v>
      </c>
      <c r="F29" s="545"/>
      <c r="G29" s="533"/>
      <c r="H29" s="703"/>
      <c r="I29" s="137" t="s">
        <v>26</v>
      </c>
      <c r="J29" s="138">
        <v>12888</v>
      </c>
      <c r="K29" s="139">
        <f>44.5/3.4528*1000</f>
        <v>12888</v>
      </c>
      <c r="L29" s="85">
        <v>12900</v>
      </c>
      <c r="M29" s="82">
        <v>12900</v>
      </c>
      <c r="N29" s="82"/>
      <c r="O29" s="83"/>
      <c r="P29" s="198">
        <v>12900</v>
      </c>
      <c r="Q29" s="199">
        <v>12900</v>
      </c>
      <c r="R29" s="161" t="s">
        <v>43</v>
      </c>
      <c r="S29" s="162">
        <v>100</v>
      </c>
      <c r="T29" s="162">
        <v>100</v>
      </c>
      <c r="U29" s="163">
        <v>100</v>
      </c>
      <c r="V29" s="21"/>
    </row>
    <row r="30" spans="1:26" ht="42" customHeight="1">
      <c r="A30" s="694"/>
      <c r="B30" s="698"/>
      <c r="C30" s="649"/>
      <c r="D30" s="155" t="s">
        <v>9</v>
      </c>
      <c r="E30" s="127" t="s">
        <v>64</v>
      </c>
      <c r="F30" s="701"/>
      <c r="G30" s="700"/>
      <c r="H30" s="704"/>
      <c r="I30" s="256" t="s">
        <v>26</v>
      </c>
      <c r="J30" s="128">
        <v>39099</v>
      </c>
      <c r="K30" s="124">
        <f>135/3.4528*1000</f>
        <v>39099</v>
      </c>
      <c r="L30" s="193">
        <v>39100</v>
      </c>
      <c r="M30" s="151">
        <v>39100</v>
      </c>
      <c r="N30" s="151"/>
      <c r="O30" s="152"/>
      <c r="P30" s="257">
        <v>39100</v>
      </c>
      <c r="Q30" s="258">
        <v>39100</v>
      </c>
      <c r="R30" s="267" t="s">
        <v>87</v>
      </c>
      <c r="S30" s="268">
        <v>2</v>
      </c>
      <c r="T30" s="268">
        <v>2</v>
      </c>
      <c r="U30" s="269">
        <v>2</v>
      </c>
      <c r="V30" s="22"/>
    </row>
    <row r="31" spans="1:26" ht="14.25" customHeight="1">
      <c r="A31" s="179"/>
      <c r="B31" s="180"/>
      <c r="C31" s="129"/>
      <c r="D31" s="49" t="s">
        <v>27</v>
      </c>
      <c r="E31" s="543" t="s">
        <v>77</v>
      </c>
      <c r="F31" s="545" t="s">
        <v>79</v>
      </c>
      <c r="G31" s="533"/>
      <c r="H31" s="177"/>
      <c r="I31" s="240" t="s">
        <v>26</v>
      </c>
      <c r="J31" s="148">
        <v>14481</v>
      </c>
      <c r="K31" s="148">
        <f>50/3.4528*1000</f>
        <v>14481</v>
      </c>
      <c r="L31" s="171">
        <v>78000</v>
      </c>
      <c r="M31" s="80">
        <v>78000</v>
      </c>
      <c r="N31" s="80"/>
      <c r="O31" s="81"/>
      <c r="P31" s="255"/>
      <c r="Q31" s="54"/>
      <c r="R31" s="166" t="s">
        <v>80</v>
      </c>
      <c r="S31" s="167">
        <v>1</v>
      </c>
      <c r="T31" s="194"/>
      <c r="U31" s="168"/>
    </row>
    <row r="32" spans="1:26" ht="41.25" customHeight="1">
      <c r="A32" s="179"/>
      <c r="B32" s="180"/>
      <c r="C32" s="129"/>
      <c r="D32" s="135"/>
      <c r="E32" s="699"/>
      <c r="F32" s="712"/>
      <c r="G32" s="700"/>
      <c r="H32" s="191"/>
      <c r="I32" s="149" t="s">
        <v>57</v>
      </c>
      <c r="J32" s="150">
        <v>14481</v>
      </c>
      <c r="K32" s="150">
        <f>50/3.4528*1000</f>
        <v>14481</v>
      </c>
      <c r="L32" s="169">
        <v>72000</v>
      </c>
      <c r="M32" s="170">
        <v>72000</v>
      </c>
      <c r="N32" s="151"/>
      <c r="O32" s="152"/>
      <c r="P32" s="154"/>
      <c r="Q32" s="153"/>
      <c r="R32" s="705" t="s">
        <v>78</v>
      </c>
      <c r="S32" s="707">
        <v>1</v>
      </c>
      <c r="T32" s="709"/>
      <c r="U32" s="710"/>
    </row>
    <row r="33" spans="1:41" ht="16.5" customHeight="1" thickBot="1">
      <c r="A33" s="142"/>
      <c r="B33" s="182"/>
      <c r="C33" s="130"/>
      <c r="D33" s="189"/>
      <c r="E33" s="140"/>
      <c r="F33" s="190"/>
      <c r="G33" s="176"/>
      <c r="H33" s="141"/>
      <c r="I33" s="131" t="s">
        <v>8</v>
      </c>
      <c r="J33" s="132">
        <f t="shared" ref="J33:Q33" si="3">SUM(J29:J32)</f>
        <v>80949</v>
      </c>
      <c r="K33" s="132">
        <f>SUM(K29:K32)</f>
        <v>80949</v>
      </c>
      <c r="L33" s="134">
        <f>SUM(L29:L32)</f>
        <v>202000</v>
      </c>
      <c r="M33" s="133">
        <f>SUM(M29:M32)</f>
        <v>202000</v>
      </c>
      <c r="N33" s="133">
        <f t="shared" si="3"/>
        <v>0</v>
      </c>
      <c r="O33" s="133">
        <f t="shared" si="3"/>
        <v>0</v>
      </c>
      <c r="P33" s="132">
        <f t="shared" si="3"/>
        <v>52000</v>
      </c>
      <c r="Q33" s="134">
        <f t="shared" si="3"/>
        <v>52000</v>
      </c>
      <c r="R33" s="706"/>
      <c r="S33" s="708"/>
      <c r="T33" s="708"/>
      <c r="U33" s="711"/>
      <c r="V33" s="21"/>
    </row>
    <row r="34" spans="1:41" ht="14.25" customHeight="1" thickBot="1">
      <c r="A34" s="181" t="s">
        <v>9</v>
      </c>
      <c r="B34" s="182" t="s">
        <v>7</v>
      </c>
      <c r="C34" s="603" t="s">
        <v>10</v>
      </c>
      <c r="D34" s="604"/>
      <c r="E34" s="604"/>
      <c r="F34" s="604"/>
      <c r="G34" s="604"/>
      <c r="H34" s="604"/>
      <c r="I34" s="713"/>
      <c r="J34" s="90">
        <f>J33</f>
        <v>80949</v>
      </c>
      <c r="K34" s="58">
        <f t="shared" ref="K34:Q34" si="4">K33</f>
        <v>80949</v>
      </c>
      <c r="L34" s="90">
        <f t="shared" si="4"/>
        <v>202000</v>
      </c>
      <c r="M34" s="58">
        <f t="shared" si="4"/>
        <v>202000</v>
      </c>
      <c r="N34" s="90">
        <f t="shared" si="4"/>
        <v>0</v>
      </c>
      <c r="O34" s="90">
        <f t="shared" si="4"/>
        <v>0</v>
      </c>
      <c r="P34" s="90">
        <f t="shared" si="4"/>
        <v>52000</v>
      </c>
      <c r="Q34" s="90">
        <f t="shared" si="4"/>
        <v>52000</v>
      </c>
      <c r="R34" s="260"/>
      <c r="S34" s="261"/>
      <c r="T34" s="262"/>
      <c r="U34" s="263"/>
    </row>
    <row r="35" spans="1:41" ht="14.25" customHeight="1" thickBot="1">
      <c r="A35" s="41" t="s">
        <v>9</v>
      </c>
      <c r="B35" s="560" t="s">
        <v>11</v>
      </c>
      <c r="C35" s="561"/>
      <c r="D35" s="561"/>
      <c r="E35" s="561"/>
      <c r="F35" s="561"/>
      <c r="G35" s="561"/>
      <c r="H35" s="561"/>
      <c r="I35" s="562"/>
      <c r="J35" s="91">
        <f>J34</f>
        <v>80949</v>
      </c>
      <c r="K35" s="60">
        <f>K34</f>
        <v>80949</v>
      </c>
      <c r="L35" s="91">
        <f t="shared" ref="L35:O35" si="5">L34</f>
        <v>202000</v>
      </c>
      <c r="M35" s="60">
        <f t="shared" si="5"/>
        <v>202000</v>
      </c>
      <c r="N35" s="178">
        <f t="shared" si="5"/>
        <v>0</v>
      </c>
      <c r="O35" s="60">
        <f t="shared" si="5"/>
        <v>0</v>
      </c>
      <c r="P35" s="143">
        <f>P34</f>
        <v>52000</v>
      </c>
      <c r="Q35" s="60">
        <f t="shared" ref="Q35" si="6">Q34</f>
        <v>52000</v>
      </c>
      <c r="R35" s="563"/>
      <c r="S35" s="564"/>
      <c r="T35" s="564"/>
      <c r="U35" s="565"/>
    </row>
    <row r="36" spans="1:41" ht="12.75" customHeight="1" thickBot="1">
      <c r="A36" s="26" t="s">
        <v>7</v>
      </c>
      <c r="B36" s="605" t="s">
        <v>21</v>
      </c>
      <c r="C36" s="606"/>
      <c r="D36" s="606"/>
      <c r="E36" s="606"/>
      <c r="F36" s="606"/>
      <c r="G36" s="606"/>
      <c r="H36" s="606"/>
      <c r="I36" s="693"/>
      <c r="J36" s="96">
        <f t="shared" ref="J36:Q36" si="7">J35+J25</f>
        <v>132906</v>
      </c>
      <c r="K36" s="62">
        <f t="shared" si="7"/>
        <v>144779</v>
      </c>
      <c r="L36" s="96">
        <f t="shared" si="7"/>
        <v>299000</v>
      </c>
      <c r="M36" s="62">
        <f t="shared" si="7"/>
        <v>299000</v>
      </c>
      <c r="N36" s="192">
        <f t="shared" si="7"/>
        <v>0</v>
      </c>
      <c r="O36" s="62">
        <f t="shared" si="7"/>
        <v>0</v>
      </c>
      <c r="P36" s="62">
        <f t="shared" si="7"/>
        <v>149000</v>
      </c>
      <c r="Q36" s="62">
        <f t="shared" si="7"/>
        <v>149000</v>
      </c>
      <c r="R36" s="607"/>
      <c r="S36" s="608"/>
      <c r="T36" s="608"/>
      <c r="U36" s="609"/>
    </row>
    <row r="37" spans="1:41" s="13" customFormat="1" ht="12.75" customHeight="1">
      <c r="A37" s="714"/>
      <c r="B37" s="714"/>
      <c r="C37" s="714"/>
      <c r="D37" s="714"/>
      <c r="E37" s="714"/>
      <c r="F37" s="714"/>
      <c r="G37" s="714"/>
      <c r="H37" s="714"/>
      <c r="I37" s="714"/>
      <c r="J37" s="714"/>
      <c r="K37" s="714"/>
      <c r="L37" s="714"/>
      <c r="M37" s="714"/>
      <c r="N37" s="714"/>
      <c r="O37" s="714"/>
      <c r="P37" s="714"/>
      <c r="Q37" s="714"/>
      <c r="R37" s="714"/>
      <c r="S37" s="714"/>
      <c r="T37" s="714"/>
      <c r="U37" s="714"/>
      <c r="V37" s="12"/>
      <c r="W37" s="12"/>
      <c r="X37" s="12"/>
      <c r="Y37" s="12"/>
      <c r="Z37" s="12"/>
      <c r="AA37" s="12"/>
      <c r="AB37" s="12"/>
      <c r="AC37" s="12"/>
      <c r="AD37" s="12"/>
      <c r="AE37" s="12"/>
      <c r="AF37" s="12"/>
      <c r="AG37" s="12"/>
      <c r="AH37" s="12"/>
      <c r="AI37" s="12"/>
      <c r="AJ37" s="12"/>
      <c r="AK37" s="12"/>
      <c r="AL37" s="12"/>
      <c r="AM37" s="12"/>
      <c r="AN37" s="12"/>
      <c r="AO37" s="12"/>
    </row>
    <row r="38" spans="1:41" s="13" customFormat="1" ht="14.25" customHeight="1" thickBot="1">
      <c r="A38" s="610" t="s">
        <v>16</v>
      </c>
      <c r="B38" s="610"/>
      <c r="C38" s="610"/>
      <c r="D38" s="610"/>
      <c r="E38" s="610"/>
      <c r="F38" s="610"/>
      <c r="G38" s="610"/>
      <c r="H38" s="610"/>
      <c r="I38" s="610"/>
      <c r="J38" s="610"/>
      <c r="K38" s="610"/>
      <c r="L38" s="610"/>
      <c r="M38" s="610"/>
      <c r="N38" s="610"/>
      <c r="O38" s="610"/>
      <c r="P38" s="610"/>
      <c r="Q38" s="610"/>
      <c r="R38" s="2"/>
      <c r="S38" s="2"/>
      <c r="T38" s="2"/>
      <c r="U38" s="2"/>
      <c r="V38" s="12"/>
      <c r="W38" s="12"/>
      <c r="X38" s="12"/>
      <c r="Y38" s="12"/>
      <c r="Z38" s="12"/>
      <c r="AA38" s="12"/>
      <c r="AB38" s="12"/>
      <c r="AC38" s="12"/>
      <c r="AD38" s="12"/>
      <c r="AE38" s="12"/>
      <c r="AF38" s="12"/>
      <c r="AG38" s="12"/>
      <c r="AH38" s="12"/>
      <c r="AI38" s="12"/>
      <c r="AJ38" s="12"/>
      <c r="AK38" s="12"/>
      <c r="AL38" s="12"/>
      <c r="AM38" s="12"/>
      <c r="AN38" s="12"/>
      <c r="AO38" s="12"/>
    </row>
    <row r="39" spans="1:41" ht="51.75" customHeight="1" thickBot="1">
      <c r="A39" s="600" t="s">
        <v>12</v>
      </c>
      <c r="B39" s="601"/>
      <c r="C39" s="601"/>
      <c r="D39" s="601"/>
      <c r="E39" s="601"/>
      <c r="F39" s="601"/>
      <c r="G39" s="601"/>
      <c r="H39" s="601"/>
      <c r="I39" s="602"/>
      <c r="J39" s="110" t="s">
        <v>62</v>
      </c>
      <c r="K39" s="110" t="s">
        <v>76</v>
      </c>
      <c r="L39" s="681" t="s">
        <v>71</v>
      </c>
      <c r="M39" s="682"/>
      <c r="N39" s="682"/>
      <c r="O39" s="683"/>
      <c r="P39" s="44" t="s">
        <v>56</v>
      </c>
      <c r="Q39" s="44" t="s">
        <v>74</v>
      </c>
    </row>
    <row r="40" spans="1:41" ht="14.25" customHeight="1">
      <c r="A40" s="591" t="s">
        <v>17</v>
      </c>
      <c r="B40" s="592"/>
      <c r="C40" s="592"/>
      <c r="D40" s="592"/>
      <c r="E40" s="592"/>
      <c r="F40" s="592"/>
      <c r="G40" s="592"/>
      <c r="H40" s="592"/>
      <c r="I40" s="593"/>
      <c r="J40" s="109">
        <f>J41+J42</f>
        <v>118425</v>
      </c>
      <c r="K40" s="109">
        <f>K41+K42</f>
        <v>130298</v>
      </c>
      <c r="L40" s="695">
        <f>SUM(L41:O42)</f>
        <v>227000</v>
      </c>
      <c r="M40" s="696"/>
      <c r="N40" s="696"/>
      <c r="O40" s="697"/>
      <c r="P40" s="97">
        <f ca="1">SUM(P41:P42)</f>
        <v>149000</v>
      </c>
      <c r="Q40" s="97">
        <f>SUM(Q41:Q42)</f>
        <v>149000</v>
      </c>
    </row>
    <row r="41" spans="1:41" ht="14.25" customHeight="1">
      <c r="A41" s="594" t="s">
        <v>23</v>
      </c>
      <c r="B41" s="595"/>
      <c r="C41" s="595"/>
      <c r="D41" s="595"/>
      <c r="E41" s="595"/>
      <c r="F41" s="595"/>
      <c r="G41" s="595"/>
      <c r="H41" s="595"/>
      <c r="I41" s="596"/>
      <c r="J41" s="106">
        <f>SUMIF(I13:I36,"SB",J13:J36)</f>
        <v>110287</v>
      </c>
      <c r="K41" s="106">
        <f>SUMIF(I13:I36,"SB",K13:K36)</f>
        <v>122160</v>
      </c>
      <c r="L41" s="690">
        <f>SUMIF(I13:I36,"SB",L13:L36)</f>
        <v>227000</v>
      </c>
      <c r="M41" s="691"/>
      <c r="N41" s="691"/>
      <c r="O41" s="692"/>
      <c r="P41" s="64">
        <f ca="1">SUMIF(I13:I36,"SB",P13:P33)</f>
        <v>149000</v>
      </c>
      <c r="Q41" s="64">
        <f>SUMIF(I13:I36,"SB",Q13:Q36)</f>
        <v>149000</v>
      </c>
    </row>
    <row r="42" spans="1:41" ht="14.25" customHeight="1">
      <c r="A42" s="597" t="s">
        <v>24</v>
      </c>
      <c r="B42" s="598"/>
      <c r="C42" s="598"/>
      <c r="D42" s="598"/>
      <c r="E42" s="598"/>
      <c r="F42" s="598"/>
      <c r="G42" s="598"/>
      <c r="H42" s="598"/>
      <c r="I42" s="599"/>
      <c r="J42" s="106">
        <f>SUMIF(I13:I36,"SB(P)",J13:J36)</f>
        <v>8138</v>
      </c>
      <c r="K42" s="106">
        <f>SUMIF(I13:I36,"SB(P)",K13:K36)</f>
        <v>8138</v>
      </c>
      <c r="L42" s="690">
        <f>SUMIF(I17:I36,"SB(P)",L17:L36)</f>
        <v>0</v>
      </c>
      <c r="M42" s="691"/>
      <c r="N42" s="691"/>
      <c r="O42" s="692"/>
      <c r="P42" s="64">
        <f>SUMIF(I17:I36,"SB(P)",P17:P36)</f>
        <v>0</v>
      </c>
      <c r="Q42" s="64">
        <f>SUMIF(I17:I36,"SB(P)",Q17:Q36)</f>
        <v>0</v>
      </c>
    </row>
    <row r="43" spans="1:41" ht="14.25" customHeight="1">
      <c r="A43" s="585" t="s">
        <v>18</v>
      </c>
      <c r="B43" s="586"/>
      <c r="C43" s="586"/>
      <c r="D43" s="586"/>
      <c r="E43" s="586"/>
      <c r="F43" s="586"/>
      <c r="G43" s="586"/>
      <c r="H43" s="586"/>
      <c r="I43" s="587"/>
      <c r="J43" s="108">
        <f>SUM(J44:J46)</f>
        <v>14481</v>
      </c>
      <c r="K43" s="108">
        <f>SUM(K44:K46)</f>
        <v>14481</v>
      </c>
      <c r="L43" s="687">
        <f>SUM(L44:O46)</f>
        <v>72000</v>
      </c>
      <c r="M43" s="688"/>
      <c r="N43" s="688"/>
      <c r="O43" s="689"/>
      <c r="P43" s="98">
        <f>SUM(P44:P46)</f>
        <v>0</v>
      </c>
      <c r="Q43" s="98">
        <f>SUM(Q44:Q46)</f>
        <v>0</v>
      </c>
    </row>
    <row r="44" spans="1:41" ht="14.25" customHeight="1">
      <c r="A44" s="588" t="s">
        <v>25</v>
      </c>
      <c r="B44" s="589"/>
      <c r="C44" s="589"/>
      <c r="D44" s="589"/>
      <c r="E44" s="589"/>
      <c r="F44" s="589"/>
      <c r="G44" s="589"/>
      <c r="H44" s="589"/>
      <c r="I44" s="590"/>
      <c r="J44" s="106">
        <f>SUMIF(I17:I36,"ES",J17:J36)</f>
        <v>0</v>
      </c>
      <c r="K44" s="106">
        <f>SUMIF(I17:I36,"ES",K17:K36)</f>
        <v>0</v>
      </c>
      <c r="L44" s="690">
        <f>SUMIF(I17:I36,"ES",L17:L36)</f>
        <v>0</v>
      </c>
      <c r="M44" s="691"/>
      <c r="N44" s="691"/>
      <c r="O44" s="692"/>
      <c r="P44" s="64">
        <f>SUMIF(I17:I36,"ES",P17:P36)</f>
        <v>0</v>
      </c>
      <c r="Q44" s="64">
        <f>SUMIF(I17:I36,"ES",Q17:Q36)</f>
        <v>0</v>
      </c>
    </row>
    <row r="45" spans="1:41" ht="14.25" customHeight="1">
      <c r="A45" s="588" t="s">
        <v>59</v>
      </c>
      <c r="B45" s="589"/>
      <c r="C45" s="589"/>
      <c r="D45" s="589"/>
      <c r="E45" s="589"/>
      <c r="F45" s="589"/>
      <c r="G45" s="589"/>
      <c r="H45" s="589"/>
      <c r="I45" s="590"/>
      <c r="J45" s="106">
        <f>SUMIF(I17:I36,"KVJUD",J17:J36)</f>
        <v>0</v>
      </c>
      <c r="K45" s="106">
        <f>SUMIF(I17:I36,"KVJUD",K17:K36)</f>
        <v>0</v>
      </c>
      <c r="L45" s="690">
        <f>SUMIF(I17:I36,"KVJUD",L17:L36)</f>
        <v>0</v>
      </c>
      <c r="M45" s="691"/>
      <c r="N45" s="691"/>
      <c r="O45" s="692"/>
      <c r="P45" s="64">
        <f>SUMIF(I17:I36,"KVJUD",P17:P36)</f>
        <v>0</v>
      </c>
      <c r="Q45" s="64">
        <f>SUMIF(I17:I36,"KVJUD",Q17:Q36)</f>
        <v>0</v>
      </c>
    </row>
    <row r="46" spans="1:41" ht="14.25" customHeight="1">
      <c r="A46" s="588" t="s">
        <v>58</v>
      </c>
      <c r="B46" s="589"/>
      <c r="C46" s="589"/>
      <c r="D46" s="589"/>
      <c r="E46" s="589"/>
      <c r="F46" s="589"/>
      <c r="G46" s="589"/>
      <c r="H46" s="589"/>
      <c r="I46" s="590"/>
      <c r="J46" s="106">
        <f>SUMIF(I17:I38,"KT",J17:J38)</f>
        <v>14481</v>
      </c>
      <c r="K46" s="106">
        <f>SUMIF(I17:I36,"KT",K17:K36)</f>
        <v>14481</v>
      </c>
      <c r="L46" s="690">
        <f>SUMIF(I17:I36,"KT",L17:L36)</f>
        <v>72000</v>
      </c>
      <c r="M46" s="691"/>
      <c r="N46" s="691"/>
      <c r="O46" s="692"/>
      <c r="P46" s="64">
        <f>SUMIF(I17:I36,"KT",P17:P36)</f>
        <v>0</v>
      </c>
      <c r="Q46" s="64">
        <f>SUMIF(I17:I36,"KT",Q17:Q36)</f>
        <v>0</v>
      </c>
    </row>
    <row r="47" spans="1:41" ht="17.25" customHeight="1" thickBot="1">
      <c r="A47" s="582" t="s">
        <v>19</v>
      </c>
      <c r="B47" s="583"/>
      <c r="C47" s="583"/>
      <c r="D47" s="583"/>
      <c r="E47" s="583"/>
      <c r="F47" s="583"/>
      <c r="G47" s="583"/>
      <c r="H47" s="583"/>
      <c r="I47" s="584"/>
      <c r="J47" s="107">
        <f>SUM(J40,J43)</f>
        <v>132906</v>
      </c>
      <c r="K47" s="107">
        <f>SUM(K40,K43)</f>
        <v>144779</v>
      </c>
      <c r="L47" s="684">
        <f>SUM(L40,L43)</f>
        <v>299000</v>
      </c>
      <c r="M47" s="685"/>
      <c r="N47" s="685"/>
      <c r="O47" s="686"/>
      <c r="P47" s="99">
        <f ca="1">SUM(P40,P43)</f>
        <v>149000</v>
      </c>
      <c r="Q47" s="99">
        <f>SUM(Q40,Q43)</f>
        <v>149000</v>
      </c>
    </row>
    <row r="48" spans="1:41">
      <c r="L48" s="63"/>
      <c r="M48" s="63"/>
      <c r="N48" s="63"/>
      <c r="O48" s="63"/>
      <c r="P48" s="63"/>
      <c r="Q48" s="63"/>
    </row>
    <row r="51" spans="1:21">
      <c r="A51" s="3"/>
      <c r="B51" s="3"/>
      <c r="C51" s="3"/>
      <c r="D51" s="3"/>
      <c r="E51" s="3"/>
      <c r="F51" s="3"/>
      <c r="G51" s="3"/>
      <c r="H51" s="3"/>
      <c r="I51" s="3"/>
      <c r="J51" s="125"/>
      <c r="M51" s="125"/>
      <c r="N51" s="3"/>
      <c r="O51" s="3"/>
      <c r="P51" s="3"/>
      <c r="Q51" s="3"/>
      <c r="R51" s="3"/>
      <c r="S51" s="3"/>
      <c r="T51" s="3"/>
      <c r="U51" s="3"/>
    </row>
  </sheetData>
  <mergeCells count="103">
    <mergeCell ref="R35:U35"/>
    <mergeCell ref="B36:I36"/>
    <mergeCell ref="R36:U36"/>
    <mergeCell ref="A28:A30"/>
    <mergeCell ref="B35:I35"/>
    <mergeCell ref="L40:O40"/>
    <mergeCell ref="B28:B30"/>
    <mergeCell ref="B26:U26"/>
    <mergeCell ref="E31:E32"/>
    <mergeCell ref="G31:G32"/>
    <mergeCell ref="F28:F30"/>
    <mergeCell ref="G28:G30"/>
    <mergeCell ref="H28:H30"/>
    <mergeCell ref="R32:R33"/>
    <mergeCell ref="S32:S33"/>
    <mergeCell ref="T32:T33"/>
    <mergeCell ref="U32:U33"/>
    <mergeCell ref="F31:F32"/>
    <mergeCell ref="C34:I34"/>
    <mergeCell ref="A39:I39"/>
    <mergeCell ref="L39:O39"/>
    <mergeCell ref="A40:I40"/>
    <mergeCell ref="A38:Q38"/>
    <mergeCell ref="A37:U37"/>
    <mergeCell ref="A41:I41"/>
    <mergeCell ref="A47:I47"/>
    <mergeCell ref="L47:O47"/>
    <mergeCell ref="A43:I43"/>
    <mergeCell ref="L43:O43"/>
    <mergeCell ref="A44:I44"/>
    <mergeCell ref="L44:O44"/>
    <mergeCell ref="L41:O41"/>
    <mergeCell ref="L42:O42"/>
    <mergeCell ref="A42:I42"/>
    <mergeCell ref="A45:I45"/>
    <mergeCell ref="L45:O45"/>
    <mergeCell ref="A46:I46"/>
    <mergeCell ref="L46:O46"/>
    <mergeCell ref="K7:K8"/>
    <mergeCell ref="C13:C16"/>
    <mergeCell ref="D13:D16"/>
    <mergeCell ref="E13:E16"/>
    <mergeCell ref="F13:F16"/>
    <mergeCell ref="G13:G16"/>
    <mergeCell ref="H13:H16"/>
    <mergeCell ref="R15:R16"/>
    <mergeCell ref="I6:I8"/>
    <mergeCell ref="L6:O6"/>
    <mergeCell ref="A9:U9"/>
    <mergeCell ref="A10:U10"/>
    <mergeCell ref="B11:U11"/>
    <mergeCell ref="D6:D8"/>
    <mergeCell ref="C12:U12"/>
    <mergeCell ref="A13:A16"/>
    <mergeCell ref="B13:B16"/>
    <mergeCell ref="D21:D23"/>
    <mergeCell ref="G21:G23"/>
    <mergeCell ref="H21:H22"/>
    <mergeCell ref="F22:F23"/>
    <mergeCell ref="A2:U2"/>
    <mergeCell ref="A3:U3"/>
    <mergeCell ref="A4:U4"/>
    <mergeCell ref="S5:U5"/>
    <mergeCell ref="A6:A8"/>
    <mergeCell ref="B6:B8"/>
    <mergeCell ref="C6:C8"/>
    <mergeCell ref="E6:E8"/>
    <mergeCell ref="F6:F8"/>
    <mergeCell ref="R7:R8"/>
    <mergeCell ref="P6:P8"/>
    <mergeCell ref="Q6:Q8"/>
    <mergeCell ref="R6:U6"/>
    <mergeCell ref="J7:J8"/>
    <mergeCell ref="L7:L8"/>
    <mergeCell ref="M7:N7"/>
    <mergeCell ref="O7:O8"/>
    <mergeCell ref="S7:U7"/>
    <mergeCell ref="G6:G8"/>
    <mergeCell ref="H6:H8"/>
    <mergeCell ref="A1:U1"/>
    <mergeCell ref="U17:U18"/>
    <mergeCell ref="C28:C30"/>
    <mergeCell ref="C27:U27"/>
    <mergeCell ref="C24:I24"/>
    <mergeCell ref="R24:U24"/>
    <mergeCell ref="S17:S18"/>
    <mergeCell ref="T17:T18"/>
    <mergeCell ref="R17:R18"/>
    <mergeCell ref="R19:R20"/>
    <mergeCell ref="B25:I25"/>
    <mergeCell ref="R25:U25"/>
    <mergeCell ref="A21:A23"/>
    <mergeCell ref="B21:B23"/>
    <mergeCell ref="C21:C23"/>
    <mergeCell ref="E21:E23"/>
    <mergeCell ref="A17:A20"/>
    <mergeCell ref="H17:H20"/>
    <mergeCell ref="G17:G20"/>
    <mergeCell ref="E17:E20"/>
    <mergeCell ref="F17:F20"/>
    <mergeCell ref="B17:B20"/>
    <mergeCell ref="C17:C20"/>
    <mergeCell ref="D17:D20"/>
  </mergeCells>
  <printOptions horizontalCentered="1"/>
  <pageMargins left="0" right="0" top="0.39370078740157483" bottom="0" header="0" footer="0"/>
  <pageSetup paperSize="9" scale="80" orientation="landscape" r:id="rId1"/>
  <headerFooter alignWithMargins="0"/>
  <rowBreaks count="1" manualBreakCount="1">
    <brk id="30"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4 programa</vt:lpstr>
      <vt:lpstr>Lyginamasis variantas</vt:lpstr>
      <vt:lpstr>Aiškinamoji lentelė</vt:lpstr>
      <vt:lpstr>'4 programa'!Print_Area</vt:lpstr>
      <vt:lpstr>'Aiškinamoji lentelė'!Print_Area</vt:lpstr>
      <vt:lpstr>'Lyginamasis variantas'!Print_Area</vt:lpstr>
      <vt:lpstr>'4 programa'!Print_Titles</vt:lpstr>
      <vt:lpstr>'Aiškinamoji lentelė'!Print_Titles</vt:lpstr>
      <vt:lpstr>'Lyginamasis variantas'!Print_Titles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2016-07-08T08:33:43Z</cp:lastPrinted>
  <dcterms:created xsi:type="dcterms:W3CDTF">2007-07-27T10:32:34Z</dcterms:created>
  <dcterms:modified xsi:type="dcterms:W3CDTF">2016-07-18T11:12:13Z</dcterms:modified>
</cp:coreProperties>
</file>