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05" windowHeight="6705" tabRatio="599" activeTab="0"/>
  </bookViews>
  <sheets>
    <sheet name="APRAŠYMAS" sheetId="1" r:id="rId1"/>
    <sheet name="RODIKLIAI" sheetId="2" r:id="rId2"/>
  </sheets>
  <definedNames>
    <definedName name="_xlnm.Print_Titles" localSheetId="1">'RODIKLIAI'!$4:$6</definedName>
  </definedNames>
  <calcPr fullCalcOnLoad="1"/>
</workbook>
</file>

<file path=xl/sharedStrings.xml><?xml version="1.0" encoding="utf-8"?>
<sst xmlns="http://schemas.openxmlformats.org/spreadsheetml/2006/main" count="341" uniqueCount="184">
  <si>
    <t>4 TIKSLAS. Teikti miesto gyventojams kokybiškas komunalines paslaugas bei prižiūrėti ir remontuoti komunalinius objektus</t>
  </si>
  <si>
    <t>Prižiūrimos aikštelės Baltijos pr., M. Mažvydo, I. Simonaitytės g. žaliuosiuose plotuose.</t>
  </si>
  <si>
    <t>Naujos aikštelės įrengtos M. Mažvydo ir I. Simonaitytės g. žaliuosiuose plotuose.</t>
  </si>
  <si>
    <t>Buvo prižiūrimi Teatro a. ir "Meridiano" skvere esantys fontanai</t>
  </si>
  <si>
    <t>Priemonės pavadinimas</t>
  </si>
  <si>
    <t>Priemonės požymis</t>
  </si>
  <si>
    <t>Priemonės vykdytojo kodas</t>
  </si>
  <si>
    <t>Finansavimo šaltinis</t>
  </si>
  <si>
    <t>pavadinimas</t>
  </si>
  <si>
    <t>01</t>
  </si>
  <si>
    <t>SB</t>
  </si>
  <si>
    <t>Iš viso:</t>
  </si>
  <si>
    <t>02</t>
  </si>
  <si>
    <t>03</t>
  </si>
  <si>
    <t>04</t>
  </si>
  <si>
    <t>05</t>
  </si>
  <si>
    <t>06</t>
  </si>
  <si>
    <t>2007 m. patvirtinta KMT</t>
  </si>
  <si>
    <t>Finansavimo šaltiniai</t>
  </si>
  <si>
    <t>SAVIVALDYBĖS  LĖŠOS</t>
  </si>
  <si>
    <t>2007 m. panaudotos lėšos (kasinės išlaidos)</t>
  </si>
  <si>
    <t>2007 m. metinis  planas įskaitant patikslinimus</t>
  </si>
  <si>
    <t>Asignavimai (tūkst. Lt)</t>
  </si>
  <si>
    <t>Produkto kriterijus</t>
  </si>
  <si>
    <t>Paaiškinimas dėl nukrypimo nuo produkto vertinimo kriterijaus plano</t>
  </si>
  <si>
    <t>planuotos reikšmės</t>
  </si>
  <si>
    <t>faktinės reikšmės</t>
  </si>
  <si>
    <t>I</t>
  </si>
  <si>
    <t>SB(ES)</t>
  </si>
  <si>
    <t>4.3</t>
  </si>
  <si>
    <t>Kt</t>
  </si>
  <si>
    <t>Parengta galimybių studija</t>
  </si>
  <si>
    <t xml:space="preserve"> I</t>
  </si>
  <si>
    <t>2.2</t>
  </si>
  <si>
    <t>07</t>
  </si>
  <si>
    <t>Parengtas techninis projektas</t>
  </si>
  <si>
    <t>09</t>
  </si>
  <si>
    <t>2.4</t>
  </si>
  <si>
    <t>08</t>
  </si>
  <si>
    <t>11</t>
  </si>
  <si>
    <t>12</t>
  </si>
  <si>
    <t>Įvykdyta pagal planą</t>
  </si>
  <si>
    <r>
      <t xml:space="preserve">Savivaldybės biudžeto lėšos </t>
    </r>
    <r>
      <rPr>
        <b/>
        <sz val="9"/>
        <rFont val="Times New Roman"/>
        <family val="1"/>
      </rPr>
      <t>SB</t>
    </r>
  </si>
  <si>
    <t>KITI ŠALTINIAI, IŠ VISO:</t>
  </si>
  <si>
    <t>IŠ VISO:</t>
  </si>
  <si>
    <r>
      <t xml:space="preserve">Kiti finansavimo šaltiniai </t>
    </r>
    <r>
      <rPr>
        <b/>
        <sz val="9"/>
        <rFont val="Times New Roman"/>
        <family val="1"/>
      </rPr>
      <t>Kt</t>
    </r>
  </si>
  <si>
    <r>
      <t xml:space="preserve">Savivaldybės biudžeto аpyvartos lėšos Europos Sąjungos finansinės paramos programų laikinam lėšų stygiui dengti </t>
    </r>
    <r>
      <rPr>
        <b/>
        <sz val="9"/>
        <rFont val="Times New Roman"/>
        <family val="1"/>
      </rPr>
      <t>SB(ES)</t>
    </r>
  </si>
  <si>
    <t>Parengta  galimybių studija</t>
  </si>
  <si>
    <t xml:space="preserve">Baltijos jūros vandens kokybės gerinimas, plėtojant vandens išteklių sistemas </t>
  </si>
  <si>
    <t>P2</t>
  </si>
  <si>
    <t>Gėlynų sutvarkymas ir rekonstrukcija</t>
  </si>
  <si>
    <t>70</t>
  </si>
  <si>
    <t>30</t>
  </si>
  <si>
    <t>Gatvių apšvietimo tinklų rekonstrukcija</t>
  </si>
  <si>
    <t>Parengta programa</t>
  </si>
  <si>
    <t>Lietaus nuotekų tinklų eksploatacija ir einamasis remontas</t>
  </si>
  <si>
    <t xml:space="preserve">Iš viso: </t>
  </si>
  <si>
    <t>Eksploatuojama lietaus nuotekų tinklų, km</t>
  </si>
  <si>
    <t xml:space="preserve">Klaipėdos miesto apšvietimo tinklų ir įrangos eksploatacija, avarinių gedimų likvidavimas ir radiofikacijos linijų remontas </t>
  </si>
  <si>
    <t>Eksploatuojama šviestuvų, tūkst. vnt.</t>
  </si>
  <si>
    <t>Elektros energijos pirkimas miesto apšvietimui</t>
  </si>
  <si>
    <t>Viešųjų tualetų remontas ir priežiūra</t>
  </si>
  <si>
    <t>Prižiūrimų viešųjų tualetų skaičius, vnt.</t>
  </si>
  <si>
    <t>Suremontuotų viešųjų tualetų skaičius, vnt.</t>
  </si>
  <si>
    <t>Konteinerinių tualetų įsigijimas</t>
  </si>
  <si>
    <t>PF</t>
  </si>
  <si>
    <t>Įsigyta konteinerinių tualetų, vnt.</t>
  </si>
  <si>
    <t xml:space="preserve">Savivaldybei priskirtų teritorijų sanitarinis valymas, bešeimininkių statinių ir nelegalių objektų nukėlimo bei nugriovimo darbai </t>
  </si>
  <si>
    <t>Priemonė vykdoma nuolat.</t>
  </si>
  <si>
    <t>Įvykdyta pagal planą.</t>
  </si>
  <si>
    <t>Naminių gyvūnų (šunų, kačių) registracija ir indentifikacija, beglobių  gyvūnų gaudymas, karantinavimas, eutanazija, utilizavimas</t>
  </si>
  <si>
    <t>Identifikuota naminių gyvūnų, vnt.</t>
  </si>
  <si>
    <t>Utilizuota gyvūnų, t</t>
  </si>
  <si>
    <t xml:space="preserve">Miesto inventoriaus priežiūra, remontas ir įsigijimas </t>
  </si>
  <si>
    <t>Įsigyta šiukšliadėžių, vnt.</t>
  </si>
  <si>
    <t>Įsigyta suolelių, vnt.</t>
  </si>
  <si>
    <t>Įsigyta gėlinių, vnt.</t>
  </si>
  <si>
    <t>Pastatyta informacinių stendų, vnt.</t>
  </si>
  <si>
    <t>Miesto papuošimas švenčių metu</t>
  </si>
  <si>
    <t>Įsigyta pakabinamų papuošimų, vnt.</t>
  </si>
  <si>
    <t xml:space="preserve">Fontanų priežiūra ir remontas </t>
  </si>
  <si>
    <t xml:space="preserve">Prižiūrimų fontanų skaičius, vnt. </t>
  </si>
  <si>
    <t>10</t>
  </si>
  <si>
    <t>Parkų, skverų, žaliųjų plotų želdinimas ir aplinkotvarka</t>
  </si>
  <si>
    <t>SB(VB)</t>
  </si>
  <si>
    <t>Šunų vedžiojimo aikštelių priežiūra ir įrengimas, ekskrementų dėžių pastatymas</t>
  </si>
  <si>
    <t>Naujai įrengtų aikštelių sk., vnt.</t>
  </si>
  <si>
    <t>Prižiūrimų aikštelių skaičius</t>
  </si>
  <si>
    <t>Pastatyta ekskrementų dėžių, vnt.</t>
  </si>
  <si>
    <t>Paplūdimių sanitarinis valymas</t>
  </si>
  <si>
    <t>Mėlynosios vėliavos programos koordinavimas ir įgyvendinimas</t>
  </si>
  <si>
    <t xml:space="preserve">Prižiūrimi I Smiltynės, I ir II Melnragės paplūdimiai, turintys "Mėlynosios vėliavos" statusą. </t>
  </si>
  <si>
    <t xml:space="preserve">M. Mažvydo alėjos rekonstrukcija </t>
  </si>
  <si>
    <t>13670</t>
  </si>
  <si>
    <t>Įrengta automobilių stovėjimo vietų</t>
  </si>
  <si>
    <t>P6  I</t>
  </si>
  <si>
    <t>Lėbartų kapinių V-B, VI, VIII-A, VII-B eilės ir kolumbariumo statybos techninio projekto parengimas ir įgyvendinimas</t>
  </si>
  <si>
    <t>Įrengta laidojimo vietų kolumbariume</t>
  </si>
  <si>
    <t>168</t>
  </si>
  <si>
    <t>Lietaus nuotekų tinklų rekonstrukcija</t>
  </si>
  <si>
    <t>Atlikta darbų, proc.</t>
  </si>
  <si>
    <t>Parengtas techninis projektas ir atlikti lietaus nuotekų tinklų Smėlio g. ir Akmenų g. statybos darbai (paklota 659 m vamzdynų). Parinktas netikslus vertinimo kriterijus.</t>
  </si>
  <si>
    <t xml:space="preserve">Lietaus ir ūkio nuotekų tinklų paklojimas bei kelio dangų įrengimas Melnragėje </t>
  </si>
  <si>
    <t>Viešųjų stacionarių tualetų rekonstrukcija</t>
  </si>
  <si>
    <t>1</t>
  </si>
  <si>
    <t xml:space="preserve">Priemonė 2007 m. nevykdyta, nes nebaigti teisminiai procesai dėl viešųjų tualetų Šaulių g. 40 ir K. Donelaičio g. 6 nuomos sutarčių nutraukimo ir nuomininko iškeldinimo. Dalis šiai priemonei vykdyti skirtų lėšų (97 tūkst. Lt) savivaldybės administracijos direktoriaus 2007-09-12 įsakymu Nr. AD1-2096 skirta kitoms programos priemonėms įgyvendinti. </t>
  </si>
  <si>
    <t>Rekonstruotas viešasis tualetas (K. Donelaičio g. 6)</t>
  </si>
  <si>
    <r>
      <t xml:space="preserve">Savivaldybės privatizavimo fondo lėšos </t>
    </r>
    <r>
      <rPr>
        <b/>
        <sz val="9"/>
        <rFont val="Times New Roman"/>
        <family val="1"/>
      </rPr>
      <t>PF</t>
    </r>
  </si>
  <si>
    <r>
      <t xml:space="preserve">Valstybės biudžeto specialiosios tikslinės dotacijos lėšos </t>
    </r>
    <r>
      <rPr>
        <b/>
        <sz val="9"/>
        <rFont val="Times New Roman"/>
        <family val="1"/>
      </rPr>
      <t>SB(VB)</t>
    </r>
  </si>
  <si>
    <t>Poilsio parko sutvarkymo ir Vasaros estrados pertvarkymo galimybių studijų parengimas, Poilsio parko sutvarkymas</t>
  </si>
  <si>
    <t>PRIEMONIŲ ĮGYVENDINIMO ATASKAITA</t>
  </si>
  <si>
    <t xml:space="preserve"> PRIEMONIŲ ĮGYVENDINIMO ATASKAITA</t>
  </si>
  <si>
    <t>Kapinių priežiūra (valymas, apsauga, administravimas, vandens įrenginių priežiūra, neatpažintų asmenų laidojimas)</t>
  </si>
  <si>
    <t>P6</t>
  </si>
  <si>
    <t>2.6</t>
  </si>
  <si>
    <t>Palaidota nežinomų asm. per metus</t>
  </si>
  <si>
    <t>Mirusiųjų kūnų išvežimas iš įvykio vietų</t>
  </si>
  <si>
    <t>Išvežta mirusiųjų kūnų, vnt.</t>
  </si>
  <si>
    <t xml:space="preserve">AB "Klaipėdos vanduo" įstatinio kapitalo didinimas (vandentiekio ir ūkio nuotekų tinklų plėtra) </t>
  </si>
  <si>
    <t>4.5</t>
  </si>
  <si>
    <t>Įrengta nuotekų tinklų, km</t>
  </si>
  <si>
    <t>Rekonstruota nuotekų tinklų, km</t>
  </si>
  <si>
    <t>2.2.1</t>
  </si>
  <si>
    <t>SB(TA)</t>
  </si>
  <si>
    <t>SB(SP)</t>
  </si>
  <si>
    <t>Viešojo tualeto paslaugų teikimas Melnragės paplūdimyje</t>
  </si>
  <si>
    <t>Etatų skaičius</t>
  </si>
  <si>
    <r>
      <t xml:space="preserve">Valstybės ir savivaldybės biudžeto tarpusavio atsiskaitymai </t>
    </r>
    <r>
      <rPr>
        <b/>
        <sz val="9"/>
        <rFont val="Times New Roman"/>
        <family val="1"/>
      </rPr>
      <t>SB(TA)</t>
    </r>
  </si>
  <si>
    <r>
      <t xml:space="preserve">Specialiosios programos lėšos </t>
    </r>
    <r>
      <rPr>
        <b/>
        <sz val="9"/>
        <rFont val="Times New Roman"/>
        <family val="1"/>
      </rPr>
      <t>SB(SP)</t>
    </r>
  </si>
  <si>
    <t>Už skirtas lėšas įsigyta 7250 vnt. AB "Klaipėdos vanduo" akcijų. Pagal parengtą projektą yra numatytas Melnragės vandentiekio ir ūkio nuotekų tinklų iškėlimas ir naujų tiesimas. Pagal sutartį darbai bus baigti 2009-01-01.</t>
  </si>
  <si>
    <t>Įvykdyta pagal planą (sutvarkyta Vasaros estrada prieš 2007 m. vasarą vykusią Mažosios Lietuvos dainų šventę)</t>
  </si>
  <si>
    <t>Šviestuvų skaičius padidėjo įrengus apšvietimą Šiaurinio išvažiavimo, Tiltų ir Turgaus gatvėse.</t>
  </si>
  <si>
    <t>Identifikuota mažiau gyvūnų, nes buvo mažiau kreipimųsi (identifikuota: 291 šuo ir 18 kačių)</t>
  </si>
  <si>
    <t xml:space="preserve">79,5 Lt apmokėta 2007-12-29, tačiau lėšų užskaitymas atliktas tik 2008 m. </t>
  </si>
  <si>
    <t>Joniškės kapinių, ha</t>
  </si>
  <si>
    <t xml:space="preserve">Lėbartų kapinių, ha </t>
  </si>
  <si>
    <t>Joniškės ir Lėbartų kapinių vandentiekio ir įrenginių priežiūra, %</t>
  </si>
  <si>
    <t xml:space="preserve">Vykdoma kapinių priežiūra: </t>
  </si>
  <si>
    <t>7245</t>
  </si>
  <si>
    <r>
      <t>Patvirtinus maksimalius asignavimus nebuvo pakoreguoti vertinimo kriterijai. Darbų atlikta už skirtas lėšas.</t>
    </r>
    <r>
      <rPr>
        <sz val="9"/>
        <color indexed="10"/>
        <rFont val="Times New Roman"/>
        <family val="1"/>
      </rPr>
      <t xml:space="preserve"> </t>
    </r>
  </si>
  <si>
    <t>Buvo prižiūrima: 30 nuolatinių biotualetų (mieste ir galinėse autobusų stotelėse), 1 automatinis ir 9 konteineriniai tualetai.</t>
  </si>
  <si>
    <t>Suremontuotas dviejų vietų automatinis tualetas Žvejų ir Pilies g. sankirtoje.</t>
  </si>
  <si>
    <t>Netiksliai suplanuota, 2007-12-10 sutartis Nr. J4-1477 pasirašyta dėl vieno tualeto pagaminimo. Tualeto pristatymo terminas 8 savaitės nuo sutarties pasirašymo datos.</t>
  </si>
  <si>
    <t xml:space="preserve">Patvirtinus maksimalius asignavimus nebuvo pakoreguoti vertinimo kriterijai. Darbų atlikta už skirtas lėšas. </t>
  </si>
  <si>
    <t xml:space="preserve">Mažiau atlikta tik kapinių plėtros (V-B, VI, VIII-A, VII-B eilės) darbų, nes dėl sutrikusio finansavimo iš Savivaldybės privatizavimo fondo įsiskolinimui už atliktus darbus pasiekus apie 1 mln. litų, rangovas buvo pristabdęs darbus. Atnaujinus finansavimą, dirbti trukdė meteorologinės sąlygos. </t>
  </si>
  <si>
    <t>Patvirtinus makimalius asignavimus, nebuvo pakoreguotas vertinimo kriterijus.</t>
  </si>
  <si>
    <r>
      <t>Neteisingai suplanuotas etatų skaičius.</t>
    </r>
    <r>
      <rPr>
        <sz val="9"/>
        <color indexed="10"/>
        <rFont val="Times New Roman"/>
        <family val="1"/>
      </rPr>
      <t xml:space="preserve"> </t>
    </r>
  </si>
  <si>
    <t xml:space="preserve"> 2007 M. KLAIPĖDOS MIESTO SAVIVALDYBĖS ADMINISTRACIJOS                                 
MIESTO INFRASTRUKTŪROS OBJEKTŲ PRIEŽIŪROS IR MODERNIZAVIMO PROGRAMOS (NR.07)</t>
  </si>
  <si>
    <t>Programos priemonės kodas</t>
  </si>
  <si>
    <t>Programoje 2007 m. numatyta:</t>
  </si>
  <si>
    <t>Faktiškai įvykdyta</t>
  </si>
  <si>
    <t>Neįvykdyta pagal planą</t>
  </si>
  <si>
    <t>Dalinai įvykdyta</t>
  </si>
  <si>
    <t>1 TIKSLAS. Užtikrinti viešųjų erdvių atnaujinimą ir plėtrą</t>
  </si>
  <si>
    <t>01 UŽDAVINYS. Tvarkyti ir modernizuoti miesto viešąsias erdves</t>
  </si>
  <si>
    <t>2 TIKSLAS. Įgyvendinti Kapinių plėtros programą bei užtikrinti esamų kapinių priežiūrą</t>
  </si>
  <si>
    <t>01 UŽDAVINYS. Vykdyti kapinių tvarkymo ir plėtros darbus</t>
  </si>
  <si>
    <t>02 UŽDAVINYS. Vykdyti kasmetinius miesto kapinių priežiūros darbus</t>
  </si>
  <si>
    <t>3 TIKSLAS. Prižiūrėti ir modernizuoti miesto inžinerinės infrastruktūros objektus</t>
  </si>
  <si>
    <t xml:space="preserve">01 UŽDAVINYS. Užtikrinti inžinerinio aprūpinimo sistemų atnaujinimą ir plėtrą </t>
  </si>
  <si>
    <t>02 UŽDAVINYS. Prižiūrėti ir remontuoti esamas inžinerinio aprūpinimo sistemas</t>
  </si>
  <si>
    <r>
      <t xml:space="preserve">Asignavimų valdytojai:                                                                                                                                              </t>
    </r>
    <r>
      <rPr>
        <sz val="12"/>
        <rFont val="Times New Roman"/>
        <family val="1"/>
      </rPr>
      <t>Klaipėdos miesto savivaldybės administracija ir BĮ Klaipėdos miesto skęstančiųjų gelbėjimo tarnyba</t>
    </r>
  </si>
  <si>
    <r>
      <t xml:space="preserve">Programą vykdė: </t>
    </r>
    <r>
      <rPr>
        <sz val="12"/>
        <rFont val="Times New Roman"/>
        <family val="1"/>
      </rPr>
      <t xml:space="preserve">Butų ūkio ir energetikos skyrius, Miesto tvarkymo skyrius, Statybos ir infrastruktūros skyrius, Transporto tarnyba, Kapinių priežiūros tarnyba, Investicijų ir verslo plėtros skyrius, Turto ir privatizavimo skyrius, BĮ Klaipėdos miesto skęstančiųjų gelbėjimo tarnyba
</t>
    </r>
  </si>
  <si>
    <t>01 UŽDAVINYS. Palaikyti mieste švarą ir tvarką, teikiant būtiniausias komunalines paslaugas</t>
  </si>
  <si>
    <t xml:space="preserve">02 UŽDAVINYS. Prižiūrėti miesto paplūdimius, modernizuoti jų infrastruktūros objektus </t>
  </si>
  <si>
    <t xml:space="preserve">Patvirtinus maksimalius asignavimus nebuvo pakoreguoti vertinimo kriterijai. Atnaujinti gėlynai Atgimimo a., Skulptūrų parke ir kt. </t>
  </si>
  <si>
    <t xml:space="preserve">* pagal Klaipėdos miesto savivaldybės tarybos 2007-01-18 sprendimą Nr. T2-1;
</t>
  </si>
  <si>
    <t>Iš viso programai:</t>
  </si>
  <si>
    <t>2007 m. patvirtinta KMT*</t>
  </si>
  <si>
    <t>2007 m. metinis planas įskaitant patikslinimus**</t>
  </si>
  <si>
    <r>
      <t>2007 m.</t>
    </r>
    <r>
      <rPr>
        <sz val="12"/>
        <rFont val="Times New Roman"/>
        <family val="1"/>
      </rPr>
      <t xml:space="preserve"> planuota įvykdyti 27 priemones. Faktiškai įvykdyta pagal planą 19 priemonių (70 proc.), iš dalies įvykdytos 7 priemonės (26 proc.), neįvykdyta 1 priemonė (4 proc.).</t>
    </r>
  </si>
  <si>
    <t>** pagal Klaipėdos miesto savivaldybės tarybos sprendimus: 2007-10-25 Nr. T2-332 ir 2007-12-20 Nr. T2-409.</t>
  </si>
  <si>
    <t>Sutvarkyta teritorijos, kv. m</t>
  </si>
  <si>
    <t>Rekonstruota žaliųjų plotų, kv. m</t>
  </si>
  <si>
    <t>Skvero gėlyno prie "Meridiano" atkūrimas, kv. m</t>
  </si>
  <si>
    <t>Tomo aikštės gėlyno atkūrimas, kv. m</t>
  </si>
  <si>
    <t>Gėlynų atnaujinimas kitose vietose, tūkst. kv. m</t>
  </si>
  <si>
    <t>Rekonstruotas viešasis tualetas Šaulių g. 40A</t>
  </si>
  <si>
    <t>Valomi plotai, tūkst. kv. m</t>
  </si>
  <si>
    <t>Paslaugos teikėjas VšĮ Socialinės ir ekonominės plėtros centras nepateikė galutinės sutarties vykdymo ataskaitos dėl Poilsio parko galimybių studijos parengimo. 2007-08-28 sutartis J4-1137 pratęsta iki 2008-04-01. Vasaros estrados pertvarkymo galimybių studijos parengimas atidėtas vėlesniam laikui.</t>
  </si>
  <si>
    <t>Į 2007 m. vertinimo kriterijus buvo surašyti galutiniai projekto duomenys, o įgyvendinta buvo 53% viso projekto. 2008 m. bus baigta sutvarkyti teritorija, rekonstruoti žalieji plotai ir įrengta automobilių laikymo aikštelė.</t>
  </si>
  <si>
    <r>
      <t>Pasirašytos naujos sutartys: 2006-12-07//Nr. J4-1198 dėl kapinių priežiūros, 2007-01-25//Nr. J4-63 dėl Joniškės ir Lėbartų kapinių vandens tiekimo įrenginių priežiūros, 2007-06-14//Nr. J4-645 dėl neatpažintų asmenų laidojimo, kuriose patvirtinti 1,5-2,5 karto didesni įkainiai nei ankstesnėse sutartyse.</t>
    </r>
    <r>
      <rPr>
        <sz val="9"/>
        <color indexed="10"/>
        <rFont val="Times New Roman"/>
        <family val="1"/>
      </rPr>
      <t xml:space="preserve"> </t>
    </r>
  </si>
  <si>
    <t>Suplanuotas neteisingas kriterijus. Skirtos lėšos panaudotos pagal 2005-07-28 sutartį Nr. J4-745 numatytiems 2007 m.Centrinės miesto dalies gyvenamojo rajono gatvių apšvietimo projektavimo, rekonstrukcijos ir statybos darbams atlikti. Tarybos 2007-12-20 sprendimu Nr. T2 - 448 patvirtinta Klaipėdos miesto bendro naudojimo teritorijų apšvietimo gerinimo 2008-2018 m. programa, pagal kurią bus įrengiami nauji apšvietimo tinklai.</t>
  </si>
  <si>
    <t xml:space="preserve">Patvirtinus maksimalius asignavimus nebuvo pakoreguoti vertinimo kriterijai. Darbų atlikta už skirtas lėšas.  Įsigyta: tūrinių papuošimo elementų 54 vnt., papuošimų "žvaigždutė" 76 vnt., papuošimo elementų medžiams-namams 60 vnt. </t>
  </si>
</sst>
</file>

<file path=xl/styles.xml><?xml version="1.0" encoding="utf-8"?>
<styleSheet xmlns="http://schemas.openxmlformats.org/spreadsheetml/2006/main">
  <numFmts count="3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427]yyyy\ &quot;m.&quot;\ mmmm\ d\ &quot;d.&quot;"/>
    <numFmt numFmtId="188" formatCode="#,##0.0"/>
  </numFmts>
  <fonts count="52">
    <font>
      <sz val="10"/>
      <name val="Arial"/>
      <family val="0"/>
    </font>
    <font>
      <sz val="8"/>
      <name val="Arial"/>
      <family val="0"/>
    </font>
    <font>
      <u val="single"/>
      <sz val="10"/>
      <color indexed="12"/>
      <name val="Arial"/>
      <family val="0"/>
    </font>
    <font>
      <u val="single"/>
      <sz val="10"/>
      <color indexed="36"/>
      <name val="Arial"/>
      <family val="0"/>
    </font>
    <font>
      <sz val="9"/>
      <name val="Times New Roman"/>
      <family val="1"/>
    </font>
    <font>
      <b/>
      <sz val="9"/>
      <name val="Times New Roman"/>
      <family val="1"/>
    </font>
    <font>
      <sz val="9"/>
      <color indexed="10"/>
      <name val="Times New Roman"/>
      <family val="1"/>
    </font>
    <font>
      <b/>
      <sz val="11"/>
      <name val="Times New Roman"/>
      <family val="1"/>
    </font>
    <font>
      <sz val="12"/>
      <name val="Times New Roman"/>
      <family val="1"/>
    </font>
    <font>
      <b/>
      <sz val="12"/>
      <name val="Times New Roman"/>
      <family val="1"/>
    </font>
    <font>
      <b/>
      <sz val="12"/>
      <name val="Arial"/>
      <family val="0"/>
    </font>
    <font>
      <sz val="12"/>
      <name val="Arial"/>
      <family val="0"/>
    </font>
    <font>
      <sz val="10"/>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12"/>
      <color indexed="8"/>
      <name val="Times New Roman"/>
      <family val="0"/>
    </font>
    <font>
      <sz val="11"/>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style="medium"/>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medium"/>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style="thin"/>
    </border>
    <border>
      <left style="thin"/>
      <right style="medium"/>
      <top>
        <color indexed="63"/>
      </top>
      <bottom style="medium"/>
    </border>
    <border>
      <left>
        <color indexed="63"/>
      </left>
      <right style="medium"/>
      <top style="thin"/>
      <bottom>
        <color indexed="63"/>
      </bottom>
    </border>
    <border>
      <left>
        <color indexed="63"/>
      </left>
      <right style="medium"/>
      <top style="medium"/>
      <bottom>
        <color indexed="63"/>
      </bottom>
    </border>
    <border>
      <left>
        <color indexed="63"/>
      </left>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thin"/>
      <bottom style="thin"/>
    </border>
    <border>
      <left style="thin"/>
      <right style="medium"/>
      <top>
        <color indexed="63"/>
      </top>
      <bottom>
        <color indexed="63"/>
      </bottom>
    </border>
    <border>
      <left style="thin"/>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2" fillId="0" borderId="0" applyNumberFormat="0" applyFill="0" applyBorder="0" applyAlignment="0" applyProtection="0"/>
    <xf numFmtId="0" fontId="43" fillId="22" borderId="4" applyNumberFormat="0" applyAlignment="0" applyProtection="0"/>
    <xf numFmtId="0" fontId="44" fillId="0" borderId="0" applyNumberFormat="0" applyFill="0" applyBorder="0" applyAlignment="0" applyProtection="0"/>
    <xf numFmtId="0" fontId="45"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6" applyNumberFormat="0" applyFon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22" borderId="5"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60">
    <xf numFmtId="0" fontId="0" fillId="0" borderId="0" xfId="0" applyAlignment="1">
      <alignment/>
    </xf>
    <xf numFmtId="0" fontId="4" fillId="0" borderId="10" xfId="0" applyFont="1" applyFill="1" applyBorder="1" applyAlignment="1">
      <alignment horizontal="center" vertical="top"/>
    </xf>
    <xf numFmtId="180" fontId="4" fillId="0" borderId="10" xfId="0" applyNumberFormat="1" applyFont="1" applyFill="1" applyBorder="1" applyAlignment="1">
      <alignment horizontal="center" vertical="top"/>
    </xf>
    <xf numFmtId="0" fontId="4" fillId="0" borderId="11" xfId="0" applyFont="1" applyFill="1" applyBorder="1" applyAlignment="1">
      <alignment horizontal="center" vertical="top" wrapText="1"/>
    </xf>
    <xf numFmtId="180" fontId="5" fillId="0" borderId="12" xfId="0" applyNumberFormat="1" applyFont="1" applyFill="1" applyBorder="1" applyAlignment="1">
      <alignment horizontal="center"/>
    </xf>
    <xf numFmtId="49" fontId="4" fillId="0" borderId="0"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0" fontId="4" fillId="0" borderId="10" xfId="0" applyFont="1" applyFill="1" applyBorder="1" applyAlignment="1">
      <alignment horizontal="center" vertical="top" wrapText="1"/>
    </xf>
    <xf numFmtId="49" fontId="4" fillId="0" borderId="14" xfId="0" applyNumberFormat="1"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wrapText="1"/>
    </xf>
    <xf numFmtId="180" fontId="4" fillId="0" borderId="16" xfId="0" applyNumberFormat="1" applyFont="1" applyFill="1" applyBorder="1" applyAlignment="1">
      <alignment horizontal="center" vertical="top"/>
    </xf>
    <xf numFmtId="180" fontId="5" fillId="0" borderId="17" xfId="0" applyNumberFormat="1" applyFont="1" applyFill="1" applyBorder="1" applyAlignment="1">
      <alignment horizontal="center"/>
    </xf>
    <xf numFmtId="0" fontId="4" fillId="0" borderId="18" xfId="0" applyFont="1" applyFill="1" applyBorder="1" applyAlignment="1">
      <alignment horizontal="center" vertical="top" wrapText="1"/>
    </xf>
    <xf numFmtId="180" fontId="4" fillId="0" borderId="19" xfId="0" applyNumberFormat="1" applyFont="1" applyFill="1" applyBorder="1" applyAlignment="1">
      <alignment horizontal="center" vertical="top"/>
    </xf>
    <xf numFmtId="0" fontId="4" fillId="0" borderId="18" xfId="0" applyFont="1" applyFill="1" applyBorder="1" applyAlignment="1">
      <alignment horizontal="center" vertical="top"/>
    </xf>
    <xf numFmtId="180" fontId="4" fillId="0" borderId="20" xfId="0" applyNumberFormat="1" applyFont="1" applyFill="1" applyBorder="1" applyAlignment="1">
      <alignment horizontal="center" vertical="top"/>
    </xf>
    <xf numFmtId="0" fontId="4" fillId="0" borderId="1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6" xfId="0" applyFont="1" applyFill="1" applyBorder="1" applyAlignment="1">
      <alignment horizontal="center" vertical="top"/>
    </xf>
    <xf numFmtId="49" fontId="4" fillId="0" borderId="15" xfId="0" applyNumberFormat="1" applyFont="1" applyFill="1" applyBorder="1" applyAlignment="1">
      <alignment horizontal="center" vertical="top"/>
    </xf>
    <xf numFmtId="0" fontId="4" fillId="0" borderId="17" xfId="0" applyFont="1" applyFill="1" applyBorder="1" applyAlignment="1">
      <alignment horizontal="center" vertical="top"/>
    </xf>
    <xf numFmtId="180" fontId="5" fillId="33" borderId="21" xfId="0" applyNumberFormat="1" applyFont="1" applyFill="1" applyBorder="1" applyAlignment="1">
      <alignment horizontal="center" vertical="top"/>
    </xf>
    <xf numFmtId="180" fontId="4" fillId="0" borderId="10" xfId="0" applyNumberFormat="1" applyFont="1" applyBorder="1" applyAlignment="1">
      <alignment horizontal="center" vertical="top"/>
    </xf>
    <xf numFmtId="180" fontId="5" fillId="34" borderId="22" xfId="0" applyNumberFormat="1" applyFont="1" applyFill="1" applyBorder="1" applyAlignment="1">
      <alignment horizontal="center" vertical="top"/>
    </xf>
    <xf numFmtId="180" fontId="5" fillId="34" borderId="23" xfId="0" applyNumberFormat="1" applyFont="1" applyFill="1" applyBorder="1" applyAlignment="1">
      <alignment horizontal="center" vertical="top"/>
    </xf>
    <xf numFmtId="180" fontId="5" fillId="34" borderId="24" xfId="0" applyNumberFormat="1" applyFont="1" applyFill="1" applyBorder="1" applyAlignment="1">
      <alignment horizontal="center" vertical="top"/>
    </xf>
    <xf numFmtId="0" fontId="5" fillId="0" borderId="0" xfId="0" applyFont="1" applyBorder="1" applyAlignment="1">
      <alignment horizontal="right" vertical="top" wrapText="1"/>
    </xf>
    <xf numFmtId="0" fontId="4" fillId="0" borderId="19" xfId="0" applyFont="1" applyFill="1" applyBorder="1" applyAlignment="1">
      <alignment horizontal="center" vertical="top" wrapText="1"/>
    </xf>
    <xf numFmtId="0" fontId="4" fillId="0" borderId="16" xfId="0" applyFont="1" applyBorder="1" applyAlignment="1">
      <alignment horizontal="center" vertical="top"/>
    </xf>
    <xf numFmtId="180" fontId="4" fillId="0" borderId="25" xfId="0" applyNumberFormat="1" applyFont="1" applyFill="1" applyBorder="1" applyAlignment="1">
      <alignment horizontal="center" vertical="top"/>
    </xf>
    <xf numFmtId="180" fontId="4" fillId="0" borderId="26" xfId="0" applyNumberFormat="1" applyFont="1" applyFill="1" applyBorder="1" applyAlignment="1">
      <alignment horizontal="center" vertical="top"/>
    </xf>
    <xf numFmtId="180" fontId="4" fillId="0" borderId="27" xfId="0" applyNumberFormat="1" applyFont="1" applyFill="1" applyBorder="1" applyAlignment="1">
      <alignment horizontal="center" vertical="top"/>
    </xf>
    <xf numFmtId="180" fontId="4" fillId="0" borderId="28" xfId="0" applyNumberFormat="1" applyFont="1" applyFill="1" applyBorder="1" applyAlignment="1">
      <alignment horizontal="center" vertical="top"/>
    </xf>
    <xf numFmtId="0" fontId="4" fillId="0" borderId="0" xfId="0" applyFont="1" applyBorder="1" applyAlignment="1">
      <alignment vertical="top"/>
    </xf>
    <xf numFmtId="0" fontId="4" fillId="0" borderId="0" xfId="0" applyFont="1" applyAlignment="1">
      <alignment vertical="top"/>
    </xf>
    <xf numFmtId="0" fontId="4" fillId="0" borderId="0" xfId="0" applyFont="1" applyAlignment="1">
      <alignment horizontal="center" vertical="top"/>
    </xf>
    <xf numFmtId="0" fontId="5" fillId="0" borderId="12" xfId="0" applyFont="1" applyFill="1" applyBorder="1" applyAlignment="1">
      <alignment horizontal="center"/>
    </xf>
    <xf numFmtId="0" fontId="4" fillId="0" borderId="18" xfId="0" applyFont="1" applyFill="1" applyBorder="1" applyAlignment="1">
      <alignment vertical="top" wrapText="1"/>
    </xf>
    <xf numFmtId="0" fontId="4" fillId="0" borderId="0" xfId="0" applyFont="1" applyFill="1" applyBorder="1" applyAlignment="1">
      <alignment vertical="top"/>
    </xf>
    <xf numFmtId="49" fontId="4" fillId="0" borderId="17" xfId="0" applyNumberFormat="1" applyFont="1" applyFill="1" applyBorder="1" applyAlignment="1">
      <alignment horizontal="center" vertical="top"/>
    </xf>
    <xf numFmtId="0" fontId="5" fillId="0" borderId="17" xfId="0" applyFont="1" applyFill="1" applyBorder="1" applyAlignment="1">
      <alignment horizontal="center"/>
    </xf>
    <xf numFmtId="0" fontId="4" fillId="0" borderId="17" xfId="0" applyFont="1" applyFill="1" applyBorder="1" applyAlignment="1">
      <alignment vertical="top" wrapText="1"/>
    </xf>
    <xf numFmtId="0" fontId="4" fillId="0" borderId="0" xfId="0" applyFont="1" applyFill="1" applyBorder="1" applyAlignment="1">
      <alignment horizontal="left" vertical="top"/>
    </xf>
    <xf numFmtId="0" fontId="5" fillId="0" borderId="23" xfId="0" applyFont="1" applyBorder="1" applyAlignment="1">
      <alignment horizontal="center" vertical="center" textRotation="90" wrapText="1"/>
    </xf>
    <xf numFmtId="180" fontId="4" fillId="0" borderId="0" xfId="0" applyNumberFormat="1" applyFont="1" applyAlignment="1">
      <alignment vertical="top"/>
    </xf>
    <xf numFmtId="180" fontId="5" fillId="33" borderId="23" xfId="0" applyNumberFormat="1" applyFont="1" applyFill="1" applyBorder="1" applyAlignment="1">
      <alignment horizontal="center" vertical="top" wrapText="1"/>
    </xf>
    <xf numFmtId="180" fontId="5"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180" fontId="4" fillId="0" borderId="29" xfId="0" applyNumberFormat="1" applyFont="1" applyFill="1" applyBorder="1" applyAlignment="1">
      <alignment horizontal="center" vertical="top"/>
    </xf>
    <xf numFmtId="180" fontId="4" fillId="0" borderId="30" xfId="0" applyNumberFormat="1" applyFont="1" applyFill="1" applyBorder="1" applyAlignment="1">
      <alignment horizontal="center" vertical="top"/>
    </xf>
    <xf numFmtId="180" fontId="4" fillId="0" borderId="11" xfId="0" applyNumberFormat="1" applyFont="1" applyFill="1" applyBorder="1" applyAlignment="1">
      <alignment horizontal="center" vertical="top"/>
    </xf>
    <xf numFmtId="0" fontId="4" fillId="0" borderId="31" xfId="0" applyFont="1" applyFill="1" applyBorder="1" applyAlignment="1">
      <alignment horizontal="center" vertical="top" wrapText="1"/>
    </xf>
    <xf numFmtId="0" fontId="4" fillId="0" borderId="31" xfId="0" applyFont="1" applyFill="1" applyBorder="1" applyAlignment="1">
      <alignment horizontal="center" vertical="top"/>
    </xf>
    <xf numFmtId="0" fontId="4" fillId="0" borderId="0" xfId="0" applyFont="1" applyFill="1" applyBorder="1" applyAlignment="1">
      <alignment horizontal="center" vertical="top"/>
    </xf>
    <xf numFmtId="49" fontId="4"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4" fillId="35" borderId="10" xfId="0" applyFont="1" applyFill="1" applyBorder="1" applyAlignment="1">
      <alignment horizontal="center" vertical="top"/>
    </xf>
    <xf numFmtId="49" fontId="4" fillId="35" borderId="17" xfId="0" applyNumberFormat="1" applyFont="1" applyFill="1" applyBorder="1" applyAlignment="1">
      <alignment vertical="top" wrapText="1"/>
    </xf>
    <xf numFmtId="0" fontId="4" fillId="35" borderId="0" xfId="0" applyFont="1" applyFill="1" applyBorder="1" applyAlignment="1">
      <alignment horizontal="center" vertical="top"/>
    </xf>
    <xf numFmtId="0" fontId="4" fillId="35" borderId="15" xfId="0" applyFont="1" applyFill="1" applyBorder="1" applyAlignment="1">
      <alignment horizontal="center" vertical="top"/>
    </xf>
    <xf numFmtId="0" fontId="4" fillId="35" borderId="10" xfId="0" applyFont="1" applyFill="1" applyBorder="1" applyAlignment="1">
      <alignment horizontal="center" vertical="top" wrapText="1"/>
    </xf>
    <xf numFmtId="0" fontId="4" fillId="35" borderId="17" xfId="0" applyFont="1" applyFill="1" applyBorder="1" applyAlignment="1">
      <alignment horizontal="center" vertical="top" wrapText="1"/>
    </xf>
    <xf numFmtId="49" fontId="4" fillId="0" borderId="32" xfId="0" applyNumberFormat="1" applyFont="1" applyFill="1" applyBorder="1" applyAlignment="1">
      <alignment horizontal="center" vertical="top"/>
    </xf>
    <xf numFmtId="0" fontId="4" fillId="36" borderId="18" xfId="0" applyFont="1" applyFill="1" applyBorder="1" applyAlignment="1">
      <alignment horizontal="center" vertical="top"/>
    </xf>
    <xf numFmtId="0" fontId="4" fillId="36" borderId="15" xfId="0" applyFont="1" applyFill="1" applyBorder="1" applyAlignment="1">
      <alignment horizontal="center" vertical="top"/>
    </xf>
    <xf numFmtId="0" fontId="4" fillId="36" borderId="17" xfId="0" applyFont="1" applyFill="1" applyBorder="1" applyAlignment="1">
      <alignment horizontal="center" vertical="top"/>
    </xf>
    <xf numFmtId="0" fontId="4" fillId="36" borderId="10" xfId="0" applyFont="1" applyFill="1" applyBorder="1" applyAlignment="1">
      <alignment horizontal="center" vertical="top"/>
    </xf>
    <xf numFmtId="180" fontId="5" fillId="0" borderId="33" xfId="0" applyNumberFormat="1" applyFont="1" applyFill="1" applyBorder="1" applyAlignment="1">
      <alignment horizontal="center"/>
    </xf>
    <xf numFmtId="49" fontId="4" fillId="36" borderId="10" xfId="0" applyNumberFormat="1" applyFont="1" applyFill="1" applyBorder="1" applyAlignment="1">
      <alignment vertical="top" wrapText="1"/>
    </xf>
    <xf numFmtId="49" fontId="4" fillId="36" borderId="17" xfId="0" applyNumberFormat="1" applyFont="1" applyFill="1" applyBorder="1" applyAlignment="1">
      <alignment vertical="top" wrapText="1"/>
    </xf>
    <xf numFmtId="0" fontId="4" fillId="36" borderId="0" xfId="0" applyFont="1" applyFill="1" applyBorder="1" applyAlignment="1">
      <alignment horizontal="center" vertical="top"/>
    </xf>
    <xf numFmtId="0" fontId="4" fillId="35" borderId="18" xfId="0" applyFont="1" applyFill="1" applyBorder="1" applyAlignment="1">
      <alignment horizontal="center" vertical="top"/>
    </xf>
    <xf numFmtId="0" fontId="4" fillId="35" borderId="17" xfId="0" applyFont="1" applyFill="1" applyBorder="1" applyAlignment="1">
      <alignment horizontal="center" vertical="top"/>
    </xf>
    <xf numFmtId="49" fontId="4" fillId="35" borderId="34" xfId="0" applyNumberFormat="1" applyFont="1" applyFill="1" applyBorder="1" applyAlignment="1">
      <alignment horizontal="center" vertical="top"/>
    </xf>
    <xf numFmtId="0" fontId="4" fillId="36" borderId="0" xfId="0" applyFont="1" applyFill="1" applyBorder="1" applyAlignment="1">
      <alignment horizontal="center" vertical="top" wrapText="1"/>
    </xf>
    <xf numFmtId="0" fontId="4" fillId="36" borderId="15" xfId="0" applyFont="1" applyFill="1" applyBorder="1" applyAlignment="1">
      <alignment horizontal="center" vertical="top" wrapText="1"/>
    </xf>
    <xf numFmtId="180" fontId="4" fillId="0" borderId="35" xfId="0" applyNumberFormat="1" applyFont="1" applyBorder="1" applyAlignment="1">
      <alignment horizontal="center" vertical="top"/>
    </xf>
    <xf numFmtId="49" fontId="4" fillId="36" borderId="31" xfId="0" applyNumberFormat="1" applyFont="1" applyFill="1" applyBorder="1" applyAlignment="1">
      <alignment horizontal="center" vertical="top"/>
    </xf>
    <xf numFmtId="180" fontId="4" fillId="0" borderId="36" xfId="0" applyNumberFormat="1" applyFont="1" applyBorder="1" applyAlignment="1">
      <alignment horizontal="center" vertical="top"/>
    </xf>
    <xf numFmtId="180" fontId="4" fillId="0" borderId="0" xfId="0" applyNumberFormat="1" applyFont="1" applyBorder="1" applyAlignment="1">
      <alignment horizontal="center" vertical="top"/>
    </xf>
    <xf numFmtId="180" fontId="4" fillId="0" borderId="15" xfId="0" applyNumberFormat="1" applyFont="1" applyBorder="1" applyAlignment="1">
      <alignment horizontal="center" vertical="top" wrapText="1"/>
    </xf>
    <xf numFmtId="180" fontId="5" fillId="33" borderId="23" xfId="0" applyNumberFormat="1" applyFont="1" applyFill="1" applyBorder="1" applyAlignment="1">
      <alignment horizontal="center" vertical="top"/>
    </xf>
    <xf numFmtId="180" fontId="4" fillId="0" borderId="15" xfId="0" applyNumberFormat="1" applyFont="1" applyBorder="1" applyAlignment="1">
      <alignment horizontal="center" vertical="top"/>
    </xf>
    <xf numFmtId="180" fontId="4" fillId="0" borderId="37" xfId="0" applyNumberFormat="1" applyFont="1" applyBorder="1" applyAlignment="1">
      <alignment horizontal="center" vertical="top"/>
    </xf>
    <xf numFmtId="49" fontId="4" fillId="35" borderId="12" xfId="0" applyNumberFormat="1" applyFont="1" applyFill="1" applyBorder="1" applyAlignment="1">
      <alignment vertical="top" wrapText="1"/>
    </xf>
    <xf numFmtId="0" fontId="4" fillId="35" borderId="12" xfId="0" applyFont="1" applyFill="1" applyBorder="1" applyAlignment="1">
      <alignment horizontal="center" vertical="top"/>
    </xf>
    <xf numFmtId="49" fontId="4" fillId="0" borderId="10" xfId="0" applyNumberFormat="1" applyFont="1" applyFill="1" applyBorder="1" applyAlignment="1">
      <alignment horizontal="center" vertical="top"/>
    </xf>
    <xf numFmtId="49" fontId="4" fillId="0" borderId="16" xfId="0" applyNumberFormat="1" applyFont="1" applyFill="1" applyBorder="1" applyAlignment="1">
      <alignment vertical="top" wrapText="1"/>
    </xf>
    <xf numFmtId="49" fontId="4" fillId="0" borderId="0"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0" fontId="4" fillId="0" borderId="19" xfId="0" applyFont="1" applyFill="1" applyBorder="1" applyAlignment="1">
      <alignment horizontal="center" vertical="top"/>
    </xf>
    <xf numFmtId="0" fontId="4" fillId="0" borderId="15" xfId="0" applyFont="1" applyFill="1" applyBorder="1" applyAlignment="1">
      <alignment horizontal="left" vertical="top" wrapText="1" shrinkToFit="1"/>
    </xf>
    <xf numFmtId="180" fontId="4" fillId="0" borderId="32" xfId="0" applyNumberFormat="1" applyFont="1" applyFill="1" applyBorder="1" applyAlignment="1">
      <alignment horizontal="center" wrapText="1"/>
    </xf>
    <xf numFmtId="49" fontId="4" fillId="0" borderId="17" xfId="0" applyNumberFormat="1" applyFont="1" applyFill="1" applyBorder="1" applyAlignment="1">
      <alignment horizontal="center" vertical="top" wrapText="1"/>
    </xf>
    <xf numFmtId="0" fontId="5" fillId="0" borderId="17" xfId="0" applyFont="1" applyFill="1" applyBorder="1" applyAlignment="1">
      <alignment horizontal="right" wrapText="1"/>
    </xf>
    <xf numFmtId="180" fontId="5" fillId="0" borderId="38" xfId="0" applyNumberFormat="1" applyFont="1" applyFill="1" applyBorder="1" applyAlignment="1">
      <alignment horizontal="center"/>
    </xf>
    <xf numFmtId="0" fontId="4" fillId="0" borderId="17" xfId="0" applyFont="1" applyFill="1" applyBorder="1" applyAlignment="1">
      <alignment horizontal="left" vertical="top" wrapText="1" shrinkToFit="1"/>
    </xf>
    <xf numFmtId="180" fontId="4" fillId="0" borderId="0" xfId="0" applyNumberFormat="1" applyFont="1" applyFill="1" applyBorder="1" applyAlignment="1">
      <alignment/>
    </xf>
    <xf numFmtId="49" fontId="4" fillId="0" borderId="17" xfId="0" applyNumberFormat="1" applyFont="1" applyFill="1" applyBorder="1" applyAlignment="1">
      <alignment horizontal="center" wrapText="1"/>
    </xf>
    <xf numFmtId="0" fontId="4" fillId="0" borderId="18" xfId="0" applyFont="1" applyFill="1" applyBorder="1" applyAlignment="1">
      <alignment horizontal="left" vertical="top" wrapText="1" shrinkToFit="1"/>
    </xf>
    <xf numFmtId="49" fontId="4" fillId="0" borderId="0"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180" fontId="4" fillId="0" borderId="18" xfId="0" applyNumberFormat="1" applyFont="1" applyFill="1" applyBorder="1" applyAlignment="1">
      <alignment horizontal="center" vertical="top"/>
    </xf>
    <xf numFmtId="0" fontId="4" fillId="0" borderId="10" xfId="0" applyFont="1" applyFill="1" applyBorder="1" applyAlignment="1">
      <alignment vertical="top" wrapText="1"/>
    </xf>
    <xf numFmtId="49" fontId="4" fillId="0" borderId="0" xfId="0" applyNumberFormat="1" applyFont="1" applyAlignment="1">
      <alignment vertical="top"/>
    </xf>
    <xf numFmtId="49" fontId="4" fillId="0" borderId="33"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9" fontId="4" fillId="0" borderId="0" xfId="0" applyNumberFormat="1" applyFont="1" applyBorder="1" applyAlignment="1">
      <alignment horizontal="right" vertical="top" wrapText="1"/>
    </xf>
    <xf numFmtId="49" fontId="4" fillId="0" borderId="18" xfId="0" applyNumberFormat="1" applyFont="1" applyFill="1" applyBorder="1" applyAlignment="1">
      <alignment vertical="top" wrapText="1"/>
    </xf>
    <xf numFmtId="0" fontId="4" fillId="0" borderId="35" xfId="0" applyFont="1" applyFill="1" applyBorder="1" applyAlignment="1">
      <alignment horizontal="center" vertical="top"/>
    </xf>
    <xf numFmtId="0" fontId="4" fillId="0" borderId="30" xfId="0" applyFont="1" applyFill="1" applyBorder="1" applyAlignment="1">
      <alignment horizontal="center" vertical="top"/>
    </xf>
    <xf numFmtId="49" fontId="4" fillId="0" borderId="30" xfId="0" applyNumberFormat="1" applyFont="1" applyFill="1" applyBorder="1" applyAlignment="1">
      <alignment vertical="top" wrapText="1"/>
    </xf>
    <xf numFmtId="49" fontId="4" fillId="0" borderId="35" xfId="0" applyNumberFormat="1" applyFont="1" applyFill="1" applyBorder="1" applyAlignment="1">
      <alignment vertical="top" wrapText="1"/>
    </xf>
    <xf numFmtId="49" fontId="4" fillId="0" borderId="15" xfId="0" applyNumberFormat="1" applyFont="1" applyFill="1" applyBorder="1" applyAlignment="1">
      <alignment vertical="top" wrapText="1"/>
    </xf>
    <xf numFmtId="49" fontId="4" fillId="35" borderId="18" xfId="0" applyNumberFormat="1" applyFont="1" applyFill="1" applyBorder="1" applyAlignment="1">
      <alignment vertical="top" wrapText="1"/>
    </xf>
    <xf numFmtId="0" fontId="4" fillId="35" borderId="10" xfId="0" applyNumberFormat="1" applyFont="1" applyFill="1" applyBorder="1" applyAlignment="1">
      <alignment vertical="top" wrapText="1" shrinkToFit="1"/>
    </xf>
    <xf numFmtId="0" fontId="4" fillId="0" borderId="39" xfId="0" applyFont="1" applyFill="1" applyBorder="1" applyAlignment="1">
      <alignment horizontal="center" vertical="top"/>
    </xf>
    <xf numFmtId="0" fontId="4" fillId="0" borderId="40" xfId="0" applyFont="1" applyFill="1" applyBorder="1" applyAlignment="1">
      <alignment horizontal="center" vertical="top" wrapText="1"/>
    </xf>
    <xf numFmtId="49" fontId="4" fillId="0" borderId="29" xfId="0" applyNumberFormat="1" applyFont="1" applyFill="1" applyBorder="1" applyAlignment="1">
      <alignment vertical="top" wrapText="1"/>
    </xf>
    <xf numFmtId="0" fontId="4" fillId="0" borderId="11" xfId="0" applyFont="1" applyFill="1" applyBorder="1" applyAlignment="1">
      <alignment vertical="top" wrapText="1"/>
    </xf>
    <xf numFmtId="49" fontId="4" fillId="0" borderId="3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top" wrapText="1"/>
    </xf>
    <xf numFmtId="49" fontId="4" fillId="0" borderId="32" xfId="0" applyNumberFormat="1" applyFont="1" applyFill="1" applyBorder="1" applyAlignment="1">
      <alignment horizontal="center" vertical="center" wrapText="1"/>
    </xf>
    <xf numFmtId="0" fontId="4" fillId="0" borderId="17" xfId="0" applyFont="1" applyBorder="1" applyAlignment="1">
      <alignment horizontal="center" vertical="top"/>
    </xf>
    <xf numFmtId="49" fontId="5" fillId="0" borderId="17" xfId="0" applyNumberFormat="1" applyFont="1" applyFill="1" applyBorder="1" applyAlignment="1">
      <alignment horizontal="right" wrapText="1"/>
    </xf>
    <xf numFmtId="180" fontId="5" fillId="0" borderId="32" xfId="0" applyNumberFormat="1" applyFont="1" applyFill="1" applyBorder="1" applyAlignment="1">
      <alignment horizontal="center"/>
    </xf>
    <xf numFmtId="0" fontId="5" fillId="0" borderId="19" xfId="0" applyFont="1" applyFill="1" applyBorder="1" applyAlignment="1">
      <alignment horizontal="center"/>
    </xf>
    <xf numFmtId="180" fontId="5" fillId="0" borderId="26" xfId="0" applyNumberFormat="1" applyFont="1" applyFill="1" applyBorder="1" applyAlignment="1">
      <alignment horizontal="center"/>
    </xf>
    <xf numFmtId="0" fontId="4" fillId="0" borderId="41" xfId="0" applyFont="1" applyBorder="1" applyAlignment="1">
      <alignment vertical="top" wrapText="1"/>
    </xf>
    <xf numFmtId="0" fontId="4" fillId="0" borderId="32" xfId="0" applyFont="1" applyBorder="1" applyAlignment="1">
      <alignment vertical="top" wrapText="1"/>
    </xf>
    <xf numFmtId="0" fontId="4" fillId="0" borderId="32" xfId="0" applyFont="1" applyFill="1" applyBorder="1" applyAlignment="1">
      <alignment horizontal="center" vertical="top"/>
    </xf>
    <xf numFmtId="0" fontId="4" fillId="0" borderId="29" xfId="0" applyFont="1" applyFill="1" applyBorder="1" applyAlignment="1">
      <alignment horizontal="center" vertical="top" wrapText="1"/>
    </xf>
    <xf numFmtId="180" fontId="5" fillId="0" borderId="42" xfId="0" applyNumberFormat="1" applyFont="1" applyFill="1" applyBorder="1" applyAlignment="1">
      <alignment horizontal="center"/>
    </xf>
    <xf numFmtId="0" fontId="4" fillId="0" borderId="43" xfId="0" applyFont="1" applyFill="1" applyBorder="1" applyAlignment="1">
      <alignment horizontal="center" vertical="top"/>
    </xf>
    <xf numFmtId="180" fontId="4" fillId="0" borderId="16" xfId="0" applyNumberFormat="1" applyFont="1" applyBorder="1" applyAlignment="1">
      <alignment horizontal="center" vertical="top"/>
    </xf>
    <xf numFmtId="180" fontId="5" fillId="34" borderId="23" xfId="0" applyNumberFormat="1" applyFont="1" applyFill="1" applyBorder="1" applyAlignment="1">
      <alignment horizontal="center"/>
    </xf>
    <xf numFmtId="180" fontId="5" fillId="34" borderId="0" xfId="0" applyNumberFormat="1" applyFont="1" applyFill="1" applyBorder="1" applyAlignment="1">
      <alignment horizontal="center"/>
    </xf>
    <xf numFmtId="0" fontId="4" fillId="34" borderId="23" xfId="0" applyFont="1" applyFill="1" applyBorder="1" applyAlignment="1">
      <alignment horizontal="left" vertical="top" wrapText="1"/>
    </xf>
    <xf numFmtId="0" fontId="4" fillId="34" borderId="0" xfId="0" applyFont="1" applyFill="1" applyBorder="1" applyAlignment="1">
      <alignment horizontal="center" vertical="top" wrapText="1"/>
    </xf>
    <xf numFmtId="0" fontId="4" fillId="34" borderId="22" xfId="0" applyFont="1" applyFill="1" applyBorder="1" applyAlignment="1">
      <alignment horizontal="center" vertical="top" wrapText="1"/>
    </xf>
    <xf numFmtId="0" fontId="4" fillId="34" borderId="23" xfId="0" applyFont="1" applyFill="1" applyBorder="1" applyAlignment="1">
      <alignment vertical="top" wrapText="1"/>
    </xf>
    <xf numFmtId="49" fontId="4" fillId="36" borderId="18" xfId="0" applyNumberFormat="1" applyFont="1" applyFill="1" applyBorder="1" applyAlignment="1">
      <alignment vertical="top" wrapText="1"/>
    </xf>
    <xf numFmtId="49" fontId="4" fillId="0" borderId="0" xfId="0" applyNumberFormat="1" applyFont="1" applyFill="1" applyBorder="1" applyAlignment="1">
      <alignment horizontal="center" vertical="center" wrapText="1"/>
    </xf>
    <xf numFmtId="49" fontId="4" fillId="36" borderId="16" xfId="0" applyNumberFormat="1" applyFont="1" applyFill="1" applyBorder="1" applyAlignment="1">
      <alignment vertical="top" wrapText="1"/>
    </xf>
    <xf numFmtId="49" fontId="4" fillId="36" borderId="44" xfId="0" applyNumberFormat="1" applyFont="1" applyFill="1" applyBorder="1" applyAlignment="1">
      <alignment horizontal="center" vertical="top"/>
    </xf>
    <xf numFmtId="0" fontId="4" fillId="36" borderId="16" xfId="0" applyFont="1" applyFill="1" applyBorder="1" applyAlignment="1">
      <alignment horizontal="center" vertical="top" wrapText="1"/>
    </xf>
    <xf numFmtId="0" fontId="4" fillId="36" borderId="40" xfId="0" applyFont="1" applyFill="1" applyBorder="1" applyAlignment="1">
      <alignment horizontal="center" vertical="top" wrapText="1"/>
    </xf>
    <xf numFmtId="49" fontId="4" fillId="36" borderId="15" xfId="0" applyNumberFormat="1" applyFont="1" applyFill="1" applyBorder="1" applyAlignment="1">
      <alignment vertical="top" wrapText="1"/>
    </xf>
    <xf numFmtId="0" fontId="4" fillId="36" borderId="15" xfId="0" applyFont="1" applyFill="1" applyBorder="1" applyAlignment="1">
      <alignment vertical="top"/>
    </xf>
    <xf numFmtId="0" fontId="4" fillId="36" borderId="35" xfId="0" applyFont="1" applyFill="1" applyBorder="1" applyAlignment="1">
      <alignment vertical="top" wrapText="1"/>
    </xf>
    <xf numFmtId="49" fontId="4" fillId="36" borderId="32" xfId="0" applyNumberFormat="1" applyFont="1" applyFill="1" applyBorder="1" applyAlignment="1">
      <alignment horizontal="left" vertical="top" wrapText="1"/>
    </xf>
    <xf numFmtId="0" fontId="4" fillId="36" borderId="32" xfId="0" applyFont="1" applyFill="1" applyBorder="1" applyAlignment="1">
      <alignment horizontal="center" vertical="top" wrapText="1"/>
    </xf>
    <xf numFmtId="0" fontId="4" fillId="35" borderId="13" xfId="0" applyFont="1" applyFill="1" applyBorder="1" applyAlignment="1">
      <alignment horizontal="center" vertical="top"/>
    </xf>
    <xf numFmtId="49" fontId="4" fillId="35" borderId="37" xfId="0" applyNumberFormat="1" applyFont="1" applyFill="1" applyBorder="1" applyAlignment="1">
      <alignment vertical="top" wrapText="1"/>
    </xf>
    <xf numFmtId="49" fontId="4" fillId="36" borderId="41" xfId="0" applyNumberFormat="1" applyFont="1" applyFill="1" applyBorder="1" applyAlignment="1">
      <alignment vertical="top" wrapText="1"/>
    </xf>
    <xf numFmtId="0" fontId="4" fillId="36" borderId="44" xfId="0" applyFont="1" applyFill="1" applyBorder="1" applyAlignment="1">
      <alignment horizontal="center" vertical="top" wrapText="1"/>
    </xf>
    <xf numFmtId="0" fontId="4" fillId="37" borderId="41" xfId="0" applyFont="1" applyFill="1" applyBorder="1" applyAlignment="1">
      <alignment vertical="top" wrapText="1"/>
    </xf>
    <xf numFmtId="0" fontId="4" fillId="37" borderId="44" xfId="0" applyFont="1" applyFill="1" applyBorder="1" applyAlignment="1">
      <alignment horizontal="center" vertical="top" wrapText="1"/>
    </xf>
    <xf numFmtId="0" fontId="4" fillId="37" borderId="16" xfId="0" applyFont="1" applyFill="1" applyBorder="1" applyAlignment="1">
      <alignment horizontal="center" vertical="top" wrapText="1"/>
    </xf>
    <xf numFmtId="0" fontId="4" fillId="36" borderId="32" xfId="0" applyFont="1" applyFill="1" applyBorder="1" applyAlignment="1">
      <alignment vertical="top" wrapText="1"/>
    </xf>
    <xf numFmtId="49" fontId="4" fillId="35" borderId="29" xfId="0" applyNumberFormat="1" applyFont="1" applyFill="1" applyBorder="1" applyAlignment="1">
      <alignment vertical="top" wrapText="1"/>
    </xf>
    <xf numFmtId="0" fontId="4" fillId="0" borderId="41" xfId="0" applyFont="1" applyFill="1" applyBorder="1" applyAlignment="1">
      <alignment horizontal="center" vertical="top"/>
    </xf>
    <xf numFmtId="49" fontId="4" fillId="0" borderId="10" xfId="0" applyNumberFormat="1" applyFont="1" applyFill="1" applyBorder="1" applyAlignment="1">
      <alignment horizontal="center" vertical="top" wrapText="1"/>
    </xf>
    <xf numFmtId="180" fontId="4" fillId="0" borderId="45" xfId="0" applyNumberFormat="1" applyFont="1" applyFill="1" applyBorder="1" applyAlignment="1">
      <alignment horizontal="center" vertical="top"/>
    </xf>
    <xf numFmtId="180" fontId="4" fillId="0" borderId="35" xfId="0" applyNumberFormat="1" applyFont="1" applyFill="1" applyBorder="1" applyAlignment="1">
      <alignment horizontal="center" vertical="top"/>
    </xf>
    <xf numFmtId="180" fontId="4" fillId="0" borderId="15" xfId="0" applyNumberFormat="1" applyFont="1" applyFill="1" applyBorder="1" applyAlignment="1">
      <alignment horizontal="center" vertical="top"/>
    </xf>
    <xf numFmtId="180" fontId="4" fillId="0" borderId="46" xfId="0" applyNumberFormat="1" applyFont="1" applyFill="1" applyBorder="1" applyAlignment="1">
      <alignment horizontal="center" vertical="top"/>
    </xf>
    <xf numFmtId="0" fontId="4" fillId="0" borderId="47" xfId="0" applyFont="1" applyBorder="1" applyAlignment="1">
      <alignment horizontal="center" vertical="top"/>
    </xf>
    <xf numFmtId="0" fontId="4" fillId="0" borderId="15" xfId="0" applyFont="1" applyBorder="1" applyAlignment="1">
      <alignment vertical="top"/>
    </xf>
    <xf numFmtId="0" fontId="4" fillId="0" borderId="0" xfId="0" applyFont="1" applyBorder="1" applyAlignment="1">
      <alignment horizontal="center" vertical="top"/>
    </xf>
    <xf numFmtId="0" fontId="4" fillId="0" borderId="15" xfId="0" applyFont="1" applyBorder="1" applyAlignment="1">
      <alignment vertical="top" wrapText="1"/>
    </xf>
    <xf numFmtId="49" fontId="4" fillId="0" borderId="18" xfId="0" applyNumberFormat="1" applyFont="1" applyFill="1" applyBorder="1" applyAlignment="1">
      <alignment vertical="top"/>
    </xf>
    <xf numFmtId="49" fontId="4" fillId="0" borderId="15" xfId="0" applyNumberFormat="1" applyFont="1" applyFill="1" applyBorder="1" applyAlignment="1">
      <alignment vertical="top"/>
    </xf>
    <xf numFmtId="49" fontId="4" fillId="0" borderId="11" xfId="0" applyNumberFormat="1" applyFont="1" applyFill="1" applyBorder="1" applyAlignment="1">
      <alignment horizontal="center" vertical="top" wrapText="1"/>
    </xf>
    <xf numFmtId="49" fontId="4" fillId="0" borderId="17" xfId="0" applyNumberFormat="1" applyFont="1" applyFill="1" applyBorder="1" applyAlignment="1">
      <alignment vertical="top"/>
    </xf>
    <xf numFmtId="49" fontId="5" fillId="0" borderId="17" xfId="0" applyNumberFormat="1" applyFont="1" applyFill="1" applyBorder="1" applyAlignment="1">
      <alignment horizontal="right" vertical="top" wrapText="1"/>
    </xf>
    <xf numFmtId="180" fontId="5" fillId="0" borderId="32" xfId="0" applyNumberFormat="1" applyFont="1" applyFill="1" applyBorder="1" applyAlignment="1">
      <alignment horizontal="center" vertical="top"/>
    </xf>
    <xf numFmtId="180" fontId="5" fillId="0" borderId="38" xfId="0" applyNumberFormat="1" applyFont="1" applyFill="1" applyBorder="1" applyAlignment="1">
      <alignment horizontal="center" vertical="top"/>
    </xf>
    <xf numFmtId="0" fontId="4" fillId="35" borderId="18" xfId="0" applyFont="1" applyFill="1" applyBorder="1" applyAlignment="1">
      <alignment vertical="top" wrapText="1" shrinkToFit="1"/>
    </xf>
    <xf numFmtId="0" fontId="4" fillId="35" borderId="17" xfId="0" applyFont="1" applyFill="1" applyBorder="1" applyAlignment="1">
      <alignment vertical="top" wrapText="1" shrinkToFit="1"/>
    </xf>
    <xf numFmtId="0" fontId="4" fillId="35" borderId="19" xfId="0" applyFont="1" applyFill="1" applyBorder="1" applyAlignment="1">
      <alignment vertical="top" wrapText="1" shrinkToFit="1"/>
    </xf>
    <xf numFmtId="180" fontId="5" fillId="0" borderId="48" xfId="0" applyNumberFormat="1" applyFont="1" applyFill="1" applyBorder="1" applyAlignment="1">
      <alignment horizontal="center"/>
    </xf>
    <xf numFmtId="180" fontId="4" fillId="0" borderId="40" xfId="0" applyNumberFormat="1" applyFont="1" applyFill="1" applyBorder="1" applyAlignment="1">
      <alignment horizontal="center" vertical="top"/>
    </xf>
    <xf numFmtId="49" fontId="4" fillId="0" borderId="19" xfId="0" applyNumberFormat="1" applyFont="1" applyFill="1" applyBorder="1" applyAlignment="1">
      <alignment horizontal="center" vertical="top" wrapText="1"/>
    </xf>
    <xf numFmtId="0" fontId="4" fillId="37" borderId="11" xfId="0" applyFont="1" applyFill="1" applyBorder="1" applyAlignment="1">
      <alignment vertical="top" wrapText="1"/>
    </xf>
    <xf numFmtId="0" fontId="4" fillId="38" borderId="12" xfId="0" applyFont="1" applyFill="1" applyBorder="1" applyAlignment="1">
      <alignment vertical="top" wrapText="1"/>
    </xf>
    <xf numFmtId="0" fontId="4" fillId="38" borderId="11" xfId="0" applyFont="1" applyFill="1" applyBorder="1" applyAlignment="1">
      <alignment vertical="top" wrapText="1"/>
    </xf>
    <xf numFmtId="0" fontId="4" fillId="38" borderId="49" xfId="0" applyFont="1" applyFill="1" applyBorder="1" applyAlignment="1">
      <alignment horizontal="center" vertical="top" wrapText="1"/>
    </xf>
    <xf numFmtId="0" fontId="4" fillId="38" borderId="11" xfId="0" applyFont="1" applyFill="1" applyBorder="1" applyAlignment="1">
      <alignment horizontal="center" vertical="top" wrapText="1"/>
    </xf>
    <xf numFmtId="49" fontId="4" fillId="38" borderId="17" xfId="0" applyNumberFormat="1" applyFont="1" applyFill="1" applyBorder="1" applyAlignment="1">
      <alignment vertical="top" wrapText="1"/>
    </xf>
    <xf numFmtId="0" fontId="4" fillId="38" borderId="32" xfId="0" applyFont="1" applyFill="1" applyBorder="1" applyAlignment="1">
      <alignment horizontal="center" vertical="top"/>
    </xf>
    <xf numFmtId="0" fontId="4" fillId="38" borderId="17" xfId="0" applyFont="1" applyFill="1" applyBorder="1" applyAlignment="1">
      <alignment horizontal="center" vertical="top" wrapText="1"/>
    </xf>
    <xf numFmtId="49" fontId="4" fillId="0" borderId="50" xfId="0" applyNumberFormat="1" applyFont="1" applyFill="1" applyBorder="1" applyAlignment="1">
      <alignment horizontal="center" vertical="top"/>
    </xf>
    <xf numFmtId="49" fontId="4" fillId="0" borderId="13" xfId="0" applyNumberFormat="1" applyFont="1" applyFill="1" applyBorder="1" applyAlignment="1">
      <alignment horizontal="center" vertical="top" wrapText="1"/>
    </xf>
    <xf numFmtId="49" fontId="4" fillId="0" borderId="50"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top" wrapText="1"/>
    </xf>
    <xf numFmtId="49" fontId="4" fillId="0" borderId="3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180" fontId="4" fillId="0" borderId="33" xfId="0" applyNumberFormat="1" applyFont="1" applyFill="1" applyBorder="1" applyAlignment="1">
      <alignment horizontal="center" wrapText="1"/>
    </xf>
    <xf numFmtId="180" fontId="4" fillId="0" borderId="14" xfId="0" applyNumberFormat="1" applyFont="1" applyFill="1" applyBorder="1" applyAlignment="1">
      <alignment horizontal="center" wrapText="1"/>
    </xf>
    <xf numFmtId="49" fontId="4" fillId="0" borderId="43" xfId="0" applyNumberFormat="1" applyFont="1" applyFill="1" applyBorder="1" applyAlignment="1">
      <alignment horizontal="center" vertical="top"/>
    </xf>
    <xf numFmtId="49" fontId="4" fillId="0" borderId="33" xfId="0" applyNumberFormat="1" applyFont="1" applyFill="1" applyBorder="1" applyAlignment="1">
      <alignment horizontal="center" vertical="top"/>
    </xf>
    <xf numFmtId="49" fontId="4" fillId="0" borderId="33" xfId="0" applyNumberFormat="1" applyFont="1" applyFill="1" applyBorder="1" applyAlignment="1">
      <alignment horizontal="center" wrapText="1"/>
    </xf>
    <xf numFmtId="49" fontId="4" fillId="0" borderId="14" xfId="0" applyNumberFormat="1" applyFont="1" applyFill="1" applyBorder="1" applyAlignment="1">
      <alignment horizontal="center" wrapText="1"/>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Alignment="1">
      <alignment horizontal="center" vertical="top" wrapText="1"/>
    </xf>
    <xf numFmtId="0" fontId="8" fillId="0" borderId="0" xfId="0" applyFont="1" applyAlignment="1">
      <alignment vertical="top"/>
    </xf>
    <xf numFmtId="0" fontId="11" fillId="0" borderId="0" xfId="0" applyFont="1" applyAlignment="1">
      <alignment vertical="top" wrapText="1"/>
    </xf>
    <xf numFmtId="0" fontId="8" fillId="0" borderId="0" xfId="0" applyFont="1" applyAlignment="1">
      <alignment/>
    </xf>
    <xf numFmtId="0" fontId="11" fillId="0" borderId="0" xfId="0" applyFont="1" applyAlignment="1">
      <alignment/>
    </xf>
    <xf numFmtId="0" fontId="9" fillId="0" borderId="0" xfId="0" applyFont="1" applyAlignment="1">
      <alignment vertical="top"/>
    </xf>
    <xf numFmtId="0" fontId="8" fillId="0" borderId="0" xfId="0" applyFont="1" applyAlignment="1">
      <alignment vertical="top"/>
    </xf>
    <xf numFmtId="0" fontId="8" fillId="0" borderId="0" xfId="0" applyFont="1" applyAlignment="1">
      <alignment horizontal="center" vertical="top"/>
    </xf>
    <xf numFmtId="0" fontId="8" fillId="0" borderId="0" xfId="0" applyFont="1" applyAlignment="1">
      <alignment/>
    </xf>
    <xf numFmtId="0" fontId="9" fillId="0" borderId="0" xfId="0" applyFont="1" applyAlignment="1">
      <alignment/>
    </xf>
    <xf numFmtId="0" fontId="4" fillId="0" borderId="0" xfId="0" applyFont="1" applyAlignment="1">
      <alignment vertical="top"/>
    </xf>
    <xf numFmtId="0" fontId="13" fillId="0" borderId="0" xfId="0" applyFont="1" applyFill="1" applyBorder="1" applyAlignment="1">
      <alignment horizontal="left" vertical="top"/>
    </xf>
    <xf numFmtId="180" fontId="13" fillId="0" borderId="0" xfId="0" applyNumberFormat="1" applyFont="1" applyBorder="1" applyAlignment="1">
      <alignment vertical="top"/>
    </xf>
    <xf numFmtId="0" fontId="13" fillId="0" borderId="0" xfId="0" applyFont="1" applyBorder="1" applyAlignment="1">
      <alignment vertical="top"/>
    </xf>
    <xf numFmtId="49" fontId="5" fillId="34" borderId="23" xfId="0" applyNumberFormat="1" applyFont="1" applyFill="1" applyBorder="1" applyAlignment="1">
      <alignment horizontal="center"/>
    </xf>
    <xf numFmtId="49" fontId="4" fillId="0" borderId="18" xfId="0" applyNumberFormat="1" applyFont="1" applyFill="1" applyBorder="1" applyAlignment="1">
      <alignment horizontal="center" vertical="top"/>
    </xf>
    <xf numFmtId="0" fontId="4" fillId="0" borderId="40" xfId="0" applyFont="1" applyFill="1" applyBorder="1" applyAlignment="1">
      <alignment horizontal="center" vertical="top"/>
    </xf>
    <xf numFmtId="0" fontId="4" fillId="0" borderId="14" xfId="0" applyFont="1" applyFill="1" applyBorder="1" applyAlignment="1">
      <alignment horizontal="center" vertical="top"/>
    </xf>
    <xf numFmtId="180" fontId="4" fillId="0" borderId="37" xfId="0" applyNumberFormat="1" applyFont="1" applyFill="1" applyBorder="1" applyAlignment="1">
      <alignment horizontal="center" vertical="top"/>
    </xf>
    <xf numFmtId="0" fontId="9" fillId="0" borderId="0" xfId="0" applyFont="1" applyAlignment="1">
      <alignment wrapText="1"/>
    </xf>
    <xf numFmtId="0" fontId="0" fillId="0" borderId="0" xfId="0" applyAlignment="1">
      <alignment wrapText="1"/>
    </xf>
    <xf numFmtId="0" fontId="9" fillId="0" borderId="0" xfId="0" applyFont="1" applyAlignment="1">
      <alignment vertical="top" wrapText="1"/>
    </xf>
    <xf numFmtId="0" fontId="12"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9" fillId="0" borderId="0" xfId="0" applyFont="1" applyAlignment="1">
      <alignment vertical="top" wrapText="1"/>
    </xf>
    <xf numFmtId="0" fontId="11" fillId="0" borderId="0" xfId="0" applyFont="1" applyAlignment="1">
      <alignment vertical="top" wrapText="1"/>
    </xf>
    <xf numFmtId="0" fontId="9" fillId="0" borderId="0" xfId="0" applyFont="1" applyAlignment="1">
      <alignment horizontal="left" vertical="top" wrapText="1"/>
    </xf>
    <xf numFmtId="49" fontId="4" fillId="0" borderId="10"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37" xfId="0" applyNumberFormat="1" applyFont="1" applyFill="1" applyBorder="1" applyAlignment="1">
      <alignment horizontal="center" vertical="top"/>
    </xf>
    <xf numFmtId="49" fontId="4" fillId="0" borderId="50"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4" fillId="0" borderId="18"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vertical="top" wrapText="1"/>
    </xf>
    <xf numFmtId="49" fontId="4" fillId="0" borderId="48" xfId="0" applyNumberFormat="1" applyFont="1" applyFill="1" applyBorder="1" applyAlignment="1">
      <alignment horizontal="center" vertical="top"/>
    </xf>
    <xf numFmtId="49" fontId="4" fillId="0" borderId="31"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34" xfId="0" applyNumberFormat="1" applyFont="1" applyFill="1" applyBorder="1" applyAlignment="1">
      <alignment horizontal="center" vertical="top"/>
    </xf>
    <xf numFmtId="49" fontId="4" fillId="0" borderId="43" xfId="0" applyNumberFormat="1" applyFont="1" applyFill="1" applyBorder="1" applyAlignment="1">
      <alignment horizontal="center" vertical="top" wrapText="1"/>
    </xf>
    <xf numFmtId="49" fontId="4" fillId="0" borderId="33"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40" xfId="0" applyNumberFormat="1" applyFont="1" applyFill="1" applyBorder="1" applyAlignment="1">
      <alignment horizontal="center" vertical="top" wrapText="1"/>
    </xf>
    <xf numFmtId="49" fontId="4" fillId="0" borderId="32" xfId="0" applyNumberFormat="1" applyFont="1" applyFill="1" applyBorder="1" applyAlignment="1">
      <alignment horizontal="center" vertical="top" wrapText="1"/>
    </xf>
    <xf numFmtId="0" fontId="4" fillId="0" borderId="18" xfId="0" applyFont="1" applyFill="1" applyBorder="1" applyAlignment="1">
      <alignment horizontal="left" vertical="top" wrapText="1" shrinkToFit="1"/>
    </xf>
    <xf numFmtId="0" fontId="4" fillId="0" borderId="17" xfId="0" applyFont="1" applyFill="1" applyBorder="1" applyAlignment="1">
      <alignment horizontal="left" vertical="top" wrapText="1" shrinkToFit="1"/>
    </xf>
    <xf numFmtId="49" fontId="4" fillId="0" borderId="18"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4" fillId="0" borderId="15" xfId="0" applyFont="1" applyFill="1" applyBorder="1" applyAlignment="1">
      <alignment horizontal="left" vertical="top" wrapText="1" shrinkToFit="1"/>
    </xf>
    <xf numFmtId="0" fontId="4" fillId="38" borderId="18" xfId="0" applyFont="1" applyFill="1" applyBorder="1" applyAlignment="1">
      <alignment horizontal="left" vertical="top" wrapText="1"/>
    </xf>
    <xf numFmtId="0" fontId="4" fillId="38" borderId="15" xfId="0" applyFont="1" applyFill="1" applyBorder="1" applyAlignment="1">
      <alignment horizontal="left" vertical="top" wrapText="1"/>
    </xf>
    <xf numFmtId="0" fontId="4" fillId="37" borderId="18" xfId="0" applyFont="1" applyFill="1" applyBorder="1" applyAlignment="1">
      <alignment horizontal="center" vertical="top"/>
    </xf>
    <xf numFmtId="0" fontId="4" fillId="37" borderId="17" xfId="0" applyFont="1" applyFill="1" applyBorder="1" applyAlignment="1">
      <alignment horizontal="center" vertical="top"/>
    </xf>
    <xf numFmtId="0" fontId="4" fillId="37" borderId="18" xfId="0" applyFont="1" applyFill="1" applyBorder="1" applyAlignment="1">
      <alignment horizontal="left" vertical="top" wrapText="1"/>
    </xf>
    <xf numFmtId="0" fontId="4" fillId="37" borderId="17" xfId="0" applyFont="1" applyFill="1" applyBorder="1" applyAlignment="1">
      <alignment horizontal="left" vertical="top" wrapText="1"/>
    </xf>
    <xf numFmtId="49" fontId="4" fillId="0" borderId="5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35" xfId="0" applyNumberFormat="1" applyFont="1" applyFill="1" applyBorder="1" applyAlignment="1">
      <alignment horizontal="center" vertical="top" wrapText="1"/>
    </xf>
    <xf numFmtId="0" fontId="4" fillId="0" borderId="11" xfId="0" applyNumberFormat="1" applyFont="1" applyFill="1" applyBorder="1" applyAlignment="1">
      <alignment horizontal="left" vertical="top" wrapText="1" shrinkToFit="1"/>
    </xf>
    <xf numFmtId="0" fontId="4" fillId="0" borderId="17" xfId="0" applyNumberFormat="1" applyFont="1" applyFill="1" applyBorder="1" applyAlignment="1">
      <alignment horizontal="left" vertical="top" wrapText="1" shrinkToFit="1"/>
    </xf>
    <xf numFmtId="49" fontId="4" fillId="0" borderId="18"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4" fillId="0" borderId="33" xfId="0" applyFont="1" applyBorder="1" applyAlignment="1">
      <alignment horizontal="left" vertical="top" wrapText="1"/>
    </xf>
    <xf numFmtId="0" fontId="4" fillId="0" borderId="14" xfId="0" applyFont="1" applyBorder="1" applyAlignment="1">
      <alignment horizontal="left" vertical="top" wrapText="1"/>
    </xf>
    <xf numFmtId="0" fontId="4" fillId="0" borderId="32" xfId="0" applyFont="1" applyBorder="1" applyAlignment="1">
      <alignment horizontal="left" vertical="top" wrapText="1"/>
    </xf>
    <xf numFmtId="0" fontId="5" fillId="33" borderId="22" xfId="0" applyFont="1" applyFill="1" applyBorder="1" applyAlignment="1">
      <alignment horizontal="right" vertical="top" wrapText="1"/>
    </xf>
    <xf numFmtId="0" fontId="5" fillId="33" borderId="21" xfId="0" applyFont="1" applyFill="1" applyBorder="1" applyAlignment="1">
      <alignment horizontal="right" vertical="top" wrapText="1"/>
    </xf>
    <xf numFmtId="0" fontId="5" fillId="33" borderId="24" xfId="0" applyFont="1" applyFill="1" applyBorder="1" applyAlignment="1">
      <alignment horizontal="right" vertical="top" wrapText="1"/>
    </xf>
    <xf numFmtId="0" fontId="4" fillId="0" borderId="48" xfId="0" applyFont="1" applyBorder="1" applyAlignment="1">
      <alignment horizontal="left" vertical="top" wrapText="1"/>
    </xf>
    <xf numFmtId="0" fontId="4" fillId="0" borderId="34" xfId="0" applyFont="1" applyBorder="1" applyAlignment="1">
      <alignment horizontal="left" vertical="top" wrapText="1"/>
    </xf>
    <xf numFmtId="0" fontId="4" fillId="0" borderId="51" xfId="0" applyFont="1" applyBorder="1" applyAlignment="1">
      <alignment horizontal="left" vertical="top" wrapText="1"/>
    </xf>
    <xf numFmtId="0" fontId="5" fillId="34" borderId="22" xfId="0" applyFont="1" applyFill="1" applyBorder="1" applyAlignment="1">
      <alignment horizontal="right" vertical="top" wrapText="1"/>
    </xf>
    <xf numFmtId="0" fontId="5" fillId="34" borderId="21" xfId="0" applyFont="1" applyFill="1" applyBorder="1" applyAlignment="1">
      <alignment horizontal="right" vertical="top" wrapText="1"/>
    </xf>
    <xf numFmtId="0" fontId="5" fillId="34" borderId="24" xfId="0" applyFont="1" applyFill="1" applyBorder="1" applyAlignment="1">
      <alignment horizontal="right" vertical="top" wrapText="1"/>
    </xf>
    <xf numFmtId="0" fontId="4" fillId="0" borderId="36" xfId="0" applyFont="1" applyBorder="1" applyAlignment="1">
      <alignment horizontal="left" vertical="top" wrapText="1"/>
    </xf>
    <xf numFmtId="0" fontId="4" fillId="0" borderId="44" xfId="0" applyFont="1" applyBorder="1" applyAlignment="1">
      <alignment horizontal="left" vertical="top" wrapText="1"/>
    </xf>
    <xf numFmtId="0" fontId="4" fillId="0" borderId="41" xfId="0" applyFont="1" applyBorder="1" applyAlignment="1">
      <alignment horizontal="left" vertical="top" wrapText="1"/>
    </xf>
    <xf numFmtId="0" fontId="5"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7" xfId="0" applyFont="1" applyBorder="1" applyAlignment="1">
      <alignment horizontal="left" vertical="top" wrapText="1"/>
    </xf>
    <xf numFmtId="0" fontId="4" fillId="0" borderId="31" xfId="0" applyFont="1" applyBorder="1" applyAlignment="1">
      <alignment horizontal="left" vertical="top" wrapText="1"/>
    </xf>
    <xf numFmtId="0" fontId="4" fillId="0" borderId="29" xfId="0" applyFont="1" applyBorder="1" applyAlignment="1">
      <alignment horizontal="left" vertical="top" wrapText="1"/>
    </xf>
    <xf numFmtId="2" fontId="12" fillId="0" borderId="13" xfId="0" applyNumberFormat="1" applyFont="1" applyBorder="1" applyAlignment="1">
      <alignment horizontal="left" vertical="top" wrapText="1"/>
    </xf>
    <xf numFmtId="49" fontId="5" fillId="34" borderId="22" xfId="0" applyNumberFormat="1" applyFont="1" applyFill="1" applyBorder="1" applyAlignment="1">
      <alignment horizontal="right"/>
    </xf>
    <xf numFmtId="49" fontId="5" fillId="34" borderId="21" xfId="0" applyNumberFormat="1" applyFont="1" applyFill="1" applyBorder="1" applyAlignment="1">
      <alignment horizontal="right"/>
    </xf>
    <xf numFmtId="49" fontId="5" fillId="34" borderId="24" xfId="0" applyNumberFormat="1" applyFont="1" applyFill="1" applyBorder="1" applyAlignment="1">
      <alignment horizontal="right"/>
    </xf>
    <xf numFmtId="49" fontId="4" fillId="0" borderId="18" xfId="0" applyNumberFormat="1" applyFont="1" applyFill="1" applyBorder="1" applyAlignment="1">
      <alignment horizontal="left" vertical="top" wrapText="1"/>
    </xf>
    <xf numFmtId="49" fontId="4" fillId="0" borderId="17" xfId="0" applyNumberFormat="1" applyFont="1" applyFill="1" applyBorder="1" applyAlignment="1">
      <alignment horizontal="left" vertical="top" wrapText="1"/>
    </xf>
    <xf numFmtId="0" fontId="4" fillId="35" borderId="18" xfId="0" applyFont="1" applyFill="1" applyBorder="1" applyAlignment="1">
      <alignment horizontal="left" vertical="top" wrapText="1"/>
    </xf>
    <xf numFmtId="0" fontId="4" fillId="35" borderId="17" xfId="0" applyFont="1" applyFill="1" applyBorder="1" applyAlignment="1">
      <alignment horizontal="left" vertical="top" wrapText="1"/>
    </xf>
    <xf numFmtId="49" fontId="4" fillId="35" borderId="18" xfId="0" applyNumberFormat="1" applyFont="1" applyFill="1" applyBorder="1" applyAlignment="1">
      <alignment horizontal="left" vertical="top" wrapText="1"/>
    </xf>
    <xf numFmtId="49" fontId="4" fillId="35" borderId="17" xfId="0" applyNumberFormat="1" applyFont="1" applyFill="1" applyBorder="1" applyAlignment="1">
      <alignment horizontal="left" vertical="top" wrapText="1"/>
    </xf>
    <xf numFmtId="0" fontId="4" fillId="35" borderId="18" xfId="0" applyNumberFormat="1" applyFont="1" applyFill="1" applyBorder="1" applyAlignment="1">
      <alignment horizontal="left" vertical="top" wrapText="1"/>
    </xf>
    <xf numFmtId="0" fontId="4" fillId="35" borderId="17"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xf>
    <xf numFmtId="49" fontId="4" fillId="0" borderId="55" xfId="0" applyNumberFormat="1" applyFont="1" applyFill="1" applyBorder="1" applyAlignment="1">
      <alignment horizontal="center" vertical="top" wrapText="1"/>
    </xf>
    <xf numFmtId="49" fontId="4" fillId="0" borderId="56" xfId="0" applyNumberFormat="1" applyFont="1" applyFill="1" applyBorder="1" applyAlignment="1">
      <alignment horizontal="center" vertical="top" wrapText="1"/>
    </xf>
    <xf numFmtId="49" fontId="4" fillId="0" borderId="57" xfId="0" applyNumberFormat="1" applyFont="1" applyFill="1" applyBorder="1" applyAlignment="1">
      <alignment horizontal="center" vertical="top" wrapText="1"/>
    </xf>
    <xf numFmtId="0" fontId="5" fillId="0" borderId="18" xfId="0" applyFont="1" applyBorder="1" applyAlignment="1">
      <alignment horizontal="center" vertical="center" textRotation="90" wrapText="1"/>
    </xf>
    <xf numFmtId="0" fontId="5" fillId="0" borderId="17" xfId="0" applyFont="1" applyBorder="1" applyAlignment="1">
      <alignment/>
    </xf>
    <xf numFmtId="0" fontId="5" fillId="0" borderId="50"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35" xfId="0" applyFont="1" applyBorder="1" applyAlignment="1">
      <alignment horizontal="center" vertical="center" textRotation="90" wrapText="1"/>
    </xf>
    <xf numFmtId="0" fontId="5" fillId="0" borderId="32" xfId="0" applyFont="1" applyBorder="1" applyAlignment="1">
      <alignment horizontal="center" vertical="center" textRotation="90" wrapText="1"/>
    </xf>
    <xf numFmtId="0" fontId="5" fillId="0" borderId="0"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4" fillId="0" borderId="18" xfId="0" applyNumberFormat="1" applyFont="1" applyFill="1" applyBorder="1" applyAlignment="1">
      <alignment horizontal="left" vertical="top" wrapText="1" shrinkToFit="1"/>
    </xf>
    <xf numFmtId="0" fontId="4" fillId="0" borderId="15" xfId="0" applyNumberFormat="1" applyFont="1" applyFill="1" applyBorder="1" applyAlignment="1">
      <alignment horizontal="left" vertical="top" wrapText="1" shrinkToFit="1"/>
    </xf>
    <xf numFmtId="0" fontId="4" fillId="35" borderId="18" xfId="0" applyNumberFormat="1" applyFont="1" applyFill="1" applyBorder="1" applyAlignment="1">
      <alignment horizontal="left" vertical="top" wrapText="1" shrinkToFit="1"/>
    </xf>
    <xf numFmtId="0" fontId="4" fillId="35" borderId="15" xfId="0" applyNumberFormat="1" applyFont="1" applyFill="1" applyBorder="1" applyAlignment="1">
      <alignment horizontal="left" vertical="top" wrapText="1" shrinkToFit="1"/>
    </xf>
    <xf numFmtId="0" fontId="4" fillId="35" borderId="17" xfId="0" applyNumberFormat="1" applyFont="1" applyFill="1" applyBorder="1" applyAlignment="1">
      <alignment horizontal="left" vertical="top" wrapText="1" shrinkToFit="1"/>
    </xf>
    <xf numFmtId="49" fontId="4" fillId="0" borderId="15" xfId="0" applyNumberFormat="1" applyFont="1" applyFill="1" applyBorder="1" applyAlignment="1">
      <alignment horizontal="left" vertical="top" wrapText="1"/>
    </xf>
    <xf numFmtId="0" fontId="4" fillId="38" borderId="18" xfId="0" applyFont="1" applyFill="1" applyBorder="1" applyAlignment="1">
      <alignment horizontal="left" vertical="top" wrapText="1" shrinkToFit="1"/>
    </xf>
    <xf numFmtId="0" fontId="4" fillId="38" borderId="15" xfId="0" applyFont="1" applyFill="1" applyBorder="1" applyAlignment="1">
      <alignment horizontal="left" vertical="top" wrapText="1" shrinkToFit="1"/>
    </xf>
    <xf numFmtId="0" fontId="4" fillId="38" borderId="17" xfId="0" applyFont="1" applyFill="1" applyBorder="1" applyAlignment="1">
      <alignment horizontal="left" vertical="top" wrapText="1" shrinkToFi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7" fillId="0" borderId="0" xfId="0" applyFont="1" applyAlignment="1">
      <alignment horizontal="center" vertical="top" wrapText="1"/>
    </xf>
    <xf numFmtId="0" fontId="5" fillId="0" borderId="4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49" fontId="5" fillId="0" borderId="13" xfId="0" applyNumberFormat="1" applyFont="1" applyBorder="1" applyAlignment="1">
      <alignment horizontal="center" vertical="center" textRotation="90" wrapText="1"/>
    </xf>
    <xf numFmtId="49" fontId="5" fillId="0" borderId="0" xfId="0" applyNumberFormat="1" applyFont="1" applyBorder="1" applyAlignment="1">
      <alignment horizontal="center" vertical="center" textRotation="90" wrapText="1"/>
    </xf>
    <xf numFmtId="49" fontId="5" fillId="0" borderId="14" xfId="0" applyNumberFormat="1" applyFont="1" applyBorder="1" applyAlignment="1">
      <alignment horizontal="center" vertical="center" textRotation="90" wrapText="1"/>
    </xf>
    <xf numFmtId="49" fontId="5" fillId="0" borderId="10" xfId="0" applyNumberFormat="1" applyFont="1" applyBorder="1" applyAlignment="1">
      <alignment horizontal="center" vertical="center" textRotation="90" wrapText="1"/>
    </xf>
    <xf numFmtId="49" fontId="5" fillId="0" borderId="16" xfId="0" applyNumberFormat="1" applyFont="1" applyBorder="1" applyAlignment="1">
      <alignment horizontal="center" vertical="center" textRotation="90" wrapText="1"/>
    </xf>
    <xf numFmtId="49" fontId="5" fillId="0" borderId="12" xfId="0" applyNumberFormat="1"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8"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4" fillId="36" borderId="18" xfId="0" applyFont="1" applyFill="1" applyBorder="1" applyAlignment="1">
      <alignment horizontal="left" vertical="top" wrapText="1"/>
    </xf>
    <xf numFmtId="0" fontId="4" fillId="36" borderId="17" xfId="0" applyFont="1" applyFill="1" applyBorder="1" applyAlignment="1">
      <alignment horizontal="left" vertical="top" wrapText="1"/>
    </xf>
    <xf numFmtId="49" fontId="4" fillId="0" borderId="40" xfId="0" applyNumberFormat="1" applyFont="1" applyFill="1" applyBorder="1" applyAlignment="1">
      <alignment vertical="top" wrapText="1"/>
    </xf>
    <xf numFmtId="0" fontId="4" fillId="0" borderId="17" xfId="0" applyFont="1" applyFill="1" applyBorder="1" applyAlignment="1">
      <alignment vertical="top"/>
    </xf>
    <xf numFmtId="0" fontId="4" fillId="0" borderId="18" xfId="0" applyFont="1" applyFill="1" applyBorder="1" applyAlignment="1">
      <alignment horizontal="center" vertical="top"/>
    </xf>
    <xf numFmtId="0" fontId="4" fillId="0" borderId="17" xfId="0" applyFont="1" applyFill="1" applyBorder="1" applyAlignment="1">
      <alignment horizontal="center" vertical="top"/>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Nr.7 įvykdymas pagal 2007 m. SVP</a:t>
            </a:r>
          </a:p>
        </c:rich>
      </c:tx>
      <c:layout>
        <c:manualLayout>
          <c:xMode val="factor"/>
          <c:yMode val="factor"/>
          <c:x val="0.01225"/>
          <c:y val="0"/>
        </c:manualLayout>
      </c:layout>
      <c:spPr>
        <a:noFill/>
        <a:ln>
          <a:noFill/>
        </a:ln>
      </c:spPr>
    </c:title>
    <c:view3D>
      <c:rotX val="15"/>
      <c:hPercent val="100"/>
      <c:rotY val="0"/>
      <c:depthPercent val="100"/>
      <c:rAngAx val="1"/>
    </c:view3D>
    <c:plotArea>
      <c:layout>
        <c:manualLayout>
          <c:xMode val="edge"/>
          <c:yMode val="edge"/>
          <c:x val="0.26825"/>
          <c:y val="0.38525"/>
          <c:w val="0.43675"/>
          <c:h val="0.367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solidFill>
                          <a:srgbClr val="000000"/>
                        </a:solidFill>
                      </a:rPr>
                      <a:t>Neįvykdyta
4%</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000000"/>
                        </a:solidFill>
                      </a:rPr>
                      <a:t>Dalinai įvykdyta
26%</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200" b="0" i="0" u="none" baseline="0">
                    <a:solidFill>
                      <a:srgbClr val="000000"/>
                    </a:solidFill>
                  </a:defRPr>
                </a:pPr>
              </a:p>
            </c:txPr>
            <c:dLblPos val="bestFit"/>
            <c:showLegendKey val="0"/>
            <c:showVal val="0"/>
            <c:showBubbleSize val="0"/>
            <c:showCatName val="1"/>
            <c:showSerName val="0"/>
            <c:showLeaderLines val="1"/>
            <c:showPercent val="1"/>
          </c:dLbls>
          <c:cat>
            <c:strRef>
              <c:f>APRAŠYMAS!$B$13:$B$15</c:f>
              <c:strCache/>
            </c:strRef>
          </c:cat>
          <c:val>
            <c:numRef>
              <c:f>APRAŠYMAS!$C$13:$C$15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10</xdr:row>
      <xdr:rowOff>0</xdr:rowOff>
    </xdr:from>
    <xdr:to>
      <xdr:col>8</xdr:col>
      <xdr:colOff>466725</xdr:colOff>
      <xdr:row>20</xdr:row>
      <xdr:rowOff>190500</xdr:rowOff>
    </xdr:to>
    <xdr:graphicFrame>
      <xdr:nvGraphicFramePr>
        <xdr:cNvPr id="1" name="Diagrama 2"/>
        <xdr:cNvGraphicFramePr/>
      </xdr:nvGraphicFramePr>
      <xdr:xfrm>
        <a:off x="571500" y="2752725"/>
        <a:ext cx="4772025" cy="2286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A1" sqref="A1:J1"/>
    </sheetView>
  </sheetViews>
  <sheetFormatPr defaultColWidth="9.140625" defaultRowHeight="12.75"/>
  <cols>
    <col min="1" max="9" width="9.140625" style="211" customWidth="1"/>
    <col min="10" max="10" width="10.7109375" style="211" customWidth="1"/>
    <col min="11" max="16384" width="9.140625" style="211" customWidth="1"/>
  </cols>
  <sheetData>
    <row r="1" spans="1:10" s="206" customFormat="1" ht="48" customHeight="1">
      <c r="A1" s="231" t="s">
        <v>147</v>
      </c>
      <c r="B1" s="231"/>
      <c r="C1" s="231"/>
      <c r="D1" s="231"/>
      <c r="E1" s="231"/>
      <c r="F1" s="231"/>
      <c r="G1" s="231"/>
      <c r="H1" s="231"/>
      <c r="I1" s="231"/>
      <c r="J1" s="231"/>
    </row>
    <row r="2" spans="1:10" s="206" customFormat="1" ht="14.25" customHeight="1">
      <c r="A2" s="231" t="s">
        <v>111</v>
      </c>
      <c r="B2" s="232"/>
      <c r="C2" s="232"/>
      <c r="D2" s="232"/>
      <c r="E2" s="232"/>
      <c r="F2" s="232"/>
      <c r="G2" s="232"/>
      <c r="H2" s="232"/>
      <c r="I2" s="232"/>
      <c r="J2" s="232"/>
    </row>
    <row r="3" spans="1:10" s="206" customFormat="1" ht="11.25" customHeight="1">
      <c r="A3" s="232"/>
      <c r="B3" s="232"/>
      <c r="C3" s="232"/>
      <c r="D3" s="232"/>
      <c r="E3" s="232"/>
      <c r="F3" s="232"/>
      <c r="G3" s="232"/>
      <c r="H3" s="232"/>
      <c r="I3" s="232"/>
      <c r="J3" s="232"/>
    </row>
    <row r="4" spans="1:10" s="206" customFormat="1" ht="12.75" customHeight="1">
      <c r="A4" s="207"/>
      <c r="B4" s="207"/>
      <c r="C4" s="207"/>
      <c r="D4" s="207"/>
      <c r="E4" s="207"/>
      <c r="F4" s="207"/>
      <c r="G4" s="207"/>
      <c r="H4" s="207"/>
      <c r="I4" s="207"/>
      <c r="J4" s="207"/>
    </row>
    <row r="5" spans="1:11" s="206" customFormat="1" ht="31.5" customHeight="1">
      <c r="A5" s="235" t="s">
        <v>161</v>
      </c>
      <c r="B5" s="235"/>
      <c r="C5" s="235"/>
      <c r="D5" s="235"/>
      <c r="E5" s="235"/>
      <c r="F5" s="235"/>
      <c r="G5" s="235"/>
      <c r="H5" s="235"/>
      <c r="I5" s="235"/>
      <c r="J5" s="235"/>
      <c r="K5" s="235"/>
    </row>
    <row r="6" spans="1:10" s="206" customFormat="1" ht="9" customHeight="1">
      <c r="A6" s="208"/>
      <c r="B6" s="208"/>
      <c r="C6" s="208"/>
      <c r="D6" s="208"/>
      <c r="E6" s="208"/>
      <c r="F6" s="208"/>
      <c r="G6" s="205"/>
      <c r="H6" s="208"/>
      <c r="I6" s="208"/>
      <c r="J6" s="208"/>
    </row>
    <row r="7" spans="1:10" s="206" customFormat="1" ht="24.75" customHeight="1">
      <c r="A7" s="233" t="s">
        <v>162</v>
      </c>
      <c r="B7" s="234"/>
      <c r="C7" s="234"/>
      <c r="D7" s="234"/>
      <c r="E7" s="234"/>
      <c r="F7" s="234"/>
      <c r="G7" s="234"/>
      <c r="H7" s="234"/>
      <c r="I7" s="234"/>
      <c r="J7" s="234"/>
    </row>
    <row r="8" spans="1:10" s="206" customFormat="1" ht="30" customHeight="1">
      <c r="A8" s="234"/>
      <c r="B8" s="234"/>
      <c r="C8" s="234"/>
      <c r="D8" s="234"/>
      <c r="E8" s="234"/>
      <c r="F8" s="234"/>
      <c r="G8" s="234"/>
      <c r="H8" s="234"/>
      <c r="I8" s="234"/>
      <c r="J8" s="234"/>
    </row>
    <row r="9" spans="1:10" s="206" customFormat="1" ht="18.75" customHeight="1">
      <c r="A9" s="233" t="s">
        <v>170</v>
      </c>
      <c r="B9" s="234"/>
      <c r="C9" s="234"/>
      <c r="D9" s="234"/>
      <c r="E9" s="234"/>
      <c r="F9" s="234"/>
      <c r="G9" s="234"/>
      <c r="H9" s="234"/>
      <c r="I9" s="234"/>
      <c r="J9" s="234"/>
    </row>
    <row r="10" spans="1:10" s="206" customFormat="1" ht="16.5" customHeight="1">
      <c r="A10" s="234"/>
      <c r="B10" s="234"/>
      <c r="C10" s="234"/>
      <c r="D10" s="234"/>
      <c r="E10" s="234"/>
      <c r="F10" s="234"/>
      <c r="G10" s="234"/>
      <c r="H10" s="234"/>
      <c r="I10" s="234"/>
      <c r="J10" s="234"/>
    </row>
    <row r="11" spans="1:10" s="206" customFormat="1" ht="16.5" customHeight="1">
      <c r="A11" s="209"/>
      <c r="B11" s="209"/>
      <c r="C11" s="209"/>
      <c r="D11" s="209"/>
      <c r="E11" s="209"/>
      <c r="F11" s="209"/>
      <c r="G11" s="209"/>
      <c r="H11" s="209"/>
      <c r="I11" s="209"/>
      <c r="J11" s="209"/>
    </row>
    <row r="12" spans="1:10" s="206" customFormat="1" ht="16.5" customHeight="1">
      <c r="A12" s="209"/>
      <c r="B12" s="209"/>
      <c r="C12" s="209"/>
      <c r="D12" s="209"/>
      <c r="E12" s="209"/>
      <c r="F12" s="209"/>
      <c r="G12" s="209"/>
      <c r="H12" s="209"/>
      <c r="I12" s="209"/>
      <c r="J12" s="209"/>
    </row>
    <row r="13" spans="1:10" s="206" customFormat="1" ht="16.5" customHeight="1">
      <c r="A13" s="209"/>
      <c r="B13" s="208" t="s">
        <v>150</v>
      </c>
      <c r="C13">
        <v>19</v>
      </c>
      <c r="D13" s="209"/>
      <c r="E13" s="209"/>
      <c r="F13" s="209"/>
      <c r="G13" s="209"/>
      <c r="H13" s="209"/>
      <c r="I13" s="209"/>
      <c r="J13" s="209"/>
    </row>
    <row r="14" spans="1:10" s="206" customFormat="1" ht="16.5" customHeight="1">
      <c r="A14" s="209"/>
      <c r="B14" s="210" t="s">
        <v>151</v>
      </c>
      <c r="C14">
        <v>1</v>
      </c>
      <c r="D14" s="209"/>
      <c r="E14" s="209"/>
      <c r="F14" s="209"/>
      <c r="G14" s="209"/>
      <c r="H14" s="209"/>
      <c r="I14" s="209"/>
      <c r="J14" s="209"/>
    </row>
    <row r="15" spans="1:10" s="206" customFormat="1" ht="16.5" customHeight="1">
      <c r="A15" s="209"/>
      <c r="B15" s="208" t="s">
        <v>152</v>
      </c>
      <c r="C15">
        <v>7</v>
      </c>
      <c r="D15" s="209"/>
      <c r="E15" s="209"/>
      <c r="F15" s="209"/>
      <c r="G15" s="209"/>
      <c r="H15" s="209"/>
      <c r="I15" s="209"/>
      <c r="J15" s="209"/>
    </row>
    <row r="16" spans="1:10" s="206" customFormat="1" ht="16.5" customHeight="1">
      <c r="A16" s="209"/>
      <c r="B16" s="209"/>
      <c r="C16" s="209"/>
      <c r="D16" s="209"/>
      <c r="E16" s="209"/>
      <c r="F16" s="209"/>
      <c r="G16" s="209"/>
      <c r="H16" s="209"/>
      <c r="I16" s="209"/>
      <c r="J16" s="209"/>
    </row>
    <row r="17" spans="1:10" s="206" customFormat="1" ht="16.5" customHeight="1">
      <c r="A17" s="209"/>
      <c r="B17" s="209"/>
      <c r="C17" s="209"/>
      <c r="D17" s="209"/>
      <c r="E17" s="209"/>
      <c r="F17" s="209"/>
      <c r="G17" s="209"/>
      <c r="H17" s="209"/>
      <c r="I17" s="209"/>
      <c r="J17" s="209"/>
    </row>
    <row r="18" spans="1:10" s="206" customFormat="1" ht="16.5" customHeight="1">
      <c r="A18" s="209"/>
      <c r="B18" s="209"/>
      <c r="C18" s="209"/>
      <c r="D18" s="209"/>
      <c r="E18" s="209"/>
      <c r="F18" s="209"/>
      <c r="G18" s="209"/>
      <c r="H18" s="209"/>
      <c r="I18" s="209"/>
      <c r="J18" s="209"/>
    </row>
    <row r="19" spans="1:10" s="206" customFormat="1" ht="16.5" customHeight="1">
      <c r="A19" s="209"/>
      <c r="B19" s="209"/>
      <c r="C19" s="209"/>
      <c r="D19" s="209"/>
      <c r="E19" s="209"/>
      <c r="F19" s="209"/>
      <c r="G19" s="209"/>
      <c r="H19" s="209"/>
      <c r="I19" s="209"/>
      <c r="J19" s="209"/>
    </row>
    <row r="20" spans="1:10" s="206" customFormat="1" ht="16.5" customHeight="1">
      <c r="A20" s="209"/>
      <c r="B20" s="209"/>
      <c r="C20" s="209"/>
      <c r="D20" s="209"/>
      <c r="E20" s="209"/>
      <c r="F20" s="209"/>
      <c r="G20" s="209"/>
      <c r="H20" s="209"/>
      <c r="I20" s="209"/>
      <c r="J20" s="209"/>
    </row>
    <row r="21" spans="1:10" s="206" customFormat="1" ht="33.75" customHeight="1">
      <c r="A21" s="209"/>
      <c r="B21" s="209"/>
      <c r="C21" s="209"/>
      <c r="D21" s="209"/>
      <c r="E21" s="209"/>
      <c r="F21" s="209"/>
      <c r="G21" s="209"/>
      <c r="H21" s="209"/>
      <c r="I21" s="209"/>
      <c r="J21" s="209"/>
    </row>
    <row r="22" spans="1:10" s="206" customFormat="1" ht="21.75" customHeight="1">
      <c r="A22" s="212" t="s">
        <v>149</v>
      </c>
      <c r="B22" s="213"/>
      <c r="C22" s="213"/>
      <c r="D22" s="213"/>
      <c r="E22" s="213"/>
      <c r="F22" s="213"/>
      <c r="G22" s="214"/>
      <c r="H22" s="213"/>
      <c r="I22" s="213"/>
      <c r="J22" s="213"/>
    </row>
    <row r="23" spans="1:10" s="206" customFormat="1" ht="17.25" customHeight="1">
      <c r="A23" s="228" t="s">
        <v>153</v>
      </c>
      <c r="B23" s="229"/>
      <c r="C23" s="229"/>
      <c r="D23" s="229"/>
      <c r="E23" s="229"/>
      <c r="F23" s="229"/>
      <c r="G23" s="229"/>
      <c r="H23" s="229"/>
      <c r="I23" s="229"/>
      <c r="J23" s="229"/>
    </row>
    <row r="24" spans="1:10" s="206" customFormat="1" ht="17.25" customHeight="1">
      <c r="A24" s="230" t="s">
        <v>154</v>
      </c>
      <c r="B24" s="229"/>
      <c r="C24" s="229"/>
      <c r="D24" s="229"/>
      <c r="E24" s="229"/>
      <c r="F24" s="229"/>
      <c r="G24" s="229"/>
      <c r="H24" s="229"/>
      <c r="I24" s="229"/>
      <c r="J24" s="229"/>
    </row>
    <row r="25" spans="1:10" ht="21" customHeight="1">
      <c r="A25" s="216" t="s">
        <v>155</v>
      </c>
      <c r="B25" s="215"/>
      <c r="C25" s="215"/>
      <c r="D25" s="215"/>
      <c r="E25" s="215"/>
      <c r="F25" s="215"/>
      <c r="G25" s="215"/>
      <c r="H25" s="215"/>
      <c r="I25" s="215"/>
      <c r="J25" s="215"/>
    </row>
    <row r="26" s="215" customFormat="1" ht="15.75">
      <c r="A26" s="215" t="s">
        <v>156</v>
      </c>
    </row>
    <row r="27" s="215" customFormat="1" ht="15" customHeight="1">
      <c r="A27" s="215" t="s">
        <v>157</v>
      </c>
    </row>
    <row r="28" s="215" customFormat="1" ht="21.75" customHeight="1">
      <c r="A28" s="216" t="s">
        <v>158</v>
      </c>
    </row>
    <row r="29" s="215" customFormat="1" ht="15.75">
      <c r="A29" s="215" t="s">
        <v>159</v>
      </c>
    </row>
    <row r="30" s="215" customFormat="1" ht="15.75">
      <c r="A30" s="215" t="s">
        <v>160</v>
      </c>
    </row>
    <row r="31" spans="1:10" s="215" customFormat="1" ht="31.5" customHeight="1">
      <c r="A31" s="226" t="s">
        <v>0</v>
      </c>
      <c r="B31" s="227"/>
      <c r="C31" s="227"/>
      <c r="D31" s="227"/>
      <c r="E31" s="227"/>
      <c r="F31" s="227"/>
      <c r="G31" s="227"/>
      <c r="H31" s="227"/>
      <c r="I31" s="227"/>
      <c r="J31" s="227"/>
    </row>
    <row r="32" s="215" customFormat="1" ht="15.75">
      <c r="A32" s="215" t="s">
        <v>163</v>
      </c>
    </row>
    <row r="33" s="215" customFormat="1" ht="15.75">
      <c r="A33" s="215" t="s">
        <v>164</v>
      </c>
    </row>
    <row r="34" s="215" customFormat="1" ht="15.75"/>
    <row r="35" s="215" customFormat="1" ht="15.75"/>
  </sheetData>
  <sheetProtection/>
  <mergeCells count="8">
    <mergeCell ref="A31:J31"/>
    <mergeCell ref="A23:J23"/>
    <mergeCell ref="A24:J24"/>
    <mergeCell ref="A1:J1"/>
    <mergeCell ref="A2:J3"/>
    <mergeCell ref="A7:J8"/>
    <mergeCell ref="A9:J10"/>
    <mergeCell ref="A5:K5"/>
  </mergeCells>
  <printOptions/>
  <pageMargins left="0.7874015748031497" right="0.75" top="0.984251968503937" bottom="0.984251968503937"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90"/>
  <sheetViews>
    <sheetView zoomScalePageLayoutView="0" workbookViewId="0" topLeftCell="A1">
      <selection activeCell="A1" sqref="A1:N1"/>
    </sheetView>
  </sheetViews>
  <sheetFormatPr defaultColWidth="9.140625" defaultRowHeight="12.75"/>
  <cols>
    <col min="1" max="1" width="3.28125" style="35" customWidth="1"/>
    <col min="2" max="3" width="3.00390625" style="35" customWidth="1"/>
    <col min="4" max="4" width="31.28125" style="35" customWidth="1"/>
    <col min="5" max="5" width="4.28125" style="105" customWidth="1"/>
    <col min="6" max="6" width="4.421875" style="105" customWidth="1"/>
    <col min="7" max="7" width="7.00390625" style="36" customWidth="1"/>
    <col min="8" max="8" width="7.28125" style="35" customWidth="1"/>
    <col min="9" max="10" width="7.421875" style="35" customWidth="1"/>
    <col min="11" max="11" width="24.140625" style="35" customWidth="1"/>
    <col min="12" max="13" width="6.57421875" style="35" customWidth="1"/>
    <col min="14" max="14" width="45.28125" style="34" customWidth="1"/>
    <col min="15" max="16384" width="9.140625" style="34" customWidth="1"/>
  </cols>
  <sheetData>
    <row r="1" spans="1:14" ht="31.5" customHeight="1">
      <c r="A1" s="331" t="s">
        <v>147</v>
      </c>
      <c r="B1" s="331"/>
      <c r="C1" s="331"/>
      <c r="D1" s="331"/>
      <c r="E1" s="331"/>
      <c r="F1" s="331"/>
      <c r="G1" s="331"/>
      <c r="H1" s="331"/>
      <c r="I1" s="331"/>
      <c r="J1" s="331"/>
      <c r="K1" s="331"/>
      <c r="L1" s="331"/>
      <c r="M1" s="331"/>
      <c r="N1" s="331"/>
    </row>
    <row r="2" spans="1:14" ht="14.25" customHeight="1">
      <c r="A2" s="331" t="s">
        <v>110</v>
      </c>
      <c r="B2" s="331"/>
      <c r="C2" s="331"/>
      <c r="D2" s="331"/>
      <c r="E2" s="331"/>
      <c r="F2" s="331"/>
      <c r="G2" s="331"/>
      <c r="H2" s="331"/>
      <c r="I2" s="331"/>
      <c r="J2" s="331"/>
      <c r="K2" s="331"/>
      <c r="L2" s="331"/>
      <c r="M2" s="331"/>
      <c r="N2" s="331"/>
    </row>
    <row r="3" ht="12" customHeight="1" thickBot="1"/>
    <row r="4" spans="1:14" ht="21" customHeight="1" thickBot="1">
      <c r="A4" s="332" t="s">
        <v>148</v>
      </c>
      <c r="B4" s="333"/>
      <c r="C4" s="333"/>
      <c r="D4" s="338" t="s">
        <v>4</v>
      </c>
      <c r="E4" s="341" t="s">
        <v>5</v>
      </c>
      <c r="F4" s="344" t="s">
        <v>6</v>
      </c>
      <c r="G4" s="311" t="s">
        <v>7</v>
      </c>
      <c r="H4" s="348" t="s">
        <v>22</v>
      </c>
      <c r="I4" s="349"/>
      <c r="J4" s="350"/>
      <c r="K4" s="349" t="s">
        <v>23</v>
      </c>
      <c r="L4" s="349"/>
      <c r="M4" s="350"/>
      <c r="N4" s="351" t="s">
        <v>24</v>
      </c>
    </row>
    <row r="5" spans="1:14" ht="20.25" customHeight="1">
      <c r="A5" s="334"/>
      <c r="B5" s="335"/>
      <c r="C5" s="335"/>
      <c r="D5" s="339"/>
      <c r="E5" s="342"/>
      <c r="F5" s="345"/>
      <c r="G5" s="347"/>
      <c r="H5" s="313" t="s">
        <v>168</v>
      </c>
      <c r="I5" s="311" t="s">
        <v>169</v>
      </c>
      <c r="J5" s="316" t="s">
        <v>20</v>
      </c>
      <c r="K5" s="329" t="s">
        <v>8</v>
      </c>
      <c r="L5" s="311" t="s">
        <v>25</v>
      </c>
      <c r="M5" s="318" t="s">
        <v>26</v>
      </c>
      <c r="N5" s="352"/>
    </row>
    <row r="6" spans="1:14" ht="72.75" customHeight="1" thickBot="1">
      <c r="A6" s="336"/>
      <c r="B6" s="337"/>
      <c r="C6" s="337"/>
      <c r="D6" s="340"/>
      <c r="E6" s="343"/>
      <c r="F6" s="346"/>
      <c r="G6" s="315"/>
      <c r="H6" s="314"/>
      <c r="I6" s="315"/>
      <c r="J6" s="317"/>
      <c r="K6" s="330"/>
      <c r="L6" s="312"/>
      <c r="M6" s="319"/>
      <c r="N6" s="353"/>
    </row>
    <row r="7" spans="1:14" ht="61.5" customHeight="1">
      <c r="A7" s="196" t="s">
        <v>9</v>
      </c>
      <c r="B7" s="194" t="s">
        <v>9</v>
      </c>
      <c r="C7" s="89" t="s">
        <v>9</v>
      </c>
      <c r="D7" s="242" t="s">
        <v>109</v>
      </c>
      <c r="E7" s="172"/>
      <c r="F7" s="163" t="s">
        <v>29</v>
      </c>
      <c r="G7" s="90" t="s">
        <v>10</v>
      </c>
      <c r="H7" s="2">
        <v>60</v>
      </c>
      <c r="I7" s="49">
        <v>60</v>
      </c>
      <c r="J7" s="30">
        <v>21.2</v>
      </c>
      <c r="K7" s="142" t="s">
        <v>47</v>
      </c>
      <c r="L7" s="64">
        <v>1</v>
      </c>
      <c r="M7" s="147">
        <v>0</v>
      </c>
      <c r="N7" s="116" t="s">
        <v>179</v>
      </c>
    </row>
    <row r="8" spans="1:14" ht="15" customHeight="1">
      <c r="A8" s="195"/>
      <c r="B8" s="143"/>
      <c r="C8" s="121"/>
      <c r="D8" s="243"/>
      <c r="E8" s="173"/>
      <c r="F8" s="174" t="s">
        <v>33</v>
      </c>
      <c r="G8" s="122" t="s">
        <v>10</v>
      </c>
      <c r="H8" s="14">
        <v>100</v>
      </c>
      <c r="I8" s="50">
        <v>100</v>
      </c>
      <c r="J8" s="31">
        <v>0</v>
      </c>
      <c r="K8" s="148"/>
      <c r="L8" s="149"/>
      <c r="M8" s="150"/>
      <c r="N8" s="269" t="s">
        <v>130</v>
      </c>
    </row>
    <row r="9" spans="1:14" s="39" customFormat="1" ht="15" customHeight="1" thickBot="1">
      <c r="A9" s="197"/>
      <c r="B9" s="198"/>
      <c r="C9" s="123"/>
      <c r="D9" s="244"/>
      <c r="E9" s="175"/>
      <c r="F9" s="94"/>
      <c r="G9" s="176" t="s">
        <v>11</v>
      </c>
      <c r="H9" s="177">
        <f>SUM(H7:H8)</f>
        <v>160</v>
      </c>
      <c r="I9" s="177">
        <f>SUM(I7:I8)</f>
        <v>160</v>
      </c>
      <c r="J9" s="178">
        <f>SUM(J7:J8)</f>
        <v>21.2</v>
      </c>
      <c r="K9" s="151"/>
      <c r="L9" s="66"/>
      <c r="M9" s="152"/>
      <c r="N9" s="270"/>
    </row>
    <row r="10" spans="1:14" s="39" customFormat="1" ht="16.5" customHeight="1">
      <c r="A10" s="196" t="s">
        <v>9</v>
      </c>
      <c r="B10" s="194" t="s">
        <v>9</v>
      </c>
      <c r="C10" s="89" t="s">
        <v>12</v>
      </c>
      <c r="D10" s="242" t="s">
        <v>92</v>
      </c>
      <c r="E10" s="271" t="s">
        <v>32</v>
      </c>
      <c r="F10" s="257" t="s">
        <v>37</v>
      </c>
      <c r="G10" s="90" t="s">
        <v>10</v>
      </c>
      <c r="H10" s="2">
        <v>2500</v>
      </c>
      <c r="I10" s="49">
        <v>2500</v>
      </c>
      <c r="J10" s="2">
        <v>2500</v>
      </c>
      <c r="K10" s="119" t="s">
        <v>172</v>
      </c>
      <c r="L10" s="87" t="s">
        <v>93</v>
      </c>
      <c r="M10" s="87" t="s">
        <v>138</v>
      </c>
      <c r="N10" s="320" t="s">
        <v>180</v>
      </c>
    </row>
    <row r="11" spans="1:14" s="39" customFormat="1" ht="15" customHeight="1">
      <c r="A11" s="195"/>
      <c r="B11" s="143"/>
      <c r="C11" s="121"/>
      <c r="D11" s="243"/>
      <c r="E11" s="272"/>
      <c r="F11" s="237"/>
      <c r="G11" s="122" t="s">
        <v>30</v>
      </c>
      <c r="H11" s="14">
        <v>0</v>
      </c>
      <c r="I11" s="50">
        <v>395.3</v>
      </c>
      <c r="J11" s="14">
        <v>38.3</v>
      </c>
      <c r="K11" s="129" t="s">
        <v>173</v>
      </c>
      <c r="L11" s="29">
        <v>881</v>
      </c>
      <c r="M11" s="19">
        <v>0</v>
      </c>
      <c r="N11" s="321"/>
    </row>
    <row r="12" spans="1:14" s="39" customFormat="1" ht="26.25" customHeight="1" thickBot="1">
      <c r="A12" s="197"/>
      <c r="B12" s="198"/>
      <c r="C12" s="123"/>
      <c r="D12" s="244"/>
      <c r="E12" s="273"/>
      <c r="F12" s="258"/>
      <c r="G12" s="125" t="s">
        <v>11</v>
      </c>
      <c r="H12" s="126">
        <f>SUM(H10:H11)</f>
        <v>2500</v>
      </c>
      <c r="I12" s="126">
        <f>SUM(I10:I11)</f>
        <v>2895.3</v>
      </c>
      <c r="J12" s="12">
        <f>SUM(J10:J11)</f>
        <v>2538.3</v>
      </c>
      <c r="K12" s="130" t="s">
        <v>94</v>
      </c>
      <c r="L12" s="124">
        <v>26</v>
      </c>
      <c r="M12" s="21">
        <v>0</v>
      </c>
      <c r="N12" s="270"/>
    </row>
    <row r="13" spans="1:14" s="39" customFormat="1" ht="26.25" customHeight="1">
      <c r="A13" s="249" t="s">
        <v>9</v>
      </c>
      <c r="B13" s="251" t="s">
        <v>9</v>
      </c>
      <c r="C13" s="253" t="s">
        <v>34</v>
      </c>
      <c r="D13" s="242" t="s">
        <v>50</v>
      </c>
      <c r="E13" s="308" t="s">
        <v>49</v>
      </c>
      <c r="F13" s="253" t="s">
        <v>33</v>
      </c>
      <c r="G13" s="15" t="s">
        <v>10</v>
      </c>
      <c r="H13" s="167">
        <v>190.8</v>
      </c>
      <c r="I13" s="167">
        <v>190.8</v>
      </c>
      <c r="J13" s="103">
        <v>190.8</v>
      </c>
      <c r="K13" s="69" t="s">
        <v>174</v>
      </c>
      <c r="L13" s="78" t="s">
        <v>51</v>
      </c>
      <c r="M13" s="76">
        <v>0</v>
      </c>
      <c r="N13" s="179" t="s">
        <v>139</v>
      </c>
    </row>
    <row r="14" spans="1:14" s="39" customFormat="1" ht="23.25" customHeight="1">
      <c r="A14" s="266"/>
      <c r="B14" s="267"/>
      <c r="C14" s="268"/>
      <c r="D14" s="243"/>
      <c r="E14" s="309"/>
      <c r="F14" s="268"/>
      <c r="G14" s="91"/>
      <c r="H14" s="31"/>
      <c r="I14" s="14"/>
      <c r="J14" s="14"/>
      <c r="K14" s="144" t="s">
        <v>175</v>
      </c>
      <c r="L14" s="145" t="s">
        <v>52</v>
      </c>
      <c r="M14" s="146">
        <v>0</v>
      </c>
      <c r="N14" s="181"/>
    </row>
    <row r="15" spans="1:14" s="39" customFormat="1" ht="34.5" customHeight="1" thickBot="1">
      <c r="A15" s="250"/>
      <c r="B15" s="252"/>
      <c r="C15" s="254"/>
      <c r="D15" s="244"/>
      <c r="E15" s="310"/>
      <c r="F15" s="254"/>
      <c r="G15" s="37" t="s">
        <v>11</v>
      </c>
      <c r="H15" s="4">
        <f>SUM(H13:H14)</f>
        <v>190.8</v>
      </c>
      <c r="I15" s="4">
        <f>SUM(I13:I14)</f>
        <v>190.8</v>
      </c>
      <c r="J15" s="182">
        <f>SUM(J13:J14)</f>
        <v>190.8</v>
      </c>
      <c r="K15" s="85" t="s">
        <v>176</v>
      </c>
      <c r="L15" s="74" t="s">
        <v>40</v>
      </c>
      <c r="M15" s="62">
        <v>1</v>
      </c>
      <c r="N15" s="180" t="s">
        <v>165</v>
      </c>
    </row>
    <row r="16" spans="1:14" s="39" customFormat="1" ht="16.5" customHeight="1">
      <c r="A16" s="196" t="s">
        <v>12</v>
      </c>
      <c r="B16" s="194" t="s">
        <v>9</v>
      </c>
      <c r="C16" s="89" t="s">
        <v>9</v>
      </c>
      <c r="D16" s="242" t="s">
        <v>96</v>
      </c>
      <c r="E16" s="271" t="s">
        <v>95</v>
      </c>
      <c r="F16" s="257" t="s">
        <v>37</v>
      </c>
      <c r="G16" s="107" t="s">
        <v>65</v>
      </c>
      <c r="H16" s="103">
        <v>3903.3</v>
      </c>
      <c r="I16" s="183">
        <v>3553.3</v>
      </c>
      <c r="J16" s="103">
        <v>3144.2</v>
      </c>
      <c r="K16" s="299" t="s">
        <v>97</v>
      </c>
      <c r="L16" s="271" t="s">
        <v>98</v>
      </c>
      <c r="M16" s="271" t="s">
        <v>98</v>
      </c>
      <c r="N16" s="322" t="s">
        <v>144</v>
      </c>
    </row>
    <row r="17" spans="1:14" s="39" customFormat="1" ht="19.5" customHeight="1">
      <c r="A17" s="195"/>
      <c r="B17" s="143"/>
      <c r="C17" s="121"/>
      <c r="D17" s="243"/>
      <c r="E17" s="272"/>
      <c r="F17" s="237"/>
      <c r="G17" s="184"/>
      <c r="H17" s="14"/>
      <c r="I17" s="50"/>
      <c r="J17" s="14"/>
      <c r="K17" s="325"/>
      <c r="L17" s="272"/>
      <c r="M17" s="272"/>
      <c r="N17" s="323"/>
    </row>
    <row r="18" spans="1:14" s="39" customFormat="1" ht="25.5" customHeight="1" thickBot="1">
      <c r="A18" s="197"/>
      <c r="B18" s="198"/>
      <c r="C18" s="123"/>
      <c r="D18" s="244"/>
      <c r="E18" s="273"/>
      <c r="F18" s="258"/>
      <c r="G18" s="125" t="s">
        <v>11</v>
      </c>
      <c r="H18" s="126">
        <f>SUM(H16:H17)</f>
        <v>3903.3</v>
      </c>
      <c r="I18" s="126">
        <f>SUM(I16:I17)</f>
        <v>3553.3</v>
      </c>
      <c r="J18" s="12">
        <f>SUM(J16:J17)</f>
        <v>3144.2</v>
      </c>
      <c r="K18" s="300"/>
      <c r="L18" s="273"/>
      <c r="M18" s="273"/>
      <c r="N18" s="324"/>
    </row>
    <row r="19" spans="1:14" s="39" customFormat="1" ht="15" customHeight="1">
      <c r="A19" s="249" t="s">
        <v>12</v>
      </c>
      <c r="B19" s="251" t="s">
        <v>12</v>
      </c>
      <c r="C19" s="253" t="s">
        <v>14</v>
      </c>
      <c r="D19" s="242" t="s">
        <v>112</v>
      </c>
      <c r="E19" s="257" t="s">
        <v>113</v>
      </c>
      <c r="F19" s="257" t="s">
        <v>114</v>
      </c>
      <c r="G19" s="15" t="s">
        <v>10</v>
      </c>
      <c r="H19" s="167">
        <v>554.5</v>
      </c>
      <c r="I19" s="103">
        <v>554.5</v>
      </c>
      <c r="J19" s="103">
        <v>780.5</v>
      </c>
      <c r="K19" s="38" t="s">
        <v>137</v>
      </c>
      <c r="L19" s="118"/>
      <c r="M19" s="13"/>
      <c r="N19" s="255" t="s">
        <v>181</v>
      </c>
    </row>
    <row r="20" spans="1:14" s="39" customFormat="1" ht="14.25" customHeight="1">
      <c r="A20" s="266"/>
      <c r="B20" s="267"/>
      <c r="C20" s="268"/>
      <c r="D20" s="243"/>
      <c r="E20" s="237"/>
      <c r="F20" s="237"/>
      <c r="G20" s="9"/>
      <c r="H20" s="164"/>
      <c r="I20" s="165"/>
      <c r="J20" s="166"/>
      <c r="K20" s="169" t="s">
        <v>134</v>
      </c>
      <c r="L20" s="168">
        <v>13.8</v>
      </c>
      <c r="M20" s="17">
        <v>13.8</v>
      </c>
      <c r="N20" s="259"/>
    </row>
    <row r="21" spans="1:14" s="39" customFormat="1" ht="15.75" customHeight="1">
      <c r="A21" s="266"/>
      <c r="B21" s="267"/>
      <c r="C21" s="268"/>
      <c r="D21" s="243"/>
      <c r="E21" s="237"/>
      <c r="F21" s="237"/>
      <c r="G21" s="9"/>
      <c r="H21" s="164"/>
      <c r="I21" s="165"/>
      <c r="J21" s="166"/>
      <c r="K21" s="169" t="s">
        <v>135</v>
      </c>
      <c r="L21" s="168">
        <v>60.3</v>
      </c>
      <c r="M21" s="17">
        <v>60.3</v>
      </c>
      <c r="N21" s="259"/>
    </row>
    <row r="22" spans="1:14" s="39" customFormat="1" ht="37.5" customHeight="1">
      <c r="A22" s="266"/>
      <c r="B22" s="267"/>
      <c r="C22" s="268"/>
      <c r="D22" s="243"/>
      <c r="E22" s="237"/>
      <c r="F22" s="237"/>
      <c r="G22" s="9"/>
      <c r="H22" s="164"/>
      <c r="I22" s="165"/>
      <c r="J22" s="166"/>
      <c r="K22" s="171" t="s">
        <v>136</v>
      </c>
      <c r="L22" s="170">
        <v>100</v>
      </c>
      <c r="M22" s="17">
        <v>100</v>
      </c>
      <c r="N22" s="259"/>
    </row>
    <row r="23" spans="1:14" s="39" customFormat="1" ht="23.25" customHeight="1" thickBot="1">
      <c r="A23" s="250"/>
      <c r="B23" s="252"/>
      <c r="C23" s="254"/>
      <c r="D23" s="244"/>
      <c r="E23" s="258"/>
      <c r="F23" s="258"/>
      <c r="G23" s="37" t="s">
        <v>11</v>
      </c>
      <c r="H23" s="133">
        <f>SUM(H19)</f>
        <v>554.5</v>
      </c>
      <c r="I23" s="4">
        <f>SUM(I19)</f>
        <v>554.5</v>
      </c>
      <c r="J23" s="4">
        <f>SUM(J19)</f>
        <v>780.5</v>
      </c>
      <c r="K23" s="42" t="s">
        <v>115</v>
      </c>
      <c r="L23" s="131">
        <v>22</v>
      </c>
      <c r="M23" s="18">
        <v>14</v>
      </c>
      <c r="N23" s="256"/>
    </row>
    <row r="24" spans="1:14" s="39" customFormat="1" ht="20.25" customHeight="1">
      <c r="A24" s="249" t="s">
        <v>12</v>
      </c>
      <c r="B24" s="251" t="s">
        <v>12</v>
      </c>
      <c r="C24" s="253" t="s">
        <v>15</v>
      </c>
      <c r="D24" s="242" t="s">
        <v>116</v>
      </c>
      <c r="E24" s="257"/>
      <c r="F24" s="257" t="s">
        <v>114</v>
      </c>
      <c r="G24" s="91" t="s">
        <v>10</v>
      </c>
      <c r="H24" s="31">
        <v>60.9</v>
      </c>
      <c r="I24" s="31">
        <v>60.9</v>
      </c>
      <c r="J24" s="2">
        <v>99.4</v>
      </c>
      <c r="K24" s="242" t="s">
        <v>117</v>
      </c>
      <c r="L24" s="118">
        <v>445</v>
      </c>
      <c r="M24" s="13">
        <v>398</v>
      </c>
      <c r="N24" s="255"/>
    </row>
    <row r="25" spans="1:14" s="39" customFormat="1" ht="31.5" customHeight="1" thickBot="1">
      <c r="A25" s="250"/>
      <c r="B25" s="252"/>
      <c r="C25" s="254"/>
      <c r="D25" s="244"/>
      <c r="E25" s="258"/>
      <c r="F25" s="258"/>
      <c r="G25" s="37" t="s">
        <v>11</v>
      </c>
      <c r="H25" s="133">
        <f>SUM(H24)</f>
        <v>60.9</v>
      </c>
      <c r="I25" s="4">
        <f>SUM(I24)</f>
        <v>60.9</v>
      </c>
      <c r="J25" s="4">
        <f>SUM(J24)</f>
        <v>99.4</v>
      </c>
      <c r="K25" s="244"/>
      <c r="L25" s="131"/>
      <c r="M25" s="18"/>
      <c r="N25" s="256"/>
    </row>
    <row r="26" spans="1:14" s="39" customFormat="1" ht="23.25" customHeight="1">
      <c r="A26" s="249" t="s">
        <v>13</v>
      </c>
      <c r="B26" s="251" t="s">
        <v>9</v>
      </c>
      <c r="C26" s="253" t="s">
        <v>9</v>
      </c>
      <c r="D26" s="242" t="s">
        <v>118</v>
      </c>
      <c r="E26" s="257" t="s">
        <v>27</v>
      </c>
      <c r="F26" s="257" t="s">
        <v>119</v>
      </c>
      <c r="G26" s="91" t="s">
        <v>10</v>
      </c>
      <c r="H26" s="31">
        <v>0</v>
      </c>
      <c r="I26" s="31">
        <v>725</v>
      </c>
      <c r="J26" s="2">
        <v>725</v>
      </c>
      <c r="K26" s="104" t="s">
        <v>120</v>
      </c>
      <c r="L26" s="7">
        <v>1</v>
      </c>
      <c r="M26" s="7">
        <v>1</v>
      </c>
      <c r="N26" s="255" t="s">
        <v>129</v>
      </c>
    </row>
    <row r="27" spans="1:14" s="39" customFormat="1" ht="26.25" customHeight="1" thickBot="1">
      <c r="A27" s="250"/>
      <c r="B27" s="252"/>
      <c r="C27" s="254"/>
      <c r="D27" s="244"/>
      <c r="E27" s="258"/>
      <c r="F27" s="258"/>
      <c r="G27" s="37" t="s">
        <v>11</v>
      </c>
      <c r="H27" s="133">
        <f>SUM(H26)</f>
        <v>0</v>
      </c>
      <c r="I27" s="4">
        <f>SUM(I26)</f>
        <v>725</v>
      </c>
      <c r="J27" s="4">
        <f>SUM(J26)</f>
        <v>725</v>
      </c>
      <c r="K27" s="42" t="s">
        <v>121</v>
      </c>
      <c r="L27" s="131"/>
      <c r="M27" s="18"/>
      <c r="N27" s="256"/>
    </row>
    <row r="28" spans="1:14" s="39" customFormat="1" ht="15.75" customHeight="1">
      <c r="A28" s="249" t="s">
        <v>13</v>
      </c>
      <c r="B28" s="251" t="s">
        <v>9</v>
      </c>
      <c r="C28" s="253" t="s">
        <v>12</v>
      </c>
      <c r="D28" s="242" t="s">
        <v>99</v>
      </c>
      <c r="E28" s="257"/>
      <c r="F28" s="257" t="s">
        <v>37</v>
      </c>
      <c r="G28" s="91" t="s">
        <v>10</v>
      </c>
      <c r="H28" s="31">
        <v>200</v>
      </c>
      <c r="I28" s="31">
        <v>297</v>
      </c>
      <c r="J28" s="2">
        <v>297</v>
      </c>
      <c r="K28" s="104" t="s">
        <v>35</v>
      </c>
      <c r="L28" s="132">
        <v>1</v>
      </c>
      <c r="M28" s="17">
        <v>1</v>
      </c>
      <c r="N28" s="326" t="s">
        <v>101</v>
      </c>
    </row>
    <row r="29" spans="1:14" s="39" customFormat="1" ht="15" customHeight="1">
      <c r="A29" s="266"/>
      <c r="B29" s="267"/>
      <c r="C29" s="268"/>
      <c r="D29" s="243"/>
      <c r="E29" s="237"/>
      <c r="F29" s="237"/>
      <c r="G29" s="19"/>
      <c r="H29" s="32"/>
      <c r="I29" s="11"/>
      <c r="J29" s="11"/>
      <c r="K29" s="187" t="s">
        <v>100</v>
      </c>
      <c r="L29" s="188">
        <v>20</v>
      </c>
      <c r="M29" s="189"/>
      <c r="N29" s="327"/>
    </row>
    <row r="30" spans="1:14" s="39" customFormat="1" ht="15.75" customHeight="1" thickBot="1">
      <c r="A30" s="250"/>
      <c r="B30" s="252"/>
      <c r="C30" s="254"/>
      <c r="D30" s="244"/>
      <c r="E30" s="258"/>
      <c r="F30" s="258"/>
      <c r="G30" s="37" t="s">
        <v>11</v>
      </c>
      <c r="H30" s="133">
        <f>SUM(H28:H29)</f>
        <v>200</v>
      </c>
      <c r="I30" s="4">
        <f>SUM(I28:I29)</f>
        <v>297</v>
      </c>
      <c r="J30" s="4">
        <f>SUM(J28:J29)</f>
        <v>297</v>
      </c>
      <c r="K30" s="190"/>
      <c r="L30" s="191"/>
      <c r="M30" s="192"/>
      <c r="N30" s="328"/>
    </row>
    <row r="31" spans="1:14" s="39" customFormat="1" ht="15.75" customHeight="1">
      <c r="A31" s="249" t="s">
        <v>13</v>
      </c>
      <c r="B31" s="251" t="s">
        <v>9</v>
      </c>
      <c r="C31" s="253" t="s">
        <v>13</v>
      </c>
      <c r="D31" s="242" t="s">
        <v>102</v>
      </c>
      <c r="E31" s="257" t="s">
        <v>27</v>
      </c>
      <c r="F31" s="257" t="s">
        <v>37</v>
      </c>
      <c r="G31" s="91" t="s">
        <v>10</v>
      </c>
      <c r="H31" s="31">
        <v>1500</v>
      </c>
      <c r="I31" s="31">
        <v>775</v>
      </c>
      <c r="J31" s="2">
        <v>775</v>
      </c>
      <c r="K31" s="38" t="s">
        <v>100</v>
      </c>
      <c r="L31" s="118">
        <v>20</v>
      </c>
      <c r="M31" s="13">
        <v>20</v>
      </c>
      <c r="N31" s="255" t="s">
        <v>69</v>
      </c>
    </row>
    <row r="32" spans="1:14" s="39" customFormat="1" ht="15.75" customHeight="1" thickBot="1">
      <c r="A32" s="250"/>
      <c r="B32" s="252"/>
      <c r="C32" s="254"/>
      <c r="D32" s="244"/>
      <c r="E32" s="258"/>
      <c r="F32" s="258"/>
      <c r="G32" s="37" t="s">
        <v>11</v>
      </c>
      <c r="H32" s="133">
        <f>SUM(H31)</f>
        <v>1500</v>
      </c>
      <c r="I32" s="4">
        <f>SUM(I31)</f>
        <v>775</v>
      </c>
      <c r="J32" s="4">
        <f>SUM(J31)</f>
        <v>775</v>
      </c>
      <c r="K32" s="56"/>
      <c r="L32" s="131"/>
      <c r="M32" s="18"/>
      <c r="N32" s="256"/>
    </row>
    <row r="33" spans="1:14" s="39" customFormat="1" ht="18" customHeight="1">
      <c r="A33" s="249" t="s">
        <v>13</v>
      </c>
      <c r="B33" s="251" t="s">
        <v>9</v>
      </c>
      <c r="C33" s="253" t="s">
        <v>34</v>
      </c>
      <c r="D33" s="242" t="s">
        <v>48</v>
      </c>
      <c r="E33" s="257" t="s">
        <v>27</v>
      </c>
      <c r="F33" s="257" t="s">
        <v>29</v>
      </c>
      <c r="G33" s="91" t="s">
        <v>10</v>
      </c>
      <c r="H33" s="31">
        <v>191.1</v>
      </c>
      <c r="I33" s="31">
        <v>192.2</v>
      </c>
      <c r="J33" s="2">
        <v>192.2</v>
      </c>
      <c r="K33" s="112" t="s">
        <v>31</v>
      </c>
      <c r="L33" s="111">
        <v>1</v>
      </c>
      <c r="M33" s="17">
        <v>1</v>
      </c>
      <c r="N33" s="100" t="s">
        <v>41</v>
      </c>
    </row>
    <row r="34" spans="1:14" s="39" customFormat="1" ht="18" customHeight="1">
      <c r="A34" s="266"/>
      <c r="B34" s="267"/>
      <c r="C34" s="268"/>
      <c r="D34" s="243"/>
      <c r="E34" s="237"/>
      <c r="F34" s="237"/>
      <c r="G34" s="19" t="s">
        <v>28</v>
      </c>
      <c r="H34" s="32">
        <v>573</v>
      </c>
      <c r="I34" s="11">
        <v>576.7</v>
      </c>
      <c r="J34" s="11">
        <v>576.7</v>
      </c>
      <c r="K34" s="114" t="s">
        <v>35</v>
      </c>
      <c r="L34" s="110">
        <v>1</v>
      </c>
      <c r="M34" s="3">
        <v>1</v>
      </c>
      <c r="N34" s="92"/>
    </row>
    <row r="35" spans="1:14" s="39" customFormat="1" ht="18" customHeight="1" thickBot="1">
      <c r="A35" s="250"/>
      <c r="B35" s="252"/>
      <c r="C35" s="254"/>
      <c r="D35" s="244"/>
      <c r="E35" s="258"/>
      <c r="F35" s="258"/>
      <c r="G35" s="127" t="s">
        <v>11</v>
      </c>
      <c r="H35" s="128">
        <f>SUM(H33:H34)</f>
        <v>764.1</v>
      </c>
      <c r="I35" s="4">
        <f>SUM(I33:I34)</f>
        <v>768.9000000000001</v>
      </c>
      <c r="J35" s="4">
        <f>SUM(J33:J34)</f>
        <v>768.9000000000001</v>
      </c>
      <c r="K35" s="113"/>
      <c r="L35" s="110"/>
      <c r="M35" s="18"/>
      <c r="N35" s="97"/>
    </row>
    <row r="36" spans="1:14" s="39" customFormat="1" ht="24" customHeight="1">
      <c r="A36" s="196" t="s">
        <v>13</v>
      </c>
      <c r="B36" s="194" t="s">
        <v>9</v>
      </c>
      <c r="C36" s="89" t="s">
        <v>16</v>
      </c>
      <c r="D36" s="242" t="s">
        <v>53</v>
      </c>
      <c r="E36" s="89" t="s">
        <v>27</v>
      </c>
      <c r="F36" s="90" t="s">
        <v>33</v>
      </c>
      <c r="G36" s="7" t="s">
        <v>10</v>
      </c>
      <c r="H36" s="30">
        <v>0</v>
      </c>
      <c r="I36" s="31">
        <v>940.8</v>
      </c>
      <c r="J36" s="14">
        <v>940.8</v>
      </c>
      <c r="K36" s="356" t="s">
        <v>54</v>
      </c>
      <c r="L36" s="358">
        <v>1</v>
      </c>
      <c r="M36" s="17"/>
      <c r="N36" s="259" t="s">
        <v>182</v>
      </c>
    </row>
    <row r="37" spans="1:14" s="98" customFormat="1" ht="72" customHeight="1" thickBot="1">
      <c r="A37" s="199"/>
      <c r="B37" s="200"/>
      <c r="C37" s="93"/>
      <c r="D37" s="244"/>
      <c r="E37" s="106"/>
      <c r="F37" s="99"/>
      <c r="G37" s="95" t="s">
        <v>56</v>
      </c>
      <c r="H37" s="96">
        <f>SUM(H36)</f>
        <v>0</v>
      </c>
      <c r="I37" s="96">
        <f>SUM(I36)</f>
        <v>940.8</v>
      </c>
      <c r="J37" s="96">
        <f>SUM(J36)</f>
        <v>940.8</v>
      </c>
      <c r="K37" s="357"/>
      <c r="L37" s="359"/>
      <c r="M37" s="18"/>
      <c r="N37" s="256"/>
    </row>
    <row r="38" spans="1:14" s="39" customFormat="1" ht="18" customHeight="1">
      <c r="A38" s="196" t="s">
        <v>13</v>
      </c>
      <c r="B38" s="194" t="s">
        <v>12</v>
      </c>
      <c r="C38" s="89" t="s">
        <v>9</v>
      </c>
      <c r="D38" s="242" t="s">
        <v>55</v>
      </c>
      <c r="E38" s="89"/>
      <c r="F38" s="90" t="s">
        <v>33</v>
      </c>
      <c r="G38" s="10" t="s">
        <v>10</v>
      </c>
      <c r="H38" s="32">
        <v>245</v>
      </c>
      <c r="I38" s="32">
        <v>245</v>
      </c>
      <c r="J38" s="32">
        <v>165.5</v>
      </c>
      <c r="K38" s="242" t="s">
        <v>57</v>
      </c>
      <c r="L38" s="54">
        <v>26.2</v>
      </c>
      <c r="M38" s="17">
        <v>26.2</v>
      </c>
      <c r="N38" s="255" t="s">
        <v>133</v>
      </c>
    </row>
    <row r="39" spans="1:14" s="98" customFormat="1" ht="18" customHeight="1" thickBot="1">
      <c r="A39" s="203"/>
      <c r="B39" s="204"/>
      <c r="C39" s="101"/>
      <c r="D39" s="244"/>
      <c r="E39" s="89"/>
      <c r="F39" s="102"/>
      <c r="G39" s="95" t="s">
        <v>11</v>
      </c>
      <c r="H39" s="96">
        <f>SUM(H38)</f>
        <v>245</v>
      </c>
      <c r="I39" s="96">
        <f>SUM(I38)</f>
        <v>245</v>
      </c>
      <c r="J39" s="96">
        <f>SUM(J38)</f>
        <v>165.5</v>
      </c>
      <c r="K39" s="244"/>
      <c r="L39" s="54"/>
      <c r="M39" s="17"/>
      <c r="N39" s="256"/>
    </row>
    <row r="40" spans="1:14" s="39" customFormat="1" ht="21.75" customHeight="1">
      <c r="A40" s="239" t="s">
        <v>13</v>
      </c>
      <c r="B40" s="246" t="s">
        <v>12</v>
      </c>
      <c r="C40" s="246" t="s">
        <v>12</v>
      </c>
      <c r="D40" s="242" t="s">
        <v>58</v>
      </c>
      <c r="E40" s="236"/>
      <c r="F40" s="307" t="s">
        <v>33</v>
      </c>
      <c r="G40" s="162" t="s">
        <v>10</v>
      </c>
      <c r="H40" s="2">
        <v>1927</v>
      </c>
      <c r="I40" s="32">
        <v>1927</v>
      </c>
      <c r="J40" s="32">
        <v>1927</v>
      </c>
      <c r="K40" s="264" t="s">
        <v>59</v>
      </c>
      <c r="L40" s="262">
        <v>11.8</v>
      </c>
      <c r="M40" s="262">
        <v>12.4</v>
      </c>
      <c r="N40" s="264" t="s">
        <v>131</v>
      </c>
    </row>
    <row r="41" spans="1:15" s="39" customFormat="1" ht="18" customHeight="1" thickBot="1">
      <c r="A41" s="245"/>
      <c r="B41" s="248"/>
      <c r="C41" s="248"/>
      <c r="D41" s="244"/>
      <c r="E41" s="238"/>
      <c r="F41" s="241"/>
      <c r="G41" s="37" t="s">
        <v>11</v>
      </c>
      <c r="H41" s="4">
        <f>SUM(H40)</f>
        <v>1927</v>
      </c>
      <c r="I41" s="4">
        <f>SUM(I40)</f>
        <v>1927</v>
      </c>
      <c r="J41" s="4">
        <f>SUM(J40)</f>
        <v>1927</v>
      </c>
      <c r="K41" s="265"/>
      <c r="L41" s="263"/>
      <c r="M41" s="263"/>
      <c r="N41" s="265"/>
      <c r="O41" s="43"/>
    </row>
    <row r="42" spans="1:15" s="39" customFormat="1" ht="18" customHeight="1">
      <c r="A42" s="201" t="s">
        <v>13</v>
      </c>
      <c r="B42" s="6" t="s">
        <v>12</v>
      </c>
      <c r="C42" s="6" t="s">
        <v>13</v>
      </c>
      <c r="D42" s="242" t="s">
        <v>60</v>
      </c>
      <c r="E42" s="107"/>
      <c r="F42" s="222" t="s">
        <v>33</v>
      </c>
      <c r="G42" s="223" t="s">
        <v>10</v>
      </c>
      <c r="H42" s="103">
        <v>2360</v>
      </c>
      <c r="I42" s="167">
        <v>2360</v>
      </c>
      <c r="J42" s="167">
        <v>2360</v>
      </c>
      <c r="K42" s="55"/>
      <c r="L42" s="53"/>
      <c r="M42" s="1"/>
      <c r="N42" s="242" t="s">
        <v>68</v>
      </c>
      <c r="O42" s="43"/>
    </row>
    <row r="43" spans="1:15" s="39" customFormat="1" ht="15.75" customHeight="1" thickBot="1">
      <c r="A43" s="202"/>
      <c r="B43" s="8"/>
      <c r="C43" s="63"/>
      <c r="D43" s="244"/>
      <c r="E43" s="94"/>
      <c r="F43" s="40"/>
      <c r="G43" s="37" t="s">
        <v>11</v>
      </c>
      <c r="H43" s="4">
        <f>SUM(H42)</f>
        <v>2360</v>
      </c>
      <c r="I43" s="4">
        <f>SUM(I42)</f>
        <v>2360</v>
      </c>
      <c r="J43" s="4">
        <f>SUM(J42)</f>
        <v>2360</v>
      </c>
      <c r="K43" s="56"/>
      <c r="L43" s="224"/>
      <c r="M43" s="21"/>
      <c r="N43" s="244"/>
      <c r="O43" s="43"/>
    </row>
    <row r="44" spans="1:15" s="39" customFormat="1" ht="36" customHeight="1">
      <c r="A44" s="193" t="s">
        <v>14</v>
      </c>
      <c r="B44" s="5" t="s">
        <v>9</v>
      </c>
      <c r="C44" s="5" t="s">
        <v>9</v>
      </c>
      <c r="D44" s="242" t="s">
        <v>103</v>
      </c>
      <c r="E44" s="90" t="s">
        <v>27</v>
      </c>
      <c r="F44" s="20" t="s">
        <v>37</v>
      </c>
      <c r="G44" s="117" t="s">
        <v>10</v>
      </c>
      <c r="H44" s="51">
        <v>100</v>
      </c>
      <c r="I44" s="33">
        <v>3</v>
      </c>
      <c r="J44" s="33">
        <v>0</v>
      </c>
      <c r="K44" s="69" t="s">
        <v>177</v>
      </c>
      <c r="L44" s="78" t="s">
        <v>104</v>
      </c>
      <c r="M44" s="67">
        <v>0</v>
      </c>
      <c r="N44" s="354" t="s">
        <v>105</v>
      </c>
      <c r="O44" s="43"/>
    </row>
    <row r="45" spans="1:15" s="39" customFormat="1" ht="42.75" customHeight="1" thickBot="1">
      <c r="A45" s="202"/>
      <c r="B45" s="8"/>
      <c r="C45" s="63"/>
      <c r="D45" s="244"/>
      <c r="E45" s="94"/>
      <c r="F45" s="40"/>
      <c r="G45" s="37" t="s">
        <v>11</v>
      </c>
      <c r="H45" s="4">
        <f>SUM(H44)</f>
        <v>100</v>
      </c>
      <c r="I45" s="4">
        <f>SUM(I44)</f>
        <v>3</v>
      </c>
      <c r="J45" s="4">
        <f>SUM(J44)</f>
        <v>0</v>
      </c>
      <c r="K45" s="70" t="s">
        <v>106</v>
      </c>
      <c r="L45" s="71">
        <v>1</v>
      </c>
      <c r="M45" s="65">
        <v>0</v>
      </c>
      <c r="N45" s="355"/>
      <c r="O45" s="43"/>
    </row>
    <row r="46" spans="1:15" s="39" customFormat="1" ht="27.75" customHeight="1">
      <c r="A46" s="201" t="s">
        <v>14</v>
      </c>
      <c r="B46" s="6" t="s">
        <v>9</v>
      </c>
      <c r="C46" s="6" t="s">
        <v>12</v>
      </c>
      <c r="D46" s="242" t="s">
        <v>61</v>
      </c>
      <c r="E46" s="107"/>
      <c r="F46" s="222" t="s">
        <v>33</v>
      </c>
      <c r="G46" s="223" t="s">
        <v>10</v>
      </c>
      <c r="H46" s="103">
        <v>324.6</v>
      </c>
      <c r="I46" s="167">
        <v>324.6</v>
      </c>
      <c r="J46" s="167">
        <v>324.6</v>
      </c>
      <c r="K46" s="55" t="s">
        <v>62</v>
      </c>
      <c r="L46" s="53">
        <v>40</v>
      </c>
      <c r="M46" s="1">
        <v>40</v>
      </c>
      <c r="N46" s="38" t="s">
        <v>140</v>
      </c>
      <c r="O46" s="43"/>
    </row>
    <row r="47" spans="1:15" s="39" customFormat="1" ht="25.5" customHeight="1" thickBot="1">
      <c r="A47" s="202"/>
      <c r="B47" s="8"/>
      <c r="C47" s="63"/>
      <c r="D47" s="244"/>
      <c r="E47" s="94"/>
      <c r="F47" s="40"/>
      <c r="G47" s="37" t="s">
        <v>11</v>
      </c>
      <c r="H47" s="4">
        <f>SUM(H46)</f>
        <v>324.6</v>
      </c>
      <c r="I47" s="4">
        <f>SUM(I46)</f>
        <v>324.6</v>
      </c>
      <c r="J47" s="4">
        <f>SUM(J46)</f>
        <v>324.6</v>
      </c>
      <c r="K47" s="56" t="s">
        <v>63</v>
      </c>
      <c r="L47" s="224">
        <v>2</v>
      </c>
      <c r="M47" s="21">
        <v>2</v>
      </c>
      <c r="N47" s="42" t="s">
        <v>141</v>
      </c>
      <c r="O47" s="43"/>
    </row>
    <row r="48" spans="1:15" s="39" customFormat="1" ht="21" customHeight="1">
      <c r="A48" s="193" t="s">
        <v>14</v>
      </c>
      <c r="B48" s="5" t="s">
        <v>9</v>
      </c>
      <c r="C48" s="5" t="s">
        <v>13</v>
      </c>
      <c r="D48" s="242" t="s">
        <v>64</v>
      </c>
      <c r="E48" s="90"/>
      <c r="F48" s="20" t="s">
        <v>33</v>
      </c>
      <c r="G48" s="117" t="s">
        <v>65</v>
      </c>
      <c r="H48" s="51">
        <v>0</v>
      </c>
      <c r="I48" s="33">
        <v>350</v>
      </c>
      <c r="J48" s="33">
        <v>0</v>
      </c>
      <c r="K48" s="115" t="s">
        <v>66</v>
      </c>
      <c r="L48" s="153">
        <v>2</v>
      </c>
      <c r="M48" s="72">
        <v>0</v>
      </c>
      <c r="N48" s="305" t="s">
        <v>142</v>
      </c>
      <c r="O48" s="43"/>
    </row>
    <row r="49" spans="1:15" s="39" customFormat="1" ht="21" customHeight="1" thickBot="1">
      <c r="A49" s="202"/>
      <c r="B49" s="8"/>
      <c r="C49" s="63"/>
      <c r="D49" s="244"/>
      <c r="E49" s="94"/>
      <c r="F49" s="40"/>
      <c r="G49" s="37" t="s">
        <v>11</v>
      </c>
      <c r="H49" s="4">
        <f>SUM(H48)</f>
        <v>0</v>
      </c>
      <c r="I49" s="4">
        <f>SUM(I48)</f>
        <v>350</v>
      </c>
      <c r="J49" s="4">
        <f>SUM(J48)</f>
        <v>0</v>
      </c>
      <c r="K49" s="58"/>
      <c r="L49" s="59"/>
      <c r="M49" s="60"/>
      <c r="N49" s="306"/>
      <c r="O49" s="43"/>
    </row>
    <row r="50" spans="1:15" s="39" customFormat="1" ht="15.75" customHeight="1">
      <c r="A50" s="193" t="s">
        <v>14</v>
      </c>
      <c r="B50" s="5" t="s">
        <v>9</v>
      </c>
      <c r="C50" s="5" t="s">
        <v>14</v>
      </c>
      <c r="D50" s="242" t="s">
        <v>67</v>
      </c>
      <c r="E50" s="90"/>
      <c r="F50" s="20" t="s">
        <v>33</v>
      </c>
      <c r="G50" s="117" t="s">
        <v>10</v>
      </c>
      <c r="H50" s="51">
        <v>9256.3</v>
      </c>
      <c r="I50" s="33">
        <v>11651.1</v>
      </c>
      <c r="J50" s="33">
        <v>11651.1</v>
      </c>
      <c r="K50" s="299" t="s">
        <v>178</v>
      </c>
      <c r="L50" s="134">
        <v>1000</v>
      </c>
      <c r="M50" s="15">
        <v>1000</v>
      </c>
      <c r="N50" s="242" t="s">
        <v>68</v>
      </c>
      <c r="O50" s="43"/>
    </row>
    <row r="51" spans="1:15" s="39" customFormat="1" ht="24" customHeight="1" thickBot="1">
      <c r="A51" s="202"/>
      <c r="B51" s="8"/>
      <c r="C51" s="63"/>
      <c r="D51" s="244"/>
      <c r="E51" s="94"/>
      <c r="F51" s="40"/>
      <c r="G51" s="37" t="s">
        <v>11</v>
      </c>
      <c r="H51" s="4">
        <f>SUM(H50)</f>
        <v>9256.3</v>
      </c>
      <c r="I51" s="4">
        <f>SUM(I50)</f>
        <v>11651.1</v>
      </c>
      <c r="J51" s="4">
        <f>SUM(J50)</f>
        <v>11651.1</v>
      </c>
      <c r="K51" s="300"/>
      <c r="L51" s="54"/>
      <c r="M51" s="9"/>
      <c r="N51" s="244"/>
      <c r="O51" s="43"/>
    </row>
    <row r="52" spans="1:15" s="39" customFormat="1" ht="24" customHeight="1">
      <c r="A52" s="193" t="s">
        <v>14</v>
      </c>
      <c r="B52" s="5" t="s">
        <v>9</v>
      </c>
      <c r="C52" s="5" t="s">
        <v>16</v>
      </c>
      <c r="D52" s="242" t="s">
        <v>70</v>
      </c>
      <c r="E52" s="90"/>
      <c r="F52" s="20" t="s">
        <v>33</v>
      </c>
      <c r="G52" s="117" t="s">
        <v>10</v>
      </c>
      <c r="H52" s="51">
        <v>253.6</v>
      </c>
      <c r="I52" s="33">
        <v>253.6</v>
      </c>
      <c r="J52" s="33">
        <v>253.6</v>
      </c>
      <c r="K52" s="154" t="s">
        <v>71</v>
      </c>
      <c r="L52" s="57">
        <v>1000</v>
      </c>
      <c r="M52" s="57">
        <v>309</v>
      </c>
      <c r="N52" s="301" t="s">
        <v>132</v>
      </c>
      <c r="O52" s="43"/>
    </row>
    <row r="53" spans="1:15" s="39" customFormat="1" ht="14.25" customHeight="1" thickBot="1">
      <c r="A53" s="202"/>
      <c r="B53" s="8"/>
      <c r="C53" s="63"/>
      <c r="D53" s="244"/>
      <c r="E53" s="94"/>
      <c r="F53" s="40"/>
      <c r="G53" s="37" t="s">
        <v>11</v>
      </c>
      <c r="H53" s="4">
        <f>SUM(H52)</f>
        <v>253.6</v>
      </c>
      <c r="I53" s="4">
        <f>SUM(I52)</f>
        <v>253.6</v>
      </c>
      <c r="J53" s="4">
        <f>SUM(J52)</f>
        <v>253.6</v>
      </c>
      <c r="K53" s="56" t="s">
        <v>72</v>
      </c>
      <c r="L53" s="54">
        <v>12</v>
      </c>
      <c r="M53" s="9">
        <v>12</v>
      </c>
      <c r="N53" s="302"/>
      <c r="O53" s="43"/>
    </row>
    <row r="54" spans="1:15" s="39" customFormat="1" ht="18" customHeight="1">
      <c r="A54" s="193" t="s">
        <v>14</v>
      </c>
      <c r="B54" s="6" t="s">
        <v>9</v>
      </c>
      <c r="C54" s="5" t="s">
        <v>34</v>
      </c>
      <c r="D54" s="242" t="s">
        <v>73</v>
      </c>
      <c r="E54" s="90"/>
      <c r="F54" s="20" t="s">
        <v>33</v>
      </c>
      <c r="G54" s="15" t="s">
        <v>10</v>
      </c>
      <c r="H54" s="103">
        <v>100</v>
      </c>
      <c r="I54" s="167">
        <v>101.4</v>
      </c>
      <c r="J54" s="103">
        <v>101.1</v>
      </c>
      <c r="K54" s="161" t="s">
        <v>74</v>
      </c>
      <c r="L54" s="61">
        <v>200</v>
      </c>
      <c r="M54" s="61">
        <v>31</v>
      </c>
      <c r="N54" s="260" t="s">
        <v>143</v>
      </c>
      <c r="O54" s="43"/>
    </row>
    <row r="55" spans="1:15" s="39" customFormat="1" ht="18" customHeight="1">
      <c r="A55" s="193"/>
      <c r="B55" s="5"/>
      <c r="C55" s="5"/>
      <c r="D55" s="243"/>
      <c r="E55" s="90"/>
      <c r="F55" s="20"/>
      <c r="G55" s="9"/>
      <c r="H55" s="166"/>
      <c r="I55" s="165"/>
      <c r="J55" s="166"/>
      <c r="K55" s="155" t="s">
        <v>75</v>
      </c>
      <c r="L55" s="156">
        <v>30</v>
      </c>
      <c r="M55" s="146">
        <v>0</v>
      </c>
      <c r="N55" s="261"/>
      <c r="O55" s="43"/>
    </row>
    <row r="56" spans="1:15" s="39" customFormat="1" ht="18" customHeight="1">
      <c r="A56" s="193"/>
      <c r="B56" s="5"/>
      <c r="C56" s="5"/>
      <c r="D56" s="243"/>
      <c r="E56" s="90"/>
      <c r="F56" s="20"/>
      <c r="G56" s="110"/>
      <c r="H56" s="166"/>
      <c r="I56" s="165"/>
      <c r="J56" s="166"/>
      <c r="K56" s="157" t="s">
        <v>76</v>
      </c>
      <c r="L56" s="158">
        <v>40</v>
      </c>
      <c r="M56" s="159">
        <v>80</v>
      </c>
      <c r="N56" s="185"/>
      <c r="O56" s="43"/>
    </row>
    <row r="57" spans="1:15" s="39" customFormat="1" ht="16.5" customHeight="1" thickBot="1">
      <c r="A57" s="202"/>
      <c r="B57" s="8"/>
      <c r="C57" s="63"/>
      <c r="D57" s="244"/>
      <c r="E57" s="94"/>
      <c r="F57" s="40"/>
      <c r="G57" s="37" t="s">
        <v>11</v>
      </c>
      <c r="H57" s="4">
        <f>SUM(H54:H56)</f>
        <v>100</v>
      </c>
      <c r="I57" s="4">
        <f>SUM(I54:I56)</f>
        <v>101.4</v>
      </c>
      <c r="J57" s="4">
        <f>SUM(J54:J56)</f>
        <v>101.1</v>
      </c>
      <c r="K57" s="160" t="s">
        <v>77</v>
      </c>
      <c r="L57" s="75">
        <v>10</v>
      </c>
      <c r="M57" s="76">
        <v>0</v>
      </c>
      <c r="N57" s="186"/>
      <c r="O57" s="43"/>
    </row>
    <row r="58" spans="1:15" s="39" customFormat="1" ht="28.5" customHeight="1">
      <c r="A58" s="193" t="s">
        <v>14</v>
      </c>
      <c r="B58" s="5" t="s">
        <v>9</v>
      </c>
      <c r="C58" s="5" t="s">
        <v>38</v>
      </c>
      <c r="D58" s="242" t="s">
        <v>78</v>
      </c>
      <c r="E58" s="90"/>
      <c r="F58" s="20" t="s">
        <v>33</v>
      </c>
      <c r="G58" s="117" t="s">
        <v>10</v>
      </c>
      <c r="H58" s="51">
        <v>200</v>
      </c>
      <c r="I58" s="33">
        <v>200</v>
      </c>
      <c r="J58" s="2">
        <v>200</v>
      </c>
      <c r="K58" s="303" t="s">
        <v>79</v>
      </c>
      <c r="L58" s="72">
        <v>250</v>
      </c>
      <c r="M58" s="72">
        <v>190</v>
      </c>
      <c r="N58" s="301" t="s">
        <v>183</v>
      </c>
      <c r="O58" s="43"/>
    </row>
    <row r="59" spans="1:15" s="39" customFormat="1" ht="23.25" customHeight="1" thickBot="1">
      <c r="A59" s="202"/>
      <c r="B59" s="8"/>
      <c r="C59" s="63"/>
      <c r="D59" s="244"/>
      <c r="E59" s="94"/>
      <c r="F59" s="40"/>
      <c r="G59" s="37" t="s">
        <v>11</v>
      </c>
      <c r="H59" s="4">
        <f>SUM(H58)</f>
        <v>200</v>
      </c>
      <c r="I59" s="4">
        <f>SUM(I58)</f>
        <v>200</v>
      </c>
      <c r="J59" s="4">
        <f>SUM(J58)</f>
        <v>200</v>
      </c>
      <c r="K59" s="304"/>
      <c r="L59" s="59"/>
      <c r="M59" s="73"/>
      <c r="N59" s="302"/>
      <c r="O59" s="43"/>
    </row>
    <row r="60" spans="1:14" s="39" customFormat="1" ht="15" customHeight="1">
      <c r="A60" s="239" t="s">
        <v>14</v>
      </c>
      <c r="B60" s="246" t="s">
        <v>9</v>
      </c>
      <c r="C60" s="246" t="s">
        <v>36</v>
      </c>
      <c r="D60" s="242" t="s">
        <v>80</v>
      </c>
      <c r="E60" s="236"/>
      <c r="F60" s="239" t="s">
        <v>33</v>
      </c>
      <c r="G60" s="1" t="s">
        <v>10</v>
      </c>
      <c r="H60" s="14">
        <v>45</v>
      </c>
      <c r="I60" s="14">
        <v>70.8</v>
      </c>
      <c r="J60" s="16">
        <v>70.8</v>
      </c>
      <c r="K60" s="242" t="s">
        <v>81</v>
      </c>
      <c r="L60" s="15">
        <v>2</v>
      </c>
      <c r="M60" s="15">
        <v>2</v>
      </c>
      <c r="N60" s="242" t="s">
        <v>3</v>
      </c>
    </row>
    <row r="61" spans="1:15" s="39" customFormat="1" ht="15" customHeight="1" thickBot="1">
      <c r="A61" s="245"/>
      <c r="B61" s="248"/>
      <c r="C61" s="248"/>
      <c r="D61" s="244"/>
      <c r="E61" s="238"/>
      <c r="F61" s="241"/>
      <c r="G61" s="41" t="s">
        <v>11</v>
      </c>
      <c r="H61" s="12">
        <f>SUM(H60)</f>
        <v>45</v>
      </c>
      <c r="I61" s="12">
        <f>SUM(I60)</f>
        <v>70.8</v>
      </c>
      <c r="J61" s="68">
        <f>SUM(J60)</f>
        <v>70.8</v>
      </c>
      <c r="K61" s="244"/>
      <c r="L61" s="21"/>
      <c r="M61" s="21"/>
      <c r="N61" s="244"/>
      <c r="O61" s="43"/>
    </row>
    <row r="62" spans="1:14" s="39" customFormat="1" ht="17.25" customHeight="1">
      <c r="A62" s="239" t="s">
        <v>14</v>
      </c>
      <c r="B62" s="246" t="s">
        <v>9</v>
      </c>
      <c r="C62" s="246" t="s">
        <v>82</v>
      </c>
      <c r="D62" s="242" t="s">
        <v>83</v>
      </c>
      <c r="E62" s="236"/>
      <c r="F62" s="239" t="s">
        <v>33</v>
      </c>
      <c r="G62" s="1" t="s">
        <v>10</v>
      </c>
      <c r="H62" s="2">
        <v>500</v>
      </c>
      <c r="I62" s="2">
        <v>628.3</v>
      </c>
      <c r="J62" s="225">
        <v>628.3</v>
      </c>
      <c r="K62" s="242"/>
      <c r="L62" s="15"/>
      <c r="M62" s="15"/>
      <c r="N62" s="242" t="s">
        <v>68</v>
      </c>
    </row>
    <row r="63" spans="1:14" s="39" customFormat="1" ht="15.75" customHeight="1">
      <c r="A63" s="240"/>
      <c r="B63" s="247"/>
      <c r="C63" s="247"/>
      <c r="D63" s="243"/>
      <c r="E63" s="237"/>
      <c r="F63" s="240"/>
      <c r="G63" s="19" t="s">
        <v>84</v>
      </c>
      <c r="H63" s="11">
        <v>38.3</v>
      </c>
      <c r="I63" s="11">
        <v>38.3</v>
      </c>
      <c r="J63" s="11">
        <v>38.3</v>
      </c>
      <c r="K63" s="243"/>
      <c r="L63" s="9"/>
      <c r="M63" s="9"/>
      <c r="N63" s="243"/>
    </row>
    <row r="64" spans="1:15" s="39" customFormat="1" ht="17.25" customHeight="1" thickBot="1">
      <c r="A64" s="245"/>
      <c r="B64" s="248"/>
      <c r="C64" s="248"/>
      <c r="D64" s="244"/>
      <c r="E64" s="238"/>
      <c r="F64" s="241"/>
      <c r="G64" s="41" t="s">
        <v>11</v>
      </c>
      <c r="H64" s="12">
        <f>SUM(H62:H63)</f>
        <v>538.3</v>
      </c>
      <c r="I64" s="12">
        <f>SUM(I62:I63)</f>
        <v>666.5999999999999</v>
      </c>
      <c r="J64" s="68">
        <f>SUM(J62:J63)</f>
        <v>666.5999999999999</v>
      </c>
      <c r="K64" s="244"/>
      <c r="L64" s="21"/>
      <c r="M64" s="21"/>
      <c r="N64" s="244"/>
      <c r="O64" s="43"/>
    </row>
    <row r="65" spans="1:14" s="39" customFormat="1" ht="25.5" customHeight="1">
      <c r="A65" s="239" t="s">
        <v>14</v>
      </c>
      <c r="B65" s="246" t="s">
        <v>9</v>
      </c>
      <c r="C65" s="246" t="s">
        <v>39</v>
      </c>
      <c r="D65" s="242" t="s">
        <v>85</v>
      </c>
      <c r="E65" s="236"/>
      <c r="F65" s="239" t="s">
        <v>33</v>
      </c>
      <c r="G65" s="15" t="s">
        <v>10</v>
      </c>
      <c r="H65" s="103">
        <v>50</v>
      </c>
      <c r="I65" s="103">
        <v>50</v>
      </c>
      <c r="J65" s="103">
        <v>50</v>
      </c>
      <c r="K65" s="55" t="s">
        <v>86</v>
      </c>
      <c r="L65" s="52">
        <v>2</v>
      </c>
      <c r="M65" s="1">
        <v>2</v>
      </c>
      <c r="N65" s="38" t="s">
        <v>2</v>
      </c>
    </row>
    <row r="66" spans="1:14" s="39" customFormat="1" ht="25.5" customHeight="1">
      <c r="A66" s="240"/>
      <c r="B66" s="247"/>
      <c r="C66" s="247"/>
      <c r="D66" s="243"/>
      <c r="E66" s="237"/>
      <c r="F66" s="240"/>
      <c r="G66" s="91"/>
      <c r="H66" s="14"/>
      <c r="I66" s="14"/>
      <c r="J66" s="14"/>
      <c r="K66" s="88" t="s">
        <v>87</v>
      </c>
      <c r="L66" s="162">
        <v>3</v>
      </c>
      <c r="M66" s="9">
        <v>3</v>
      </c>
      <c r="N66" s="120" t="s">
        <v>1</v>
      </c>
    </row>
    <row r="67" spans="1:15" s="39" customFormat="1" ht="27" customHeight="1" thickBot="1">
      <c r="A67" s="245"/>
      <c r="B67" s="248"/>
      <c r="C67" s="248"/>
      <c r="D67" s="244"/>
      <c r="E67" s="238"/>
      <c r="F67" s="241"/>
      <c r="G67" s="41" t="s">
        <v>11</v>
      </c>
      <c r="H67" s="12">
        <f>SUM(H65:H66)</f>
        <v>50</v>
      </c>
      <c r="I67" s="12">
        <f>SUM(I65:I66)</f>
        <v>50</v>
      </c>
      <c r="J67" s="12">
        <f>SUM(J65:J66)</f>
        <v>50</v>
      </c>
      <c r="K67" s="58" t="s">
        <v>88</v>
      </c>
      <c r="L67" s="59">
        <v>20</v>
      </c>
      <c r="M67" s="86">
        <v>13</v>
      </c>
      <c r="N67" s="186" t="s">
        <v>145</v>
      </c>
      <c r="O67" s="43"/>
    </row>
    <row r="68" spans="1:14" s="39" customFormat="1" ht="13.5" customHeight="1">
      <c r="A68" s="239" t="s">
        <v>14</v>
      </c>
      <c r="B68" s="246" t="s">
        <v>12</v>
      </c>
      <c r="C68" s="246" t="s">
        <v>13</v>
      </c>
      <c r="D68" s="242" t="s">
        <v>89</v>
      </c>
      <c r="E68" s="236"/>
      <c r="F68" s="239" t="s">
        <v>33</v>
      </c>
      <c r="G68" s="1" t="s">
        <v>10</v>
      </c>
      <c r="H68" s="14">
        <v>447.3</v>
      </c>
      <c r="I68" s="14">
        <v>539.5</v>
      </c>
      <c r="J68" s="16">
        <v>539.5</v>
      </c>
      <c r="K68" s="299" t="s">
        <v>178</v>
      </c>
      <c r="L68" s="15">
        <v>700</v>
      </c>
      <c r="M68" s="15">
        <v>700</v>
      </c>
      <c r="N68" s="242" t="s">
        <v>68</v>
      </c>
    </row>
    <row r="69" spans="1:15" s="39" customFormat="1" ht="12.75" customHeight="1" thickBot="1">
      <c r="A69" s="245"/>
      <c r="B69" s="248"/>
      <c r="C69" s="248"/>
      <c r="D69" s="244"/>
      <c r="E69" s="238"/>
      <c r="F69" s="241"/>
      <c r="G69" s="41" t="s">
        <v>11</v>
      </c>
      <c r="H69" s="12">
        <f>SUM(H68)</f>
        <v>447.3</v>
      </c>
      <c r="I69" s="12">
        <f>SUM(I68)</f>
        <v>539.5</v>
      </c>
      <c r="J69" s="68">
        <f>SUM(J68)</f>
        <v>539.5</v>
      </c>
      <c r="K69" s="300"/>
      <c r="L69" s="54"/>
      <c r="M69" s="21"/>
      <c r="N69" s="244"/>
      <c r="O69" s="43"/>
    </row>
    <row r="70" spans="1:14" s="39" customFormat="1" ht="15" customHeight="1">
      <c r="A70" s="239" t="s">
        <v>14</v>
      </c>
      <c r="B70" s="246" t="s">
        <v>12</v>
      </c>
      <c r="C70" s="246" t="s">
        <v>14</v>
      </c>
      <c r="D70" s="242" t="s">
        <v>90</v>
      </c>
      <c r="E70" s="236"/>
      <c r="F70" s="239" t="s">
        <v>33</v>
      </c>
      <c r="G70" s="1" t="s">
        <v>10</v>
      </c>
      <c r="H70" s="14">
        <v>35</v>
      </c>
      <c r="I70" s="14">
        <v>35</v>
      </c>
      <c r="J70" s="16">
        <v>35</v>
      </c>
      <c r="K70" s="109"/>
      <c r="L70" s="15"/>
      <c r="M70" s="15"/>
      <c r="N70" s="242" t="s">
        <v>91</v>
      </c>
    </row>
    <row r="71" spans="1:15" s="39" customFormat="1" ht="12.75" customHeight="1" thickBot="1">
      <c r="A71" s="245"/>
      <c r="B71" s="248"/>
      <c r="C71" s="248"/>
      <c r="D71" s="244"/>
      <c r="E71" s="238"/>
      <c r="F71" s="241"/>
      <c r="G71" s="41" t="s">
        <v>11</v>
      </c>
      <c r="H71" s="12">
        <f>SUM(H70)</f>
        <v>35</v>
      </c>
      <c r="I71" s="12">
        <f>SUM(I70)</f>
        <v>35</v>
      </c>
      <c r="J71" s="68">
        <f>SUM(J70)</f>
        <v>35</v>
      </c>
      <c r="K71" s="56"/>
      <c r="L71" s="21"/>
      <c r="M71" s="21"/>
      <c r="N71" s="244"/>
      <c r="O71" s="43"/>
    </row>
    <row r="72" spans="1:14" s="39" customFormat="1" ht="15" customHeight="1">
      <c r="A72" s="239" t="s">
        <v>14</v>
      </c>
      <c r="B72" s="246" t="s">
        <v>12</v>
      </c>
      <c r="C72" s="246" t="s">
        <v>15</v>
      </c>
      <c r="D72" s="242" t="s">
        <v>125</v>
      </c>
      <c r="E72" s="236"/>
      <c r="F72" s="239" t="s">
        <v>122</v>
      </c>
      <c r="G72" s="7" t="s">
        <v>10</v>
      </c>
      <c r="H72" s="50">
        <v>33</v>
      </c>
      <c r="I72" s="50">
        <v>33</v>
      </c>
      <c r="J72" s="16">
        <v>33</v>
      </c>
      <c r="K72" s="109" t="s">
        <v>126</v>
      </c>
      <c r="L72" s="15">
        <v>4</v>
      </c>
      <c r="M72" s="15">
        <v>3</v>
      </c>
      <c r="N72" s="242" t="s">
        <v>146</v>
      </c>
    </row>
    <row r="73" spans="1:14" s="39" customFormat="1" ht="12" customHeight="1">
      <c r="A73" s="240"/>
      <c r="B73" s="247"/>
      <c r="C73" s="247"/>
      <c r="D73" s="243"/>
      <c r="E73" s="237"/>
      <c r="F73" s="240"/>
      <c r="G73" s="28" t="s">
        <v>123</v>
      </c>
      <c r="H73" s="11">
        <v>0.8</v>
      </c>
      <c r="I73" s="11">
        <v>0.8</v>
      </c>
      <c r="J73" s="11">
        <v>0.8</v>
      </c>
      <c r="K73" s="114"/>
      <c r="L73" s="9"/>
      <c r="M73" s="9"/>
      <c r="N73" s="243"/>
    </row>
    <row r="74" spans="1:14" s="39" customFormat="1" ht="12.75" customHeight="1">
      <c r="A74" s="240"/>
      <c r="B74" s="247"/>
      <c r="C74" s="247"/>
      <c r="D74" s="243"/>
      <c r="E74" s="237"/>
      <c r="F74" s="240"/>
      <c r="G74" s="10" t="s">
        <v>124</v>
      </c>
      <c r="H74" s="11">
        <v>22.7</v>
      </c>
      <c r="I74" s="11">
        <v>22.7</v>
      </c>
      <c r="J74" s="11">
        <v>22.2</v>
      </c>
      <c r="K74" s="114"/>
      <c r="L74" s="9"/>
      <c r="M74" s="9"/>
      <c r="N74" s="243"/>
    </row>
    <row r="75" spans="1:15" s="39" customFormat="1" ht="17.25" customHeight="1" thickBot="1">
      <c r="A75" s="245"/>
      <c r="B75" s="248"/>
      <c r="C75" s="248"/>
      <c r="D75" s="244"/>
      <c r="E75" s="238"/>
      <c r="F75" s="241"/>
      <c r="G75" s="41" t="s">
        <v>11</v>
      </c>
      <c r="H75" s="12">
        <f>SUM(H72:H74)</f>
        <v>56.5</v>
      </c>
      <c r="I75" s="12">
        <f>SUM(I72:I74)</f>
        <v>56.5</v>
      </c>
      <c r="J75" s="68">
        <f>SUM(J72:J74)</f>
        <v>56</v>
      </c>
      <c r="K75" s="56"/>
      <c r="L75" s="21"/>
      <c r="M75" s="21"/>
      <c r="N75" s="244"/>
      <c r="O75" s="43"/>
    </row>
    <row r="76" spans="1:14" s="39" customFormat="1" ht="16.5" customHeight="1" thickBot="1">
      <c r="A76" s="221" t="s">
        <v>34</v>
      </c>
      <c r="B76" s="296" t="s">
        <v>167</v>
      </c>
      <c r="C76" s="297"/>
      <c r="D76" s="297"/>
      <c r="E76" s="297"/>
      <c r="F76" s="297"/>
      <c r="G76" s="298"/>
      <c r="H76" s="136">
        <f>H71+H69+H67+H64+H61+H59+H57+H53+H51+H49+H47+H45+H43+H41+H39+H37+H35+H32+H30+H18+H15+H12+H9+H75+H27+H25+H23</f>
        <v>25772.2</v>
      </c>
      <c r="I76" s="137">
        <f>I71+I69+I67+I64+I61+I59+I57+I53+I51+I49+I47+I45+I43+I41+I39+I37+I35+I32+I30+I18+I15+I12+I9+I75+I27+I25+I23</f>
        <v>29755.6</v>
      </c>
      <c r="J76" s="136">
        <f>J71+J69+J67+J64+J61+J59+J57+J53+J51+J49+J47+J45+J43+J41+J39+J37+J35+J32+J30+J18+J15+J12+J9+J75+J27+J25+J23</f>
        <v>28681.900000000005</v>
      </c>
      <c r="K76" s="138"/>
      <c r="L76" s="139"/>
      <c r="M76" s="140"/>
      <c r="N76" s="141"/>
    </row>
    <row r="77" spans="1:14" ht="15.75" customHeight="1">
      <c r="A77" s="295" t="s">
        <v>166</v>
      </c>
      <c r="B77" s="295"/>
      <c r="C77" s="295"/>
      <c r="D77" s="295"/>
      <c r="E77" s="295"/>
      <c r="F77" s="295"/>
      <c r="G77" s="295"/>
      <c r="H77" s="295"/>
      <c r="I77" s="295"/>
      <c r="J77" s="295"/>
      <c r="K77" s="295"/>
      <c r="L77" s="295"/>
      <c r="M77" s="295"/>
      <c r="N77" s="295"/>
    </row>
    <row r="78" spans="1:14" ht="15.75" customHeight="1" thickBot="1">
      <c r="A78" s="217" t="s">
        <v>171</v>
      </c>
      <c r="B78" s="218"/>
      <c r="C78" s="218"/>
      <c r="D78" s="218"/>
      <c r="E78" s="218"/>
      <c r="F78" s="218"/>
      <c r="G78" s="218"/>
      <c r="H78" s="219"/>
      <c r="I78" s="219"/>
      <c r="J78" s="219"/>
      <c r="K78" s="220"/>
      <c r="L78" s="220"/>
      <c r="M78" s="220"/>
      <c r="N78" s="220"/>
    </row>
    <row r="79" spans="3:13" ht="87" customHeight="1" thickBot="1">
      <c r="C79" s="289" t="s">
        <v>18</v>
      </c>
      <c r="D79" s="290"/>
      <c r="E79" s="290"/>
      <c r="F79" s="290"/>
      <c r="G79" s="291"/>
      <c r="H79" s="44" t="s">
        <v>17</v>
      </c>
      <c r="I79" s="44" t="s">
        <v>21</v>
      </c>
      <c r="J79" s="44" t="s">
        <v>20</v>
      </c>
      <c r="L79" s="45"/>
      <c r="M79" s="45"/>
    </row>
    <row r="80" spans="3:10" ht="12" customHeight="1" thickBot="1">
      <c r="C80" s="277" t="s">
        <v>19</v>
      </c>
      <c r="D80" s="278"/>
      <c r="E80" s="278"/>
      <c r="F80" s="278"/>
      <c r="G80" s="279"/>
      <c r="H80" s="22">
        <f>SUM(H81:H86)</f>
        <v>25772.199999999997</v>
      </c>
      <c r="I80" s="46">
        <f>SUM(I81:I86)</f>
        <v>29360.3</v>
      </c>
      <c r="J80" s="46">
        <f>SUM(J81:J86)</f>
        <v>28643.599999999995</v>
      </c>
    </row>
    <row r="81" spans="3:10" ht="12" customHeight="1">
      <c r="C81" s="292" t="s">
        <v>42</v>
      </c>
      <c r="D81" s="293"/>
      <c r="E81" s="293"/>
      <c r="F81" s="293"/>
      <c r="G81" s="294"/>
      <c r="H81" s="84">
        <f>SUMIF(G7:G74,"sb",H7:H74)</f>
        <v>21234.1</v>
      </c>
      <c r="I81" s="23">
        <f>SUMIF(G7:G74,"sb",I7:I74)</f>
        <v>24818.5</v>
      </c>
      <c r="J81" s="23">
        <f>SUMIF(G7:G74,"sb",J7:J74)</f>
        <v>24861.399999999994</v>
      </c>
    </row>
    <row r="82" spans="3:10" ht="12" customHeight="1">
      <c r="C82" s="286" t="s">
        <v>107</v>
      </c>
      <c r="D82" s="287"/>
      <c r="E82" s="287"/>
      <c r="F82" s="287"/>
      <c r="G82" s="288"/>
      <c r="H82" s="79">
        <f>SUMIF(G7:G74,"pf",H7:H74)</f>
        <v>3903.3</v>
      </c>
      <c r="I82" s="135">
        <f>SUMIF(G7:G74,"pf",I7:I74)</f>
        <v>3903.3</v>
      </c>
      <c r="J82" s="135">
        <f>SUMIF(G7:G74,"pf",J7:J74)</f>
        <v>3144.2</v>
      </c>
    </row>
    <row r="83" spans="3:10" ht="12" customHeight="1">
      <c r="C83" s="286" t="s">
        <v>108</v>
      </c>
      <c r="D83" s="287"/>
      <c r="E83" s="287"/>
      <c r="F83" s="287"/>
      <c r="G83" s="288"/>
      <c r="H83" s="79">
        <f>SUMIF(G7:G74,"sb(vb)",H7:H74)</f>
        <v>38.3</v>
      </c>
      <c r="I83" s="135">
        <f>SUMIF(G7:G74,"sb(vb)",I7:I74)</f>
        <v>38.3</v>
      </c>
      <c r="J83" s="135">
        <f>SUMIF(G7:G74,"sb(vb)",J7:J74)</f>
        <v>38.3</v>
      </c>
    </row>
    <row r="84" spans="3:10" ht="12" customHeight="1">
      <c r="C84" s="286" t="s">
        <v>128</v>
      </c>
      <c r="D84" s="287"/>
      <c r="E84" s="287"/>
      <c r="F84" s="287"/>
      <c r="G84" s="288"/>
      <c r="H84" s="79">
        <f>SUMIF(G7:G74,"sb(sp)",H7:H74)</f>
        <v>22.7</v>
      </c>
      <c r="I84" s="135">
        <f>SUMIF(G7:G74,"sb(sp)",I7:I74)</f>
        <v>22.7</v>
      </c>
      <c r="J84" s="135">
        <f>SUMIF(G7:G74,"sb(sp)",J7:J74)</f>
        <v>22.2</v>
      </c>
    </row>
    <row r="85" spans="3:10" ht="12" customHeight="1">
      <c r="C85" s="286" t="s">
        <v>127</v>
      </c>
      <c r="D85" s="287"/>
      <c r="E85" s="287"/>
      <c r="F85" s="287"/>
      <c r="G85" s="288"/>
      <c r="H85" s="79">
        <f>SUMIF(G7:G74,"sb(ta)",H7:H74)</f>
        <v>0.8</v>
      </c>
      <c r="I85" s="135">
        <f>SUMIF(G7:G74,"sb(ta)",I7:I74)</f>
        <v>0.8</v>
      </c>
      <c r="J85" s="135">
        <f>SUMIF(G7:G74,"sb(ta)",J7:J74)</f>
        <v>0.8</v>
      </c>
    </row>
    <row r="86" spans="3:10" ht="25.5" customHeight="1" thickBot="1">
      <c r="C86" s="274" t="s">
        <v>46</v>
      </c>
      <c r="D86" s="275"/>
      <c r="E86" s="275"/>
      <c r="F86" s="275"/>
      <c r="G86" s="276"/>
      <c r="H86" s="80">
        <f>SUMIF(G7:G74,"sb(es)",H7:H74)</f>
        <v>573</v>
      </c>
      <c r="I86" s="83">
        <f>SUMIF(G7:G74,"sb(es)",I7:I74)</f>
        <v>576.7</v>
      </c>
      <c r="J86" s="83">
        <f>SUMIF(G7:G74,"sb(es)",J7:J74)</f>
        <v>576.7</v>
      </c>
    </row>
    <row r="87" spans="3:10" ht="12" customHeight="1" thickBot="1">
      <c r="C87" s="277" t="s">
        <v>43</v>
      </c>
      <c r="D87" s="278"/>
      <c r="E87" s="278"/>
      <c r="F87" s="278"/>
      <c r="G87" s="279"/>
      <c r="H87" s="22">
        <f>SUM(H88:H88)</f>
        <v>0</v>
      </c>
      <c r="I87" s="82">
        <f>SUM(I88:I88)</f>
        <v>395.3</v>
      </c>
      <c r="J87" s="82">
        <f>SUM(J88:J88)</f>
        <v>38.3</v>
      </c>
    </row>
    <row r="88" spans="3:10" ht="12" customHeight="1" thickBot="1">
      <c r="C88" s="280" t="s">
        <v>45</v>
      </c>
      <c r="D88" s="281"/>
      <c r="E88" s="281"/>
      <c r="F88" s="281"/>
      <c r="G88" s="282"/>
      <c r="H88" s="80">
        <f>SUMIF(G7:G71,"kt",H7:H71)</f>
        <v>0</v>
      </c>
      <c r="I88" s="81">
        <f>SUMIF(G7:G71,"kt",I7:I71)</f>
        <v>395.3</v>
      </c>
      <c r="J88" s="77">
        <f>SUMIF(G7:G71,"kt",J7:J71)</f>
        <v>38.3</v>
      </c>
    </row>
    <row r="89" spans="3:10" ht="12" customHeight="1" thickBot="1">
      <c r="C89" s="283" t="s">
        <v>44</v>
      </c>
      <c r="D89" s="284"/>
      <c r="E89" s="284"/>
      <c r="F89" s="284"/>
      <c r="G89" s="285"/>
      <c r="H89" s="24">
        <f>H80+H87</f>
        <v>25772.199999999997</v>
      </c>
      <c r="I89" s="25">
        <f>I80+I87</f>
        <v>29755.6</v>
      </c>
      <c r="J89" s="26">
        <f>J87+J80</f>
        <v>28681.899999999994</v>
      </c>
    </row>
    <row r="90" spans="3:10" ht="12" customHeight="1">
      <c r="C90" s="39"/>
      <c r="D90" s="27"/>
      <c r="E90" s="108"/>
      <c r="F90" s="108"/>
      <c r="G90" s="47"/>
      <c r="H90" s="48"/>
      <c r="I90" s="48"/>
      <c r="J90" s="48"/>
    </row>
  </sheetData>
  <sheetProtection/>
  <mergeCells count="168">
    <mergeCell ref="N31:N32"/>
    <mergeCell ref="D44:D45"/>
    <mergeCell ref="N44:N45"/>
    <mergeCell ref="D36:D37"/>
    <mergeCell ref="K36:K37"/>
    <mergeCell ref="L36:L37"/>
    <mergeCell ref="D38:D39"/>
    <mergeCell ref="B31:B32"/>
    <mergeCell ref="C31:C32"/>
    <mergeCell ref="D31:D32"/>
    <mergeCell ref="E31:E32"/>
    <mergeCell ref="C85:G85"/>
    <mergeCell ref="C84:G84"/>
    <mergeCell ref="F31:F32"/>
    <mergeCell ref="A1:N1"/>
    <mergeCell ref="A2:N2"/>
    <mergeCell ref="A4:C6"/>
    <mergeCell ref="D4:D6"/>
    <mergeCell ref="E4:E6"/>
    <mergeCell ref="F4:F6"/>
    <mergeCell ref="G4:G6"/>
    <mergeCell ref="H4:J4"/>
    <mergeCell ref="K4:M4"/>
    <mergeCell ref="N4:N6"/>
    <mergeCell ref="M5:M6"/>
    <mergeCell ref="K38:K39"/>
    <mergeCell ref="N10:N12"/>
    <mergeCell ref="N16:N18"/>
    <mergeCell ref="M16:M18"/>
    <mergeCell ref="L16:L18"/>
    <mergeCell ref="K16:K18"/>
    <mergeCell ref="N28:N30"/>
    <mergeCell ref="K5:K6"/>
    <mergeCell ref="N38:N39"/>
    <mergeCell ref="D13:D15"/>
    <mergeCell ref="E13:E15"/>
    <mergeCell ref="F13:F15"/>
    <mergeCell ref="L5:L6"/>
    <mergeCell ref="H5:H6"/>
    <mergeCell ref="I5:I6"/>
    <mergeCell ref="J5:J6"/>
    <mergeCell ref="D16:D18"/>
    <mergeCell ref="E16:E18"/>
    <mergeCell ref="F16:F18"/>
    <mergeCell ref="N36:N37"/>
    <mergeCell ref="E33:E35"/>
    <mergeCell ref="F33:F35"/>
    <mergeCell ref="D33:D35"/>
    <mergeCell ref="D28:D30"/>
    <mergeCell ref="E28:E30"/>
    <mergeCell ref="F28:F30"/>
    <mergeCell ref="D42:D43"/>
    <mergeCell ref="N42:N43"/>
    <mergeCell ref="D46:D47"/>
    <mergeCell ref="A40:A41"/>
    <mergeCell ref="B40:B41"/>
    <mergeCell ref="C40:C41"/>
    <mergeCell ref="D40:D41"/>
    <mergeCell ref="E40:E41"/>
    <mergeCell ref="N40:N41"/>
    <mergeCell ref="F40:F41"/>
    <mergeCell ref="K50:K51"/>
    <mergeCell ref="D54:D57"/>
    <mergeCell ref="D48:D49"/>
    <mergeCell ref="N48:N49"/>
    <mergeCell ref="D50:D51"/>
    <mergeCell ref="N50:N51"/>
    <mergeCell ref="A60:A61"/>
    <mergeCell ref="B60:B61"/>
    <mergeCell ref="C60:C61"/>
    <mergeCell ref="D60:D61"/>
    <mergeCell ref="D52:D53"/>
    <mergeCell ref="N52:N53"/>
    <mergeCell ref="A62:A64"/>
    <mergeCell ref="B62:B64"/>
    <mergeCell ref="C62:C64"/>
    <mergeCell ref="D62:D64"/>
    <mergeCell ref="D58:D59"/>
    <mergeCell ref="N58:N59"/>
    <mergeCell ref="K58:K59"/>
    <mergeCell ref="E60:E61"/>
    <mergeCell ref="F60:F61"/>
    <mergeCell ref="K60:K61"/>
    <mergeCell ref="B65:B67"/>
    <mergeCell ref="C65:C67"/>
    <mergeCell ref="D65:D67"/>
    <mergeCell ref="N60:N61"/>
    <mergeCell ref="E62:E64"/>
    <mergeCell ref="F62:F64"/>
    <mergeCell ref="K62:K64"/>
    <mergeCell ref="N62:N64"/>
    <mergeCell ref="N70:N71"/>
    <mergeCell ref="E65:E67"/>
    <mergeCell ref="F65:F67"/>
    <mergeCell ref="A68:A69"/>
    <mergeCell ref="B68:B69"/>
    <mergeCell ref="C68:C69"/>
    <mergeCell ref="D68:D69"/>
    <mergeCell ref="E68:E69"/>
    <mergeCell ref="F68:F69"/>
    <mergeCell ref="A65:A67"/>
    <mergeCell ref="A70:A71"/>
    <mergeCell ref="B70:B71"/>
    <mergeCell ref="C70:C71"/>
    <mergeCell ref="D70:D71"/>
    <mergeCell ref="E70:E71"/>
    <mergeCell ref="F70:F71"/>
    <mergeCell ref="C87:G87"/>
    <mergeCell ref="C88:G88"/>
    <mergeCell ref="C89:G89"/>
    <mergeCell ref="C82:G82"/>
    <mergeCell ref="C83:G83"/>
    <mergeCell ref="C79:G79"/>
    <mergeCell ref="C80:G80"/>
    <mergeCell ref="C81:G81"/>
    <mergeCell ref="N8:N9"/>
    <mergeCell ref="D10:D12"/>
    <mergeCell ref="F10:F12"/>
    <mergeCell ref="E10:E12"/>
    <mergeCell ref="D7:D9"/>
    <mergeCell ref="C86:G86"/>
    <mergeCell ref="A77:N77"/>
    <mergeCell ref="B76:G76"/>
    <mergeCell ref="K68:K69"/>
    <mergeCell ref="N68:N69"/>
    <mergeCell ref="A33:A35"/>
    <mergeCell ref="B33:B35"/>
    <mergeCell ref="C33:C35"/>
    <mergeCell ref="A13:A15"/>
    <mergeCell ref="B13:B15"/>
    <mergeCell ref="A28:A30"/>
    <mergeCell ref="B28:B30"/>
    <mergeCell ref="C28:C30"/>
    <mergeCell ref="A31:A32"/>
    <mergeCell ref="C13:C15"/>
    <mergeCell ref="F24:F25"/>
    <mergeCell ref="K24:K25"/>
    <mergeCell ref="A19:A23"/>
    <mergeCell ref="B19:B23"/>
    <mergeCell ref="C19:C23"/>
    <mergeCell ref="D19:D23"/>
    <mergeCell ref="C24:C25"/>
    <mergeCell ref="D24:D25"/>
    <mergeCell ref="E19:E23"/>
    <mergeCell ref="F19:F23"/>
    <mergeCell ref="N19:N23"/>
    <mergeCell ref="N54:N55"/>
    <mergeCell ref="M40:M41"/>
    <mergeCell ref="K40:K41"/>
    <mergeCell ref="L40:L41"/>
    <mergeCell ref="E24:E25"/>
    <mergeCell ref="A26:A27"/>
    <mergeCell ref="B26:B27"/>
    <mergeCell ref="C26:C27"/>
    <mergeCell ref="D26:D27"/>
    <mergeCell ref="N24:N25"/>
    <mergeCell ref="E26:E27"/>
    <mergeCell ref="F26:F27"/>
    <mergeCell ref="N26:N27"/>
    <mergeCell ref="A24:A25"/>
    <mergeCell ref="B24:B25"/>
    <mergeCell ref="E72:E75"/>
    <mergeCell ref="F72:F75"/>
    <mergeCell ref="N72:N75"/>
    <mergeCell ref="A72:A75"/>
    <mergeCell ref="B72:B75"/>
    <mergeCell ref="C72:C75"/>
    <mergeCell ref="D72:D75"/>
  </mergeCells>
  <printOptions/>
  <pageMargins left="0.75" right="0.75" top="1" bottom="1" header="0" footer="0"/>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Snieguole Kacerauskaite</cp:lastModifiedBy>
  <cp:lastPrinted>2008-03-31T10:58:45Z</cp:lastPrinted>
  <dcterms:created xsi:type="dcterms:W3CDTF">2004-10-18T12:29:42Z</dcterms:created>
  <dcterms:modified xsi:type="dcterms:W3CDTF">2012-09-18T07:56:54Z</dcterms:modified>
  <cp:category/>
  <cp:version/>
  <cp:contentType/>
  <cp:contentStatus/>
</cp:coreProperties>
</file>