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1805" windowHeight="6705" tabRatio="599" activeTab="0"/>
  </bookViews>
  <sheets>
    <sheet name="APRAŠYMAS" sheetId="1" r:id="rId1"/>
    <sheet name="RODIKLIAI" sheetId="2" r:id="rId2"/>
  </sheets>
  <definedNames>
    <definedName name="_xlnm.Print_Titles" localSheetId="1">'RODIKLIAI'!$4:$6</definedName>
  </definedNames>
  <calcPr fullCalcOnLoad="1"/>
</workbook>
</file>

<file path=xl/sharedStrings.xml><?xml version="1.0" encoding="utf-8"?>
<sst xmlns="http://schemas.openxmlformats.org/spreadsheetml/2006/main" count="230" uniqueCount="125">
  <si>
    <t>Priemonės pavadinimas</t>
  </si>
  <si>
    <t>Priemonės požymis</t>
  </si>
  <si>
    <t>Priemonės vykdytojo kodas</t>
  </si>
  <si>
    <t>Finansavimo šaltinis</t>
  </si>
  <si>
    <t>pavadinimas</t>
  </si>
  <si>
    <t>01</t>
  </si>
  <si>
    <t>SB</t>
  </si>
  <si>
    <t>Iš viso:</t>
  </si>
  <si>
    <t>02</t>
  </si>
  <si>
    <t>03</t>
  </si>
  <si>
    <t>04</t>
  </si>
  <si>
    <t>05</t>
  </si>
  <si>
    <t>06</t>
  </si>
  <si>
    <t>2007 m. patvirtinta KMT</t>
  </si>
  <si>
    <t>Finansavimo šaltiniai</t>
  </si>
  <si>
    <t>SAVIVALDYBĖS  LĖŠOS</t>
  </si>
  <si>
    <t>2007 m. panaudotos lėšos (kasinės išlaidos)</t>
  </si>
  <si>
    <t>2007 m. metinis  planas įskaitant patikslinimus</t>
  </si>
  <si>
    <t>Asignavimai (tūkst. Lt)</t>
  </si>
  <si>
    <t>Produkto kriterijus</t>
  </si>
  <si>
    <t>Paaiškinimas dėl nukrypimo nuo produkto vertinimo kriterijaus plano</t>
  </si>
  <si>
    <t>planuotos reikšmės</t>
  </si>
  <si>
    <t>faktinės reikšmės</t>
  </si>
  <si>
    <t>Programos tikslo, uždavinio ir priemonės kodas</t>
  </si>
  <si>
    <t>I</t>
  </si>
  <si>
    <t>ES</t>
  </si>
  <si>
    <t>SB(ES)</t>
  </si>
  <si>
    <t>4.3</t>
  </si>
  <si>
    <t>P</t>
  </si>
  <si>
    <t>2.2</t>
  </si>
  <si>
    <t>07</t>
  </si>
  <si>
    <t>2.4</t>
  </si>
  <si>
    <r>
      <t xml:space="preserve">Savivaldybės biudžeto lėšos </t>
    </r>
    <r>
      <rPr>
        <b/>
        <sz val="9"/>
        <rFont val="Times New Roman"/>
        <family val="1"/>
      </rPr>
      <t>SB</t>
    </r>
  </si>
  <si>
    <t>KITI ŠALTINIAI, IŠ VISO:</t>
  </si>
  <si>
    <t>IŠ VISO:</t>
  </si>
  <si>
    <r>
      <t xml:space="preserve">Europos Sąjungos paramos lėšos </t>
    </r>
    <r>
      <rPr>
        <b/>
        <sz val="9"/>
        <rFont val="Times New Roman"/>
        <family val="1"/>
      </rPr>
      <t>ES</t>
    </r>
  </si>
  <si>
    <r>
      <t xml:space="preserve">Savivaldybės biudžeto аpyvartos lėšos Europos Sąjungos finansinės paramos programų laikinam lėšų stygiui dengti </t>
    </r>
    <r>
      <rPr>
        <b/>
        <sz val="9"/>
        <rFont val="Times New Roman"/>
        <family val="1"/>
      </rPr>
      <t>SB(ES)</t>
    </r>
  </si>
  <si>
    <t>Parengta programa</t>
  </si>
  <si>
    <t>PF</t>
  </si>
  <si>
    <t>Įvykdyta pagal planą.</t>
  </si>
  <si>
    <t>SB(VB)</t>
  </si>
  <si>
    <r>
      <t xml:space="preserve">Savivaldybės privatizavimo fondo lėšos </t>
    </r>
    <r>
      <rPr>
        <b/>
        <sz val="9"/>
        <rFont val="Times New Roman"/>
        <family val="1"/>
      </rPr>
      <t>PF</t>
    </r>
  </si>
  <si>
    <t>Klimato kaitos politikos ir prisitaikymo strategijų rengimas Baltijos jūros regione</t>
  </si>
  <si>
    <t>Atlikta galimybių vertinimo studija</t>
  </si>
  <si>
    <t>Projekto "Baltic Sea Cycling" ("Dviračiais prie Baltijos jūros") įgyvendinimas</t>
  </si>
  <si>
    <t xml:space="preserve">Parengta dviračių infrastruktūros galimybių studija </t>
  </si>
  <si>
    <t>Atliktos 2 studijos: "Klimato kaita ir potvynių pavojus Klaipėdos mieste" ir "Baltijos jūros priekrantės bei Kuršių marių ekosistemos adaptacijos prie kintančio klimato galimybių vertinimas". Lėšų panaudota mažiau dėl mažesnių, nei planuota, lėktuvo bilietų, viešbučio kainų.</t>
  </si>
  <si>
    <t>Apleistų ir užterštų teritorijų valymas</t>
  </si>
  <si>
    <t>SB(AA)</t>
  </si>
  <si>
    <t>Priemonė įvykdyta pagal planą. Išvežta 163,4 t padangų, 310,2 t statybinio laužo, stambiagabaričių atliekų.</t>
  </si>
  <si>
    <t>Miesto vandens telkinių valymas</t>
  </si>
  <si>
    <t xml:space="preserve">Valoma vandens telkinių, vnt.  </t>
  </si>
  <si>
    <t xml:space="preserve">Žardės tvenkinio išvalymas </t>
  </si>
  <si>
    <t xml:space="preserve">Išvalyta vandens telkinių, vnt.  </t>
  </si>
  <si>
    <t xml:space="preserve">Naujų želdinių tvarkymas </t>
  </si>
  <si>
    <t>Pasodinta gyvatvorės, tūkst. m</t>
  </si>
  <si>
    <t xml:space="preserve">Naujojo parko Klaipėdos miesto pietinėje dalyje (7-ajame rajone) įrengimas </t>
  </si>
  <si>
    <t xml:space="preserve">P     </t>
  </si>
  <si>
    <t>Pagal 2007-11-28 sutartį Nr. J4-1440 (su UAB "Šilutės polderiai") 2007 m. buvo išvalytas tvenkinys ir pradėti aplinkos tvarkymo darbai. Darbai bus baigti iki 2008-06-01.</t>
  </si>
  <si>
    <t xml:space="preserve">Atlikta darbų, proc. </t>
  </si>
  <si>
    <t>Magistralinio dviračių-pėsčiųjų tako (Klaipėdos žaliakelio) statyba</t>
  </si>
  <si>
    <r>
      <t xml:space="preserve">Savivaldybės aplinkos apsaugos rėmimo specialiosios programos lėšos </t>
    </r>
    <r>
      <rPr>
        <b/>
        <sz val="9"/>
        <rFont val="Times New Roman"/>
        <family val="1"/>
      </rPr>
      <t>SB(AA)</t>
    </r>
  </si>
  <si>
    <t>PRIEMONIŲ ĮGYVENDINIMO ATASKAITA</t>
  </si>
  <si>
    <t xml:space="preserve"> PRIEMONIŲ ĮGYVENDINIMO ATASKAITA</t>
  </si>
  <si>
    <t>Klaipėdos miesto trumpalaikio atliekų tvarkymo plano 2005-2008 m. vykdymas</t>
  </si>
  <si>
    <t>P4</t>
  </si>
  <si>
    <t>2.3</t>
  </si>
  <si>
    <t>Įrengta konteinerių aikštelių</t>
  </si>
  <si>
    <t>Bešeimininkių padangų, esančių prie Klaipėdos miesto sąvartyno, Glaudėnų kaime, išvežimas ir sutvarkymas</t>
  </si>
  <si>
    <t>Išvežta padangų, t</t>
  </si>
  <si>
    <t>Klaipėdos miesto savivaldybės aplinkos monitoringo vykdymas</t>
  </si>
  <si>
    <t>Parengta aplinkos monitoringo metinė ataskaita</t>
  </si>
  <si>
    <t>Ekologinės kontrolės užtikrinimas</t>
  </si>
  <si>
    <t>2.7</t>
  </si>
  <si>
    <t>Strateginio triukšmo žemėlapio rengimas</t>
  </si>
  <si>
    <t>Parengtas žemėlapis, proc.</t>
  </si>
  <si>
    <t>Įvykdyta pagal planą. Viešųjų pirkimų metu paslauga nupirkta už mažesnę kainą.</t>
  </si>
  <si>
    <t>"Natura 2000" buveinių apsauga bei tvarkymas Lietuvos pajūrio juostos zonoje (projekto bendrasis finansavimas)</t>
  </si>
  <si>
    <t xml:space="preserve">Priemonė įvykdyta pagal planą. </t>
  </si>
  <si>
    <t>Vandens telkinių naudojimo ir priežiūros taisyklių parengimas</t>
  </si>
  <si>
    <t>Parengtos taisyklės</t>
  </si>
  <si>
    <t>Želdinių tvarkymo programos parengimas</t>
  </si>
  <si>
    <t>Viešųjų pirkimų metu paslauga nupirkta už mažesnę kainą.</t>
  </si>
  <si>
    <t>Plėšriųjų paukščių monitoringas, gausinimas ir globa Klaipėdos mieste</t>
  </si>
  <si>
    <t>Įkelta lizdų (vnt.)</t>
  </si>
  <si>
    <t>Restauruota lizdų (vnt.)</t>
  </si>
  <si>
    <t>Visuomenės ekologinis švietimas</t>
  </si>
  <si>
    <t>Renginių skaičius</t>
  </si>
  <si>
    <t>Gražiausių sodybų savivaldybės teritorijoje konkursų organizavimas</t>
  </si>
  <si>
    <t>6.10</t>
  </si>
  <si>
    <t>Konkursų skaičius</t>
  </si>
  <si>
    <r>
      <t xml:space="preserve">Valstybės biudžeto specialios tikslinės dotacijos lėšos </t>
    </r>
    <r>
      <rPr>
        <b/>
        <sz val="9"/>
        <rFont val="Times New Roman"/>
        <family val="1"/>
      </rPr>
      <t>SB(VB)</t>
    </r>
  </si>
  <si>
    <t>Įvykdyta pagal planą.                                                                      Valyti Draugystės parko tvenkiniai, Didžioji Žardės kūdra, Trinyčių parko tvenkinys, Jono kalnelio kanalas ir Danės upės žiotys į jį, Mumlaukio (Lauškės) ežeras ir kiti.</t>
  </si>
  <si>
    <t>Skirtas lėšas nuspręsta panaudoti UAB Klaipėdos keleivių ir krovinių terminalo padovanotiems medžiams persodinti miesto viešosiose erdvėse. Persodinta 29 vnt. medžių nuo 21 iki 91 cm skersmens.</t>
  </si>
  <si>
    <t xml:space="preserve"> Patikrinus iškeltas lizdavietes nustatyta, kad dauguma jų yra sunaikintos arba jų neverta taisyti, todėl buvo iškelta daugiau naujų lizdaviečių.</t>
  </si>
  <si>
    <t>Suorganizuoti renginiai: "Žemės diena" (kovas), "Pasaulinė aplinkos apsaugos diena" (birželis), "Baltijos jūros diena" (rugsėjis), "Diena be automobilio" (rugsėjis), Seminaras miesto įmonių ekologams, NVO ir kt. visuomenės grupėms (spalis).</t>
  </si>
  <si>
    <t>Parengta konteinerių aikštelių išdėstymo schema</t>
  </si>
  <si>
    <t>Parengta šiaurinės miesto dalies konteinerių aikštelių išdėstymo schema, rangovas laiku neatliko numatytų darbų.</t>
  </si>
  <si>
    <t>Parengta darbo ataskaita</t>
  </si>
  <si>
    <t>Programoje 2007 m. numatyta:</t>
  </si>
  <si>
    <t>Faktiškai įvykdyta</t>
  </si>
  <si>
    <t>Neįvykdyta pagal planą</t>
  </si>
  <si>
    <t>Dalinai įvykdyta</t>
  </si>
  <si>
    <r>
      <t xml:space="preserve">Asignavimų valdytojas: </t>
    </r>
    <r>
      <rPr>
        <sz val="12"/>
        <rFont val="Times New Roman"/>
        <family val="1"/>
      </rPr>
      <t xml:space="preserve">Klaipėdos miesto savivaldybės administracija. </t>
    </r>
  </si>
  <si>
    <t xml:space="preserve"> 2007 M. KLAIPĖDOS MIESTO SAVIVALDYBĖS ADMINISTRACIJOS                                 
APLINKOS APSAUGOS PROGRAMOS (NR.08)</t>
  </si>
  <si>
    <r>
      <t xml:space="preserve">Programą vykdė: </t>
    </r>
    <r>
      <rPr>
        <sz val="12"/>
        <rFont val="Times New Roman"/>
        <family val="1"/>
      </rPr>
      <t xml:space="preserve">Miesto tvarkymo skyrius, Aplinkos kokybės skyrius, Statybos ir infrastruktūros skyrius, Transporto tarnyba, Investicijų ir verslo plėtros skyrius, Melnragės ir Girulių seniūnija.
</t>
    </r>
  </si>
  <si>
    <t>1 TIKSLAS. Tobulinti atliekų tvarkymo sistemą ir integruoti ją į regioninę atliekų tvarkymo sistemą</t>
  </si>
  <si>
    <t>01 UŽDAVINYS. Skatinti atliekų rūšiavimą</t>
  </si>
  <si>
    <t>2 TIKSLAS. Siekti subalansuotos ir kokybiškos aplinkos Klaipėdos mieste</t>
  </si>
  <si>
    <t>01 UŽDAVINYS. Sumažinti taršą ir jos poveikį aplinkai</t>
  </si>
  <si>
    <t>02 UŽDAVINYS. Prižiūrėti, saugoti  ir gausinti miesto gamtinę aplinką</t>
  </si>
  <si>
    <t>03 UŽDAVINYS. Ugdyti ekologiškai mąstančią visuomenę</t>
  </si>
  <si>
    <t>04 UŽDAVINYS. Vystyti bevariklio transporto tinklą</t>
  </si>
  <si>
    <t>Atlikta 50 proc. parko infrastruktūros įrengimo darbų: nutiesta pėsčiųjų, dviračių takų, įrengtos poilsio aikštelės, atliktas vertikalus planiravimas, 40 proc. apželdinimo darbų, įrengta 90 proc. lietaus nuotekų ir drenažo tinklų.</t>
  </si>
  <si>
    <t>2007 m. patvirtinta KMT*</t>
  </si>
  <si>
    <t>2007 m. metinis planas įskaitant patikslinimus**</t>
  </si>
  <si>
    <t xml:space="preserve">* pagal Klaipėdos miesto savivaldybės tarybos 2007-01-18 sprendimą Nr. T2-1;
</t>
  </si>
  <si>
    <t>08</t>
  </si>
  <si>
    <t>Iš viso programai:</t>
  </si>
  <si>
    <t xml:space="preserve"> 2007 M. KLAIPĖDOS MIESTO SAVIVALDYBĖS                                  
APLINKOS APSAUGOS PROGRAMOS (NR.08)
</t>
  </si>
  <si>
    <r>
      <t>2007 m.</t>
    </r>
    <r>
      <rPr>
        <sz val="12"/>
        <rFont val="Times New Roman"/>
        <family val="1"/>
      </rPr>
      <t xml:space="preserve"> planuota įvykdyti 19 priemonių. Faktiškai įvykdyta pagal planą 17 priemonių (</t>
    </r>
    <r>
      <rPr>
        <sz val="12"/>
        <rFont val="Times New Roman"/>
        <family val="1"/>
      </rPr>
      <t>90</t>
    </r>
    <r>
      <rPr>
        <sz val="12"/>
        <rFont val="Times New Roman"/>
        <family val="1"/>
      </rPr>
      <t xml:space="preserve"> proc.), iš dalies įvykdyta 1 priemonė (</t>
    </r>
    <r>
      <rPr>
        <sz val="12"/>
        <rFont val="Times New Roman"/>
        <family val="1"/>
      </rPr>
      <t>5</t>
    </r>
    <r>
      <rPr>
        <sz val="12"/>
        <rFont val="Times New Roman"/>
        <family val="1"/>
      </rPr>
      <t xml:space="preserve"> proc.), neįvykdyta 1 priemonė (</t>
    </r>
    <r>
      <rPr>
        <sz val="12"/>
        <rFont val="Times New Roman"/>
        <family val="1"/>
      </rPr>
      <t xml:space="preserve">5 </t>
    </r>
    <r>
      <rPr>
        <sz val="12"/>
        <rFont val="Times New Roman"/>
        <family val="1"/>
      </rPr>
      <t>proc.).</t>
    </r>
  </si>
  <si>
    <t>** pagal Klaipėdos miesto savivaldybės tarybos sprendimus: 2007-02-15 Nr.T2-33, 2007-10-25 Nr. T2-332 ir 2007-12-20 Nr. T2-409.</t>
  </si>
  <si>
    <t>Aplinkos ministerija skyrė pinigų padangoms utilizuoti, bet neatsirado įmonės, kuri apsiimtų jas utilizuoti (kol kas tokios Lietuvoje nėra), todėl padangos liko neišvežtos.</t>
  </si>
  <si>
    <t>Į konferenciją-seminarą Kalmare vyko tik du iš planuotų penkių darbo grupės narių, todėl panaudota mažiau lėšų negu planuota.</t>
  </si>
  <si>
    <t>Visiškai įrengti šie ruožai: 1) 1406 m. ilgio ruožas nuo „Kauno“ autobusų stotelės (Taikos pr.) iki Tilžės g.; 2) 1423 m ilgio ruožas nuo Liepų g. iki S. Dariaus ir S. Girėno g.; 3) 922 m ilgio ruožas nuo Kretingos g. ir P. Lideikio gatvės sankryžos iki Vasaros estrados; 4) įrengta 5200 m ilgio elektros apšvietimo linija ruože nuo Kretingos g. ir P. Lideikio g. sankryžos iki Girulių paplūdimio.</t>
  </si>
</sst>
</file>

<file path=xl/styles.xml><?xml version="1.0" encoding="utf-8"?>
<styleSheet xmlns="http://schemas.openxmlformats.org/spreadsheetml/2006/main">
  <numFmts count="33">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
    <numFmt numFmtId="181" formatCode="0.000"/>
    <numFmt numFmtId="182" formatCode="0.0000"/>
    <numFmt numFmtId="183" formatCode="&quot;Yes&quot;;&quot;Yes&quot;;&quot;No&quot;"/>
    <numFmt numFmtId="184" formatCode="&quot;True&quot;;&quot;True&quot;;&quot;False&quot;"/>
    <numFmt numFmtId="185" formatCode="&quot;On&quot;;&quot;On&quot;;&quot;Off&quot;"/>
    <numFmt numFmtId="186" formatCode="[$€-2]\ #,##0.00_);[Red]\([$€-2]\ #,##0.00\)"/>
    <numFmt numFmtId="187" formatCode="[$-427]yyyy\ &quot;m.&quot;\ mmmm\ d\ &quot;d.&quot;"/>
    <numFmt numFmtId="188" formatCode="#,##0.0"/>
  </numFmts>
  <fonts count="51">
    <font>
      <sz val="10"/>
      <name val="Arial"/>
      <family val="0"/>
    </font>
    <font>
      <sz val="9"/>
      <name val="Times New Roman"/>
      <family val="1"/>
    </font>
    <font>
      <sz val="8"/>
      <name val="Arial"/>
      <family val="0"/>
    </font>
    <font>
      <u val="single"/>
      <sz val="10"/>
      <color indexed="12"/>
      <name val="Arial"/>
      <family val="0"/>
    </font>
    <font>
      <u val="single"/>
      <sz val="10"/>
      <color indexed="36"/>
      <name val="Arial"/>
      <family val="0"/>
    </font>
    <font>
      <sz val="9"/>
      <name val="Arial"/>
      <family val="0"/>
    </font>
    <font>
      <b/>
      <sz val="9"/>
      <name val="Times New Roman"/>
      <family val="1"/>
    </font>
    <font>
      <b/>
      <sz val="12"/>
      <name val="Times New Roman"/>
      <family val="1"/>
    </font>
    <font>
      <sz val="12"/>
      <name val="Times New Roman"/>
      <family val="1"/>
    </font>
    <font>
      <b/>
      <sz val="12"/>
      <name val="Arial"/>
      <family val="0"/>
    </font>
    <font>
      <sz val="12"/>
      <name val="Arial"/>
      <family val="0"/>
    </font>
    <font>
      <sz val="10"/>
      <name val="Times New Roman"/>
      <family val="1"/>
    </font>
    <font>
      <sz val="8"/>
      <name val="Times New Roman"/>
      <family val="1"/>
    </font>
    <font>
      <b/>
      <sz val="11"/>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25"/>
      <color indexed="8"/>
      <name val="Times New Roman"/>
      <family val="0"/>
    </font>
    <font>
      <sz val="11"/>
      <color indexed="8"/>
      <name val="Times New Roman"/>
      <family val="0"/>
    </font>
    <font>
      <b/>
      <sz val="12"/>
      <color indexed="8"/>
      <name val="Times New Roman"/>
      <family val="0"/>
    </font>
    <font>
      <b/>
      <sz val="15"/>
      <color theme="3"/>
      <name val="Calibri"/>
      <family val="2"/>
    </font>
    <font>
      <b/>
      <sz val="13"/>
      <color theme="3"/>
      <name val="Calibri"/>
      <family val="2"/>
    </font>
    <font>
      <sz val="11"/>
      <color theme="1"/>
      <name val="Calibri"/>
      <family val="2"/>
    </font>
    <font>
      <b/>
      <sz val="11"/>
      <color theme="3"/>
      <name val="Calibri"/>
      <family val="2"/>
    </font>
    <font>
      <sz val="11"/>
      <color theme="0"/>
      <name val="Calibri"/>
      <family val="2"/>
    </font>
    <font>
      <i/>
      <sz val="11"/>
      <color rgb="FF7F7F7F"/>
      <name val="Calibri"/>
      <family val="2"/>
    </font>
    <font>
      <sz val="11"/>
      <color rgb="FF9C0006"/>
      <name val="Calibri"/>
      <family val="2"/>
    </font>
    <font>
      <sz val="11"/>
      <color rgb="FF006100"/>
      <name val="Calibri"/>
      <family val="2"/>
    </font>
    <font>
      <b/>
      <sz val="11"/>
      <color rgb="FF3F3F3F"/>
      <name val="Calibri"/>
      <family val="2"/>
    </font>
    <font>
      <sz val="11"/>
      <color rgb="FFFF0000"/>
      <name val="Calibri"/>
      <family val="2"/>
    </font>
    <font>
      <sz val="11"/>
      <color rgb="FF3F3F76"/>
      <name val="Calibri"/>
      <family val="2"/>
    </font>
    <font>
      <sz val="11"/>
      <color rgb="FF9C6500"/>
      <name val="Calibri"/>
      <family val="2"/>
    </font>
    <font>
      <b/>
      <sz val="18"/>
      <color theme="3"/>
      <name val="Cambria"/>
      <family val="2"/>
    </font>
    <font>
      <b/>
      <sz val="11"/>
      <color rgb="FFFA7D00"/>
      <name val="Calibri"/>
      <family val="2"/>
    </font>
    <font>
      <b/>
      <sz val="11"/>
      <color theme="1"/>
      <name val="Calibri"/>
      <family val="2"/>
    </font>
    <font>
      <sz val="11"/>
      <color rgb="FFFA7D00"/>
      <name val="Calibri"/>
      <family val="2"/>
    </font>
    <font>
      <b/>
      <sz val="11"/>
      <color theme="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s>
  <borders count="6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style="medium"/>
      <top style="medium"/>
      <bottom style="thin"/>
    </border>
    <border>
      <left style="medium"/>
      <right style="medium"/>
      <top style="thin"/>
      <bottom>
        <color indexed="63"/>
      </bottom>
    </border>
    <border>
      <left style="medium"/>
      <right style="medium"/>
      <top style="thin"/>
      <bottom style="medium"/>
    </border>
    <border>
      <left style="medium"/>
      <right style="medium"/>
      <top style="thin"/>
      <bottom style="thin"/>
    </border>
    <border>
      <left style="medium"/>
      <right style="medium"/>
      <top style="medium"/>
      <bottom>
        <color indexed="63"/>
      </bottom>
    </border>
    <border>
      <left style="medium"/>
      <right style="medium"/>
      <top>
        <color indexed="63"/>
      </top>
      <bottom style="thin"/>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color indexed="63"/>
      </left>
      <right style="medium"/>
      <top style="medium"/>
      <bottom style="medium"/>
    </border>
    <border>
      <left style="thin"/>
      <right style="medium"/>
      <top style="thin"/>
      <bottom style="thin"/>
    </border>
    <border>
      <left>
        <color indexed="63"/>
      </left>
      <right style="medium"/>
      <top style="thin"/>
      <bottom style="thin"/>
    </border>
    <border>
      <left>
        <color indexed="63"/>
      </left>
      <right style="medium"/>
      <top style="thin"/>
      <bottom style="medium"/>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thin"/>
      <top style="thin"/>
      <bottom style="thin"/>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medium"/>
    </border>
    <border>
      <left style="thin"/>
      <right style="thin"/>
      <top>
        <color indexed="63"/>
      </top>
      <bottom style="medium"/>
    </border>
    <border>
      <left>
        <color indexed="63"/>
      </left>
      <right style="medium"/>
      <top>
        <color indexed="63"/>
      </top>
      <bottom style="medium"/>
    </border>
    <border>
      <left style="thin"/>
      <right style="medium"/>
      <top>
        <color indexed="63"/>
      </top>
      <bottom style="medium"/>
    </border>
    <border>
      <left style="medium"/>
      <right style="thin"/>
      <top style="medium"/>
      <bottom>
        <color indexed="63"/>
      </bottom>
    </border>
    <border>
      <left style="thin"/>
      <right style="thin"/>
      <top style="medium"/>
      <bottom>
        <color indexed="63"/>
      </bottom>
    </border>
    <border>
      <left style="medium"/>
      <right>
        <color indexed="63"/>
      </right>
      <top>
        <color indexed="63"/>
      </top>
      <bottom style="medium"/>
    </border>
    <border>
      <left style="medium"/>
      <right>
        <color indexed="63"/>
      </right>
      <top style="medium"/>
      <bottom style="medium"/>
    </border>
    <border>
      <left style="thin"/>
      <right style="medium"/>
      <top style="medium"/>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medium"/>
      <bottom style="thin"/>
    </border>
    <border>
      <left>
        <color indexed="63"/>
      </left>
      <right>
        <color indexed="63"/>
      </right>
      <top style="thin"/>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thin"/>
      <bottom style="medium"/>
    </border>
    <border>
      <left>
        <color indexed="63"/>
      </left>
      <right>
        <color indexed="63"/>
      </right>
      <top>
        <color indexed="63"/>
      </top>
      <bottom style="medium"/>
    </border>
    <border>
      <left style="thin"/>
      <right>
        <color indexed="63"/>
      </right>
      <top style="thin"/>
      <bottom style="thin"/>
    </border>
    <border>
      <left style="thin"/>
      <right style="medium"/>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thin"/>
      <right style="thin"/>
      <top style="medium"/>
      <bottom style="medium"/>
    </border>
    <border>
      <left style="thin"/>
      <right style="medium"/>
      <top style="medium"/>
      <bottom style="medium"/>
    </border>
    <border>
      <left style="thin"/>
      <right style="thin"/>
      <top style="medium"/>
      <bottom style="thin"/>
    </border>
    <border>
      <left style="thin"/>
      <right style="thin"/>
      <top style="thin"/>
      <bottom>
        <color indexed="63"/>
      </bottom>
    </border>
    <border>
      <left style="thin"/>
      <right style="medium"/>
      <top style="thin"/>
      <bottom>
        <color indexed="63"/>
      </bottom>
    </border>
    <border>
      <left style="thin"/>
      <right style="thin"/>
      <top>
        <color indexed="63"/>
      </top>
      <bottom style="thin"/>
    </border>
    <border>
      <left style="thin"/>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7" fillId="0" borderId="3" applyNumberFormat="0" applyFill="0" applyAlignment="0" applyProtection="0"/>
    <xf numFmtId="0" fontId="37" fillId="0" borderId="0" applyNumberFormat="0" applyFill="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0" borderId="0" applyNumberFormat="0" applyFill="0" applyBorder="0" applyAlignment="0" applyProtection="0"/>
    <xf numFmtId="0" fontId="4" fillId="0" borderId="0" applyNumberFormat="0" applyFill="0" applyBorder="0" applyAlignment="0" applyProtection="0"/>
    <xf numFmtId="0" fontId="40" fillId="20" borderId="0" applyNumberFormat="0" applyBorder="0" applyAlignment="0" applyProtection="0"/>
    <xf numFmtId="0" fontId="41" fillId="21" borderId="0" applyNumberFormat="0" applyBorder="0" applyAlignment="0" applyProtection="0"/>
    <xf numFmtId="0" fontId="3" fillId="0" borderId="0" applyNumberFormat="0" applyFill="0" applyBorder="0" applyAlignment="0" applyProtection="0"/>
    <xf numFmtId="0" fontId="42" fillId="22" borderId="4" applyNumberFormat="0" applyAlignment="0" applyProtection="0"/>
    <xf numFmtId="0" fontId="43" fillId="0" borderId="0" applyNumberFormat="0" applyFill="0" applyBorder="0" applyAlignment="0" applyProtection="0"/>
    <xf numFmtId="0" fontId="44" fillId="23"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5"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0" fillId="31" borderId="6" applyNumberFormat="0" applyFont="0" applyAlignment="0" applyProtection="0"/>
    <xf numFmtId="0" fontId="46" fillId="0" borderId="0" applyNumberFormat="0" applyFill="0" applyBorder="0" applyAlignment="0" applyProtection="0"/>
    <xf numFmtId="9" fontId="0" fillId="0" borderId="0" applyFont="0" applyFill="0" applyBorder="0" applyAlignment="0" applyProtection="0"/>
    <xf numFmtId="0" fontId="47" fillId="22" borderId="5" applyNumberFormat="0" applyAlignment="0" applyProtection="0"/>
    <xf numFmtId="0" fontId="48" fillId="0" borderId="7" applyNumberFormat="0" applyFill="0" applyAlignment="0" applyProtection="0"/>
    <xf numFmtId="0" fontId="49" fillId="0" borderId="8" applyNumberFormat="0" applyFill="0" applyAlignment="0" applyProtection="0"/>
    <xf numFmtId="0" fontId="50" fillId="32" borderId="9" applyNumberFormat="0" applyAlignment="0" applyProtection="0"/>
    <xf numFmtId="44" fontId="0" fillId="0" borderId="0" applyFont="0" applyFill="0" applyBorder="0" applyAlignment="0" applyProtection="0"/>
    <xf numFmtId="42" fontId="0" fillId="0" borderId="0" applyFont="0" applyFill="0" applyBorder="0" applyAlignment="0" applyProtection="0"/>
  </cellStyleXfs>
  <cellXfs count="257">
    <xf numFmtId="0" fontId="0" fillId="0" borderId="0" xfId="0" applyAlignment="1">
      <alignment/>
    </xf>
    <xf numFmtId="180" fontId="1" fillId="0" borderId="10" xfId="0" applyNumberFormat="1" applyFont="1" applyFill="1" applyBorder="1" applyAlignment="1">
      <alignment horizontal="center" vertical="top"/>
    </xf>
    <xf numFmtId="0" fontId="1" fillId="0" borderId="11" xfId="0" applyFont="1" applyFill="1" applyBorder="1" applyAlignment="1">
      <alignment horizontal="center" vertical="top" wrapText="1"/>
    </xf>
    <xf numFmtId="180" fontId="6" fillId="0" borderId="12" xfId="0" applyNumberFormat="1" applyFont="1" applyFill="1" applyBorder="1" applyAlignment="1">
      <alignment horizontal="center"/>
    </xf>
    <xf numFmtId="0" fontId="1" fillId="0" borderId="10" xfId="0" applyFont="1" applyFill="1" applyBorder="1" applyAlignment="1">
      <alignment horizontal="center" vertical="top" wrapText="1"/>
    </xf>
    <xf numFmtId="180" fontId="1" fillId="0" borderId="13" xfId="0" applyNumberFormat="1" applyFont="1" applyFill="1" applyBorder="1" applyAlignment="1">
      <alignment horizontal="center" vertical="top"/>
    </xf>
    <xf numFmtId="0" fontId="1" fillId="0" borderId="14" xfId="0" applyFont="1" applyFill="1" applyBorder="1" applyAlignment="1">
      <alignment horizontal="center" vertical="top" wrapText="1"/>
    </xf>
    <xf numFmtId="180" fontId="1" fillId="0" borderId="15" xfId="0" applyNumberFormat="1" applyFont="1" applyFill="1" applyBorder="1" applyAlignment="1">
      <alignment horizontal="center" vertical="top"/>
    </xf>
    <xf numFmtId="0" fontId="1" fillId="0" borderId="16" xfId="0" applyFont="1" applyFill="1" applyBorder="1" applyAlignment="1">
      <alignment horizontal="center" vertical="top" wrapText="1"/>
    </xf>
    <xf numFmtId="0" fontId="1" fillId="0" borderId="17" xfId="0" applyFont="1" applyFill="1" applyBorder="1" applyAlignment="1">
      <alignment horizontal="center" vertical="top" wrapText="1"/>
    </xf>
    <xf numFmtId="0" fontId="1" fillId="0" borderId="13" xfId="0" applyFont="1" applyFill="1" applyBorder="1" applyAlignment="1">
      <alignment horizontal="center" vertical="top"/>
    </xf>
    <xf numFmtId="180" fontId="6" fillId="33" borderId="18" xfId="0" applyNumberFormat="1" applyFont="1" applyFill="1" applyBorder="1" applyAlignment="1">
      <alignment horizontal="center" vertical="top"/>
    </xf>
    <xf numFmtId="180" fontId="1" fillId="0" borderId="10" xfId="0" applyNumberFormat="1" applyFont="1" applyBorder="1" applyAlignment="1">
      <alignment horizontal="center" vertical="top"/>
    </xf>
    <xf numFmtId="180" fontId="6" fillId="34" borderId="19" xfId="0" applyNumberFormat="1" applyFont="1" applyFill="1" applyBorder="1" applyAlignment="1">
      <alignment horizontal="center" vertical="top"/>
    </xf>
    <xf numFmtId="180" fontId="6" fillId="34" borderId="20" xfId="0" applyNumberFormat="1" applyFont="1" applyFill="1" applyBorder="1" applyAlignment="1">
      <alignment horizontal="center" vertical="top"/>
    </xf>
    <xf numFmtId="0" fontId="6" fillId="0" borderId="0" xfId="0" applyFont="1" applyBorder="1" applyAlignment="1">
      <alignment horizontal="right" vertical="top" wrapText="1"/>
    </xf>
    <xf numFmtId="0" fontId="1" fillId="0" borderId="15" xfId="0" applyFont="1" applyFill="1" applyBorder="1" applyAlignment="1">
      <alignment horizontal="center" vertical="top" wrapText="1"/>
    </xf>
    <xf numFmtId="180" fontId="1" fillId="0" borderId="21" xfId="0" applyNumberFormat="1" applyFont="1" applyFill="1" applyBorder="1" applyAlignment="1">
      <alignment horizontal="center" vertical="top"/>
    </xf>
    <xf numFmtId="0" fontId="1" fillId="0" borderId="0" xfId="0" applyFont="1" applyBorder="1" applyAlignment="1">
      <alignment vertical="top"/>
    </xf>
    <xf numFmtId="0" fontId="1" fillId="0" borderId="0" xfId="0" applyFont="1" applyAlignment="1">
      <alignment vertical="top"/>
    </xf>
    <xf numFmtId="0" fontId="1" fillId="0" borderId="0" xfId="0" applyFont="1" applyAlignment="1">
      <alignment horizontal="center" vertical="top"/>
    </xf>
    <xf numFmtId="0" fontId="1" fillId="0" borderId="0" xfId="0" applyFont="1" applyFill="1" applyBorder="1" applyAlignment="1">
      <alignment vertical="top"/>
    </xf>
    <xf numFmtId="0" fontId="6" fillId="0" borderId="19" xfId="0" applyFont="1" applyBorder="1" applyAlignment="1">
      <alignment horizontal="center" vertical="center" textRotation="90" wrapText="1"/>
    </xf>
    <xf numFmtId="180" fontId="1" fillId="0" borderId="0" xfId="0" applyNumberFormat="1" applyFont="1" applyAlignment="1">
      <alignment vertical="top"/>
    </xf>
    <xf numFmtId="180" fontId="6" fillId="33" borderId="19" xfId="0" applyNumberFormat="1" applyFont="1" applyFill="1" applyBorder="1" applyAlignment="1">
      <alignment horizontal="center" vertical="top" wrapText="1"/>
    </xf>
    <xf numFmtId="0" fontId="1" fillId="0" borderId="0" xfId="0" applyFont="1" applyBorder="1" applyAlignment="1">
      <alignment horizontal="right" vertical="top" wrapText="1"/>
    </xf>
    <xf numFmtId="180" fontId="6" fillId="0" borderId="0" xfId="0" applyNumberFormat="1" applyFont="1" applyBorder="1" applyAlignment="1">
      <alignment horizontal="center" vertical="top" wrapText="1"/>
    </xf>
    <xf numFmtId="0" fontId="1" fillId="0" borderId="0" xfId="0" applyFont="1" applyBorder="1" applyAlignment="1">
      <alignment horizontal="center" vertical="top" wrapText="1"/>
    </xf>
    <xf numFmtId="180" fontId="1" fillId="0" borderId="22" xfId="0" applyNumberFormat="1" applyFont="1" applyFill="1" applyBorder="1" applyAlignment="1">
      <alignment horizontal="center" vertical="top"/>
    </xf>
    <xf numFmtId="180" fontId="6" fillId="0" borderId="23" xfId="0" applyNumberFormat="1" applyFont="1" applyFill="1" applyBorder="1" applyAlignment="1">
      <alignment horizontal="center"/>
    </xf>
    <xf numFmtId="0" fontId="1" fillId="0" borderId="0" xfId="0" applyFont="1" applyFill="1" applyBorder="1" applyAlignment="1">
      <alignment horizontal="center" vertical="top" wrapText="1"/>
    </xf>
    <xf numFmtId="0" fontId="1" fillId="0" borderId="0" xfId="0" applyFont="1" applyFill="1" applyBorder="1" applyAlignment="1">
      <alignment horizontal="center" vertical="top"/>
    </xf>
    <xf numFmtId="49" fontId="1" fillId="0" borderId="17" xfId="0" applyNumberFormat="1" applyFont="1" applyFill="1" applyBorder="1" applyAlignment="1">
      <alignment vertical="top" wrapText="1"/>
    </xf>
    <xf numFmtId="0" fontId="1" fillId="35" borderId="16" xfId="0" applyFont="1" applyFill="1" applyBorder="1" applyAlignment="1">
      <alignment horizontal="center" vertical="top"/>
    </xf>
    <xf numFmtId="0" fontId="1" fillId="35" borderId="10" xfId="0" applyFont="1" applyFill="1" applyBorder="1" applyAlignment="1">
      <alignment horizontal="center" vertical="top" wrapText="1"/>
    </xf>
    <xf numFmtId="0" fontId="1" fillId="0" borderId="14" xfId="0" applyFont="1" applyBorder="1" applyAlignment="1">
      <alignment horizontal="center" vertical="top"/>
    </xf>
    <xf numFmtId="0" fontId="1" fillId="0" borderId="24" xfId="0" applyFont="1" applyBorder="1" applyAlignment="1">
      <alignment horizontal="center" vertical="top"/>
    </xf>
    <xf numFmtId="0" fontId="1" fillId="0" borderId="15" xfId="0" applyFont="1" applyBorder="1" applyAlignment="1">
      <alignment horizontal="center" vertical="top" wrapText="1"/>
    </xf>
    <xf numFmtId="180" fontId="1" fillId="0" borderId="25" xfId="0" applyNumberFormat="1" applyFont="1" applyBorder="1" applyAlignment="1">
      <alignment horizontal="center" vertical="top"/>
    </xf>
    <xf numFmtId="180" fontId="1" fillId="0" borderId="26" xfId="0" applyNumberFormat="1" applyFont="1" applyBorder="1" applyAlignment="1">
      <alignment horizontal="center" vertical="top"/>
    </xf>
    <xf numFmtId="180" fontId="1" fillId="0" borderId="0" xfId="0" applyNumberFormat="1" applyFont="1" applyBorder="1" applyAlignment="1">
      <alignment horizontal="center" vertical="top"/>
    </xf>
    <xf numFmtId="180" fontId="6" fillId="33" borderId="19" xfId="0" applyNumberFormat="1" applyFont="1" applyFill="1" applyBorder="1" applyAlignment="1">
      <alignment horizontal="center" vertical="top"/>
    </xf>
    <xf numFmtId="180" fontId="1" fillId="0" borderId="16" xfId="0" applyNumberFormat="1" applyFont="1" applyBorder="1" applyAlignment="1">
      <alignment horizontal="center" vertical="top"/>
    </xf>
    <xf numFmtId="180" fontId="1" fillId="0" borderId="27" xfId="0" applyNumberFormat="1" applyFont="1" applyFill="1" applyBorder="1" applyAlignment="1">
      <alignment horizontal="center" vertical="top"/>
    </xf>
    <xf numFmtId="49" fontId="1" fillId="0" borderId="28" xfId="0" applyNumberFormat="1" applyFont="1" applyFill="1" applyBorder="1" applyAlignment="1">
      <alignment horizontal="center" vertical="top" wrapText="1"/>
    </xf>
    <xf numFmtId="49" fontId="1" fillId="0" borderId="29" xfId="0" applyNumberFormat="1" applyFont="1" applyFill="1" applyBorder="1" applyAlignment="1">
      <alignment horizontal="center" vertical="top" wrapText="1"/>
    </xf>
    <xf numFmtId="49" fontId="1" fillId="0" borderId="0" xfId="0" applyNumberFormat="1" applyFont="1" applyFill="1" applyBorder="1" applyAlignment="1">
      <alignment horizontal="center" vertical="top" wrapText="1"/>
    </xf>
    <xf numFmtId="49" fontId="1" fillId="0" borderId="16" xfId="0" applyNumberFormat="1" applyFont="1" applyFill="1" applyBorder="1" applyAlignment="1">
      <alignment horizontal="center" vertical="top" wrapText="1"/>
    </xf>
    <xf numFmtId="180" fontId="1" fillId="0" borderId="30" xfId="0" applyNumberFormat="1" applyFont="1" applyFill="1" applyBorder="1" applyAlignment="1">
      <alignment horizontal="center" wrapText="1"/>
    </xf>
    <xf numFmtId="180" fontId="1" fillId="0" borderId="31" xfId="0" applyNumberFormat="1" applyFont="1" applyFill="1" applyBorder="1" applyAlignment="1">
      <alignment horizontal="center" wrapText="1"/>
    </xf>
    <xf numFmtId="180" fontId="1" fillId="0" borderId="32" xfId="0" applyNumberFormat="1" applyFont="1" applyFill="1" applyBorder="1" applyAlignment="1">
      <alignment horizontal="center" wrapText="1"/>
    </xf>
    <xf numFmtId="49" fontId="1" fillId="0" borderId="17" xfId="0" applyNumberFormat="1" applyFont="1" applyFill="1" applyBorder="1" applyAlignment="1">
      <alignment horizontal="center" vertical="top" wrapText="1"/>
    </xf>
    <xf numFmtId="0" fontId="6" fillId="0" borderId="17" xfId="0" applyFont="1" applyFill="1" applyBorder="1" applyAlignment="1">
      <alignment horizontal="right" wrapText="1"/>
    </xf>
    <xf numFmtId="180" fontId="6" fillId="0" borderId="33" xfId="0" applyNumberFormat="1" applyFont="1" applyFill="1" applyBorder="1" applyAlignment="1">
      <alignment horizontal="center"/>
    </xf>
    <xf numFmtId="180" fontId="1" fillId="0" borderId="0" xfId="0" applyNumberFormat="1" applyFont="1" applyFill="1" applyBorder="1" applyAlignment="1">
      <alignment/>
    </xf>
    <xf numFmtId="49" fontId="1" fillId="0" borderId="17" xfId="0" applyNumberFormat="1" applyFont="1" applyFill="1" applyBorder="1" applyAlignment="1">
      <alignment horizontal="center" wrapText="1"/>
    </xf>
    <xf numFmtId="180" fontId="1" fillId="0" borderId="14" xfId="0" applyNumberFormat="1" applyFont="1" applyFill="1" applyBorder="1" applyAlignment="1">
      <alignment horizontal="center" vertical="top"/>
    </xf>
    <xf numFmtId="49" fontId="1" fillId="0" borderId="14" xfId="0" applyNumberFormat="1" applyFont="1" applyFill="1" applyBorder="1" applyAlignment="1">
      <alignment horizontal="center" vertical="top" wrapText="1"/>
    </xf>
    <xf numFmtId="49" fontId="1" fillId="0" borderId="34" xfId="0" applyNumberFormat="1" applyFont="1" applyFill="1" applyBorder="1" applyAlignment="1">
      <alignment horizontal="center" vertical="top" wrapText="1"/>
    </xf>
    <xf numFmtId="49" fontId="1" fillId="0" borderId="35" xfId="0" applyNumberFormat="1" applyFont="1" applyFill="1" applyBorder="1" applyAlignment="1">
      <alignment horizontal="center" vertical="top" wrapText="1"/>
    </xf>
    <xf numFmtId="49" fontId="1" fillId="0" borderId="16" xfId="0" applyNumberFormat="1" applyFont="1" applyFill="1" applyBorder="1" applyAlignment="1">
      <alignment vertical="top" wrapText="1"/>
    </xf>
    <xf numFmtId="49" fontId="1" fillId="0" borderId="28" xfId="0" applyNumberFormat="1" applyFont="1" applyFill="1" applyBorder="1" applyAlignment="1">
      <alignment horizontal="center" vertical="center" wrapText="1"/>
    </xf>
    <xf numFmtId="49" fontId="1" fillId="0" borderId="29" xfId="0" applyNumberFormat="1" applyFont="1" applyFill="1" applyBorder="1" applyAlignment="1">
      <alignment horizontal="center" vertical="center" wrapText="1"/>
    </xf>
    <xf numFmtId="0" fontId="1" fillId="0" borderId="28"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0" xfId="0" applyFont="1" applyFill="1" applyBorder="1" applyAlignment="1">
      <alignment horizontal="center" vertical="center" wrapText="1"/>
    </xf>
    <xf numFmtId="180" fontId="1" fillId="0" borderId="36" xfId="0" applyNumberFormat="1" applyFont="1" applyFill="1" applyBorder="1" applyAlignment="1">
      <alignment horizontal="center" vertical="top" wrapText="1"/>
    </xf>
    <xf numFmtId="180" fontId="1" fillId="0" borderId="13" xfId="0" applyNumberFormat="1" applyFont="1" applyBorder="1" applyAlignment="1">
      <alignment horizontal="center" vertical="top"/>
    </xf>
    <xf numFmtId="180" fontId="6" fillId="34" borderId="19" xfId="0" applyNumberFormat="1" applyFont="1" applyFill="1" applyBorder="1" applyAlignment="1">
      <alignment horizontal="center"/>
    </xf>
    <xf numFmtId="0" fontId="1" fillId="34" borderId="19" xfId="0" applyFont="1" applyFill="1" applyBorder="1" applyAlignment="1">
      <alignment horizontal="left" vertical="top" wrapText="1"/>
    </xf>
    <xf numFmtId="0" fontId="1" fillId="34" borderId="37" xfId="0" applyFont="1" applyFill="1" applyBorder="1" applyAlignment="1">
      <alignment horizontal="center" vertical="top" wrapText="1"/>
    </xf>
    <xf numFmtId="0" fontId="1" fillId="34" borderId="19" xfId="0" applyFont="1" applyFill="1" applyBorder="1" applyAlignment="1">
      <alignment vertical="top" wrapText="1"/>
    </xf>
    <xf numFmtId="0" fontId="1" fillId="0" borderId="10" xfId="0" applyFont="1" applyFill="1" applyBorder="1" applyAlignment="1">
      <alignment horizontal="center" vertical="top" wrapText="1"/>
    </xf>
    <xf numFmtId="180" fontId="1" fillId="0" borderId="38" xfId="0" applyNumberFormat="1" applyFont="1" applyFill="1" applyBorder="1" applyAlignment="1">
      <alignment horizontal="center" vertical="top"/>
    </xf>
    <xf numFmtId="49" fontId="1" fillId="0" borderId="16" xfId="0" applyNumberFormat="1" applyFont="1" applyFill="1" applyBorder="1" applyAlignment="1">
      <alignment horizontal="center" vertical="center" wrapText="1"/>
    </xf>
    <xf numFmtId="0" fontId="1" fillId="0" borderId="13" xfId="0" applyFont="1" applyFill="1" applyBorder="1" applyAlignment="1">
      <alignment horizontal="center" vertical="top" wrapText="1"/>
    </xf>
    <xf numFmtId="180" fontId="1" fillId="0" borderId="21" xfId="0" applyNumberFormat="1" applyFont="1" applyFill="1" applyBorder="1" applyAlignment="1">
      <alignment horizontal="center" vertical="top"/>
    </xf>
    <xf numFmtId="0" fontId="1" fillId="0" borderId="14" xfId="0" applyFont="1" applyFill="1" applyBorder="1" applyAlignment="1">
      <alignment horizontal="center" vertical="top"/>
    </xf>
    <xf numFmtId="188" fontId="1" fillId="0" borderId="39" xfId="0" applyNumberFormat="1" applyFont="1" applyFill="1" applyBorder="1" applyAlignment="1">
      <alignment horizontal="center" vertical="top"/>
    </xf>
    <xf numFmtId="188" fontId="1" fillId="0" borderId="40" xfId="0" applyNumberFormat="1" applyFont="1" applyFill="1" applyBorder="1" applyAlignment="1">
      <alignment horizontal="center" vertical="top"/>
    </xf>
    <xf numFmtId="188" fontId="1" fillId="0" borderId="10" xfId="0" applyNumberFormat="1" applyFont="1" applyFill="1" applyBorder="1" applyAlignment="1">
      <alignment horizontal="center" vertical="top"/>
    </xf>
    <xf numFmtId="188" fontId="1" fillId="0" borderId="11" xfId="0" applyNumberFormat="1" applyFont="1" applyFill="1" applyBorder="1" applyAlignment="1">
      <alignment horizontal="center" vertical="top"/>
    </xf>
    <xf numFmtId="188" fontId="1" fillId="0" borderId="13" xfId="0" applyNumberFormat="1" applyFont="1" applyFill="1" applyBorder="1" applyAlignment="1">
      <alignment horizontal="center" vertical="top"/>
    </xf>
    <xf numFmtId="0" fontId="1" fillId="0" borderId="30"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6" fillId="0" borderId="13" xfId="0" applyFont="1" applyFill="1" applyBorder="1" applyAlignment="1">
      <alignment horizontal="center" wrapText="1"/>
    </xf>
    <xf numFmtId="188" fontId="6" fillId="0" borderId="11" xfId="0" applyNumberFormat="1" applyFont="1" applyFill="1" applyBorder="1" applyAlignment="1">
      <alignment horizontal="center"/>
    </xf>
    <xf numFmtId="188" fontId="6" fillId="0" borderId="13" xfId="0" applyNumberFormat="1" applyFont="1" applyFill="1" applyBorder="1" applyAlignment="1">
      <alignment horizontal="center"/>
    </xf>
    <xf numFmtId="188" fontId="6" fillId="0" borderId="40" xfId="0" applyNumberFormat="1" applyFont="1" applyFill="1" applyBorder="1" applyAlignment="1">
      <alignment horizontal="center"/>
    </xf>
    <xf numFmtId="0" fontId="1" fillId="0" borderId="36" xfId="0" applyFont="1" applyFill="1" applyBorder="1" applyAlignment="1">
      <alignment horizontal="center" vertical="top"/>
    </xf>
    <xf numFmtId="0" fontId="1" fillId="0" borderId="16" xfId="0" applyFont="1" applyFill="1" applyBorder="1" applyAlignment="1">
      <alignment horizontal="center" vertical="top"/>
    </xf>
    <xf numFmtId="180" fontId="6" fillId="0" borderId="11" xfId="0" applyNumberFormat="1" applyFont="1" applyFill="1" applyBorder="1" applyAlignment="1">
      <alignment horizontal="center"/>
    </xf>
    <xf numFmtId="180" fontId="6" fillId="0" borderId="13" xfId="0" applyNumberFormat="1" applyFont="1" applyFill="1" applyBorder="1" applyAlignment="1">
      <alignment horizontal="center"/>
    </xf>
    <xf numFmtId="180" fontId="6" fillId="0" borderId="40" xfId="0" applyNumberFormat="1" applyFont="1" applyFill="1" applyBorder="1" applyAlignment="1">
      <alignment horizontal="center"/>
    </xf>
    <xf numFmtId="180" fontId="1" fillId="0" borderId="10" xfId="0" applyNumberFormat="1" applyFont="1" applyFill="1" applyBorder="1" applyAlignment="1">
      <alignment horizontal="center" vertical="top"/>
    </xf>
    <xf numFmtId="180" fontId="1" fillId="0" borderId="13" xfId="0" applyNumberFormat="1" applyFont="1" applyFill="1" applyBorder="1" applyAlignment="1">
      <alignment horizontal="center" vertical="top"/>
    </xf>
    <xf numFmtId="0" fontId="6" fillId="0" borderId="20" xfId="0" applyFont="1" applyBorder="1" applyAlignment="1">
      <alignment horizontal="center" vertical="center" textRotation="90" wrapText="1"/>
    </xf>
    <xf numFmtId="180" fontId="1" fillId="0" borderId="41" xfId="0" applyNumberFormat="1" applyFont="1" applyBorder="1" applyAlignment="1">
      <alignment horizontal="center" vertical="top"/>
    </xf>
    <xf numFmtId="180" fontId="1" fillId="0" borderId="42" xfId="0" applyNumberFormat="1" applyFont="1" applyBorder="1" applyAlignment="1">
      <alignment horizontal="center" vertical="top"/>
    </xf>
    <xf numFmtId="180" fontId="6" fillId="34" borderId="18" xfId="0" applyNumberFormat="1" applyFont="1" applyFill="1" applyBorder="1" applyAlignment="1">
      <alignment horizontal="center" vertical="top"/>
    </xf>
    <xf numFmtId="180" fontId="1" fillId="0" borderId="43" xfId="0" applyNumberFormat="1" applyFont="1" applyFill="1" applyBorder="1" applyAlignment="1">
      <alignment horizontal="center" vertical="top"/>
    </xf>
    <xf numFmtId="49" fontId="1" fillId="0" borderId="0" xfId="0" applyNumberFormat="1" applyFont="1" applyFill="1" applyBorder="1" applyAlignment="1">
      <alignment horizontal="center" vertical="center" wrapText="1"/>
    </xf>
    <xf numFmtId="180" fontId="1" fillId="0" borderId="36" xfId="0" applyNumberFormat="1" applyFont="1" applyFill="1" applyBorder="1" applyAlignment="1">
      <alignment horizontal="center" vertical="top" textRotation="90" wrapText="1"/>
    </xf>
    <xf numFmtId="180" fontId="6" fillId="0" borderId="12" xfId="0" applyNumberFormat="1" applyFont="1" applyFill="1" applyBorder="1" applyAlignment="1">
      <alignment horizontal="right"/>
    </xf>
    <xf numFmtId="180" fontId="6" fillId="0" borderId="12" xfId="0" applyNumberFormat="1" applyFont="1" applyFill="1" applyBorder="1" applyAlignment="1">
      <alignment horizontal="center" wrapText="1"/>
    </xf>
    <xf numFmtId="188" fontId="6" fillId="0" borderId="12" xfId="0" applyNumberFormat="1" applyFont="1" applyFill="1" applyBorder="1" applyAlignment="1">
      <alignment horizontal="center"/>
    </xf>
    <xf numFmtId="0" fontId="1" fillId="0" borderId="16" xfId="0" applyFont="1" applyFill="1" applyBorder="1" applyAlignment="1">
      <alignment horizontal="center"/>
    </xf>
    <xf numFmtId="180" fontId="1" fillId="0" borderId="30" xfId="0" applyNumberFormat="1" applyFont="1" applyFill="1" applyBorder="1" applyAlignment="1">
      <alignment horizontal="center" vertical="top" wrapText="1"/>
    </xf>
    <xf numFmtId="180" fontId="1" fillId="0" borderId="31" xfId="0" applyNumberFormat="1" applyFont="1" applyFill="1" applyBorder="1" applyAlignment="1">
      <alignment horizontal="center" vertical="top" wrapText="1"/>
    </xf>
    <xf numFmtId="180" fontId="1" fillId="0" borderId="32" xfId="0" applyNumberFormat="1" applyFont="1" applyFill="1" applyBorder="1" applyAlignment="1">
      <alignment horizontal="center" vertical="top" wrapText="1"/>
    </xf>
    <xf numFmtId="0" fontId="1" fillId="36" borderId="14" xfId="0" applyFont="1" applyFill="1" applyBorder="1" applyAlignment="1">
      <alignment horizontal="left" vertical="top" wrapText="1"/>
    </xf>
    <xf numFmtId="0" fontId="1" fillId="36" borderId="14" xfId="0" applyFont="1" applyFill="1" applyBorder="1" applyAlignment="1">
      <alignment horizontal="center" vertical="top" wrapText="1"/>
    </xf>
    <xf numFmtId="180" fontId="1" fillId="0" borderId="24" xfId="0" applyNumberFormat="1" applyFont="1" applyBorder="1" applyAlignment="1">
      <alignment horizontal="center" vertical="top"/>
    </xf>
    <xf numFmtId="180" fontId="1" fillId="0" borderId="15" xfId="0" applyNumberFormat="1" applyFont="1" applyBorder="1" applyAlignment="1">
      <alignment horizontal="center" vertical="top"/>
    </xf>
    <xf numFmtId="0" fontId="1" fillId="0" borderId="10" xfId="0" applyFont="1" applyFill="1" applyBorder="1" applyAlignment="1">
      <alignment horizontal="center" vertical="top"/>
    </xf>
    <xf numFmtId="0" fontId="1" fillId="0" borderId="44" xfId="0" applyFont="1" applyFill="1" applyBorder="1" applyAlignment="1">
      <alignment horizontal="center" vertical="top" wrapText="1"/>
    </xf>
    <xf numFmtId="0" fontId="1" fillId="0" borderId="14" xfId="0" applyNumberFormat="1" applyFont="1" applyFill="1" applyBorder="1" applyAlignment="1">
      <alignment horizontal="center" vertical="top" wrapText="1"/>
    </xf>
    <xf numFmtId="0" fontId="1" fillId="0" borderId="41" xfId="0" applyFont="1" applyFill="1" applyBorder="1" applyAlignment="1">
      <alignment horizontal="left" vertical="top" wrapText="1"/>
    </xf>
    <xf numFmtId="0" fontId="1" fillId="0" borderId="0" xfId="0" applyFont="1" applyFill="1" applyBorder="1" applyAlignment="1">
      <alignment horizontal="center" vertical="top" textRotation="90" wrapText="1"/>
    </xf>
    <xf numFmtId="0" fontId="1" fillId="37" borderId="10" xfId="0" applyFont="1" applyFill="1" applyBorder="1" applyAlignment="1">
      <alignment horizontal="left" vertical="top" wrapText="1"/>
    </xf>
    <xf numFmtId="0" fontId="1" fillId="37" borderId="41" xfId="0" applyFont="1" applyFill="1" applyBorder="1" applyAlignment="1">
      <alignment horizontal="center" vertical="top" wrapText="1"/>
    </xf>
    <xf numFmtId="49" fontId="1" fillId="37" borderId="10" xfId="0" applyNumberFormat="1" applyFont="1" applyFill="1" applyBorder="1" applyAlignment="1">
      <alignment horizontal="center" vertical="top" wrapText="1"/>
    </xf>
    <xf numFmtId="0" fontId="1" fillId="37" borderId="0" xfId="0" applyFont="1" applyFill="1" applyBorder="1" applyAlignment="1">
      <alignment horizontal="left" vertical="center" wrapText="1"/>
    </xf>
    <xf numFmtId="0" fontId="1" fillId="37" borderId="16" xfId="0" applyFont="1" applyFill="1" applyBorder="1" applyAlignment="1">
      <alignment horizontal="center"/>
    </xf>
    <xf numFmtId="0" fontId="1" fillId="37" borderId="0" xfId="0" applyFont="1" applyFill="1" applyBorder="1" applyAlignment="1">
      <alignment horizontal="center" vertical="center" wrapText="1"/>
    </xf>
    <xf numFmtId="0" fontId="1" fillId="35" borderId="10" xfId="0" applyFont="1" applyFill="1" applyBorder="1" applyAlignment="1">
      <alignment horizontal="left" vertical="top" wrapText="1"/>
    </xf>
    <xf numFmtId="0" fontId="1" fillId="35" borderId="41" xfId="0" applyFont="1" applyFill="1" applyBorder="1" applyAlignment="1">
      <alignment horizontal="center" vertical="top" wrapText="1"/>
    </xf>
    <xf numFmtId="0" fontId="1" fillId="35" borderId="0" xfId="0" applyFont="1" applyFill="1" applyBorder="1" applyAlignment="1">
      <alignment horizontal="left" vertical="center" wrapText="1"/>
    </xf>
    <xf numFmtId="0" fontId="1" fillId="35" borderId="0" xfId="0" applyFont="1" applyFill="1" applyBorder="1" applyAlignment="1">
      <alignment horizontal="center" vertical="top" wrapText="1"/>
    </xf>
    <xf numFmtId="0" fontId="8" fillId="0" borderId="0" xfId="0" applyFont="1" applyBorder="1" applyAlignment="1">
      <alignment vertical="top"/>
    </xf>
    <xf numFmtId="0" fontId="10" fillId="0" borderId="0" xfId="0" applyFont="1" applyAlignment="1">
      <alignment horizontal="center" vertical="top" wrapText="1"/>
    </xf>
    <xf numFmtId="0" fontId="7" fillId="0" borderId="0" xfId="0" applyFont="1" applyAlignment="1">
      <alignment vertical="top"/>
    </xf>
    <xf numFmtId="0" fontId="8" fillId="0" borderId="0" xfId="0" applyFont="1" applyAlignment="1">
      <alignment vertical="top"/>
    </xf>
    <xf numFmtId="0" fontId="8" fillId="0" borderId="0" xfId="0" applyFont="1" applyAlignment="1">
      <alignment horizontal="center" vertical="top"/>
    </xf>
    <xf numFmtId="0" fontId="10" fillId="0" borderId="0" xfId="0" applyFont="1" applyAlignment="1">
      <alignment vertical="top" wrapText="1"/>
    </xf>
    <xf numFmtId="0" fontId="8" fillId="0" borderId="0" xfId="0" applyFont="1" applyAlignment="1">
      <alignment/>
    </xf>
    <xf numFmtId="0" fontId="7" fillId="0" borderId="0" xfId="0" applyFont="1" applyAlignment="1">
      <alignment vertical="top"/>
    </xf>
    <xf numFmtId="0" fontId="8" fillId="0" borderId="0" xfId="0" applyFont="1" applyAlignment="1">
      <alignment vertical="top"/>
    </xf>
    <xf numFmtId="0" fontId="8" fillId="0" borderId="0" xfId="0" applyFont="1" applyAlignment="1">
      <alignment horizontal="center" vertical="top"/>
    </xf>
    <xf numFmtId="0" fontId="8" fillId="0" borderId="0" xfId="0" applyFont="1" applyAlignment="1">
      <alignment/>
    </xf>
    <xf numFmtId="0" fontId="7" fillId="0" borderId="0" xfId="0" applyFont="1" applyAlignment="1">
      <alignment/>
    </xf>
    <xf numFmtId="0" fontId="10" fillId="0" borderId="0" xfId="0" applyFont="1" applyAlignment="1">
      <alignment/>
    </xf>
    <xf numFmtId="0" fontId="1" fillId="0" borderId="0" xfId="0" applyFont="1" applyAlignment="1">
      <alignment vertical="top"/>
    </xf>
    <xf numFmtId="0" fontId="12" fillId="0" borderId="0" xfId="0" applyFont="1" applyFill="1" applyBorder="1" applyAlignment="1">
      <alignment horizontal="left" vertical="top"/>
    </xf>
    <xf numFmtId="180" fontId="12" fillId="0" borderId="0" xfId="0" applyNumberFormat="1" applyFont="1" applyBorder="1" applyAlignment="1">
      <alignment vertical="top"/>
    </xf>
    <xf numFmtId="0" fontId="12" fillId="0" borderId="0" xfId="0" applyFont="1" applyBorder="1" applyAlignment="1">
      <alignment vertical="top"/>
    </xf>
    <xf numFmtId="49" fontId="1" fillId="34" borderId="18" xfId="0" applyNumberFormat="1" applyFont="1" applyFill="1" applyBorder="1" applyAlignment="1">
      <alignment/>
    </xf>
    <xf numFmtId="49" fontId="6" fillId="34" borderId="19" xfId="0" applyNumberFormat="1" applyFont="1" applyFill="1" applyBorder="1" applyAlignment="1">
      <alignment horizontal="center"/>
    </xf>
    <xf numFmtId="0" fontId="1" fillId="0" borderId="45" xfId="0" applyFont="1" applyFill="1" applyBorder="1" applyAlignment="1">
      <alignment horizontal="center" vertical="top"/>
    </xf>
    <xf numFmtId="49" fontId="1" fillId="0" borderId="45" xfId="0" applyNumberFormat="1" applyFont="1" applyFill="1" applyBorder="1" applyAlignment="1">
      <alignment horizontal="center" vertical="top" wrapText="1"/>
    </xf>
    <xf numFmtId="0" fontId="1" fillId="0" borderId="45" xfId="0" applyFont="1" applyFill="1" applyBorder="1" applyAlignment="1">
      <alignment horizontal="center" vertical="top" wrapText="1"/>
    </xf>
    <xf numFmtId="0" fontId="6" fillId="0" borderId="12" xfId="0" applyFont="1" applyFill="1" applyBorder="1" applyAlignment="1">
      <alignment horizontal="center" wrapText="1"/>
    </xf>
    <xf numFmtId="188" fontId="6" fillId="0" borderId="46" xfId="0" applyNumberFormat="1" applyFont="1" applyFill="1" applyBorder="1" applyAlignment="1">
      <alignment horizontal="center"/>
    </xf>
    <xf numFmtId="180" fontId="6" fillId="34" borderId="47" xfId="0" applyNumberFormat="1" applyFont="1" applyFill="1" applyBorder="1" applyAlignment="1">
      <alignment horizontal="center"/>
    </xf>
    <xf numFmtId="0" fontId="1" fillId="34" borderId="47" xfId="0" applyFont="1" applyFill="1" applyBorder="1" applyAlignment="1">
      <alignment horizontal="center" vertical="top" wrapText="1"/>
    </xf>
    <xf numFmtId="180" fontId="6" fillId="0" borderId="46" xfId="0" applyNumberFormat="1" applyFont="1" applyFill="1" applyBorder="1" applyAlignment="1">
      <alignment horizontal="center"/>
    </xf>
    <xf numFmtId="0" fontId="1" fillId="0" borderId="47" xfId="0" applyFont="1" applyFill="1" applyBorder="1" applyAlignment="1">
      <alignment horizontal="center" vertical="top"/>
    </xf>
    <xf numFmtId="0" fontId="7" fillId="0" borderId="0" xfId="0" applyFont="1" applyAlignment="1">
      <alignment vertical="top" wrapText="1"/>
    </xf>
    <xf numFmtId="0" fontId="11" fillId="0" borderId="0" xfId="0" applyFont="1" applyAlignment="1">
      <alignment vertical="top" wrapText="1"/>
    </xf>
    <xf numFmtId="0" fontId="8" fillId="0" borderId="0" xfId="0" applyFont="1" applyAlignment="1">
      <alignment vertical="top" wrapText="1"/>
    </xf>
    <xf numFmtId="0" fontId="7" fillId="0" borderId="0" xfId="0" applyFont="1" applyAlignment="1">
      <alignment horizontal="center" vertical="top" wrapText="1"/>
    </xf>
    <xf numFmtId="0" fontId="9" fillId="0" borderId="0" xfId="0" applyFont="1" applyAlignment="1">
      <alignment horizontal="center" vertical="top" wrapText="1"/>
    </xf>
    <xf numFmtId="0" fontId="7" fillId="0" borderId="0" xfId="0" applyFont="1" applyAlignment="1">
      <alignment vertical="top" wrapText="1"/>
    </xf>
    <xf numFmtId="0" fontId="10" fillId="0" borderId="0" xfId="0" applyFont="1" applyAlignment="1">
      <alignment vertical="top" wrapText="1"/>
    </xf>
    <xf numFmtId="0" fontId="1" fillId="0" borderId="14" xfId="0" applyFont="1" applyFill="1" applyBorder="1" applyAlignment="1">
      <alignment horizontal="left" vertical="top" wrapText="1"/>
    </xf>
    <xf numFmtId="0" fontId="1" fillId="0" borderId="17" xfId="0" applyFont="1" applyFill="1" applyBorder="1" applyAlignment="1">
      <alignment horizontal="left" vertical="top" wrapText="1"/>
    </xf>
    <xf numFmtId="0" fontId="1" fillId="0" borderId="14" xfId="0" applyFont="1" applyFill="1" applyBorder="1" applyAlignment="1">
      <alignment horizontal="left" vertical="top" wrapText="1" shrinkToFit="1"/>
    </xf>
    <xf numFmtId="0" fontId="1" fillId="0" borderId="17" xfId="0" applyFont="1" applyFill="1" applyBorder="1" applyAlignment="1">
      <alignment horizontal="left" vertical="top" wrapText="1" shrinkToFit="1"/>
    </xf>
    <xf numFmtId="0" fontId="1" fillId="0" borderId="48" xfId="0" applyFont="1" applyBorder="1" applyAlignment="1">
      <alignment horizontal="left" vertical="top" wrapText="1"/>
    </xf>
    <xf numFmtId="0" fontId="1" fillId="0" borderId="42" xfId="0" applyFont="1" applyBorder="1" applyAlignment="1">
      <alignment horizontal="left" vertical="top" wrapText="1"/>
    </xf>
    <xf numFmtId="0" fontId="1" fillId="0" borderId="22" xfId="0" applyFont="1" applyBorder="1" applyAlignment="1">
      <alignment horizontal="left" vertical="top" wrapText="1"/>
    </xf>
    <xf numFmtId="0" fontId="1" fillId="0" borderId="14" xfId="0" applyFont="1" applyFill="1" applyBorder="1" applyAlignment="1">
      <alignment horizontal="center" vertical="top" wrapText="1"/>
    </xf>
    <xf numFmtId="0" fontId="1" fillId="0" borderId="17" xfId="0" applyFont="1" applyFill="1" applyBorder="1" applyAlignment="1">
      <alignment horizontal="center" vertical="top" wrapText="1"/>
    </xf>
    <xf numFmtId="0" fontId="1" fillId="0" borderId="16" xfId="0" applyFont="1" applyFill="1" applyBorder="1" applyAlignment="1">
      <alignment horizontal="left" vertical="top" wrapText="1" shrinkToFit="1"/>
    </xf>
    <xf numFmtId="0" fontId="1" fillId="0" borderId="16" xfId="0" applyFont="1" applyFill="1" applyBorder="1" applyAlignment="1">
      <alignment horizontal="center" vertical="top" wrapText="1"/>
    </xf>
    <xf numFmtId="49" fontId="6" fillId="34" borderId="18" xfId="0" applyNumberFormat="1" applyFont="1" applyFill="1" applyBorder="1" applyAlignment="1">
      <alignment horizontal="right"/>
    </xf>
    <xf numFmtId="49" fontId="6" fillId="34" borderId="20" xfId="0" applyNumberFormat="1" applyFont="1" applyFill="1" applyBorder="1" applyAlignment="1">
      <alignment horizontal="right"/>
    </xf>
    <xf numFmtId="0" fontId="6" fillId="0" borderId="34"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49" xfId="0" applyFont="1" applyBorder="1" applyAlignment="1">
      <alignment horizontal="center" vertical="center" wrapText="1"/>
    </xf>
    <xf numFmtId="0" fontId="1" fillId="0" borderId="16" xfId="0" applyFont="1" applyFill="1" applyBorder="1" applyAlignment="1">
      <alignment horizontal="left" vertical="top" wrapText="1"/>
    </xf>
    <xf numFmtId="49" fontId="1" fillId="0" borderId="14" xfId="0" applyNumberFormat="1" applyFont="1" applyFill="1" applyBorder="1" applyAlignment="1">
      <alignment horizontal="left" vertical="top" wrapText="1"/>
    </xf>
    <xf numFmtId="49" fontId="1" fillId="0" borderId="17" xfId="0" applyNumberFormat="1" applyFont="1" applyFill="1" applyBorder="1" applyAlignment="1">
      <alignment horizontal="left" vertical="top" wrapText="1"/>
    </xf>
    <xf numFmtId="0" fontId="1" fillId="35" borderId="14" xfId="0" applyFont="1" applyFill="1" applyBorder="1" applyAlignment="1">
      <alignment horizontal="left" vertical="top" wrapText="1" shrinkToFit="1"/>
    </xf>
    <xf numFmtId="0" fontId="1" fillId="35" borderId="17" xfId="0" applyFont="1" applyFill="1" applyBorder="1" applyAlignment="1">
      <alignment horizontal="left" vertical="top" wrapText="1" shrinkToFit="1"/>
    </xf>
    <xf numFmtId="0" fontId="1" fillId="37" borderId="14" xfId="0" applyFont="1" applyFill="1" applyBorder="1" applyAlignment="1">
      <alignment horizontal="left" vertical="center" wrapText="1" shrinkToFit="1"/>
    </xf>
    <xf numFmtId="0" fontId="1" fillId="37" borderId="17" xfId="0" applyFont="1" applyFill="1" applyBorder="1" applyAlignment="1">
      <alignment horizontal="left" vertical="center" wrapText="1" shrinkToFit="1"/>
    </xf>
    <xf numFmtId="0" fontId="1" fillId="0" borderId="14" xfId="0" applyFont="1" applyFill="1" applyBorder="1" applyAlignment="1">
      <alignment horizontal="left" vertical="top" wrapText="1"/>
    </xf>
    <xf numFmtId="0" fontId="1" fillId="0" borderId="17" xfId="0" applyFont="1" applyFill="1" applyBorder="1" applyAlignment="1">
      <alignment horizontal="left" vertical="top" wrapText="1"/>
    </xf>
    <xf numFmtId="49" fontId="1" fillId="0" borderId="50" xfId="0" applyNumberFormat="1" applyFont="1" applyFill="1" applyBorder="1" applyAlignment="1">
      <alignment horizontal="left" vertical="top" wrapText="1"/>
    </xf>
    <xf numFmtId="49" fontId="1" fillId="0" borderId="51" xfId="0" applyNumberFormat="1" applyFont="1" applyFill="1" applyBorder="1" applyAlignment="1">
      <alignment horizontal="left" vertical="top" wrapText="1"/>
    </xf>
    <xf numFmtId="0" fontId="1" fillId="38" borderId="14" xfId="0" applyFont="1" applyFill="1" applyBorder="1" applyAlignment="1">
      <alignment horizontal="left" vertical="top" wrapText="1" shrinkToFit="1"/>
    </xf>
    <xf numFmtId="0" fontId="1" fillId="38" borderId="16" xfId="0" applyFont="1" applyFill="1" applyBorder="1" applyAlignment="1">
      <alignment horizontal="left" vertical="top" wrapText="1" shrinkToFit="1"/>
    </xf>
    <xf numFmtId="0" fontId="1" fillId="38" borderId="17" xfId="0" applyFont="1" applyFill="1" applyBorder="1" applyAlignment="1">
      <alignment horizontal="left" vertical="top" wrapText="1" shrinkToFit="1"/>
    </xf>
    <xf numFmtId="49" fontId="1" fillId="38" borderId="44" xfId="0" applyNumberFormat="1" applyFont="1" applyFill="1" applyBorder="1" applyAlignment="1">
      <alignment horizontal="left" vertical="top" wrapText="1"/>
    </xf>
    <xf numFmtId="49" fontId="1" fillId="38" borderId="52" xfId="0" applyNumberFormat="1" applyFont="1" applyFill="1" applyBorder="1" applyAlignment="1">
      <alignment horizontal="left" vertical="top" wrapText="1"/>
    </xf>
    <xf numFmtId="49" fontId="1" fillId="38" borderId="36" xfId="0" applyNumberFormat="1" applyFont="1" applyFill="1" applyBorder="1" applyAlignment="1">
      <alignment horizontal="left" vertical="top" wrapText="1"/>
    </xf>
    <xf numFmtId="0" fontId="1" fillId="38" borderId="14" xfId="0" applyFont="1" applyFill="1" applyBorder="1" applyAlignment="1">
      <alignment horizontal="center" vertical="top"/>
    </xf>
    <xf numFmtId="0" fontId="1" fillId="38" borderId="16" xfId="0" applyFont="1" applyFill="1" applyBorder="1" applyAlignment="1">
      <alignment horizontal="center" vertical="top"/>
    </xf>
    <xf numFmtId="0" fontId="1" fillId="38" borderId="17" xfId="0" applyFont="1" applyFill="1" applyBorder="1" applyAlignment="1">
      <alignment horizontal="center" vertical="top"/>
    </xf>
    <xf numFmtId="0" fontId="13" fillId="0" borderId="0" xfId="0" applyFont="1" applyAlignment="1">
      <alignment horizontal="center" vertical="top" wrapText="1"/>
    </xf>
    <xf numFmtId="0" fontId="6" fillId="0" borderId="44" xfId="0" applyFont="1" applyBorder="1" applyAlignment="1">
      <alignment horizontal="center" vertical="center" wrapText="1"/>
    </xf>
    <xf numFmtId="0" fontId="6" fillId="0" borderId="45" xfId="0" applyFont="1" applyBorder="1" applyAlignment="1">
      <alignment horizontal="center" vertical="center" wrapText="1"/>
    </xf>
    <xf numFmtId="0" fontId="6" fillId="0" borderId="52" xfId="0" applyFont="1" applyBorder="1" applyAlignment="1">
      <alignment horizontal="center" vertical="center" wrapText="1"/>
    </xf>
    <xf numFmtId="0" fontId="6" fillId="0" borderId="0"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45" xfId="0" applyFont="1" applyBorder="1" applyAlignment="1">
      <alignment horizontal="center" vertical="center" textRotation="90" wrapText="1"/>
    </xf>
    <xf numFmtId="0" fontId="6" fillId="0" borderId="0" xfId="0" applyFont="1" applyBorder="1" applyAlignment="1">
      <alignment horizontal="center" vertical="center" textRotation="90" wrapText="1"/>
    </xf>
    <xf numFmtId="0" fontId="6" fillId="0" borderId="47" xfId="0" applyFont="1" applyBorder="1" applyAlignment="1">
      <alignment horizontal="center" vertical="center" textRotation="90" wrapText="1"/>
    </xf>
    <xf numFmtId="0" fontId="6" fillId="0" borderId="10" xfId="0" applyFont="1" applyBorder="1" applyAlignment="1">
      <alignment horizontal="center" vertical="center" textRotation="90" wrapText="1"/>
    </xf>
    <xf numFmtId="0" fontId="6" fillId="0" borderId="13"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6" fillId="0" borderId="14" xfId="0" applyFont="1" applyBorder="1" applyAlignment="1">
      <alignment horizontal="center" vertical="center" textRotation="90" wrapText="1"/>
    </xf>
    <xf numFmtId="0" fontId="6" fillId="0" borderId="16" xfId="0" applyFont="1" applyBorder="1" applyAlignment="1">
      <alignment horizontal="center" vertical="center" textRotation="90" wrapText="1"/>
    </xf>
    <xf numFmtId="0" fontId="6" fillId="0" borderId="17" xfId="0" applyFont="1" applyBorder="1" applyAlignment="1">
      <alignment horizontal="center" vertical="center" textRotation="90" wrapText="1"/>
    </xf>
    <xf numFmtId="0" fontId="6" fillId="0" borderId="3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4" xfId="0" applyFont="1" applyBorder="1" applyAlignment="1">
      <alignment horizontal="center" vertical="center" wrapText="1" shrinkToFit="1"/>
    </xf>
    <xf numFmtId="0" fontId="6" fillId="0" borderId="16" xfId="0" applyFont="1" applyBorder="1" applyAlignment="1">
      <alignment horizontal="center" vertical="center" wrapText="1" shrinkToFit="1"/>
    </xf>
    <xf numFmtId="0" fontId="6" fillId="0" borderId="17" xfId="0" applyFont="1" applyBorder="1" applyAlignment="1">
      <alignment horizontal="center" vertical="center" wrapText="1" shrinkToFit="1"/>
    </xf>
    <xf numFmtId="0" fontId="1" fillId="38" borderId="14" xfId="0" applyFont="1" applyFill="1" applyBorder="1" applyAlignment="1">
      <alignment horizontal="center" vertical="top" wrapText="1"/>
    </xf>
    <xf numFmtId="0" fontId="1" fillId="38" borderId="16" xfId="0" applyFont="1" applyFill="1" applyBorder="1" applyAlignment="1">
      <alignment horizontal="center" vertical="top" wrapText="1"/>
    </xf>
    <xf numFmtId="0" fontId="1" fillId="38" borderId="17" xfId="0" applyFont="1" applyFill="1" applyBorder="1" applyAlignment="1">
      <alignment horizontal="center" vertical="top" wrapText="1"/>
    </xf>
    <xf numFmtId="0" fontId="6" fillId="0" borderId="52" xfId="0" applyFont="1" applyBorder="1" applyAlignment="1">
      <alignment horizontal="center" vertical="center" textRotation="90" wrapText="1"/>
    </xf>
    <xf numFmtId="0" fontId="6" fillId="0" borderId="36" xfId="0" applyFont="1" applyBorder="1" applyAlignment="1">
      <alignment horizontal="center" vertical="center" textRotation="90" wrapText="1"/>
    </xf>
    <xf numFmtId="0" fontId="6" fillId="0" borderId="51" xfId="0" applyFont="1" applyBorder="1" applyAlignment="1">
      <alignment horizontal="center" vertical="center" textRotation="90" wrapText="1"/>
    </xf>
    <xf numFmtId="0" fontId="6" fillId="0" borderId="32" xfId="0" applyFont="1" applyBorder="1" applyAlignment="1">
      <alignment horizontal="center" vertical="center" textRotation="90" wrapText="1"/>
    </xf>
    <xf numFmtId="0" fontId="6" fillId="0" borderId="0" xfId="0" applyFont="1" applyBorder="1" applyAlignment="1">
      <alignment horizontal="center" vertical="center"/>
    </xf>
    <xf numFmtId="0" fontId="6" fillId="0" borderId="47" xfId="0" applyFont="1" applyBorder="1" applyAlignment="1">
      <alignment horizontal="center" vertical="center"/>
    </xf>
    <xf numFmtId="0" fontId="6" fillId="0" borderId="17" xfId="0" applyFont="1" applyBorder="1" applyAlignment="1">
      <alignment/>
    </xf>
    <xf numFmtId="0" fontId="6" fillId="34" borderId="53" xfId="0" applyFont="1" applyFill="1" applyBorder="1" applyAlignment="1">
      <alignment horizontal="right" vertical="top" wrapText="1"/>
    </xf>
    <xf numFmtId="0" fontId="6" fillId="34" borderId="54" xfId="0" applyFont="1" applyFill="1" applyBorder="1" applyAlignment="1">
      <alignment horizontal="right" vertical="top" wrapText="1"/>
    </xf>
    <xf numFmtId="0" fontId="1" fillId="0" borderId="55" xfId="0" applyFont="1" applyBorder="1" applyAlignment="1">
      <alignment horizontal="left" vertical="top" wrapText="1"/>
    </xf>
    <xf numFmtId="0" fontId="1" fillId="0" borderId="38" xfId="0" applyFont="1" applyBorder="1" applyAlignment="1">
      <alignment horizontal="left" vertical="top" wrapText="1"/>
    </xf>
    <xf numFmtId="0" fontId="6" fillId="33" borderId="53" xfId="0" applyFont="1" applyFill="1" applyBorder="1" applyAlignment="1">
      <alignment horizontal="right" vertical="top" wrapText="1"/>
    </xf>
    <xf numFmtId="0" fontId="6" fillId="33" borderId="54" xfId="0" applyFont="1" applyFill="1" applyBorder="1" applyAlignment="1">
      <alignment horizontal="right" vertical="top" wrapText="1"/>
    </xf>
    <xf numFmtId="0" fontId="1" fillId="0" borderId="56" xfId="0" applyFont="1" applyFill="1" applyBorder="1" applyAlignment="1">
      <alignment horizontal="left" vertical="top" wrapText="1"/>
    </xf>
    <xf numFmtId="0" fontId="1" fillId="0" borderId="57" xfId="0" applyFont="1" applyFill="1" applyBorder="1" applyAlignment="1">
      <alignment horizontal="left" vertical="top" wrapText="1"/>
    </xf>
    <xf numFmtId="0" fontId="1" fillId="0" borderId="58" xfId="0" applyFont="1" applyBorder="1" applyAlignment="1">
      <alignment horizontal="left" vertical="top" wrapText="1"/>
    </xf>
    <xf numFmtId="0" fontId="1" fillId="0" borderId="59" xfId="0" applyFont="1" applyBorder="1" applyAlignment="1">
      <alignment horizontal="left" vertical="top" wrapText="1"/>
    </xf>
    <xf numFmtId="2" fontId="11" fillId="0" borderId="45" xfId="0" applyNumberFormat="1" applyFont="1" applyBorder="1" applyAlignment="1">
      <alignment horizontal="left" vertical="top" wrapText="1"/>
    </xf>
    <xf numFmtId="49" fontId="1" fillId="0" borderId="14" xfId="0" applyNumberFormat="1" applyFont="1" applyFill="1" applyBorder="1" applyAlignment="1">
      <alignment vertical="top" wrapText="1"/>
    </xf>
    <xf numFmtId="0" fontId="5" fillId="0" borderId="16" xfId="0" applyFont="1" applyFill="1" applyBorder="1" applyAlignment="1">
      <alignment vertical="top"/>
    </xf>
    <xf numFmtId="0" fontId="1" fillId="0" borderId="45" xfId="0" applyFont="1" applyFill="1" applyBorder="1" applyAlignment="1">
      <alignment horizontal="center" vertical="top"/>
    </xf>
    <xf numFmtId="0" fontId="5" fillId="0" borderId="0" xfId="0" applyFont="1" applyFill="1" applyBorder="1" applyAlignment="1">
      <alignment horizontal="center" vertical="top"/>
    </xf>
    <xf numFmtId="49" fontId="1" fillId="0" borderId="50" xfId="0" applyNumberFormat="1" applyFont="1" applyFill="1" applyBorder="1" applyAlignment="1">
      <alignment vertical="top" wrapText="1"/>
    </xf>
    <xf numFmtId="0" fontId="5" fillId="0" borderId="51" xfId="0" applyFont="1" applyFill="1" applyBorder="1" applyAlignment="1">
      <alignment vertical="top"/>
    </xf>
    <xf numFmtId="0" fontId="5" fillId="0" borderId="17" xfId="0" applyFont="1" applyFill="1" applyBorder="1" applyAlignment="1">
      <alignment vertical="top"/>
    </xf>
    <xf numFmtId="0" fontId="1" fillId="0" borderId="14" xfId="0" applyFont="1" applyFill="1" applyBorder="1" applyAlignment="1">
      <alignment horizontal="center" vertical="top"/>
    </xf>
    <xf numFmtId="0" fontId="5" fillId="0" borderId="16" xfId="0" applyFont="1" applyFill="1" applyBorder="1" applyAlignment="1">
      <alignment horizontal="center" vertical="top"/>
    </xf>
    <xf numFmtId="0" fontId="5" fillId="0" borderId="17" xfId="0" applyFont="1" applyFill="1" applyBorder="1" applyAlignment="1">
      <alignment horizontal="center" vertical="top"/>
    </xf>
  </cellXfs>
  <cellStyles count="49">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iškinamasis tekstas" xfId="37"/>
    <cellStyle name="Followed Hyperlink" xfId="38"/>
    <cellStyle name="Blogas" xfId="39"/>
    <cellStyle name="Geras" xfId="40"/>
    <cellStyle name="Hyperlink" xfId="41"/>
    <cellStyle name="Išvestis" xfId="42"/>
    <cellStyle name="Įspėjimo tekstas" xfId="43"/>
    <cellStyle name="Įvestis" xfId="44"/>
    <cellStyle name="Comma" xfId="45"/>
    <cellStyle name="Comma [0]" xfId="46"/>
    <cellStyle name="Neutralus" xfId="47"/>
    <cellStyle name="Paryškinimas 1" xfId="48"/>
    <cellStyle name="Paryškinimas 2" xfId="49"/>
    <cellStyle name="Paryškinimas 3" xfId="50"/>
    <cellStyle name="Paryškinimas 4" xfId="51"/>
    <cellStyle name="Paryškinimas 5" xfId="52"/>
    <cellStyle name="Paryškinimas 6" xfId="53"/>
    <cellStyle name="Pastaba" xfId="54"/>
    <cellStyle name="Pavadinimas" xfId="55"/>
    <cellStyle name="Percent" xfId="56"/>
    <cellStyle name="Skaičiavimas" xfId="57"/>
    <cellStyle name="Suma" xfId="58"/>
    <cellStyle name="Susietas langelis" xfId="59"/>
    <cellStyle name="Tikrinimo langelis"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Programos Nr.8 įvykdymas pagal 2007 m. SVP</a:t>
            </a:r>
          </a:p>
        </c:rich>
      </c:tx>
      <c:layout>
        <c:manualLayout>
          <c:xMode val="factor"/>
          <c:yMode val="factor"/>
          <c:x val="0.02275"/>
          <c:y val="-0.0205"/>
        </c:manualLayout>
      </c:layout>
      <c:spPr>
        <a:noFill/>
        <a:ln>
          <a:noFill/>
        </a:ln>
      </c:spPr>
    </c:title>
    <c:view3D>
      <c:rotX val="15"/>
      <c:hPercent val="100"/>
      <c:rotY val="0"/>
      <c:depthPercent val="100"/>
      <c:rAngAx val="1"/>
    </c:view3D>
    <c:plotArea>
      <c:layout>
        <c:manualLayout>
          <c:xMode val="edge"/>
          <c:yMode val="edge"/>
          <c:x val="0.1725"/>
          <c:y val="0.337"/>
          <c:w val="0.6215"/>
          <c:h val="0.48575"/>
        </c:manualLayout>
      </c:layout>
      <c:pie3DChart>
        <c:varyColors val="1"/>
        <c:ser>
          <c:idx val="0"/>
          <c:order val="0"/>
          <c:spPr>
            <a:solidFill>
              <a:srgbClr val="FFFF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12700">
                <a:solidFill>
                  <a:srgbClr val="000000"/>
                </a:solidFill>
              </a:ln>
            </c:spPr>
          </c:dPt>
          <c:dPt>
            <c:idx val="1"/>
            <c:spPr>
              <a:solidFill>
                <a:srgbClr val="FFFFFF"/>
              </a:solidFill>
              <a:ln w="12700">
                <a:solidFill>
                  <a:srgbClr val="000000"/>
                </a:solidFill>
              </a:ln>
            </c:spPr>
          </c:dPt>
          <c:dPt>
            <c:idx val="2"/>
            <c:spPr>
              <a:solidFill>
                <a:srgbClr val="FFFFFF"/>
              </a:solidFill>
              <a:ln w="12700">
                <a:solidFill>
                  <a:srgbClr val="000000"/>
                </a:solidFill>
              </a:ln>
            </c:spPr>
          </c:dPt>
          <c:dLbls>
            <c:dLbl>
              <c:idx val="0"/>
              <c:layout>
                <c:manualLayout>
                  <c:x val="0"/>
                  <c:y val="0"/>
                </c:manualLayout>
              </c:layout>
              <c:txPr>
                <a:bodyPr vert="horz" rot="0" anchor="ctr"/>
                <a:lstStyle/>
                <a:p>
                  <a:pPr algn="ctr">
                    <a:defRPr lang="en-US" cap="none" sz="1100" b="0" i="0" u="none" baseline="0">
                      <a:solidFill>
                        <a:srgbClr val="000000"/>
                      </a:solidFill>
                    </a:defRPr>
                  </a:pPr>
                </a:p>
              </c:txPr>
              <c:numFmt formatCode="0%" sourceLinked="0"/>
              <c:showLegendKey val="0"/>
              <c:showVal val="0"/>
              <c:showBubbleSize val="0"/>
              <c:showCatName val="1"/>
              <c:showSerName val="0"/>
              <c:showPercent val="1"/>
            </c:dLbl>
            <c:dLbl>
              <c:idx val="1"/>
              <c:layout>
                <c:manualLayout>
                  <c:x val="0"/>
                  <c:y val="0"/>
                </c:manualLayout>
              </c:layout>
              <c:tx>
                <c:rich>
                  <a:bodyPr vert="horz" rot="0" anchor="ctr"/>
                  <a:lstStyle/>
                  <a:p>
                    <a:pPr algn="ctr">
                      <a:defRPr/>
                    </a:pPr>
                    <a:r>
                      <a:rPr lang="en-US" cap="none" sz="1100" b="0" i="0" u="none" baseline="0">
                        <a:solidFill>
                          <a:srgbClr val="000000"/>
                        </a:solidFill>
                      </a:rPr>
                      <a:t>Neįvykdyta 
5%</a:t>
                    </a:r>
                  </a:p>
                </c:rich>
              </c:tx>
              <c:numFmt formatCode="General" sourceLinked="1"/>
              <c:showLegendKey val="0"/>
              <c:showVal val="0"/>
              <c:showBubbleSize val="0"/>
              <c:showCatName val="1"/>
              <c:showSerName val="0"/>
              <c:showPercent val="0"/>
            </c:dLbl>
            <c:dLbl>
              <c:idx val="2"/>
              <c:layout>
                <c:manualLayout>
                  <c:x val="0"/>
                  <c:y val="0"/>
                </c:manualLayout>
              </c:layout>
              <c:txPr>
                <a:bodyPr vert="horz" rot="0" anchor="ctr"/>
                <a:lstStyle/>
                <a:p>
                  <a:pPr algn="ctr">
                    <a:defRPr lang="en-US" cap="none" sz="1100" b="0" i="0" u="none" baseline="0">
                      <a:solidFill>
                        <a:srgbClr val="000000"/>
                      </a:solidFill>
                    </a:defRPr>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1100" b="0" i="0" u="none" baseline="0">
                    <a:solidFill>
                      <a:srgbClr val="000000"/>
                    </a:solidFill>
                  </a:defRPr>
                </a:pPr>
              </a:p>
            </c:txPr>
            <c:showLegendKey val="0"/>
            <c:showVal val="0"/>
            <c:showBubbleSize val="0"/>
            <c:showCatName val="1"/>
            <c:showSerName val="0"/>
            <c:showLeaderLines val="1"/>
            <c:showPercent val="1"/>
          </c:dLbls>
          <c:cat>
            <c:strRef>
              <c:f>APRAŠYMAS!$B$13:$B$15</c:f>
              <c:strCache/>
            </c:strRef>
          </c:cat>
          <c:val>
            <c:numRef>
              <c:f>APRAŠYMAS!$C$13:$C$15</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112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600075</xdr:colOff>
      <xdr:row>10</xdr:row>
      <xdr:rowOff>0</xdr:rowOff>
    </xdr:from>
    <xdr:to>
      <xdr:col>8</xdr:col>
      <xdr:colOff>390525</xdr:colOff>
      <xdr:row>20</xdr:row>
      <xdr:rowOff>304800</xdr:rowOff>
    </xdr:to>
    <xdr:graphicFrame>
      <xdr:nvGraphicFramePr>
        <xdr:cNvPr id="1" name="Diagrama 2"/>
        <xdr:cNvGraphicFramePr/>
      </xdr:nvGraphicFramePr>
      <xdr:xfrm>
        <a:off x="600075" y="2419350"/>
        <a:ext cx="4667250" cy="24003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29"/>
  <sheetViews>
    <sheetView tabSelected="1" zoomScalePageLayoutView="0" workbookViewId="0" topLeftCell="A1">
      <selection activeCell="A1" sqref="A1:J1"/>
    </sheetView>
  </sheetViews>
  <sheetFormatPr defaultColWidth="9.140625" defaultRowHeight="12.75"/>
  <cols>
    <col min="1" max="9" width="9.140625" style="142" customWidth="1"/>
    <col min="10" max="10" width="11.57421875" style="142" customWidth="1"/>
    <col min="11" max="16384" width="9.140625" style="142" customWidth="1"/>
  </cols>
  <sheetData>
    <row r="1" spans="1:10" s="130" customFormat="1" ht="36" customHeight="1">
      <c r="A1" s="161" t="s">
        <v>104</v>
      </c>
      <c r="B1" s="161"/>
      <c r="C1" s="161"/>
      <c r="D1" s="161"/>
      <c r="E1" s="161"/>
      <c r="F1" s="161"/>
      <c r="G1" s="161"/>
      <c r="H1" s="161"/>
      <c r="I1" s="161"/>
      <c r="J1" s="161"/>
    </row>
    <row r="2" spans="1:10" s="130" customFormat="1" ht="14.25" customHeight="1">
      <c r="A2" s="161" t="s">
        <v>63</v>
      </c>
      <c r="B2" s="162"/>
      <c r="C2" s="162"/>
      <c r="D2" s="162"/>
      <c r="E2" s="162"/>
      <c r="F2" s="162"/>
      <c r="G2" s="162"/>
      <c r="H2" s="162"/>
      <c r="I2" s="162"/>
      <c r="J2" s="162"/>
    </row>
    <row r="3" spans="1:10" s="130" customFormat="1" ht="11.25" customHeight="1">
      <c r="A3" s="162"/>
      <c r="B3" s="162"/>
      <c r="C3" s="162"/>
      <c r="D3" s="162"/>
      <c r="E3" s="162"/>
      <c r="F3" s="162"/>
      <c r="G3" s="162"/>
      <c r="H3" s="162"/>
      <c r="I3" s="162"/>
      <c r="J3" s="162"/>
    </row>
    <row r="4" spans="1:10" s="130" customFormat="1" ht="12.75" customHeight="1">
      <c r="A4" s="131"/>
      <c r="B4" s="131"/>
      <c r="C4" s="131"/>
      <c r="D4" s="131"/>
      <c r="E4" s="131"/>
      <c r="F4" s="131"/>
      <c r="G4" s="131"/>
      <c r="H4" s="131"/>
      <c r="I4" s="131"/>
      <c r="J4" s="131"/>
    </row>
    <row r="5" spans="1:10" s="130" customFormat="1" ht="15.75">
      <c r="A5" s="132" t="s">
        <v>103</v>
      </c>
      <c r="B5" s="133"/>
      <c r="C5" s="133"/>
      <c r="D5" s="133"/>
      <c r="E5" s="133"/>
      <c r="F5" s="133"/>
      <c r="G5" s="134"/>
      <c r="H5" s="133"/>
      <c r="I5" s="133"/>
      <c r="J5" s="133"/>
    </row>
    <row r="6" spans="1:10" s="130" customFormat="1" ht="10.5" customHeight="1">
      <c r="A6" s="133"/>
      <c r="B6" s="133"/>
      <c r="C6" s="133"/>
      <c r="D6" s="133"/>
      <c r="E6" s="133"/>
      <c r="F6" s="133"/>
      <c r="G6" s="134"/>
      <c r="H6" s="133"/>
      <c r="I6" s="133"/>
      <c r="J6" s="133"/>
    </row>
    <row r="7" spans="1:10" s="130" customFormat="1" ht="24.75" customHeight="1">
      <c r="A7" s="163" t="s">
        <v>105</v>
      </c>
      <c r="B7" s="164"/>
      <c r="C7" s="164"/>
      <c r="D7" s="164"/>
      <c r="E7" s="164"/>
      <c r="F7" s="164"/>
      <c r="G7" s="164"/>
      <c r="H7" s="164"/>
      <c r="I7" s="164"/>
      <c r="J7" s="164"/>
    </row>
    <row r="8" spans="1:10" s="130" customFormat="1" ht="24" customHeight="1">
      <c r="A8" s="164"/>
      <c r="B8" s="164"/>
      <c r="C8" s="164"/>
      <c r="D8" s="164"/>
      <c r="E8" s="164"/>
      <c r="F8" s="164"/>
      <c r="G8" s="164"/>
      <c r="H8" s="164"/>
      <c r="I8" s="164"/>
      <c r="J8" s="164"/>
    </row>
    <row r="9" spans="1:10" s="130" customFormat="1" ht="18.75" customHeight="1">
      <c r="A9" s="163" t="s">
        <v>120</v>
      </c>
      <c r="B9" s="164"/>
      <c r="C9" s="164"/>
      <c r="D9" s="164"/>
      <c r="E9" s="164"/>
      <c r="F9" s="164"/>
      <c r="G9" s="164"/>
      <c r="H9" s="164"/>
      <c r="I9" s="164"/>
      <c r="J9" s="164"/>
    </row>
    <row r="10" spans="1:10" s="130" customFormat="1" ht="22.5" customHeight="1">
      <c r="A10" s="164"/>
      <c r="B10" s="164"/>
      <c r="C10" s="164"/>
      <c r="D10" s="164"/>
      <c r="E10" s="164"/>
      <c r="F10" s="164"/>
      <c r="G10" s="164"/>
      <c r="H10" s="164"/>
      <c r="I10" s="164"/>
      <c r="J10" s="164"/>
    </row>
    <row r="11" spans="1:10" s="130" customFormat="1" ht="16.5" customHeight="1">
      <c r="A11" s="135"/>
      <c r="B11" s="135"/>
      <c r="C11" s="135"/>
      <c r="D11" s="135"/>
      <c r="E11" s="135"/>
      <c r="F11" s="135"/>
      <c r="G11" s="135"/>
      <c r="H11" s="135"/>
      <c r="I11" s="135"/>
      <c r="J11" s="135"/>
    </row>
    <row r="12" spans="1:10" s="130" customFormat="1" ht="16.5" customHeight="1">
      <c r="A12" s="135"/>
      <c r="B12" s="135"/>
      <c r="C12" s="135"/>
      <c r="D12" s="135"/>
      <c r="E12" s="135"/>
      <c r="F12" s="135"/>
      <c r="G12" s="135"/>
      <c r="H12" s="135"/>
      <c r="I12" s="135"/>
      <c r="J12" s="135"/>
    </row>
    <row r="13" spans="1:10" s="130" customFormat="1" ht="16.5" customHeight="1">
      <c r="A13" s="135"/>
      <c r="B13" s="133" t="s">
        <v>100</v>
      </c>
      <c r="C13">
        <v>17</v>
      </c>
      <c r="D13" s="135"/>
      <c r="E13" s="135"/>
      <c r="F13" s="135"/>
      <c r="G13" s="135"/>
      <c r="H13" s="135"/>
      <c r="I13" s="135"/>
      <c r="J13" s="135"/>
    </row>
    <row r="14" spans="1:10" s="130" customFormat="1" ht="16.5" customHeight="1">
      <c r="A14" s="135"/>
      <c r="B14" s="136" t="s">
        <v>101</v>
      </c>
      <c r="C14">
        <v>1</v>
      </c>
      <c r="D14" s="135"/>
      <c r="E14" s="135"/>
      <c r="F14" s="135"/>
      <c r="G14" s="135"/>
      <c r="H14" s="135"/>
      <c r="I14" s="135"/>
      <c r="J14" s="135"/>
    </row>
    <row r="15" spans="1:10" s="130" customFormat="1" ht="16.5" customHeight="1">
      <c r="A15" s="135"/>
      <c r="B15" s="133" t="s">
        <v>102</v>
      </c>
      <c r="C15">
        <v>1</v>
      </c>
      <c r="D15" s="135"/>
      <c r="E15" s="135"/>
      <c r="F15" s="135"/>
      <c r="G15" s="135"/>
      <c r="H15" s="135"/>
      <c r="I15" s="135"/>
      <c r="J15" s="135"/>
    </row>
    <row r="16" spans="1:10" s="130" customFormat="1" ht="16.5" customHeight="1">
      <c r="A16" s="135"/>
      <c r="B16" s="135"/>
      <c r="C16" s="135"/>
      <c r="D16" s="135"/>
      <c r="E16" s="135"/>
      <c r="F16" s="135"/>
      <c r="G16" s="135"/>
      <c r="H16" s="135"/>
      <c r="I16" s="135"/>
      <c r="J16" s="135"/>
    </row>
    <row r="17" spans="1:10" s="130" customFormat="1" ht="16.5" customHeight="1">
      <c r="A17" s="135"/>
      <c r="B17" s="135"/>
      <c r="C17" s="135"/>
      <c r="D17" s="135"/>
      <c r="E17" s="135"/>
      <c r="F17" s="135"/>
      <c r="G17" s="135"/>
      <c r="H17" s="135"/>
      <c r="I17" s="135"/>
      <c r="J17" s="135"/>
    </row>
    <row r="18" spans="1:10" s="130" customFormat="1" ht="16.5" customHeight="1">
      <c r="A18" s="135"/>
      <c r="B18" s="135"/>
      <c r="C18" s="135"/>
      <c r="D18" s="135"/>
      <c r="E18" s="135"/>
      <c r="F18" s="135"/>
      <c r="G18" s="135"/>
      <c r="H18" s="135"/>
      <c r="I18" s="135"/>
      <c r="J18" s="135"/>
    </row>
    <row r="19" spans="1:10" s="130" customFormat="1" ht="16.5" customHeight="1">
      <c r="A19" s="135"/>
      <c r="B19" s="135"/>
      <c r="C19" s="135"/>
      <c r="D19" s="135"/>
      <c r="E19" s="135"/>
      <c r="F19" s="135"/>
      <c r="G19" s="135"/>
      <c r="H19" s="135"/>
      <c r="I19" s="135"/>
      <c r="J19" s="135"/>
    </row>
    <row r="20" spans="1:10" s="130" customFormat="1" ht="16.5" customHeight="1">
      <c r="A20" s="135"/>
      <c r="B20" s="135"/>
      <c r="C20" s="135"/>
      <c r="D20" s="135"/>
      <c r="E20" s="135"/>
      <c r="F20" s="135"/>
      <c r="G20" s="135"/>
      <c r="H20" s="135"/>
      <c r="I20" s="135"/>
      <c r="J20" s="135"/>
    </row>
    <row r="21" spans="1:10" s="130" customFormat="1" ht="37.5" customHeight="1">
      <c r="A21" s="135"/>
      <c r="B21" s="135"/>
      <c r="C21" s="135"/>
      <c r="D21" s="135"/>
      <c r="E21" s="135"/>
      <c r="F21" s="135"/>
      <c r="G21" s="135"/>
      <c r="H21" s="135"/>
      <c r="I21" s="135"/>
      <c r="J21" s="135"/>
    </row>
    <row r="22" spans="1:10" s="130" customFormat="1" ht="24" customHeight="1">
      <c r="A22" s="137" t="s">
        <v>99</v>
      </c>
      <c r="B22" s="138"/>
      <c r="C22" s="138"/>
      <c r="D22" s="138"/>
      <c r="E22" s="138"/>
      <c r="F22" s="138"/>
      <c r="G22" s="139"/>
      <c r="H22" s="138"/>
      <c r="I22" s="138"/>
      <c r="J22" s="138"/>
    </row>
    <row r="23" spans="1:10" s="130" customFormat="1" ht="33.75" customHeight="1">
      <c r="A23" s="158" t="s">
        <v>106</v>
      </c>
      <c r="B23" s="159"/>
      <c r="C23" s="159"/>
      <c r="D23" s="159"/>
      <c r="E23" s="159"/>
      <c r="F23" s="159"/>
      <c r="G23" s="159"/>
      <c r="H23" s="159"/>
      <c r="I23" s="159"/>
      <c r="J23" s="159"/>
    </row>
    <row r="24" spans="1:10" s="130" customFormat="1" ht="19.5" customHeight="1">
      <c r="A24" s="160" t="s">
        <v>107</v>
      </c>
      <c r="B24" s="159"/>
      <c r="C24" s="159"/>
      <c r="D24" s="159"/>
      <c r="E24" s="159"/>
      <c r="F24" s="159"/>
      <c r="G24" s="159"/>
      <c r="H24" s="159"/>
      <c r="I24" s="159"/>
      <c r="J24" s="159"/>
    </row>
    <row r="25" s="140" customFormat="1" ht="21" customHeight="1">
      <c r="A25" s="141" t="s">
        <v>108</v>
      </c>
    </row>
    <row r="26" s="140" customFormat="1" ht="15.75">
      <c r="A26" s="140" t="s">
        <v>109</v>
      </c>
    </row>
    <row r="27" s="140" customFormat="1" ht="15.75">
      <c r="A27" s="140" t="s">
        <v>110</v>
      </c>
    </row>
    <row r="28" s="140" customFormat="1" ht="15.75">
      <c r="A28" s="140" t="s">
        <v>111</v>
      </c>
    </row>
    <row r="29" s="140" customFormat="1" ht="15.75">
      <c r="A29" s="140" t="s">
        <v>112</v>
      </c>
    </row>
    <row r="30" s="140" customFormat="1" ht="15.75"/>
    <row r="31" s="140" customFormat="1" ht="15.75"/>
    <row r="32" s="140" customFormat="1" ht="15.75"/>
    <row r="33" s="140" customFormat="1" ht="15.75"/>
    <row r="34" s="140" customFormat="1" ht="15.75"/>
    <row r="35" s="140" customFormat="1" ht="15.75"/>
    <row r="36" s="140" customFormat="1" ht="15.75"/>
    <row r="37" s="140" customFormat="1" ht="15.75"/>
    <row r="38" s="140" customFormat="1" ht="15.75"/>
  </sheetData>
  <sheetProtection/>
  <mergeCells count="6">
    <mergeCell ref="A23:J23"/>
    <mergeCell ref="A24:J24"/>
    <mergeCell ref="A1:J1"/>
    <mergeCell ref="A2:J3"/>
    <mergeCell ref="A7:J8"/>
    <mergeCell ref="A9:J10"/>
  </mergeCells>
  <printOptions/>
  <pageMargins left="0.7874015748031497" right="0.75" top="0.984251968503937" bottom="0.984251968503937" header="0" footer="0"/>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N65"/>
  <sheetViews>
    <sheetView zoomScalePageLayoutView="0" workbookViewId="0" topLeftCell="A1">
      <selection activeCell="A1" sqref="A1:N1"/>
    </sheetView>
  </sheetViews>
  <sheetFormatPr defaultColWidth="9.140625" defaultRowHeight="12.75"/>
  <cols>
    <col min="1" max="1" width="3.28125" style="19" customWidth="1"/>
    <col min="2" max="3" width="3.00390625" style="19" customWidth="1"/>
    <col min="4" max="4" width="29.28125" style="19" customWidth="1"/>
    <col min="5" max="5" width="4.28125" style="19" customWidth="1"/>
    <col min="6" max="6" width="3.57421875" style="19" customWidth="1"/>
    <col min="7" max="7" width="7.00390625" style="20" customWidth="1"/>
    <col min="8" max="8" width="6.140625" style="19" customWidth="1"/>
    <col min="9" max="9" width="7.421875" style="19" customWidth="1"/>
    <col min="10" max="10" width="6.7109375" style="19" customWidth="1"/>
    <col min="11" max="11" width="22.28125" style="19" customWidth="1"/>
    <col min="12" max="12" width="4.57421875" style="19" customWidth="1"/>
    <col min="13" max="13" width="5.140625" style="19" customWidth="1"/>
    <col min="14" max="14" width="45.28125" style="18" customWidth="1"/>
    <col min="15" max="16384" width="9.140625" style="18" customWidth="1"/>
  </cols>
  <sheetData>
    <row r="1" spans="1:14" ht="33" customHeight="1">
      <c r="A1" s="201" t="s">
        <v>119</v>
      </c>
      <c r="B1" s="201"/>
      <c r="C1" s="201"/>
      <c r="D1" s="201"/>
      <c r="E1" s="201"/>
      <c r="F1" s="201"/>
      <c r="G1" s="201"/>
      <c r="H1" s="201"/>
      <c r="I1" s="201"/>
      <c r="J1" s="201"/>
      <c r="K1" s="201"/>
      <c r="L1" s="201"/>
      <c r="M1" s="201"/>
      <c r="N1" s="201"/>
    </row>
    <row r="2" spans="1:14" ht="14.25" customHeight="1">
      <c r="A2" s="201" t="s">
        <v>62</v>
      </c>
      <c r="B2" s="201"/>
      <c r="C2" s="201"/>
      <c r="D2" s="201"/>
      <c r="E2" s="201"/>
      <c r="F2" s="201"/>
      <c r="G2" s="201"/>
      <c r="H2" s="201"/>
      <c r="I2" s="201"/>
      <c r="J2" s="201"/>
      <c r="K2" s="201"/>
      <c r="L2" s="201"/>
      <c r="M2" s="201"/>
      <c r="N2" s="201"/>
    </row>
    <row r="3" ht="12" customHeight="1" thickBot="1"/>
    <row r="4" spans="1:14" ht="21" customHeight="1" thickBot="1">
      <c r="A4" s="202" t="s">
        <v>23</v>
      </c>
      <c r="B4" s="203"/>
      <c r="C4" s="203"/>
      <c r="D4" s="208" t="s">
        <v>0</v>
      </c>
      <c r="E4" s="211" t="s">
        <v>1</v>
      </c>
      <c r="F4" s="214" t="s">
        <v>2</v>
      </c>
      <c r="G4" s="217" t="s">
        <v>3</v>
      </c>
      <c r="H4" s="220" t="s">
        <v>18</v>
      </c>
      <c r="I4" s="221"/>
      <c r="J4" s="222"/>
      <c r="K4" s="221" t="s">
        <v>19</v>
      </c>
      <c r="L4" s="221"/>
      <c r="M4" s="222"/>
      <c r="N4" s="223" t="s">
        <v>20</v>
      </c>
    </row>
    <row r="5" spans="1:14" ht="20.25" customHeight="1">
      <c r="A5" s="204"/>
      <c r="B5" s="205"/>
      <c r="C5" s="205"/>
      <c r="D5" s="209"/>
      <c r="E5" s="212"/>
      <c r="F5" s="215"/>
      <c r="G5" s="218"/>
      <c r="H5" s="229" t="s">
        <v>114</v>
      </c>
      <c r="I5" s="217" t="s">
        <v>115</v>
      </c>
      <c r="J5" s="231" t="s">
        <v>16</v>
      </c>
      <c r="K5" s="233" t="s">
        <v>4</v>
      </c>
      <c r="L5" s="217" t="s">
        <v>21</v>
      </c>
      <c r="M5" s="212" t="s">
        <v>22</v>
      </c>
      <c r="N5" s="224"/>
    </row>
    <row r="6" spans="1:14" ht="72.75" customHeight="1" thickBot="1">
      <c r="A6" s="206"/>
      <c r="B6" s="207"/>
      <c r="C6" s="207"/>
      <c r="D6" s="210"/>
      <c r="E6" s="213"/>
      <c r="F6" s="216"/>
      <c r="G6" s="219"/>
      <c r="H6" s="230"/>
      <c r="I6" s="219"/>
      <c r="J6" s="232"/>
      <c r="K6" s="234"/>
      <c r="L6" s="235"/>
      <c r="M6" s="213"/>
      <c r="N6" s="225"/>
    </row>
    <row r="7" spans="1:14" s="21" customFormat="1" ht="16.5" customHeight="1">
      <c r="A7" s="44" t="s">
        <v>5</v>
      </c>
      <c r="B7" s="45" t="s">
        <v>5</v>
      </c>
      <c r="C7" s="46" t="s">
        <v>5</v>
      </c>
      <c r="D7" s="165" t="s">
        <v>64</v>
      </c>
      <c r="E7" s="30" t="s">
        <v>65</v>
      </c>
      <c r="F7" s="47" t="s">
        <v>66</v>
      </c>
      <c r="G7" s="16" t="s">
        <v>6</v>
      </c>
      <c r="H7" s="7">
        <v>220</v>
      </c>
      <c r="I7" s="5">
        <v>220</v>
      </c>
      <c r="J7" s="43">
        <v>61.4</v>
      </c>
      <c r="K7" s="126" t="s">
        <v>67</v>
      </c>
      <c r="L7" s="127">
        <v>5</v>
      </c>
      <c r="M7" s="34">
        <v>0</v>
      </c>
      <c r="N7" s="184" t="s">
        <v>97</v>
      </c>
    </row>
    <row r="8" spans="1:14" s="54" customFormat="1" ht="24.75" customHeight="1" thickBot="1">
      <c r="A8" s="108"/>
      <c r="B8" s="109"/>
      <c r="C8" s="110"/>
      <c r="D8" s="166"/>
      <c r="E8" s="103"/>
      <c r="F8" s="51"/>
      <c r="G8" s="104" t="s">
        <v>7</v>
      </c>
      <c r="H8" s="105">
        <f>SUM(H7:H7)</f>
        <v>220</v>
      </c>
      <c r="I8" s="3">
        <f>SUM(I6:I7)</f>
        <v>220</v>
      </c>
      <c r="J8" s="29">
        <f>SUM(J6:J7)</f>
        <v>61.4</v>
      </c>
      <c r="K8" s="128" t="s">
        <v>96</v>
      </c>
      <c r="L8" s="33">
        <v>1</v>
      </c>
      <c r="M8" s="129">
        <v>1</v>
      </c>
      <c r="N8" s="185"/>
    </row>
    <row r="9" spans="1:14" s="21" customFormat="1" ht="16.5" customHeight="1">
      <c r="A9" s="44" t="s">
        <v>8</v>
      </c>
      <c r="B9" s="45" t="s">
        <v>5</v>
      </c>
      <c r="C9" s="46" t="s">
        <v>5</v>
      </c>
      <c r="D9" s="165" t="s">
        <v>68</v>
      </c>
      <c r="E9" s="30"/>
      <c r="F9" s="47" t="s">
        <v>66</v>
      </c>
      <c r="G9" s="16" t="s">
        <v>48</v>
      </c>
      <c r="H9" s="7">
        <v>0</v>
      </c>
      <c r="I9" s="5">
        <v>117.9</v>
      </c>
      <c r="J9" s="43">
        <v>0</v>
      </c>
      <c r="K9" s="120" t="s">
        <v>69</v>
      </c>
      <c r="L9" s="121">
        <v>200</v>
      </c>
      <c r="M9" s="122">
        <v>0</v>
      </c>
      <c r="N9" s="186" t="s">
        <v>122</v>
      </c>
    </row>
    <row r="10" spans="1:14" s="54" customFormat="1" ht="24.75" customHeight="1" thickBot="1">
      <c r="A10" s="108"/>
      <c r="B10" s="109"/>
      <c r="C10" s="110"/>
      <c r="D10" s="166"/>
      <c r="E10" s="103"/>
      <c r="F10" s="51"/>
      <c r="G10" s="104" t="s">
        <v>7</v>
      </c>
      <c r="H10" s="105">
        <f>SUM(H9:H9)</f>
        <v>0</v>
      </c>
      <c r="I10" s="3">
        <f>SUM(I9)</f>
        <v>117.9</v>
      </c>
      <c r="J10" s="29">
        <f>SUM(J9)</f>
        <v>0</v>
      </c>
      <c r="K10" s="123"/>
      <c r="L10" s="124"/>
      <c r="M10" s="125"/>
      <c r="N10" s="187"/>
    </row>
    <row r="11" spans="1:14" s="21" customFormat="1" ht="16.5" customHeight="1">
      <c r="A11" s="44" t="s">
        <v>8</v>
      </c>
      <c r="B11" s="45" t="s">
        <v>5</v>
      </c>
      <c r="C11" s="46" t="s">
        <v>8</v>
      </c>
      <c r="D11" s="165" t="s">
        <v>70</v>
      </c>
      <c r="E11" s="30"/>
      <c r="F11" s="47" t="s">
        <v>66</v>
      </c>
      <c r="G11" s="16" t="s">
        <v>48</v>
      </c>
      <c r="H11" s="7">
        <v>84</v>
      </c>
      <c r="I11" s="5">
        <v>84</v>
      </c>
      <c r="J11" s="43">
        <v>84</v>
      </c>
      <c r="K11" s="188" t="s">
        <v>71</v>
      </c>
      <c r="L11" s="116">
        <v>1</v>
      </c>
      <c r="M11" s="117">
        <v>1</v>
      </c>
      <c r="N11" s="167" t="s">
        <v>39</v>
      </c>
    </row>
    <row r="12" spans="1:14" s="54" customFormat="1" ht="24.75" customHeight="1" thickBot="1">
      <c r="A12" s="48"/>
      <c r="B12" s="49"/>
      <c r="C12" s="50"/>
      <c r="D12" s="166"/>
      <c r="E12" s="103"/>
      <c r="F12" s="51"/>
      <c r="G12" s="104" t="s">
        <v>7</v>
      </c>
      <c r="H12" s="105">
        <f>SUM(H11:H11)</f>
        <v>84</v>
      </c>
      <c r="I12" s="3">
        <f>SUM(I11)</f>
        <v>84</v>
      </c>
      <c r="J12" s="29">
        <f>SUM(J11)</f>
        <v>84</v>
      </c>
      <c r="K12" s="189"/>
      <c r="L12" s="107"/>
      <c r="M12" s="65"/>
      <c r="N12" s="168"/>
    </row>
    <row r="13" spans="1:14" s="21" customFormat="1" ht="18" customHeight="1">
      <c r="A13" s="58" t="s">
        <v>8</v>
      </c>
      <c r="B13" s="59" t="s">
        <v>5</v>
      </c>
      <c r="C13" s="46" t="s">
        <v>9</v>
      </c>
      <c r="D13" s="165" t="s">
        <v>42</v>
      </c>
      <c r="E13" s="30"/>
      <c r="F13" s="47" t="s">
        <v>27</v>
      </c>
      <c r="G13" s="4" t="s">
        <v>25</v>
      </c>
      <c r="H13" s="1">
        <v>0</v>
      </c>
      <c r="I13" s="56">
        <v>20.7</v>
      </c>
      <c r="J13" s="101">
        <v>15.9</v>
      </c>
      <c r="K13" s="195" t="s">
        <v>43</v>
      </c>
      <c r="L13" s="198">
        <v>1</v>
      </c>
      <c r="M13" s="226">
        <v>2</v>
      </c>
      <c r="N13" s="192" t="s">
        <v>46</v>
      </c>
    </row>
    <row r="14" spans="1:14" s="21" customFormat="1" ht="18" customHeight="1">
      <c r="A14" s="61"/>
      <c r="B14" s="62"/>
      <c r="C14" s="102"/>
      <c r="D14" s="181"/>
      <c r="E14" s="30"/>
      <c r="F14" s="47"/>
      <c r="G14" s="16" t="s">
        <v>26</v>
      </c>
      <c r="H14" s="7">
        <v>28.1</v>
      </c>
      <c r="I14" s="5">
        <v>7.4</v>
      </c>
      <c r="J14" s="43">
        <v>14.9</v>
      </c>
      <c r="K14" s="196"/>
      <c r="L14" s="199"/>
      <c r="M14" s="227"/>
      <c r="N14" s="193"/>
    </row>
    <row r="15" spans="1:14" s="21" customFormat="1" ht="18" customHeight="1">
      <c r="A15" s="63"/>
      <c r="B15" s="64"/>
      <c r="C15" s="65"/>
      <c r="D15" s="181"/>
      <c r="E15" s="119"/>
      <c r="F15" s="47"/>
      <c r="G15" s="10" t="s">
        <v>6</v>
      </c>
      <c r="H15" s="5">
        <v>9.4</v>
      </c>
      <c r="I15" s="5">
        <v>9.4</v>
      </c>
      <c r="J15" s="43">
        <v>5</v>
      </c>
      <c r="K15" s="196"/>
      <c r="L15" s="199"/>
      <c r="M15" s="227"/>
      <c r="N15" s="193"/>
    </row>
    <row r="16" spans="1:14" s="54" customFormat="1" ht="18" customHeight="1" thickBot="1">
      <c r="A16" s="48"/>
      <c r="B16" s="49"/>
      <c r="C16" s="50"/>
      <c r="D16" s="166"/>
      <c r="E16" s="103"/>
      <c r="F16" s="51"/>
      <c r="G16" s="104" t="s">
        <v>7</v>
      </c>
      <c r="H16" s="105">
        <f>SUM(H13:H15)</f>
        <v>37.5</v>
      </c>
      <c r="I16" s="3">
        <f>SUM(I13:I15)</f>
        <v>37.5</v>
      </c>
      <c r="J16" s="29">
        <f>SUM(J13:J15)</f>
        <v>35.8</v>
      </c>
      <c r="K16" s="197"/>
      <c r="L16" s="200"/>
      <c r="M16" s="228"/>
      <c r="N16" s="194"/>
    </row>
    <row r="17" spans="1:14" s="21" customFormat="1" ht="18" customHeight="1">
      <c r="A17" s="44" t="s">
        <v>8</v>
      </c>
      <c r="B17" s="45" t="s">
        <v>5</v>
      </c>
      <c r="C17" s="46" t="s">
        <v>10</v>
      </c>
      <c r="D17" s="165" t="s">
        <v>72</v>
      </c>
      <c r="E17" s="30"/>
      <c r="F17" s="57" t="s">
        <v>66</v>
      </c>
      <c r="G17" s="77" t="s">
        <v>40</v>
      </c>
      <c r="H17" s="80">
        <v>90</v>
      </c>
      <c r="I17" s="80">
        <v>90</v>
      </c>
      <c r="J17" s="78">
        <v>89.8</v>
      </c>
      <c r="K17" s="182" t="s">
        <v>98</v>
      </c>
      <c r="L17" s="31">
        <v>1</v>
      </c>
      <c r="M17" s="8">
        <v>1</v>
      </c>
      <c r="N17" s="167"/>
    </row>
    <row r="18" spans="1:14" s="21" customFormat="1" ht="18" customHeight="1" thickBot="1">
      <c r="A18" s="83"/>
      <c r="B18" s="84"/>
      <c r="C18" s="85"/>
      <c r="D18" s="166"/>
      <c r="E18" s="9"/>
      <c r="F18" s="47"/>
      <c r="G18" s="86" t="s">
        <v>7</v>
      </c>
      <c r="H18" s="87">
        <f>SUM(H17)</f>
        <v>90</v>
      </c>
      <c r="I18" s="88">
        <f>SUM(I17)</f>
        <v>90</v>
      </c>
      <c r="J18" s="106">
        <f>SUM(J17)</f>
        <v>89.8</v>
      </c>
      <c r="K18" s="183"/>
      <c r="L18" s="90"/>
      <c r="M18" s="9"/>
      <c r="N18" s="168"/>
    </row>
    <row r="19" spans="1:14" s="21" customFormat="1" ht="18" customHeight="1">
      <c r="A19" s="44" t="s">
        <v>8</v>
      </c>
      <c r="B19" s="45" t="s">
        <v>5</v>
      </c>
      <c r="C19" s="46" t="s">
        <v>11</v>
      </c>
      <c r="D19" s="165" t="s">
        <v>74</v>
      </c>
      <c r="E19" s="30"/>
      <c r="F19" s="57" t="s">
        <v>73</v>
      </c>
      <c r="G19" s="77" t="s">
        <v>6</v>
      </c>
      <c r="H19" s="80">
        <v>65.4</v>
      </c>
      <c r="I19" s="80">
        <v>65.4</v>
      </c>
      <c r="J19" s="78">
        <v>0</v>
      </c>
      <c r="K19" s="182" t="s">
        <v>75</v>
      </c>
      <c r="L19" s="31">
        <v>31.5</v>
      </c>
      <c r="M19" s="8">
        <v>31.5</v>
      </c>
      <c r="N19" s="167" t="s">
        <v>76</v>
      </c>
    </row>
    <row r="20" spans="1:14" s="21" customFormat="1" ht="18" customHeight="1" thickBot="1">
      <c r="A20" s="83"/>
      <c r="B20" s="84"/>
      <c r="C20" s="85"/>
      <c r="D20" s="166"/>
      <c r="E20" s="9"/>
      <c r="F20" s="47"/>
      <c r="G20" s="86" t="s">
        <v>7</v>
      </c>
      <c r="H20" s="87">
        <f>SUM(H19)</f>
        <v>65.4</v>
      </c>
      <c r="I20" s="88">
        <f>SUM(I19)</f>
        <v>65.4</v>
      </c>
      <c r="J20" s="89">
        <f>SUM(J19)</f>
        <v>0</v>
      </c>
      <c r="K20" s="183"/>
      <c r="L20" s="90"/>
      <c r="M20" s="9"/>
      <c r="N20" s="168"/>
    </row>
    <row r="21" spans="1:14" s="21" customFormat="1" ht="18" customHeight="1">
      <c r="A21" s="44" t="s">
        <v>8</v>
      </c>
      <c r="B21" s="45" t="s">
        <v>5</v>
      </c>
      <c r="C21" s="46" t="s">
        <v>12</v>
      </c>
      <c r="D21" s="165" t="s">
        <v>77</v>
      </c>
      <c r="E21" s="30"/>
      <c r="F21" s="57" t="s">
        <v>66</v>
      </c>
      <c r="G21" s="77" t="s">
        <v>48</v>
      </c>
      <c r="H21" s="80">
        <v>16</v>
      </c>
      <c r="I21" s="80">
        <v>16</v>
      </c>
      <c r="J21" s="80">
        <v>16</v>
      </c>
      <c r="K21" s="182"/>
      <c r="L21" s="31"/>
      <c r="M21" s="8"/>
      <c r="N21" s="167" t="s">
        <v>78</v>
      </c>
    </row>
    <row r="22" spans="1:14" s="21" customFormat="1" ht="21.75" customHeight="1" thickBot="1">
      <c r="A22" s="83"/>
      <c r="B22" s="84"/>
      <c r="C22" s="85"/>
      <c r="D22" s="166"/>
      <c r="E22" s="9"/>
      <c r="F22" s="47"/>
      <c r="G22" s="86" t="s">
        <v>7</v>
      </c>
      <c r="H22" s="87">
        <f>SUM(H21)</f>
        <v>16</v>
      </c>
      <c r="I22" s="88">
        <f>SUM(I21)</f>
        <v>16</v>
      </c>
      <c r="J22" s="89">
        <f>SUM(J21)</f>
        <v>16</v>
      </c>
      <c r="K22" s="183"/>
      <c r="L22" s="90"/>
      <c r="M22" s="9"/>
      <c r="N22" s="168"/>
    </row>
    <row r="23" spans="1:14" s="21" customFormat="1" ht="24" customHeight="1">
      <c r="A23" s="58" t="s">
        <v>8</v>
      </c>
      <c r="B23" s="59" t="s">
        <v>5</v>
      </c>
      <c r="C23" s="150" t="s">
        <v>30</v>
      </c>
      <c r="D23" s="165" t="s">
        <v>47</v>
      </c>
      <c r="E23" s="151"/>
      <c r="F23" s="57" t="s">
        <v>29</v>
      </c>
      <c r="G23" s="77" t="s">
        <v>48</v>
      </c>
      <c r="H23" s="80">
        <v>100</v>
      </c>
      <c r="I23" s="80">
        <v>100</v>
      </c>
      <c r="J23" s="80">
        <v>100</v>
      </c>
      <c r="K23" s="182"/>
      <c r="L23" s="149"/>
      <c r="M23" s="6"/>
      <c r="N23" s="167" t="s">
        <v>49</v>
      </c>
    </row>
    <row r="24" spans="1:14" s="21" customFormat="1" ht="18" customHeight="1" thickBot="1">
      <c r="A24" s="83"/>
      <c r="B24" s="84"/>
      <c r="C24" s="85"/>
      <c r="D24" s="166"/>
      <c r="E24" s="9"/>
      <c r="F24" s="51"/>
      <c r="G24" s="152" t="s">
        <v>7</v>
      </c>
      <c r="H24" s="106">
        <f>SUM(H23)</f>
        <v>100</v>
      </c>
      <c r="I24" s="106">
        <f>SUM(I23)</f>
        <v>100</v>
      </c>
      <c r="J24" s="153">
        <f>SUM(J23)</f>
        <v>100</v>
      </c>
      <c r="K24" s="183"/>
      <c r="L24" s="90"/>
      <c r="M24" s="9"/>
      <c r="N24" s="168"/>
    </row>
    <row r="25" spans="1:14" s="21" customFormat="1" ht="18" customHeight="1">
      <c r="A25" s="44" t="s">
        <v>8</v>
      </c>
      <c r="B25" s="45" t="s">
        <v>8</v>
      </c>
      <c r="C25" s="46" t="s">
        <v>5</v>
      </c>
      <c r="D25" s="165" t="s">
        <v>79</v>
      </c>
      <c r="E25" s="30"/>
      <c r="F25" s="57" t="s">
        <v>66</v>
      </c>
      <c r="G25" s="77" t="s">
        <v>48</v>
      </c>
      <c r="H25" s="80">
        <v>8</v>
      </c>
      <c r="I25" s="80">
        <v>8</v>
      </c>
      <c r="J25" s="80">
        <v>8</v>
      </c>
      <c r="K25" s="182" t="s">
        <v>80</v>
      </c>
      <c r="L25" s="31">
        <v>1</v>
      </c>
      <c r="M25" s="8">
        <v>1</v>
      </c>
      <c r="N25" s="167" t="s">
        <v>39</v>
      </c>
    </row>
    <row r="26" spans="1:14" s="21" customFormat="1" ht="18" customHeight="1" thickBot="1">
      <c r="A26" s="83"/>
      <c r="B26" s="84"/>
      <c r="C26" s="85"/>
      <c r="D26" s="166"/>
      <c r="E26" s="9"/>
      <c r="F26" s="47"/>
      <c r="G26" s="86" t="s">
        <v>7</v>
      </c>
      <c r="H26" s="87">
        <f>SUM(H25)</f>
        <v>8</v>
      </c>
      <c r="I26" s="88">
        <f>SUM(I25)</f>
        <v>8</v>
      </c>
      <c r="J26" s="89">
        <f>SUM(J25)</f>
        <v>8</v>
      </c>
      <c r="K26" s="183"/>
      <c r="L26" s="90"/>
      <c r="M26" s="9"/>
      <c r="N26" s="168"/>
    </row>
    <row r="27" spans="1:14" s="21" customFormat="1" ht="27" customHeight="1">
      <c r="A27" s="44" t="s">
        <v>8</v>
      </c>
      <c r="B27" s="45" t="s">
        <v>8</v>
      </c>
      <c r="C27" s="46" t="s">
        <v>8</v>
      </c>
      <c r="D27" s="165" t="s">
        <v>50</v>
      </c>
      <c r="E27" s="30"/>
      <c r="F27" s="57" t="s">
        <v>29</v>
      </c>
      <c r="G27" s="77" t="s">
        <v>48</v>
      </c>
      <c r="H27" s="80">
        <v>50</v>
      </c>
      <c r="I27" s="80">
        <v>122</v>
      </c>
      <c r="J27" s="80">
        <v>122</v>
      </c>
      <c r="K27" s="182" t="s">
        <v>51</v>
      </c>
      <c r="L27" s="31">
        <v>16</v>
      </c>
      <c r="M27" s="8">
        <v>16</v>
      </c>
      <c r="N27" s="167" t="s">
        <v>92</v>
      </c>
    </row>
    <row r="28" spans="1:14" s="21" customFormat="1" ht="26.25" customHeight="1" thickBot="1">
      <c r="A28" s="83"/>
      <c r="B28" s="84"/>
      <c r="C28" s="85"/>
      <c r="D28" s="166"/>
      <c r="E28" s="9"/>
      <c r="F28" s="47"/>
      <c r="G28" s="86" t="s">
        <v>7</v>
      </c>
      <c r="H28" s="87">
        <f>SUM(H27)</f>
        <v>50</v>
      </c>
      <c r="I28" s="88">
        <f>SUM(I27)</f>
        <v>122</v>
      </c>
      <c r="J28" s="89">
        <f>SUM(J27)</f>
        <v>122</v>
      </c>
      <c r="K28" s="183"/>
      <c r="L28" s="90"/>
      <c r="M28" s="9"/>
      <c r="N28" s="168"/>
    </row>
    <row r="29" spans="1:14" s="21" customFormat="1" ht="16.5" customHeight="1">
      <c r="A29" s="44" t="s">
        <v>8</v>
      </c>
      <c r="B29" s="45" t="s">
        <v>8</v>
      </c>
      <c r="C29" s="46" t="s">
        <v>9</v>
      </c>
      <c r="D29" s="165" t="s">
        <v>52</v>
      </c>
      <c r="E29" s="30"/>
      <c r="F29" s="57" t="s">
        <v>29</v>
      </c>
      <c r="G29" s="77" t="s">
        <v>48</v>
      </c>
      <c r="H29" s="80">
        <v>400</v>
      </c>
      <c r="I29" s="80">
        <v>400</v>
      </c>
      <c r="J29" s="80">
        <v>350</v>
      </c>
      <c r="K29" s="182" t="s">
        <v>53</v>
      </c>
      <c r="L29" s="31">
        <v>1</v>
      </c>
      <c r="M29" s="8">
        <v>1</v>
      </c>
      <c r="N29" s="167" t="s">
        <v>58</v>
      </c>
    </row>
    <row r="30" spans="1:14" s="21" customFormat="1" ht="22.5" customHeight="1" thickBot="1">
      <c r="A30" s="83"/>
      <c r="B30" s="84"/>
      <c r="C30" s="85"/>
      <c r="D30" s="166"/>
      <c r="E30" s="9"/>
      <c r="F30" s="47"/>
      <c r="G30" s="86" t="s">
        <v>7</v>
      </c>
      <c r="H30" s="87">
        <f>SUM(H29)</f>
        <v>400</v>
      </c>
      <c r="I30" s="88">
        <f>SUM(I29)</f>
        <v>400</v>
      </c>
      <c r="J30" s="89">
        <f>SUM(J29)</f>
        <v>350</v>
      </c>
      <c r="K30" s="183"/>
      <c r="L30" s="90"/>
      <c r="M30" s="9"/>
      <c r="N30" s="168"/>
    </row>
    <row r="31" spans="1:14" s="21" customFormat="1" ht="18" customHeight="1">
      <c r="A31" s="44" t="s">
        <v>8</v>
      </c>
      <c r="B31" s="45" t="s">
        <v>8</v>
      </c>
      <c r="C31" s="46" t="s">
        <v>10</v>
      </c>
      <c r="D31" s="165" t="s">
        <v>54</v>
      </c>
      <c r="E31" s="30"/>
      <c r="F31" s="57" t="s">
        <v>29</v>
      </c>
      <c r="G31" s="77" t="s">
        <v>48</v>
      </c>
      <c r="H31" s="80">
        <v>30</v>
      </c>
      <c r="I31" s="80">
        <v>30</v>
      </c>
      <c r="J31" s="80">
        <v>30</v>
      </c>
      <c r="K31" s="182" t="s">
        <v>55</v>
      </c>
      <c r="L31" s="31">
        <v>2.6</v>
      </c>
      <c r="M31" s="8"/>
      <c r="N31" s="167" t="s">
        <v>93</v>
      </c>
    </row>
    <row r="32" spans="1:14" s="21" customFormat="1" ht="31.5" customHeight="1" thickBot="1">
      <c r="A32" s="83"/>
      <c r="B32" s="84"/>
      <c r="C32" s="85"/>
      <c r="D32" s="166"/>
      <c r="E32" s="9"/>
      <c r="F32" s="47"/>
      <c r="G32" s="86" t="s">
        <v>7</v>
      </c>
      <c r="H32" s="87">
        <f>SUM(H31)</f>
        <v>30</v>
      </c>
      <c r="I32" s="88">
        <f>SUM(I31)</f>
        <v>30</v>
      </c>
      <c r="J32" s="89">
        <f>SUM(J31)</f>
        <v>30</v>
      </c>
      <c r="K32" s="183"/>
      <c r="L32" s="90"/>
      <c r="M32" s="9"/>
      <c r="N32" s="168"/>
    </row>
    <row r="33" spans="1:14" s="21" customFormat="1" ht="21.75" customHeight="1">
      <c r="A33" s="44" t="s">
        <v>8</v>
      </c>
      <c r="B33" s="45" t="s">
        <v>8</v>
      </c>
      <c r="C33" s="46" t="s">
        <v>11</v>
      </c>
      <c r="D33" s="165" t="s">
        <v>81</v>
      </c>
      <c r="E33" s="30"/>
      <c r="F33" s="57" t="s">
        <v>66</v>
      </c>
      <c r="G33" s="77" t="s">
        <v>48</v>
      </c>
      <c r="H33" s="80">
        <v>30</v>
      </c>
      <c r="I33" s="80">
        <v>30</v>
      </c>
      <c r="J33" s="80">
        <v>29.8</v>
      </c>
      <c r="K33" s="182" t="s">
        <v>37</v>
      </c>
      <c r="L33" s="31">
        <v>1</v>
      </c>
      <c r="M33" s="8">
        <v>1</v>
      </c>
      <c r="N33" s="167" t="s">
        <v>82</v>
      </c>
    </row>
    <row r="34" spans="1:14" s="21" customFormat="1" ht="16.5" customHeight="1" thickBot="1">
      <c r="A34" s="83"/>
      <c r="B34" s="84"/>
      <c r="C34" s="85"/>
      <c r="D34" s="166"/>
      <c r="E34" s="9"/>
      <c r="F34" s="47"/>
      <c r="G34" s="86" t="s">
        <v>7</v>
      </c>
      <c r="H34" s="87">
        <f>SUM(H33)</f>
        <v>30</v>
      </c>
      <c r="I34" s="88">
        <f>SUM(I33)</f>
        <v>30</v>
      </c>
      <c r="J34" s="89">
        <f>SUM(J33)</f>
        <v>29.8</v>
      </c>
      <c r="K34" s="183"/>
      <c r="L34" s="90"/>
      <c r="M34" s="9"/>
      <c r="N34" s="168"/>
    </row>
    <row r="35" spans="1:14" s="21" customFormat="1" ht="23.25" customHeight="1">
      <c r="A35" s="44" t="s">
        <v>8</v>
      </c>
      <c r="B35" s="45" t="s">
        <v>8</v>
      </c>
      <c r="C35" s="46" t="s">
        <v>12</v>
      </c>
      <c r="D35" s="165" t="s">
        <v>56</v>
      </c>
      <c r="E35" s="30" t="s">
        <v>57</v>
      </c>
      <c r="F35" s="57" t="s">
        <v>31</v>
      </c>
      <c r="G35" s="115" t="s">
        <v>48</v>
      </c>
      <c r="H35" s="1">
        <v>344</v>
      </c>
      <c r="I35" s="1">
        <v>344</v>
      </c>
      <c r="J35" s="1">
        <v>344</v>
      </c>
      <c r="K35" s="190" t="s">
        <v>59</v>
      </c>
      <c r="L35" s="31">
        <v>50</v>
      </c>
      <c r="M35" s="8">
        <v>50</v>
      </c>
      <c r="N35" s="167" t="s">
        <v>113</v>
      </c>
    </row>
    <row r="36" spans="1:14" s="21" customFormat="1" ht="21.75" customHeight="1">
      <c r="A36" s="44"/>
      <c r="B36" s="45"/>
      <c r="C36" s="46"/>
      <c r="D36" s="181"/>
      <c r="E36" s="30" t="s">
        <v>24</v>
      </c>
      <c r="F36" s="47"/>
      <c r="G36" s="91" t="s">
        <v>6</v>
      </c>
      <c r="H36" s="5">
        <v>767.6</v>
      </c>
      <c r="I36" s="5">
        <v>767.6</v>
      </c>
      <c r="J36" s="5">
        <v>767.6</v>
      </c>
      <c r="K36" s="191"/>
      <c r="L36" s="31"/>
      <c r="M36" s="8"/>
      <c r="N36" s="174"/>
    </row>
    <row r="37" spans="1:14" s="21" customFormat="1" ht="15.75" customHeight="1" thickBot="1">
      <c r="A37" s="83"/>
      <c r="B37" s="84"/>
      <c r="C37" s="85"/>
      <c r="D37" s="166"/>
      <c r="E37" s="9"/>
      <c r="F37" s="47"/>
      <c r="G37" s="86" t="s">
        <v>7</v>
      </c>
      <c r="H37" s="92">
        <f>SUM(H35:H36)</f>
        <v>1111.6</v>
      </c>
      <c r="I37" s="93">
        <f>SUM(I35:I36)</f>
        <v>1111.6</v>
      </c>
      <c r="J37" s="94">
        <f>SUM(J35:J36)</f>
        <v>1111.6</v>
      </c>
      <c r="K37" s="183"/>
      <c r="L37" s="90"/>
      <c r="M37" s="9"/>
      <c r="N37" s="168"/>
    </row>
    <row r="38" spans="1:14" s="21" customFormat="1" ht="24" customHeight="1">
      <c r="A38" s="44" t="s">
        <v>8</v>
      </c>
      <c r="B38" s="45" t="s">
        <v>8</v>
      </c>
      <c r="C38" s="46" t="s">
        <v>30</v>
      </c>
      <c r="D38" s="165" t="s">
        <v>83</v>
      </c>
      <c r="E38" s="30"/>
      <c r="F38" s="57" t="s">
        <v>66</v>
      </c>
      <c r="G38" s="77" t="s">
        <v>48</v>
      </c>
      <c r="H38" s="56">
        <v>10</v>
      </c>
      <c r="I38" s="56">
        <v>10</v>
      </c>
      <c r="J38" s="56">
        <v>10</v>
      </c>
      <c r="K38" s="118" t="s">
        <v>84</v>
      </c>
      <c r="L38" s="72">
        <v>15</v>
      </c>
      <c r="M38" s="8">
        <v>30</v>
      </c>
      <c r="N38" s="167" t="s">
        <v>94</v>
      </c>
    </row>
    <row r="39" spans="1:14" s="21" customFormat="1" ht="18.75" customHeight="1" thickBot="1">
      <c r="A39" s="83"/>
      <c r="B39" s="84"/>
      <c r="C39" s="85"/>
      <c r="D39" s="166"/>
      <c r="E39" s="9"/>
      <c r="F39" s="47"/>
      <c r="G39" s="86" t="s">
        <v>7</v>
      </c>
      <c r="H39" s="92">
        <f>SUM(H38:H38)</f>
        <v>10</v>
      </c>
      <c r="I39" s="93">
        <f>SUM(I38:I38)</f>
        <v>10</v>
      </c>
      <c r="J39" s="94">
        <f>SUM(J38:J38)</f>
        <v>10</v>
      </c>
      <c r="K39" s="60" t="s">
        <v>85</v>
      </c>
      <c r="L39" s="31">
        <v>12</v>
      </c>
      <c r="M39" s="2">
        <v>0</v>
      </c>
      <c r="N39" s="168"/>
    </row>
    <row r="40" spans="1:14" s="21" customFormat="1" ht="25.5" customHeight="1">
      <c r="A40" s="44" t="s">
        <v>8</v>
      </c>
      <c r="B40" s="45" t="s">
        <v>9</v>
      </c>
      <c r="C40" s="46" t="s">
        <v>5</v>
      </c>
      <c r="D40" s="165" t="s">
        <v>86</v>
      </c>
      <c r="E40" s="30"/>
      <c r="F40" s="57" t="s">
        <v>66</v>
      </c>
      <c r="G40" s="77" t="s">
        <v>48</v>
      </c>
      <c r="H40" s="56">
        <v>40</v>
      </c>
      <c r="I40" s="56">
        <v>40</v>
      </c>
      <c r="J40" s="56">
        <v>40</v>
      </c>
      <c r="K40" s="111" t="s">
        <v>87</v>
      </c>
      <c r="L40" s="112">
        <v>5</v>
      </c>
      <c r="M40" s="6">
        <v>5</v>
      </c>
      <c r="N40" s="167" t="s">
        <v>95</v>
      </c>
    </row>
    <row r="41" spans="1:14" s="21" customFormat="1" ht="27" customHeight="1" thickBot="1">
      <c r="A41" s="83"/>
      <c r="B41" s="84"/>
      <c r="C41" s="85"/>
      <c r="D41" s="166"/>
      <c r="E41" s="9"/>
      <c r="F41" s="47"/>
      <c r="G41" s="86" t="s">
        <v>7</v>
      </c>
      <c r="H41" s="92">
        <f>SUM(H40:H40)</f>
        <v>40</v>
      </c>
      <c r="I41" s="93">
        <f>SUM(I40:I40)</f>
        <v>40</v>
      </c>
      <c r="J41" s="94">
        <f>SUM(J40:J40)</f>
        <v>40</v>
      </c>
      <c r="K41" s="32"/>
      <c r="L41" s="31"/>
      <c r="M41" s="8"/>
      <c r="N41" s="168"/>
    </row>
    <row r="42" spans="1:14" s="21" customFormat="1" ht="21" customHeight="1">
      <c r="A42" s="58" t="s">
        <v>8</v>
      </c>
      <c r="B42" s="59" t="s">
        <v>9</v>
      </c>
      <c r="C42" s="150" t="s">
        <v>8</v>
      </c>
      <c r="D42" s="165" t="s">
        <v>88</v>
      </c>
      <c r="E42" s="151"/>
      <c r="F42" s="57" t="s">
        <v>89</v>
      </c>
      <c r="G42" s="77" t="s">
        <v>48</v>
      </c>
      <c r="H42" s="56">
        <v>8</v>
      </c>
      <c r="I42" s="56">
        <v>8</v>
      </c>
      <c r="J42" s="56">
        <v>8</v>
      </c>
      <c r="K42" s="111" t="s">
        <v>90</v>
      </c>
      <c r="L42" s="112">
        <v>1</v>
      </c>
      <c r="M42" s="172">
        <v>1</v>
      </c>
      <c r="N42" s="167" t="s">
        <v>39</v>
      </c>
    </row>
    <row r="43" spans="1:14" s="21" customFormat="1" ht="20.25" customHeight="1" thickBot="1">
      <c r="A43" s="83"/>
      <c r="B43" s="84"/>
      <c r="C43" s="85"/>
      <c r="D43" s="166"/>
      <c r="E43" s="9"/>
      <c r="F43" s="51"/>
      <c r="G43" s="152" t="s">
        <v>7</v>
      </c>
      <c r="H43" s="3">
        <f>SUM(H42:H42)</f>
        <v>8</v>
      </c>
      <c r="I43" s="3">
        <f>SUM(I42:I42)</f>
        <v>8</v>
      </c>
      <c r="J43" s="156">
        <f>SUM(J42:J42)</f>
        <v>8</v>
      </c>
      <c r="K43" s="32"/>
      <c r="L43" s="157"/>
      <c r="M43" s="173"/>
      <c r="N43" s="168"/>
    </row>
    <row r="44" spans="1:14" s="21" customFormat="1" ht="15" customHeight="1">
      <c r="A44" s="44" t="s">
        <v>8</v>
      </c>
      <c r="B44" s="45" t="s">
        <v>10</v>
      </c>
      <c r="C44" s="46" t="s">
        <v>8</v>
      </c>
      <c r="D44" s="165" t="s">
        <v>44</v>
      </c>
      <c r="E44" s="30"/>
      <c r="F44" s="57" t="s">
        <v>27</v>
      </c>
      <c r="G44" s="35" t="s">
        <v>6</v>
      </c>
      <c r="H44" s="80">
        <v>8.5</v>
      </c>
      <c r="I44" s="80">
        <v>3.5</v>
      </c>
      <c r="J44" s="80">
        <v>2.9</v>
      </c>
      <c r="K44" s="247" t="s">
        <v>45</v>
      </c>
      <c r="L44" s="249">
        <v>1</v>
      </c>
      <c r="M44" s="172">
        <v>1</v>
      </c>
      <c r="N44" s="167" t="s">
        <v>123</v>
      </c>
    </row>
    <row r="45" spans="1:14" s="21" customFormat="1" ht="15.75" customHeight="1">
      <c r="A45" s="63"/>
      <c r="B45" s="64"/>
      <c r="C45" s="65"/>
      <c r="D45" s="181"/>
      <c r="E45" s="30"/>
      <c r="F45" s="47"/>
      <c r="G45" s="75" t="s">
        <v>26</v>
      </c>
      <c r="H45" s="81">
        <v>25.5</v>
      </c>
      <c r="I45" s="82">
        <v>10.5</v>
      </c>
      <c r="J45" s="79">
        <v>8.7</v>
      </c>
      <c r="K45" s="248"/>
      <c r="L45" s="250"/>
      <c r="M45" s="175"/>
      <c r="N45" s="174"/>
    </row>
    <row r="46" spans="1:14" s="21" customFormat="1" ht="14.25" customHeight="1">
      <c r="A46" s="63"/>
      <c r="B46" s="64"/>
      <c r="C46" s="65"/>
      <c r="D46" s="181"/>
      <c r="E46" s="30"/>
      <c r="F46" s="47"/>
      <c r="G46" s="75" t="s">
        <v>25</v>
      </c>
      <c r="H46" s="81">
        <v>25.5</v>
      </c>
      <c r="I46" s="28"/>
      <c r="J46" s="17"/>
      <c r="K46" s="248"/>
      <c r="L46" s="250"/>
      <c r="M46" s="175"/>
      <c r="N46" s="174"/>
    </row>
    <row r="47" spans="1:14" s="54" customFormat="1" ht="15" customHeight="1" thickBot="1">
      <c r="A47" s="48"/>
      <c r="B47" s="49"/>
      <c r="C47" s="50"/>
      <c r="D47" s="166"/>
      <c r="E47" s="66"/>
      <c r="F47" s="51"/>
      <c r="G47" s="52" t="s">
        <v>7</v>
      </c>
      <c r="H47" s="3">
        <f>SUM(H44:H46)</f>
        <v>59.5</v>
      </c>
      <c r="I47" s="53">
        <f>SUM(I44:I46)</f>
        <v>14</v>
      </c>
      <c r="J47" s="53">
        <f>SUM(J44:J46)</f>
        <v>11.6</v>
      </c>
      <c r="K47" s="248"/>
      <c r="L47" s="250"/>
      <c r="M47" s="173"/>
      <c r="N47" s="168"/>
    </row>
    <row r="48" spans="1:14" s="21" customFormat="1" ht="14.25" customHeight="1">
      <c r="A48" s="58" t="s">
        <v>8</v>
      </c>
      <c r="B48" s="59" t="s">
        <v>10</v>
      </c>
      <c r="C48" s="150" t="s">
        <v>9</v>
      </c>
      <c r="D48" s="165" t="s">
        <v>60</v>
      </c>
      <c r="E48" s="151" t="s">
        <v>28</v>
      </c>
      <c r="F48" s="57" t="s">
        <v>31</v>
      </c>
      <c r="G48" s="72" t="s">
        <v>48</v>
      </c>
      <c r="H48" s="73">
        <v>0</v>
      </c>
      <c r="I48" s="95">
        <v>130.2</v>
      </c>
      <c r="J48" s="95">
        <v>130.1</v>
      </c>
      <c r="K48" s="251" t="s">
        <v>59</v>
      </c>
      <c r="L48" s="254">
        <v>100</v>
      </c>
      <c r="M48" s="6">
        <v>100</v>
      </c>
      <c r="N48" s="167" t="s">
        <v>124</v>
      </c>
    </row>
    <row r="49" spans="1:14" s="21" customFormat="1" ht="15.75" customHeight="1">
      <c r="A49" s="63"/>
      <c r="B49" s="64"/>
      <c r="C49" s="65"/>
      <c r="D49" s="181"/>
      <c r="E49" s="30" t="s">
        <v>24</v>
      </c>
      <c r="F49" s="74"/>
      <c r="G49" s="75" t="s">
        <v>38</v>
      </c>
      <c r="H49" s="76">
        <v>1026.3</v>
      </c>
      <c r="I49" s="96">
        <v>1026.3</v>
      </c>
      <c r="J49" s="96">
        <v>869.4</v>
      </c>
      <c r="K49" s="252"/>
      <c r="L49" s="255"/>
      <c r="M49" s="8"/>
      <c r="N49" s="174"/>
    </row>
    <row r="50" spans="1:14" s="21" customFormat="1" ht="23.25" customHeight="1">
      <c r="A50" s="63"/>
      <c r="B50" s="64"/>
      <c r="C50" s="65"/>
      <c r="D50" s="181"/>
      <c r="E50" s="30"/>
      <c r="F50" s="74"/>
      <c r="G50" s="75"/>
      <c r="H50" s="76"/>
      <c r="I50" s="17"/>
      <c r="J50" s="17"/>
      <c r="K50" s="248"/>
      <c r="L50" s="255"/>
      <c r="M50" s="8"/>
      <c r="N50" s="174"/>
    </row>
    <row r="51" spans="1:14" s="54" customFormat="1" ht="33" customHeight="1" thickBot="1">
      <c r="A51" s="48"/>
      <c r="B51" s="49"/>
      <c r="C51" s="50"/>
      <c r="D51" s="166"/>
      <c r="E51" s="66"/>
      <c r="F51" s="55"/>
      <c r="G51" s="52" t="s">
        <v>7</v>
      </c>
      <c r="H51" s="53">
        <f>SUM(H48:H50)</f>
        <v>1026.3</v>
      </c>
      <c r="I51" s="53">
        <f>SUM(I48:I50)</f>
        <v>1156.5</v>
      </c>
      <c r="J51" s="53">
        <f>SUM(J48:J50)</f>
        <v>999.5</v>
      </c>
      <c r="K51" s="253"/>
      <c r="L51" s="256"/>
      <c r="M51" s="9"/>
      <c r="N51" s="168"/>
    </row>
    <row r="52" spans="1:14" s="21" customFormat="1" ht="16.5" customHeight="1" thickBot="1">
      <c r="A52" s="148" t="s">
        <v>117</v>
      </c>
      <c r="B52" s="147"/>
      <c r="C52" s="147"/>
      <c r="D52" s="147"/>
      <c r="E52" s="176" t="s">
        <v>118</v>
      </c>
      <c r="F52" s="176"/>
      <c r="G52" s="177"/>
      <c r="H52" s="68">
        <f>H51+H47+H37+H32+H30+H28+H24+H16+H43+H41+H39+H34+H26+H22+H20+H18+H12+H10+H8</f>
        <v>3386.2999999999997</v>
      </c>
      <c r="I52" s="154">
        <f>I51+I47+I37+I32+I30+I28+I24+I16+I43+I41+I39+I34+I26+I22+I20+I18+I12+I10+I8</f>
        <v>3660.9</v>
      </c>
      <c r="J52" s="68">
        <f>J51+J47+J37+J32+J30+J28+J24+J16+J43+J41+J39+J34+J26+J22+J20+J18+J12+J10+J8</f>
        <v>3107.5000000000005</v>
      </c>
      <c r="K52" s="69"/>
      <c r="L52" s="155"/>
      <c r="M52" s="70"/>
      <c r="N52" s="71"/>
    </row>
    <row r="53" spans="1:14" ht="15.75" customHeight="1">
      <c r="A53" s="246" t="s">
        <v>116</v>
      </c>
      <c r="B53" s="246"/>
      <c r="C53" s="246"/>
      <c r="D53" s="246"/>
      <c r="E53" s="246"/>
      <c r="F53" s="246"/>
      <c r="G53" s="246"/>
      <c r="H53" s="246"/>
      <c r="I53" s="246"/>
      <c r="J53" s="246"/>
      <c r="K53" s="246"/>
      <c r="L53" s="246"/>
      <c r="M53" s="246"/>
      <c r="N53" s="246"/>
    </row>
    <row r="54" spans="1:14" ht="15.75" customHeight="1" thickBot="1">
      <c r="A54" s="143" t="s">
        <v>121</v>
      </c>
      <c r="B54" s="144"/>
      <c r="C54" s="144"/>
      <c r="D54" s="144"/>
      <c r="E54" s="144"/>
      <c r="F54" s="144"/>
      <c r="G54" s="144"/>
      <c r="H54" s="145"/>
      <c r="I54" s="145"/>
      <c r="J54" s="145"/>
      <c r="K54" s="146"/>
      <c r="L54" s="146"/>
      <c r="M54" s="146"/>
      <c r="N54" s="146"/>
    </row>
    <row r="55" spans="1:13" ht="87" customHeight="1" thickBot="1">
      <c r="A55" s="178" t="s">
        <v>14</v>
      </c>
      <c r="B55" s="179"/>
      <c r="C55" s="179"/>
      <c r="D55" s="179"/>
      <c r="E55" s="179"/>
      <c r="F55" s="179"/>
      <c r="G55" s="180"/>
      <c r="H55" s="97" t="s">
        <v>13</v>
      </c>
      <c r="I55" s="22" t="s">
        <v>17</v>
      </c>
      <c r="J55" s="22" t="s">
        <v>16</v>
      </c>
      <c r="L55" s="23"/>
      <c r="M55" s="23"/>
    </row>
    <row r="56" spans="1:10" ht="12" customHeight="1" thickBot="1">
      <c r="A56" s="240" t="s">
        <v>15</v>
      </c>
      <c r="B56" s="240"/>
      <c r="C56" s="240"/>
      <c r="D56" s="240"/>
      <c r="E56" s="240"/>
      <c r="F56" s="240"/>
      <c r="G56" s="241"/>
      <c r="H56" s="11">
        <f>SUM(H57:H61)</f>
        <v>3360.7999999999997</v>
      </c>
      <c r="I56" s="24">
        <f>SUM(I57:I61)</f>
        <v>3640.2000000000003</v>
      </c>
      <c r="J56" s="24">
        <f>SUM(J57:J61)</f>
        <v>3091.6</v>
      </c>
    </row>
    <row r="57" spans="1:10" ht="12" customHeight="1">
      <c r="A57" s="238" t="s">
        <v>32</v>
      </c>
      <c r="B57" s="238"/>
      <c r="C57" s="238"/>
      <c r="D57" s="238"/>
      <c r="E57" s="238"/>
      <c r="F57" s="238"/>
      <c r="G57" s="239"/>
      <c r="H57" s="98">
        <f>SUMIF(G7:G51,"sb",H7:H51)</f>
        <v>1070.9</v>
      </c>
      <c r="I57" s="12">
        <f>SUMIF(G7:G51,"sb",I7:I51)</f>
        <v>1065.9</v>
      </c>
      <c r="J57" s="12">
        <f>SUMIF(G7:G51,"sb",J7:J51)</f>
        <v>836.9</v>
      </c>
    </row>
    <row r="58" spans="1:10" ht="12" customHeight="1">
      <c r="A58" s="169" t="s">
        <v>91</v>
      </c>
      <c r="B58" s="170"/>
      <c r="C58" s="170"/>
      <c r="D58" s="170"/>
      <c r="E58" s="170"/>
      <c r="F58" s="170"/>
      <c r="G58" s="171"/>
      <c r="H58" s="113">
        <f>SUMIF(G7:G49,"sb(vb)",H7:H49)</f>
        <v>90</v>
      </c>
      <c r="I58" s="114">
        <f>SUMIF(G7:G49,"sb(vb)",I7:I49)</f>
        <v>90</v>
      </c>
      <c r="J58" s="114">
        <f>SUMIF(G7:G49,"sb(vb)",J7:J49)</f>
        <v>89.8</v>
      </c>
    </row>
    <row r="59" spans="1:10" ht="12.75" customHeight="1">
      <c r="A59" s="169" t="s">
        <v>61</v>
      </c>
      <c r="B59" s="170"/>
      <c r="C59" s="170"/>
      <c r="D59" s="170"/>
      <c r="E59" s="170"/>
      <c r="F59" s="170"/>
      <c r="G59" s="171"/>
      <c r="H59" s="99">
        <f>SUMIF(G7:G49,"sb(aa)",H7:H49)</f>
        <v>1120</v>
      </c>
      <c r="I59" s="67">
        <f>SUMIF(G7:G49,"sb(aa)",I7:I49)</f>
        <v>1440.1000000000001</v>
      </c>
      <c r="J59" s="67">
        <f>SUMIF(G7:G49,"sb(aa)",J7:J49)</f>
        <v>1271.8999999999999</v>
      </c>
    </row>
    <row r="60" spans="1:10" ht="12.75" customHeight="1">
      <c r="A60" s="169" t="s">
        <v>41</v>
      </c>
      <c r="B60" s="170"/>
      <c r="C60" s="170"/>
      <c r="D60" s="170"/>
      <c r="E60" s="170"/>
      <c r="F60" s="170"/>
      <c r="G60" s="171"/>
      <c r="H60" s="39">
        <f>SUMIF(G7:G49,"pf",H7:H49)</f>
        <v>1026.3</v>
      </c>
      <c r="I60" s="67">
        <f>SUMIF(G7:G49,"pf",I7:I49)</f>
        <v>1026.3</v>
      </c>
      <c r="J60" s="67">
        <f>SUMIF(G7:G49,"pf",J7:J49)</f>
        <v>869.4</v>
      </c>
    </row>
    <row r="61" spans="1:10" ht="25.5" customHeight="1" thickBot="1">
      <c r="A61" s="242" t="s">
        <v>36</v>
      </c>
      <c r="B61" s="242"/>
      <c r="C61" s="242"/>
      <c r="D61" s="242"/>
      <c r="E61" s="242"/>
      <c r="F61" s="242"/>
      <c r="G61" s="243"/>
      <c r="H61" s="40">
        <f>SUMIF(G7:G51,"sb(es)",H7:H51)</f>
        <v>53.6</v>
      </c>
      <c r="I61" s="42">
        <f>SUMIF(G7:G49,"sb(es)",I7:I49)</f>
        <v>17.9</v>
      </c>
      <c r="J61" s="42">
        <f>SUMIF(G7:G49,"sb(es)",J7:J49)</f>
        <v>23.6</v>
      </c>
    </row>
    <row r="62" spans="1:10" ht="12" customHeight="1" thickBot="1">
      <c r="A62" s="240" t="s">
        <v>33</v>
      </c>
      <c r="B62" s="240"/>
      <c r="C62" s="240"/>
      <c r="D62" s="240"/>
      <c r="E62" s="240"/>
      <c r="F62" s="240"/>
      <c r="G62" s="241"/>
      <c r="H62" s="11">
        <f>SUM(H63:H63)</f>
        <v>25.5</v>
      </c>
      <c r="I62" s="41">
        <f>SUM(I63:I63)</f>
        <v>20.7</v>
      </c>
      <c r="J62" s="41">
        <f>SUM(J63:J63)</f>
        <v>15.9</v>
      </c>
    </row>
    <row r="63" spans="1:10" ht="12" customHeight="1" thickBot="1">
      <c r="A63" s="244" t="s">
        <v>35</v>
      </c>
      <c r="B63" s="244"/>
      <c r="C63" s="244"/>
      <c r="D63" s="244"/>
      <c r="E63" s="244"/>
      <c r="F63" s="244"/>
      <c r="G63" s="245"/>
      <c r="H63" s="36">
        <f>SUMIF(G7:G51,"es",H7:H51)</f>
        <v>25.5</v>
      </c>
      <c r="I63" s="37">
        <f>SUMIF(G7:G51,"es",I7:I51)</f>
        <v>20.7</v>
      </c>
      <c r="J63" s="38">
        <f>SUMIF(G7:G51,"es",J7:J51)</f>
        <v>15.9</v>
      </c>
    </row>
    <row r="64" spans="1:10" ht="12" customHeight="1" thickBot="1">
      <c r="A64" s="236" t="s">
        <v>34</v>
      </c>
      <c r="B64" s="236"/>
      <c r="C64" s="236"/>
      <c r="D64" s="236"/>
      <c r="E64" s="236"/>
      <c r="F64" s="236"/>
      <c r="G64" s="237"/>
      <c r="H64" s="100">
        <f>H56+H62</f>
        <v>3386.2999999999997</v>
      </c>
      <c r="I64" s="13">
        <f>I56+I62</f>
        <v>3660.9</v>
      </c>
      <c r="J64" s="14">
        <f>J62+J56</f>
        <v>3107.5</v>
      </c>
    </row>
    <row r="65" spans="3:10" ht="12" customHeight="1">
      <c r="C65" s="21"/>
      <c r="D65" s="15"/>
      <c r="E65" s="25"/>
      <c r="F65" s="25"/>
      <c r="G65" s="26"/>
      <c r="H65" s="27"/>
      <c r="I65" s="27"/>
      <c r="J65" s="27"/>
    </row>
  </sheetData>
  <sheetProtection/>
  <mergeCells count="86">
    <mergeCell ref="A53:N53"/>
    <mergeCell ref="K44:K47"/>
    <mergeCell ref="L44:L47"/>
    <mergeCell ref="D48:D51"/>
    <mergeCell ref="K48:K51"/>
    <mergeCell ref="L48:L51"/>
    <mergeCell ref="A64:G64"/>
    <mergeCell ref="A59:G59"/>
    <mergeCell ref="A57:G57"/>
    <mergeCell ref="A56:G56"/>
    <mergeCell ref="A61:G61"/>
    <mergeCell ref="A62:G62"/>
    <mergeCell ref="A63:G63"/>
    <mergeCell ref="A60:G60"/>
    <mergeCell ref="H5:H6"/>
    <mergeCell ref="I5:I6"/>
    <mergeCell ref="J5:J6"/>
    <mergeCell ref="K5:K6"/>
    <mergeCell ref="L5:L6"/>
    <mergeCell ref="M5:M6"/>
    <mergeCell ref="A1:N1"/>
    <mergeCell ref="A2:N2"/>
    <mergeCell ref="A4:C6"/>
    <mergeCell ref="D4:D6"/>
    <mergeCell ref="E4:E6"/>
    <mergeCell ref="F4:F6"/>
    <mergeCell ref="G4:G6"/>
    <mergeCell ref="H4:J4"/>
    <mergeCell ref="K4:M4"/>
    <mergeCell ref="N4:N6"/>
    <mergeCell ref="K21:K22"/>
    <mergeCell ref="N21:N22"/>
    <mergeCell ref="D13:D16"/>
    <mergeCell ref="K13:K16"/>
    <mergeCell ref="L13:L16"/>
    <mergeCell ref="D17:D18"/>
    <mergeCell ref="K17:K18"/>
    <mergeCell ref="N17:N18"/>
    <mergeCell ref="M13:M16"/>
    <mergeCell ref="K11:K12"/>
    <mergeCell ref="D35:D37"/>
    <mergeCell ref="K35:K37"/>
    <mergeCell ref="N35:N37"/>
    <mergeCell ref="D29:D30"/>
    <mergeCell ref="K29:K30"/>
    <mergeCell ref="N29:N30"/>
    <mergeCell ref="D31:D32"/>
    <mergeCell ref="N13:N16"/>
    <mergeCell ref="D21:D22"/>
    <mergeCell ref="N25:N26"/>
    <mergeCell ref="D23:D24"/>
    <mergeCell ref="K23:K24"/>
    <mergeCell ref="N23:N24"/>
    <mergeCell ref="D7:D8"/>
    <mergeCell ref="N7:N8"/>
    <mergeCell ref="D9:D10"/>
    <mergeCell ref="N9:N10"/>
    <mergeCell ref="D11:D12"/>
    <mergeCell ref="N11:N12"/>
    <mergeCell ref="D27:D28"/>
    <mergeCell ref="K27:K28"/>
    <mergeCell ref="N27:N28"/>
    <mergeCell ref="K31:K32"/>
    <mergeCell ref="N31:N32"/>
    <mergeCell ref="D19:D20"/>
    <mergeCell ref="K19:K20"/>
    <mergeCell ref="N19:N20"/>
    <mergeCell ref="D25:D26"/>
    <mergeCell ref="K25:K26"/>
    <mergeCell ref="D38:D39"/>
    <mergeCell ref="N38:N39"/>
    <mergeCell ref="D40:D41"/>
    <mergeCell ref="N40:N41"/>
    <mergeCell ref="D33:D34"/>
    <mergeCell ref="K33:K34"/>
    <mergeCell ref="N33:N34"/>
    <mergeCell ref="D42:D43"/>
    <mergeCell ref="N42:N43"/>
    <mergeCell ref="A58:G58"/>
    <mergeCell ref="M42:M43"/>
    <mergeCell ref="N44:N47"/>
    <mergeCell ref="M44:M47"/>
    <mergeCell ref="E52:G52"/>
    <mergeCell ref="A55:G55"/>
    <mergeCell ref="N48:N51"/>
    <mergeCell ref="D44:D47"/>
  </mergeCells>
  <printOptions/>
  <pageMargins left="0.75" right="0.75" top="0.984251968503937" bottom="0.984251968503937" header="0" footer="0"/>
  <pageSetup horizontalDpi="600" verticalDpi="600" orientation="landscape"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Valdyba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I.Steponaviciene</dc:creator>
  <cp:keywords/>
  <dc:description/>
  <cp:lastModifiedBy>Snieguole Kacerauskaite</cp:lastModifiedBy>
  <cp:lastPrinted>2008-03-31T11:08:46Z</cp:lastPrinted>
  <dcterms:created xsi:type="dcterms:W3CDTF">2004-10-18T12:29:42Z</dcterms:created>
  <dcterms:modified xsi:type="dcterms:W3CDTF">2012-09-18T07:57:34Z</dcterms:modified>
  <cp:category/>
  <cp:version/>
  <cp:contentType/>
  <cp:contentStatus/>
</cp:coreProperties>
</file>