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9105" activeTab="0"/>
  </bookViews>
  <sheets>
    <sheet name="APRAŠYMAS" sheetId="1" r:id="rId1"/>
    <sheet name="RODIKLIAI" sheetId="2" r:id="rId2"/>
  </sheets>
  <definedNames>
    <definedName name="_xlnm.Print_Titles" localSheetId="1">'RODIKLIAI'!$4:$6</definedName>
  </definedNames>
  <calcPr fullCalcOnLoad="1"/>
</workbook>
</file>

<file path=xl/sharedStrings.xml><?xml version="1.0" encoding="utf-8"?>
<sst xmlns="http://schemas.openxmlformats.org/spreadsheetml/2006/main" count="547" uniqueCount="272">
  <si>
    <t xml:space="preserve">01 Uždavinys. Užtikrinti efektyvią BĮ Klaipėdos kūno kultūros ir rekreacijos centro veiklą </t>
  </si>
  <si>
    <t>02 Uždavinys. Subsidijuoti sporto klubų veiklą, iš dalies remiant jų programas (projektus)</t>
  </si>
  <si>
    <t>03 Uždavinys. Užtikrinti sporto priemonių organizavimą pagrindinėse miesto bazėse</t>
  </si>
  <si>
    <t>04 Uždavinys. Pritraukti  privataus kapitalo investicijas į sporto paslaugų sferą</t>
  </si>
  <si>
    <t>05 Uždavinys. Sporto priemonėmis padėti gerinti jūrinio miesto Klaipėdos ir jūrinės valstybės Lietuvos įvaizdį</t>
  </si>
  <si>
    <t>01 Uždavinys. Užtikrinti efektyvią BĮ Klaipėdos miesto sporto centro veiklą</t>
  </si>
  <si>
    <t>02 Uždavinys. Užtikrinti efektyvią BĮ Klaipėdos "Viesulo" sporto centro veiklą</t>
  </si>
  <si>
    <t>03 Uždavinys. Užtikrinti efektyvią BĮ Klaipėdos "Gintaro" sporto centro veiklą</t>
  </si>
  <si>
    <t>04 Uždavinys. Užtikrinti efektyvią BĮ Klaipėdos Vlado Knašiaus krepšinio mokyklos veiklą</t>
  </si>
  <si>
    <t>05 Uždavinys. Užtikrinti efektyvią BĮ Klaipėdos futbolo sporto mokyklos  veiklą</t>
  </si>
  <si>
    <t>06 Uždavinys. Tobulinti sporto šakų plėtotės sistemą</t>
  </si>
  <si>
    <t>07 Uždavinys. Ruošti olimpinio rezervo sportininkus Europos, pasaulio ir kitoms tarptautinėms varžyboms</t>
  </si>
  <si>
    <t>3 TIKSLAS. Tobulinti sportui perspektyvaus jaunimo atrankos ir ruošimo sistemą, sudaryti sąlygas siekti didelio sportinio meistriškumo</t>
  </si>
  <si>
    <t>Faktiškai įvykdyta</t>
  </si>
  <si>
    <t>Įvykdyta dalinai</t>
  </si>
  <si>
    <t>Neįvykdyta pagal planą</t>
  </si>
  <si>
    <t xml:space="preserve">2007 M.  KLAIPĖDOS MIESTO SAVIVALDYBĖS </t>
  </si>
  <si>
    <t>Priemonės pavadinimas</t>
  </si>
  <si>
    <t>Priemonės požymis</t>
  </si>
  <si>
    <t>Asignavimų valdytojo kodas</t>
  </si>
  <si>
    <t>Finansavimo šaltinis</t>
  </si>
  <si>
    <t>Uždavinio vertinimo kriterijaus</t>
  </si>
  <si>
    <t>01</t>
  </si>
  <si>
    <t>08</t>
  </si>
  <si>
    <t>SB</t>
  </si>
  <si>
    <t>Iš viso:</t>
  </si>
  <si>
    <t>02</t>
  </si>
  <si>
    <t>03</t>
  </si>
  <si>
    <t>04</t>
  </si>
  <si>
    <t>05</t>
  </si>
  <si>
    <t>06</t>
  </si>
  <si>
    <t>Iš viso uždaviniui:</t>
  </si>
  <si>
    <t>188710823</t>
  </si>
  <si>
    <t>14</t>
  </si>
  <si>
    <t>15</t>
  </si>
  <si>
    <t>3</t>
  </si>
  <si>
    <t>PF</t>
  </si>
  <si>
    <t>07</t>
  </si>
  <si>
    <t>11</t>
  </si>
  <si>
    <t>Klaipėdos centrinio stadiono renovacija (Sportininkų g. 46)</t>
  </si>
  <si>
    <t xml:space="preserve"> PF</t>
  </si>
  <si>
    <t>I</t>
  </si>
  <si>
    <t>pavadinimas</t>
  </si>
  <si>
    <t>142040098</t>
  </si>
  <si>
    <t>Lengvosios atletikos maniežo (Taikos pr. 54) kapitalinis remontas</t>
  </si>
  <si>
    <t>10</t>
  </si>
  <si>
    <t>Parengtas techninis projektas</t>
  </si>
  <si>
    <t>16</t>
  </si>
  <si>
    <t>Įrengta sporto aikštynų, vnt.</t>
  </si>
  <si>
    <t>140706498</t>
  </si>
  <si>
    <t xml:space="preserve">Etatų skaičius </t>
  </si>
  <si>
    <t>Tradicinių, tarptautinių sporto priemonių subsidijavimas</t>
  </si>
  <si>
    <t>18</t>
  </si>
  <si>
    <t>Sportinių priemonių ir sporto renginių aptarnavimas pagrindinėse sporto bazėse</t>
  </si>
  <si>
    <t>0</t>
  </si>
  <si>
    <t>1.3.1.</t>
  </si>
  <si>
    <t>Etatų skaičius</t>
  </si>
  <si>
    <t>SB(SP)</t>
  </si>
  <si>
    <t>Sportininkų skaičius</t>
  </si>
  <si>
    <t xml:space="preserve">Įsigyta sportinio inventoriaus, vnt. </t>
  </si>
  <si>
    <t>Išsinuomuota sporto salių</t>
  </si>
  <si>
    <t>290458070</t>
  </si>
  <si>
    <t>1.3.3.</t>
  </si>
  <si>
    <t>Įsigyta kompiuterių, vnt.</t>
  </si>
  <si>
    <t>190457925</t>
  </si>
  <si>
    <t>1.3.4.</t>
  </si>
  <si>
    <t>190457882</t>
  </si>
  <si>
    <t>1.3.2.</t>
  </si>
  <si>
    <t>Išsinuomuotų sporto salių skaičius</t>
  </si>
  <si>
    <t>9045701</t>
  </si>
  <si>
    <t>1.3.5.</t>
  </si>
  <si>
    <t>Išsinuomuota sporto salių ir aikštynų</t>
  </si>
  <si>
    <t>Nupirkta sportinių kostiumų bei avalynės, sk.</t>
  </si>
  <si>
    <t>Suorganizuota renginių, sk.</t>
  </si>
  <si>
    <t>Dalinai paremta programų, sk.</t>
  </si>
  <si>
    <t>Mokomosiose treniruočių stovyklose dalyvavusių sportininkų sk.</t>
  </si>
  <si>
    <t>Įsigytas kompiuteris, vnt.</t>
  </si>
  <si>
    <t>Iš viso programai:</t>
  </si>
  <si>
    <t>Įsigyta baldų, vnt.</t>
  </si>
  <si>
    <t>Dalyvių sk. "Mero taurės" žaidynėse</t>
  </si>
  <si>
    <t>Dalyvių sk. sporto-sveikatingumo renginiuose</t>
  </si>
  <si>
    <t>12000</t>
  </si>
  <si>
    <t>900</t>
  </si>
  <si>
    <t xml:space="preserve">Dalyvių sk. vasaros, sporto-sveikatingumo, vaikų mokymo plaukti stovyklose </t>
  </si>
  <si>
    <t>2000</t>
  </si>
  <si>
    <t>Užimtų prizinių komandinių vietų skaičius</t>
  </si>
  <si>
    <t xml:space="preserve">Išleista informacinių metodinių leidinių, vnt. </t>
  </si>
  <si>
    <t>Buriavimo klubų, vykdančių vaikų ir jaunimo buriavimo mokymo veiklą, subsidijavimas</t>
  </si>
  <si>
    <t xml:space="preserve">Miesto jachtų su jaunųjų buriuotojų įgulomis dalyvavimo tarptautinėse regatose subsidijavimas </t>
  </si>
  <si>
    <t>Sportininkų sk.</t>
  </si>
  <si>
    <t>Dalyvių sk. vasaros stovyklose</t>
  </si>
  <si>
    <t>Įsigyta baldų komplektų, sk.</t>
  </si>
  <si>
    <t>Finansavimo šaltiniai</t>
  </si>
  <si>
    <t>SB(SPN)</t>
  </si>
  <si>
    <t>Atlikta rekonstrukcijos darbų, %</t>
  </si>
  <si>
    <t>Atlikta galimybių studija</t>
  </si>
  <si>
    <t>Neįgaliųjų sporto klubų veiklos subsidijavimas</t>
  </si>
  <si>
    <t>Sporto klubų, atstovaujančių Klaipėdos miestui, veiklos subsidijavimas</t>
  </si>
  <si>
    <t>Įvykdyta sportinių priemonių olimpinio rezervo ir didelio meistriškumo sportininkams, sk.</t>
  </si>
  <si>
    <t>Įsigytas mikroatobusas vežti komandas į varžybas</t>
  </si>
  <si>
    <t>Įsigyta sportinės aprangos, komplektų sk.</t>
  </si>
  <si>
    <t>Atlikti techniniai projektai</t>
  </si>
  <si>
    <t>Atlikta darbų, %</t>
  </si>
  <si>
    <t>Atlikta darbų pagal techninį projektą, %</t>
  </si>
  <si>
    <t>P</t>
  </si>
  <si>
    <t>Galimybių studijos ir paraiškos rengimas projektui "Universalios arenos statyba"</t>
  </si>
  <si>
    <t>Sporto klubų (veteranų, vaikų ir kt.) veiklos subsidijavimas</t>
  </si>
  <si>
    <t>SB(VIP)</t>
  </si>
  <si>
    <t>Sportininkų skaičius 5 prioritetinių sporto šakų grupėje</t>
  </si>
  <si>
    <t>SAVIVALDYBĖS LĖŠOS:</t>
  </si>
  <si>
    <t>Kt</t>
  </si>
  <si>
    <t>KITOS LĖŠOS:</t>
  </si>
  <si>
    <t>Prižiūrima miesto sporto aikštynų, vnt.</t>
  </si>
  <si>
    <t>1.3.6.</t>
  </si>
  <si>
    <t>Atliktas kapitalinis remontas, %</t>
  </si>
  <si>
    <t>Įgyvendinti darbai, numatyti techniniame projekte, %</t>
  </si>
  <si>
    <t>Įsigyta org. technikos, vnt.</t>
  </si>
  <si>
    <t>Dalyvauta varžybose, sk.</t>
  </si>
  <si>
    <t>Mokomųjų treniruočių  ir vasaros stovyklų sk. per metus</t>
  </si>
  <si>
    <t>Įvairiose varžybose dalyvavusių sportininkų skaičius</t>
  </si>
  <si>
    <t>Įsigyta sportinės aprangos komplektų, vnt.</t>
  </si>
  <si>
    <t>Dalyvusių sportininkų skaičius  respublikinėse, tarptautinėse ir kt. varžybose</t>
  </si>
  <si>
    <t>Įvykdyta vasaros stovyklų, sportininkų sk.</t>
  </si>
  <si>
    <t>Mokomųjų treniruočių stovyklose dalyvavusių sportininkų sk.</t>
  </si>
  <si>
    <t>Įsigytas kopijavimo aparatas ir kompiuteris</t>
  </si>
  <si>
    <t>Įvairiose varžybose dalyvavusių sportininkų sk.</t>
  </si>
  <si>
    <t>Nupirkta lengvosios atletikos, futbolo ir regbio sporto priemonių  bei kitų renginių aptarnavimo paslaugų, val.</t>
  </si>
  <si>
    <t>Sporto infrastruktūros objektų priežiūra ir einamasis remontas</t>
  </si>
  <si>
    <t xml:space="preserve">Parengtas nuotekų valymo įrenginių techninis projektas </t>
  </si>
  <si>
    <t>Klaipėdos miesto moksleivių sporto centro (Paryžiaus Komunos g. 16A) rekonstrukcija</t>
  </si>
  <si>
    <t>Paaiškinimas dėl nukrypimo nuo uždavinio vertinimo kriterijaus plano</t>
  </si>
  <si>
    <t>2007 m. patvirtinta KMT, tūkst. Lt</t>
  </si>
  <si>
    <t>2007 m. panaudotos lėšos (kasinės išlaidos), tūkst. Lt</t>
  </si>
  <si>
    <t>2007 m. panaudotos lėšos (kasinės išlaidos)</t>
  </si>
  <si>
    <t>SB(TA)</t>
  </si>
  <si>
    <t xml:space="preserve">Sportinio inventoriaus įsigijimas jachtai "Lietuva" dalyvauti tarptautinėse regatose </t>
  </si>
  <si>
    <t>Asignavimai (tūkst. Lt)</t>
  </si>
  <si>
    <t>planuotos reikšmės</t>
  </si>
  <si>
    <t>faktinės reikšmės</t>
  </si>
  <si>
    <t>Įvykdyta daugiau nei planuota. Pasikeitus įstaigos funkcijoms, Klaipėdos miesto savivaldybės tarybos 2007-10-31 sprendimu Nr. T2-362 įstaigoje padidintas pareigybių skaičius</t>
  </si>
  <si>
    <t>5000</t>
  </si>
  <si>
    <t>2374</t>
  </si>
  <si>
    <t>Įsigytas stiebas jachtai "Lietuva"</t>
  </si>
  <si>
    <t>20</t>
  </si>
  <si>
    <t xml:space="preserve">Įvykdyta pagal planą. </t>
  </si>
  <si>
    <t>Įvykdyta daugiau nei planuota. Sportinės veiklos programų (projektų) rėmimo vertinimo komisijos sprendimu buvo paremta 20 projektų, kuriuos pateikė Klaipėdos lengvosios atletikos federacija, Klaipėdos irklavimo klubas, Klaipėdos krepšinio megėjų ir veteranų klubas "Neptūniečiai", Klaipėdos apskrities ir miesto fultbolo federacija, Klaipėdos miesto dviratininkų klubas "Helios sport", sportinio fitneso klubas "Centras", Klaipėdos sportinių šokių klubas "Gracija" ir kt.</t>
  </si>
  <si>
    <t>1</t>
  </si>
  <si>
    <t>Įvykdyta daugiau nei planuota. Sportinės veiklos programų (projektų) rėmimo vertinimo komisijos sprendimu buvo paremta 16 projektų, kuriuos pateikė Klaipėdos apskrities ir miesto futbolo federacija, miesto krepšinio federacija, sporto klubas "Versmė", lengvosios atletikos veteranų klubas "Ąžuolas", motociklų klubas "Kirai", irklavimo klubas, orientavimosi sporto klubas, sporto klubas "Skatas", meninės gimnastikos klubas "Barbė", sporto klubas "Geležinė ranka", tinklinio sporto klubas "Orasvydis", boulingo klubas, Klaipėdos sporto draugija "Žalgiris"</t>
  </si>
  <si>
    <t>Įvykdyta daugiau nei planuota. Metų pradžioje Sportinės veiklos programų (projektų) rėmimo vertinimo komisijos sprendimu  buvo paremti 9 projektai, o vėliau, skyrus papildomas lėšas, buvo paremti dar 8 projektai. Projektus pateikė krepšinio klubas "Fortūna", krepšinio sporto klubas "Neptūnas",  sportinių šokių klubas "Žuvėdra", Studentų krepšinio sporto klubas, rankinio klubas "Dragūnas", Klaipėdos apskrities ir miesto futbolo federacija, dviratininkų klubas "Helios sport", regbio klubas "Kuršiai", sunkiosios atletikos sporto klubas</t>
  </si>
  <si>
    <t xml:space="preserve">58 vnt. /2498 val. </t>
  </si>
  <si>
    <t>15510</t>
  </si>
  <si>
    <t>4418</t>
  </si>
  <si>
    <t>Įvykdyta pagal planą.</t>
  </si>
  <si>
    <t>4</t>
  </si>
  <si>
    <t>887</t>
  </si>
  <si>
    <t>22</t>
  </si>
  <si>
    <t>Įvykdyta mažiau nei planuota.  9 dviratininkai išvyko į užsienio klubus.</t>
  </si>
  <si>
    <t>Įvykdyta mažiau nei planuota.Taupant lėšas buvo atsisakyta sporto šakų komandas siųsti į mažiau reikšmingas varžybas šalyje ir užsienyje</t>
  </si>
  <si>
    <t>Įvykdyta pagal planą. Prioritetinės sporto šakos: sunkioji atletika, dviračiai, lengvoji atletika, irklavimas, laisvosios imtynės. Talentingi jauni sportininkai gauna papildomą BĮ Klaipėdos miesto sporto centro paramą pasiruošimui varžyboms</t>
  </si>
  <si>
    <t>Įvykdyta pagal planą. Šioje įstaigoje kultivuojama plaukimo ir plaukimo su pelekais sporto šaka, užsiiminėja nuo 6 iki 21 metų amžiaus sportininkų grupės</t>
  </si>
  <si>
    <t xml:space="preserve">Įvykdyta pagal planą. Dalyvauta miesto čempionatuose, šalies įvairių amžiaus grupių čempionatuose, tarptautinėse plaukimo varžybose </t>
  </si>
  <si>
    <t>Įvykdyta pagal planą.   Futbolo ir regbio sporto gupėse nuo 7 iki 18 metų treniruojasi nurodytas sportininkų skaičius</t>
  </si>
  <si>
    <t>Įvykdyta pagal planą. Dalyvaujama šalies mokinių čempionatuoe 10 amžiaus grupėse, vykstama į 12 tarptautinių turnyrų, 6 tarptautiniai turnyrai organizuojami mieste</t>
  </si>
  <si>
    <t>PRIEMONIŲ ĮGYVENDINIMO ATASKAITA</t>
  </si>
  <si>
    <t>1 TIKSLAS. Užtikrinti kūno kultūros ir sporto infrastruktūros atnaujinimą, modernizavimą ir plėtrą</t>
  </si>
  <si>
    <t>01 Uždavinys. Pastatyti naujus sporto objektus, rekonstruoti ir prižiūrėti savivaldybei priklausančias sporto bazes ir rekreacinio pobūdžio sporto įrenginius</t>
  </si>
  <si>
    <t>2 TIKSLAS. Skatinti miesto gyventojus užsiimti įvairiomis kūno kultūros formomis ir sportine veikla</t>
  </si>
  <si>
    <t>Įvykdyta pagal planą. Paremtas Klaipėdos miesto Jūrinis buriuotojų klubas.</t>
  </si>
  <si>
    <t>Įvykdyta pagal planą.  Paremtas burinės jachtos  "Lietuva" dalyvavimas "The Tall Ships Races 2007 " regatoje.</t>
  </si>
  <si>
    <t>Įvykdyta pagal planą. Įsigytas kompiuteris personalui.</t>
  </si>
  <si>
    <t xml:space="preserve"> Klaipėdos miesto savivaldybės tarybos sprendimu dėl įstaigos reorganizavimo rankinio ir tinklinio treneriai su sporto grupėmis buvo perkelti į BĮ Klaipėdos m. "Viesulo"  sporto centrą</t>
  </si>
  <si>
    <t>Įvykdyta pagal planą. Įsigytas mikroautobusas.</t>
  </si>
  <si>
    <t>Neįvykdyta. Nepatvirtintas sklypo detalusis planas. Pradėta rengti galimybių studija dėl naujo baseino statybos, kurią planuojama užbaigti 2008 m.</t>
  </si>
  <si>
    <t>Įvykdyta pagal planą. Darbai atlikti, tačiau 2007 m. liko neapmokėta sąskaita, pagal kurią bus apmokėta 2008 m.</t>
  </si>
  <si>
    <t>Neįvykdyta. Objekto naudotojui pavėluotai pateikus projektavimo poreikius ir darbų apimtis bei esamų inžinierinių sistemų galingumus, Miesto ūkio departamento Statybos ir infrastruktūros plėtros skyrius negalėjo laiku parengti prašymų projektavimo sąlygų sąvadui gauti. Darbai bus atlikti 2008 m. Prašymas projektavimo sąvadui parengtas ir pateiktas. Gavus sąvadą, bus skelbiamas viešųjų pirkimų konkursas.</t>
  </si>
  <si>
    <t>Įvykdyta pagal planą. BĮ Klaipėdos kūno kultūros ir reakreacijos centras organizavo 36 renginius pagal Baltijos miestų sąjungos (BMS) ir susigiminiavusių miestų programas.</t>
  </si>
  <si>
    <t>Įvykdyta daugiau nei planuota. Kadangi informaciniam metodiniui leidiniui išleisti reikėjo mažiau lėšų, tai įstaiga įsigijo baldų ir orgtechnikos.</t>
  </si>
  <si>
    <t>Neįvykdyta. Pradėta rengti galimybių studija, kurią planuojama užbaigti 2008 m.</t>
  </si>
  <si>
    <t xml:space="preserve">Neįvykdyta. Savivaldybės administracijos pageidavimu pakeitus projektavimo sąlygas ir pasirašius papildomą sutartį, projektuotojas laiku neįvykdė įsipareigojimų. Įspėtas apie  netęsybų pasekmes, projektuotojas darbus paspartino, bet neužbaigė.     </t>
  </si>
  <si>
    <t xml:space="preserve">Kriterijaus rodiklis nebuvo koreguotas po maksimalių asignavimų parengimo. Renginių organizavimo mastai, juose kviečiamų dalyvauti asmenų skaičius  priklauso nuo skiriamų  asignavimų dydžio. </t>
  </si>
  <si>
    <t>Kriterijaus rodiklis nebuvo koreguotas po maksimalių asignavimų parengimo. Sutartis pasirašyta su  VšĮ Klaipėdos m.  irklavimo centru viršijant skirtus asignavimus. Apmokėta mažiau paslaugų, nukentėjo pagrindinių sporto šakų, kurios treniruojasi ir rungtyniauja šioje sporto bazėje treniruočių kokybė. Įstaiga, teikianti paslaugas, turi kreditorinių įsiskolinimų, nes negavo planuotų pajamų.</t>
  </si>
  <si>
    <t xml:space="preserve">Kriterijaus rodiklis nebuvo koreguotas po maksimalių asignavimų parengimo. Sutartis pasirašyta su Klaipėdos "Neptūnu" viršijant skirtus asignavimus. Apmokėta mažiau paslaugų. </t>
  </si>
  <si>
    <t xml:space="preserve">Neįvykdyta. Organizavus viešuosius pirkimus taikant įprastinę komercinę praktiką, komisijos sprendimu buvo atmesti konkursiniai pasiūlymai dėl per didelės pasiūlytos kainos. </t>
  </si>
  <si>
    <t>Įvykdyta mažiau nei planuota. Įsigyta pripučiama valtis, variklis, 2 baidarės</t>
  </si>
  <si>
    <t>Kriterijaus rodiklis nebuvo koreguotas po maksimalių asignavimų parengimo. Vasaros stovyklos nebuvo organizuotos</t>
  </si>
  <si>
    <t xml:space="preserve"> Kriterijaus rodiklis nebuvo koreguotas po maksimalių asignavimų parengimo. Įstaiga neįsigijo sportinės aprangos komplektų, nes tam nebuvo skirtos lėšos</t>
  </si>
  <si>
    <t>Kriterijaus rodiklis nebuvo koreguotas po maksimalių asignavimų parengimo. Įstaiga neįsigijo kompiuterų, nes tam nebuvo skirtos lėšos</t>
  </si>
  <si>
    <t>Kriterijaus rodiklis nebuvo koreguotas po maksimalių asignavimų parengimo. Įstaiga neįsigijo baldų, nes tam nebuvo skirtos lėšos</t>
  </si>
  <si>
    <t>Kriterijaus rodiklis nebuvo koreguotas po maksimalių asignavimų parengimo. Įstaigai nebuvo skirtos lėšos.</t>
  </si>
  <si>
    <t>Kriterijaus rodiklis nebuvo koreguotas po maksimalių asignavimų parengimo. Įstaigai neskirtos lėšos orgtechnikai įsigyti</t>
  </si>
  <si>
    <t>Kriterijaus rodiklis nebuvo koreguotas po maksimalių asignavimų parengimo. Nebuvo skirta lėšų šiai priemonei įgyvendinti</t>
  </si>
  <si>
    <t>Įvykdyta mažiau nei planuota.  Tinklinio ir rankinio sporto šakos (treneriai, sportininkai) buvo perkėlti į Viesulo sporto centrą nuo 2007 m. spalio 1 d.</t>
  </si>
  <si>
    <t>Kriterijaus rodiklis nebuvo koreguotas po maksimalių asignavimų parengimo. Nebuvo įsigyta apranga.</t>
  </si>
  <si>
    <r>
      <t>Sporto ir sveikatingumo bazės (Smiltynės g. 13) rekonstrukcija (</t>
    </r>
    <r>
      <rPr>
        <i/>
        <sz val="9"/>
        <rFont val="Times New Roman"/>
        <family val="1"/>
      </rPr>
      <t>2007 m. - nuotekų valymo įrenginių projektavimas)</t>
    </r>
  </si>
  <si>
    <r>
      <t xml:space="preserve">Įstaigos išlaikymas, darbuotojų samda ir personalo darbo sąlygų gerinimas                                   </t>
    </r>
    <r>
      <rPr>
        <b/>
        <sz val="9"/>
        <rFont val="Times New Roman"/>
        <family val="1"/>
      </rPr>
      <t>(BĮ Klaipėdos kūno kultūros ir rekreacijos centras)</t>
    </r>
  </si>
  <si>
    <r>
      <t xml:space="preserve">Sporto ir sporto-sveikatingumo renginių organizavimas                         </t>
    </r>
    <r>
      <rPr>
        <b/>
        <sz val="9"/>
        <rFont val="Times New Roman"/>
        <family val="1"/>
      </rPr>
      <t xml:space="preserve"> (BĮ Klaipėdos kūno kultūros ir rekreacijos centras)</t>
    </r>
  </si>
  <si>
    <r>
      <t xml:space="preserve">Švietėjiškos veiklos organizavimas                      </t>
    </r>
    <r>
      <rPr>
        <b/>
        <sz val="9"/>
        <rFont val="Times New Roman"/>
        <family val="1"/>
      </rPr>
      <t>(BĮ Klaipėdos kūno kultūros ir rekreacijos centras)</t>
    </r>
  </si>
  <si>
    <r>
      <t xml:space="preserve">Įstaigos išlaikymas, darbuotojų samda ir personalo darbo sąlygų gerinimas                            </t>
    </r>
    <r>
      <rPr>
        <b/>
        <sz val="9"/>
        <rFont val="Times New Roman"/>
        <family val="1"/>
      </rPr>
      <t>(BĮ Klaipėdos miesto sporto centras)</t>
    </r>
  </si>
  <si>
    <r>
      <t xml:space="preserve">Sportinio inventoriaus įsigijimas                                          </t>
    </r>
    <r>
      <rPr>
        <b/>
        <sz val="9"/>
        <rFont val="Times New Roman"/>
        <family val="1"/>
      </rPr>
      <t xml:space="preserve"> (BĮ Klaipėdos miesto sporto centras)</t>
    </r>
  </si>
  <si>
    <r>
      <t xml:space="preserve">Įstaigos išlaikymas, darbuotojų samda ir personalo darbo sąlygų gerinimas                                </t>
    </r>
    <r>
      <rPr>
        <b/>
        <sz val="9"/>
        <rFont val="Times New Roman"/>
        <family val="1"/>
      </rPr>
      <t xml:space="preserve"> ( BĮ Klaipėdos "Viesulo" sporto centras)</t>
    </r>
  </si>
  <si>
    <r>
      <t xml:space="preserve">Įstaigos išlaikymas, darbuotojų samda ir personalo darbo sąlygų gerinimas                              </t>
    </r>
    <r>
      <rPr>
        <b/>
        <sz val="9"/>
        <rFont val="Times New Roman"/>
        <family val="1"/>
      </rPr>
      <t xml:space="preserve"> (BĮ Klaipėdos "Gintaro" sporto centras)</t>
    </r>
  </si>
  <si>
    <r>
      <t xml:space="preserve">Įstaigos išlaikymas, darbuotojų samda ir personalo darbo sąlygų gerinimas                             </t>
    </r>
    <r>
      <rPr>
        <b/>
        <sz val="9"/>
        <rFont val="Times New Roman"/>
        <family val="1"/>
      </rPr>
      <t>(BĮ Klaipėdos Vlado Knašiaus krepšinio mokykla</t>
    </r>
    <r>
      <rPr>
        <sz val="9"/>
        <rFont val="Times New Roman"/>
        <family val="1"/>
      </rPr>
      <t>)</t>
    </r>
  </si>
  <si>
    <r>
      <t xml:space="preserve">Sportinių priemonių vykdymas                           </t>
    </r>
    <r>
      <rPr>
        <b/>
        <sz val="9"/>
        <rFont val="Times New Roman"/>
        <family val="1"/>
      </rPr>
      <t>(BĮ Klaipėdos Vlado Knašiaus krepšinio mokykla)</t>
    </r>
  </si>
  <si>
    <r>
      <t xml:space="preserve">Įstaigos išlaikymas, darbuotojų samda ir personalo darbo sąlygų gerinimas                         </t>
    </r>
    <r>
      <rPr>
        <b/>
        <sz val="9"/>
        <rFont val="Times New Roman"/>
        <family val="1"/>
      </rPr>
      <t>(BĮ Klaipėdos futbolo sporto mokykla</t>
    </r>
    <r>
      <rPr>
        <sz val="9"/>
        <rFont val="Times New Roman"/>
        <family val="1"/>
      </rPr>
      <t>)</t>
    </r>
  </si>
  <si>
    <r>
      <t xml:space="preserve">Kitos savivaldybės biudžeto lėšos </t>
    </r>
    <r>
      <rPr>
        <b/>
        <sz val="9"/>
        <rFont val="Times New Roman"/>
        <family val="1"/>
      </rPr>
      <t>SB</t>
    </r>
  </si>
  <si>
    <r>
      <t xml:space="preserve">Valstybės ir savivaldybės biudžeto tarpusavio atsiskaitymo lėšos </t>
    </r>
    <r>
      <rPr>
        <b/>
        <sz val="9"/>
        <rFont val="Times New Roman"/>
        <family val="1"/>
      </rPr>
      <t>SB(TA)</t>
    </r>
  </si>
  <si>
    <r>
      <t>Valstybės biudžeto specialiosios tikslinės dotacijos lėšos (iš valstybės investicijų programos)</t>
    </r>
    <r>
      <rPr>
        <b/>
        <sz val="9"/>
        <rFont val="Times New Roman"/>
        <family val="1"/>
      </rPr>
      <t xml:space="preserve"> SB(VIP)</t>
    </r>
  </si>
  <si>
    <r>
      <t xml:space="preserve">Specialiosios programos lėšos (pajamos už atsitiktines paslaugas) </t>
    </r>
    <r>
      <rPr>
        <b/>
        <sz val="9"/>
        <rFont val="Times New Roman"/>
        <family val="1"/>
      </rPr>
      <t>SB (SP)</t>
    </r>
  </si>
  <si>
    <r>
      <t xml:space="preserve">specialiosios programos lėšos (pajamos iš patalpų nuomos) </t>
    </r>
    <r>
      <rPr>
        <b/>
        <sz val="9"/>
        <rFont val="Times New Roman"/>
        <family val="1"/>
      </rPr>
      <t>SP (SPN)</t>
    </r>
  </si>
  <si>
    <r>
      <t xml:space="preserve">Savivaldybės privatizavimo fondo lėšos </t>
    </r>
    <r>
      <rPr>
        <b/>
        <sz val="9"/>
        <rFont val="Times New Roman"/>
        <family val="1"/>
      </rPr>
      <t>PF</t>
    </r>
  </si>
  <si>
    <r>
      <t>Paskolos lėšos</t>
    </r>
    <r>
      <rPr>
        <b/>
        <sz val="9"/>
        <rFont val="Times New Roman"/>
        <family val="1"/>
      </rPr>
      <t xml:space="preserve"> P</t>
    </r>
  </si>
  <si>
    <r>
      <t xml:space="preserve">Kiti finansavimo šaltiniai </t>
    </r>
    <r>
      <rPr>
        <b/>
        <sz val="9"/>
        <rFont val="Times New Roman"/>
        <family val="1"/>
      </rPr>
      <t>Kt</t>
    </r>
  </si>
  <si>
    <t>2007 m. metinis  planas įskaitant patikslinimus,              tūkst. Lt</t>
  </si>
  <si>
    <t>Neįvykdyta.Nepatvirtintas sklypo detalusis planas, neparengta sklypo topografinė nuotrauka. Techninis projektas bus rengiamas atlikus galimybių studiją.</t>
  </si>
  <si>
    <t>Parengta galimybių studija ir paraiška ES struktūriniams fondams</t>
  </si>
  <si>
    <t xml:space="preserve"> KŪNO KULTŪROS IR SPORTO PLĖTROS PROGRAMOS (NR. 11)</t>
  </si>
  <si>
    <t>Priemonės vykdytojo kodas</t>
  </si>
  <si>
    <t>BĮ Klaipėdos „Viesulo“ sporto centro  pastato (Naikupės g. 25A) kapitalinis remontas</t>
  </si>
  <si>
    <t>Neteisingai nurodytas vertinimo kriterijus - turėjo būti planuotos lėšos techniniam projektui užbaigti. Techninis projektas užbaigtas.</t>
  </si>
  <si>
    <t>Įvykdyta mažiau nei planuota. Parengta galimybių studija. Pagal galimybių studijos rengimo sutarties Nr.J4-113 papildomo susitarimo J4- 781 2 p. numatyta sumokėti dalį sumos, likusią sumą sumokėti po galutinės ataskaitos patvirtinimo ir paslaugų perdavimo-priėmimio akto pasirašymo.</t>
  </si>
  <si>
    <t>BĮ "Gintaro" sporto centro baseino (S. Daukanto g. 29/25) pastato ir patalpų rekonstrukcija</t>
  </si>
  <si>
    <t>Sporto aikštynų prie mokymo įstaigų ir gyvenamuosiuose rajonuose įrengimas</t>
  </si>
  <si>
    <r>
      <t xml:space="preserve">Miesto rinktinių dalyvavimas šalies sportinėse priemonėse bei renginiuose pagal BMS ir susigiminiavusių miestų programas </t>
    </r>
    <r>
      <rPr>
        <b/>
        <sz val="9"/>
        <rFont val="Times New Roman"/>
        <family val="1"/>
      </rPr>
      <t>(BĮ Klaipėdos kūno kultūros ir rekreacijos centras</t>
    </r>
    <r>
      <rPr>
        <sz val="9"/>
        <rFont val="Times New Roman"/>
        <family val="1"/>
      </rPr>
      <t>)</t>
    </r>
  </si>
  <si>
    <r>
      <t xml:space="preserve">Sportinių priemonių organizavimas ir vykdymas </t>
    </r>
    <r>
      <rPr>
        <b/>
        <sz val="9"/>
        <rFont val="Times New Roman"/>
        <family val="1"/>
      </rPr>
      <t>(BĮ Klaipėdos miesto sporto centras)</t>
    </r>
  </si>
  <si>
    <r>
      <t xml:space="preserve">Sporto salių nuoma </t>
    </r>
    <r>
      <rPr>
        <b/>
        <sz val="9"/>
        <rFont val="Times New Roman"/>
        <family val="1"/>
      </rPr>
      <t>(BĮ Klaipėdos miesto sporto centras)</t>
    </r>
  </si>
  <si>
    <r>
      <t xml:space="preserve">Sportinių priemonių organizavimas ir vykdymas </t>
    </r>
    <r>
      <rPr>
        <b/>
        <sz val="9"/>
        <rFont val="Times New Roman"/>
        <family val="1"/>
      </rPr>
      <t>( BĮ Klaipėdos "Viesulo" sporto centras)</t>
    </r>
  </si>
  <si>
    <t>Įvykdyta pagal planą. Sporto centre kultivuojamos 9 sporto šakos. Dalyvauta šalies čempionatuose, tarptautinėse varžybos, organizuoti miesto čempionatai ir tarptautiniai turnyrai mieste.</t>
  </si>
  <si>
    <t>Mokomosiose treniruočių stovyklose dalyvavusių sportininkų skaičius</t>
  </si>
  <si>
    <r>
      <t xml:space="preserve">Sportinių priemonių organizavimas ir vykdymas </t>
    </r>
    <r>
      <rPr>
        <b/>
        <sz val="9"/>
        <rFont val="Times New Roman"/>
        <family val="1"/>
      </rPr>
      <t>(BĮ Klaipėdos "Gintaro" sporto centras)</t>
    </r>
  </si>
  <si>
    <r>
      <t xml:space="preserve">Treniruočių mokomojo proceso ir varžybų techninis aptarnavimas, sąlygų gerinimas </t>
    </r>
    <r>
      <rPr>
        <b/>
        <sz val="9"/>
        <rFont val="Times New Roman"/>
        <family val="1"/>
      </rPr>
      <t>(BĮ Klaipėdos Vlado Knašiaus krepšinio mokykla)</t>
    </r>
  </si>
  <si>
    <r>
      <t xml:space="preserve">Sporto salių nuoma  </t>
    </r>
    <r>
      <rPr>
        <b/>
        <sz val="9"/>
        <rFont val="Times New Roman"/>
        <family val="1"/>
      </rPr>
      <t>(BĮ Klaipėdos Vlado Knašiaus krepšinio mokykla)</t>
    </r>
  </si>
  <si>
    <r>
      <t xml:space="preserve">Sportinių priemonių organizavimas ir vykdymas </t>
    </r>
    <r>
      <rPr>
        <b/>
        <sz val="9"/>
        <rFont val="Times New Roman"/>
        <family val="1"/>
      </rPr>
      <t>(BĮ Klaipėdos futbolo sporto mokykla)</t>
    </r>
  </si>
  <si>
    <r>
      <t xml:space="preserve">Sporto salių (žiemos metu) ir aikštynų nuoma </t>
    </r>
    <r>
      <rPr>
        <b/>
        <sz val="9"/>
        <rFont val="Times New Roman"/>
        <family val="1"/>
      </rPr>
      <t>(BĮ Klaipėdos futbolo sporto mokykla)</t>
    </r>
  </si>
  <si>
    <t>1.3</t>
  </si>
  <si>
    <t>2.4</t>
  </si>
  <si>
    <t>4.3</t>
  </si>
  <si>
    <t xml:space="preserve">            KŪNO KULTŪROS IR SPORTO PLĖTROS PROGRAMOS (NR. 11)</t>
  </si>
  <si>
    <t>Programos priemonės kodas</t>
  </si>
  <si>
    <r>
      <t xml:space="preserve">   Asignavimų valdytojai: </t>
    </r>
    <r>
      <rPr>
        <sz val="12"/>
        <rFont val="Times New Roman"/>
        <family val="1"/>
      </rPr>
      <t>Klaipėdos miesto savivaldybės administracija, BĮ Klaipėdos sporto centras, BĮ Vlado Knašiaus krepšinio mokykla, BĮ “Viesulo” sporto centras, BĮ “Gintaro” sporto centras, BĮ Futbolo sporto mokykla, BĮ Klaipėdos Kūno kultūros ir rekreacijos centras</t>
    </r>
    <r>
      <rPr>
        <b/>
        <sz val="12"/>
        <rFont val="Times New Roman"/>
        <family val="1"/>
      </rPr>
      <t xml:space="preserve">
</t>
    </r>
  </si>
  <si>
    <t>2007 m. patvirtinta KMT*</t>
  </si>
  <si>
    <t>2007 m. metinis planas įskaitant patikslinimus**</t>
  </si>
  <si>
    <t xml:space="preserve">* pagal Klaipėdos miesto savivaldybės tarybos 2007-01-18 sprendimą Nr. T2-1;
</t>
  </si>
  <si>
    <t xml:space="preserve">    2007 m. planuota įvykdyti 37 priemones ( pagal maksimalius asignavimus). Faktiškai įvykdyta pagal planą 24 priemonės (65 proc.), iš dalies įvykdyta 6 priemonės ( 16 proc.), neįvykdyta pagal planą 7 priemonės  (19 proc.)</t>
  </si>
  <si>
    <t xml:space="preserve">Plaukimo baseino su sporto sale statyba (P. Lideikio g.) </t>
  </si>
  <si>
    <t>** pagal Klaipėdos miesto savivaldybės tarybos sprendimus: 2007-10-25 Nr. T2-332 ir 2007-12-20 Nr. T2-409.</t>
  </si>
  <si>
    <t>Iš dalies paremta programų, sk.</t>
  </si>
  <si>
    <t>Nupirkta irklavimo ir baidarių ir kanojų irklavimo sporto priemonių aptarnavimo paslaugų, val.</t>
  </si>
  <si>
    <t>Nupirkta "Neptūno" krepšinio komandos, miesto krepšinio, rankinio ir kitų sporto priemonių bei kitų renginių aptarnavimo paslaugų, val.</t>
  </si>
  <si>
    <t>Įsigyta sportinės aprangos dalyvauti varžybose, komplektų sk.</t>
  </si>
  <si>
    <t>Suorganizuota vasaros miesto tipo vaikų apmokymo plaukti stovyklų, gr. sk.</t>
  </si>
  <si>
    <t>Techninis projektas bus parengtas 2008 m.</t>
  </si>
  <si>
    <t>Neįvykdyta. Kadangi objektas yra Kuršių nerijos nacionalinio parko teritorijoje, užsitęsė projektavimo sąlygų sąvado derinimo procedūra. Dėl to lėšos nepanaudotos ir  perkeltos į  2008 m. techniniam projektui parengti.</t>
  </si>
  <si>
    <t xml:space="preserve">Kriterijaus rodiklis nebuvo koreguotas po maksimalių asignavimų parengimo. Lėšos buvo planuotos kreditoriniam įsiskolinimui, likusiam 2007-01-01, padengti. Darbai buvo atlikti 2006 m. (įrengtos dirbtinės futbolo vejos P. Mašioto vidurinės mokyklos futbolo aikštėje bei futbolo aikštėje Paryžiaus Komunos g. 16A). </t>
  </si>
  <si>
    <t>Kriterijaus rodiklis nebuvo koreguotas po maksimalių asignavimų parengimo. Pagal skirtus asignavimus buvo prižiūrimi ir atliekamas einamasis remontas šiuose sporto aikštynuose: "Žaliakalnio" vid. mokyklos, P. Mašioto vid. mokyklos, I. Simonaitytės vid. mokyklos, "Vėtrungės" gimnazijos</t>
  </si>
  <si>
    <t xml:space="preserve">Kriterijaus rodiklis nebuvo koreguotas po maksimalių asignavimų parengimo.  Skyrus mažiau asignavimų, nei buvo planuota, neįsigyta sportinių kostiumų bei avalynės. </t>
  </si>
  <si>
    <t xml:space="preserve">Įvykdyta pagal planą. Suorganizuoti 3 seminarai sporto organizatoriams; 3 seminarai visuomeninių organizacijų sporto teisėjams; 2 sporto paveldo pristatymo šventės; 1 sporto vakaras. </t>
  </si>
  <si>
    <t>Įvykdyta pagal planą. Sportinės veiklos programų (projektų) rėmimo vertinimo komisijos sprendimu buvo paremti 3 projektai, kuriuos pateikė Klaipėdos miesto žmonių su fizine negalia sporto klubas "Žuvėdra", invalidų sporto klubas "Pamarys", kurčiųjų sporto klubas "Šermukšnis"</t>
  </si>
  <si>
    <t>Kriterijaus rodiklis nebuvo koreguotas po maksimalių asignavimų parengimo. Sutartis pasirašyta su VšĮ Klaipėdos m. Centriniu stadionu viršijant skirtus asignavimus (lėšų skirta mažiau negu buvo numatyta pasirašytoje sutartyje). Apmokėta mažiau paslaugų. Nukentėjo dalies pagrindinių sporto šakų (futbolas, lengvoji atletika) sportinės grupės, įstaiga, teikianti paslaugas, turi kreditorinių įsiskolinimų, nes negavo planuotų pajamų.</t>
  </si>
  <si>
    <t>Įvykdyta daugiau nei planuota. Pasikeitus įstaigos funkcijoms, Klaipėdos miesto savivaldybės tarybos 2007-10-31 sprendimu Nr. T2-362 įstaigoje padidintas pareigybių skaičius.</t>
  </si>
  <si>
    <t xml:space="preserve">Kriterijaus rodiklis nebuvo koreguotas po maksimalių asignavimų parengimo. Įstaigai baldų įsigijimui nebuvo skirtos lėšos. </t>
  </si>
  <si>
    <t>Įvykdyta mažiau nei planuota. Taupant lėšas buvo atsisakyta vasaros stovyklų sportuojantiems mokiniams.</t>
  </si>
  <si>
    <t>Įvykdyta pagal planą. Tai didelio meistriškumo sportininkų grupė, kurie gauna lėšų pasiruošimui pasaulio, Europos čempionatams iš valstybės ir savivaldybės biudžeto.  Jiems buvo organizuotos sporto stovyklos, tarpe jų užsienyje, sportininkai buvo siunčiami į tarptautines varžybas</t>
  </si>
  <si>
    <t>Kriterijaus rodiklis nebuvo koreguotas po maksimalių asignavimų parengimo. Įstaigai kompiuterių įsigijimui nebuvo skirtos lėšos .</t>
  </si>
  <si>
    <t>Įvykdyta daugiau nei planuota. Pasikeitus įstaigos funkcijoms, Klaipėdos miesto savivaldybės tarybos 2007-10-31 sprendimu Nr. T2-362 įstaigoje padidintas pareigybių skaičius (perkelti treneriai iš Sporto centro).</t>
  </si>
  <si>
    <t>Įvykdyta pagal planą. Buvo nuomojamos salės, kurios specializuotos sunkiajai atletikai, sportiniams žaidimams, laisvosioms imtynėms, dvikovinėms sporto šakoms. Nuomojamas stadionas irkluotojams ir lengvaatlečiams.</t>
  </si>
  <si>
    <t>Įvykdyta daugiau nei planuota. Perkėlus kai kurias sporto šakas iš Sporto centro į "Viesulo" sporto centrą ir perkėlus trenerius, kartu su jais perėjo ir sportininkai.</t>
  </si>
  <si>
    <t>Įvykdyta pagal planą. Stovyklos organizuojamos sportininkams ruošiantis svarbiausioms metų varžyboms - šalies čempionatams.</t>
  </si>
  <si>
    <t>Įvykdyta mažiau nei planuota. Trūko lėšų įvykdyti reikiama stovyklų skaičių (organizuojamos mokomosios treniruočių stovyklos prieš šalies čempionatus, kurių tikslas geriau pasiruošti čempionatams)</t>
  </si>
  <si>
    <t>Įvykdyta pagal planą. Sporto salės KKRC ir "Neptūno" klube buvo skirtos sportininkų treniruotėms nemokamai, todėl lėšos nebuvo panaudotos.</t>
  </si>
  <si>
    <t>Įvykdyta pagal planą. Lėšų nereikėjo, nes suteikė nemokamai sporto sales kai kurioms grupėms KVJUD (Pilies g. 6), Centrinis stadionas,  P. Mašioto vidurinė, be to, buvo naudojamasi naujai įrengtomis dirbtinės dangos aikštelėmis prie mokymo įstaigų</t>
  </si>
  <si>
    <r>
      <t>Programoje 2007 m.</t>
    </r>
    <r>
      <rPr>
        <sz val="12"/>
        <rFont val="Times New Roman"/>
        <family val="1"/>
      </rPr>
      <t xml:space="preserve"> numatyta:</t>
    </r>
  </si>
  <si>
    <r>
      <t xml:space="preserve">   Programą vykdė:</t>
    </r>
    <r>
      <rPr>
        <sz val="12"/>
        <rFont val="Times New Roman"/>
        <family val="1"/>
      </rPr>
      <t xml:space="preserve">  Kūno kultūros ir sporto skyrius, BĮ Klaipėdos sporto centras, BĮ Vlado Knašiaus krepšinio mokykla, BĮ “Viesulo” sporto centras, BĮ “Gintaro” sporto centras, BĮ Futbolo sporto mokykla, BĮ Klaipėdos Kūno kultūros ir rekreacijos centras, Miesto ūkio departamento Statybos ir infrastruktūros skyrius, Ekonomikos ir strategijos departamento Investicijų ir verslo skyrius</t>
    </r>
  </si>
</sst>
</file>

<file path=xl/styles.xml><?xml version="1.0" encoding="utf-8"?>
<styleSheet xmlns="http://schemas.openxmlformats.org/spreadsheetml/2006/main">
  <numFmts count="2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quot;Lt&quot;"/>
    <numFmt numFmtId="182" formatCode="#,##0.0"/>
  </numFmts>
  <fonts count="59">
    <font>
      <sz val="10"/>
      <name val="Arial"/>
      <family val="0"/>
    </font>
    <font>
      <sz val="10"/>
      <name val="Times New Roman"/>
      <family val="1"/>
    </font>
    <font>
      <b/>
      <sz val="10"/>
      <name val="Times New Roman"/>
      <family val="1"/>
    </font>
    <font>
      <sz val="8"/>
      <name val="Arial"/>
      <family val="0"/>
    </font>
    <font>
      <u val="single"/>
      <sz val="10"/>
      <color indexed="36"/>
      <name val="Arial"/>
      <family val="0"/>
    </font>
    <font>
      <u val="single"/>
      <sz val="10"/>
      <color indexed="12"/>
      <name val="Arial"/>
      <family val="0"/>
    </font>
    <font>
      <b/>
      <sz val="12"/>
      <name val="Times New Roman"/>
      <family val="1"/>
    </font>
    <font>
      <sz val="12"/>
      <name val="Times New Roman"/>
      <family val="1"/>
    </font>
    <font>
      <sz val="12"/>
      <name val="Arial"/>
      <family val="0"/>
    </font>
    <font>
      <b/>
      <sz val="12"/>
      <name val="Arial"/>
      <family val="0"/>
    </font>
    <font>
      <b/>
      <sz val="9"/>
      <name val="Times New Roman"/>
      <family val="1"/>
    </font>
    <font>
      <b/>
      <sz val="9"/>
      <name val="Arial"/>
      <family val="0"/>
    </font>
    <font>
      <sz val="9"/>
      <name val="Times New Roman"/>
      <family val="1"/>
    </font>
    <font>
      <sz val="9"/>
      <name val="Arial"/>
      <family val="0"/>
    </font>
    <font>
      <i/>
      <sz val="9"/>
      <name val="Times New Roman"/>
      <family val="1"/>
    </font>
    <font>
      <b/>
      <sz val="11"/>
      <name val="Times New Roman"/>
      <family val="1"/>
    </font>
    <font>
      <b/>
      <sz val="11"/>
      <name val="Arial"/>
      <family val="0"/>
    </font>
    <font>
      <sz val="11"/>
      <name val="Arial"/>
      <family val="0"/>
    </font>
    <font>
      <sz val="8"/>
      <name val="Times New Roman"/>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Times New Roman"/>
      <family val="0"/>
    </font>
    <font>
      <sz val="12"/>
      <color indexed="8"/>
      <name val="Times New Roman"/>
      <family val="0"/>
    </font>
    <font>
      <b/>
      <sz val="12"/>
      <color indexed="8"/>
      <name val="Times New Roman"/>
      <family val="0"/>
    </font>
    <font>
      <sz val="2"/>
      <color indexed="8"/>
      <name val="Times New Roman"/>
      <family val="0"/>
    </font>
    <font>
      <sz val="1.8"/>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medium"/>
      <top style="medium"/>
      <bottom>
        <color indexed="63"/>
      </botto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5" fillId="0" borderId="3" applyNumberFormat="0" applyFill="0" applyAlignment="0" applyProtection="0"/>
    <xf numFmtId="0" fontId="45" fillId="0" borderId="0" applyNumberFormat="0" applyFill="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 fillId="0" borderId="0" applyNumberFormat="0" applyFill="0" applyBorder="0" applyAlignment="0" applyProtection="0"/>
    <xf numFmtId="0" fontId="50" fillId="22" borderId="4" applyNumberFormat="0" applyAlignment="0" applyProtection="0"/>
    <xf numFmtId="0" fontId="51" fillId="0" borderId="0" applyNumberFormat="0" applyFill="0" applyBorder="0" applyAlignment="0" applyProtection="0"/>
    <xf numFmtId="0" fontId="52"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6" applyNumberFormat="0" applyFon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22" borderId="5"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624">
    <xf numFmtId="0" fontId="0" fillId="0" borderId="0" xfId="0" applyAlignment="1">
      <alignment/>
    </xf>
    <xf numFmtId="0" fontId="7" fillId="0" borderId="0" xfId="0" applyFont="1" applyAlignment="1">
      <alignment horizontal="left" vertical="top" wrapText="1"/>
    </xf>
    <xf numFmtId="0" fontId="6"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7" fillId="33" borderId="0" xfId="0" applyFont="1" applyFill="1" applyAlignment="1">
      <alignment horizontal="left" vertical="top" wrapText="1"/>
    </xf>
    <xf numFmtId="0" fontId="7" fillId="33" borderId="0" xfId="0" applyFont="1" applyFill="1" applyAlignment="1">
      <alignment horizontal="left" vertical="top"/>
    </xf>
    <xf numFmtId="0" fontId="6" fillId="33" borderId="0" xfId="0" applyFont="1" applyFill="1" applyBorder="1" applyAlignment="1">
      <alignment horizontal="center" vertical="top" wrapText="1"/>
    </xf>
    <xf numFmtId="0" fontId="6" fillId="0" borderId="0" xfId="0" applyFont="1" applyBorder="1" applyAlignment="1">
      <alignment horizontal="center" vertical="top"/>
    </xf>
    <xf numFmtId="0" fontId="9" fillId="0" borderId="0" xfId="0" applyFont="1" applyBorder="1" applyAlignment="1">
      <alignment vertical="top"/>
    </xf>
    <xf numFmtId="0" fontId="8" fillId="0" borderId="0" xfId="0" applyFont="1" applyAlignment="1">
      <alignment/>
    </xf>
    <xf numFmtId="0" fontId="6" fillId="0" borderId="0" xfId="0" applyFont="1" applyBorder="1" applyAlignment="1">
      <alignment horizontal="center" vertical="top" wrapText="1"/>
    </xf>
    <xf numFmtId="0" fontId="9" fillId="0" borderId="0" xfId="0" applyFont="1" applyBorder="1" applyAlignment="1">
      <alignment vertical="top" wrapText="1"/>
    </xf>
    <xf numFmtId="0" fontId="8" fillId="33" borderId="0" xfId="0" applyFont="1" applyFill="1" applyAlignment="1">
      <alignment horizontal="left" vertical="top"/>
    </xf>
    <xf numFmtId="0" fontId="1" fillId="0" borderId="0" xfId="0" applyFont="1" applyAlignment="1">
      <alignment vertical="top"/>
    </xf>
    <xf numFmtId="0" fontId="1" fillId="33" borderId="0" xfId="0" applyFont="1" applyFill="1" applyAlignment="1">
      <alignment vertical="top"/>
    </xf>
    <xf numFmtId="49" fontId="1" fillId="0" borderId="0" xfId="0" applyNumberFormat="1" applyFont="1" applyFill="1" applyBorder="1" applyAlignment="1">
      <alignment vertical="top"/>
    </xf>
    <xf numFmtId="49" fontId="2" fillId="0" borderId="0" xfId="0" applyNumberFormat="1" applyFont="1" applyFill="1" applyBorder="1" applyAlignment="1">
      <alignment vertical="top"/>
    </xf>
    <xf numFmtId="49" fontId="2" fillId="0" borderId="10" xfId="0" applyNumberFormat="1" applyFont="1" applyFill="1" applyBorder="1" applyAlignment="1">
      <alignment vertical="top"/>
    </xf>
    <xf numFmtId="0" fontId="12" fillId="0" borderId="11" xfId="0" applyFont="1" applyFill="1" applyBorder="1" applyAlignment="1">
      <alignment horizontal="center" vertical="top" wrapText="1"/>
    </xf>
    <xf numFmtId="180" fontId="12"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top"/>
    </xf>
    <xf numFmtId="49" fontId="12" fillId="0" borderId="12" xfId="0" applyNumberFormat="1" applyFont="1" applyFill="1" applyBorder="1" applyAlignment="1">
      <alignment horizontal="center" vertical="top"/>
    </xf>
    <xf numFmtId="49" fontId="12" fillId="0" borderId="13" xfId="0" applyNumberFormat="1" applyFont="1" applyFill="1" applyBorder="1" applyAlignment="1">
      <alignment horizontal="center" vertical="top"/>
    </xf>
    <xf numFmtId="180" fontId="10" fillId="34" borderId="14" xfId="0" applyNumberFormat="1" applyFont="1" applyFill="1" applyBorder="1" applyAlignment="1">
      <alignment horizontal="center" vertical="top"/>
    </xf>
    <xf numFmtId="0" fontId="12" fillId="0" borderId="15" xfId="0" applyFont="1" applyBorder="1" applyAlignment="1">
      <alignment vertical="top"/>
    </xf>
    <xf numFmtId="0" fontId="12" fillId="0" borderId="12" xfId="0" applyFont="1" applyBorder="1" applyAlignment="1">
      <alignment vertical="top"/>
    </xf>
    <xf numFmtId="0" fontId="12" fillId="0" borderId="15" xfId="0" applyFont="1" applyBorder="1" applyAlignment="1">
      <alignment horizontal="center" vertical="top"/>
    </xf>
    <xf numFmtId="180" fontId="12" fillId="0" borderId="15" xfId="0" applyNumberFormat="1" applyFont="1" applyFill="1" applyBorder="1" applyAlignment="1">
      <alignment horizontal="center" vertical="top"/>
    </xf>
    <xf numFmtId="180" fontId="12" fillId="0" borderId="12" xfId="0" applyNumberFormat="1" applyFont="1" applyFill="1" applyBorder="1" applyAlignment="1">
      <alignment horizontal="center" vertical="top"/>
    </xf>
    <xf numFmtId="0" fontId="12" fillId="0" borderId="13" xfId="0" applyFont="1" applyBorder="1" applyAlignment="1">
      <alignment horizontal="center" vertical="top"/>
    </xf>
    <xf numFmtId="180" fontId="12" fillId="0" borderId="13" xfId="0" applyNumberFormat="1" applyFont="1" applyFill="1" applyBorder="1" applyAlignment="1">
      <alignment horizontal="center" vertical="top"/>
    </xf>
    <xf numFmtId="0" fontId="12" fillId="0" borderId="11" xfId="0" applyFont="1" applyFill="1" applyBorder="1" applyAlignment="1">
      <alignment horizontal="center" vertical="top"/>
    </xf>
    <xf numFmtId="180" fontId="12" fillId="0" borderId="11" xfId="0" applyNumberFormat="1" applyFont="1" applyFill="1" applyBorder="1" applyAlignment="1">
      <alignment horizontal="center" vertical="top"/>
    </xf>
    <xf numFmtId="0" fontId="12" fillId="0" borderId="12" xfId="0" applyFont="1" applyBorder="1" applyAlignment="1">
      <alignment horizontal="center" vertical="top"/>
    </xf>
    <xf numFmtId="0" fontId="12" fillId="35" borderId="15" xfId="0" applyFont="1" applyFill="1" applyBorder="1" applyAlignment="1">
      <alignment vertical="top" wrapText="1"/>
    </xf>
    <xf numFmtId="49" fontId="12" fillId="33" borderId="15" xfId="0" applyNumberFormat="1" applyFont="1" applyFill="1" applyBorder="1" applyAlignment="1">
      <alignment vertical="top" wrapText="1"/>
    </xf>
    <xf numFmtId="49" fontId="12" fillId="36" borderId="16" xfId="0" applyNumberFormat="1" applyFont="1" applyFill="1" applyBorder="1" applyAlignment="1">
      <alignment vertical="top" wrapText="1"/>
    </xf>
    <xf numFmtId="0" fontId="12" fillId="0" borderId="15" xfId="0" applyFont="1" applyFill="1" applyBorder="1" applyAlignment="1">
      <alignment horizontal="center" vertical="top" wrapText="1"/>
    </xf>
    <xf numFmtId="1" fontId="12" fillId="37" borderId="11" xfId="0" applyNumberFormat="1" applyFont="1" applyFill="1" applyBorder="1" applyAlignment="1">
      <alignment horizontal="left" vertical="top" wrapText="1"/>
    </xf>
    <xf numFmtId="180" fontId="12" fillId="0" borderId="17" xfId="0" applyNumberFormat="1" applyFont="1" applyFill="1" applyBorder="1" applyAlignment="1">
      <alignment horizontal="center" vertical="top"/>
    </xf>
    <xf numFmtId="180" fontId="12" fillId="0" borderId="18" xfId="0" applyNumberFormat="1" applyFont="1" applyFill="1" applyBorder="1" applyAlignment="1">
      <alignment horizontal="center" vertical="top"/>
    </xf>
    <xf numFmtId="0" fontId="12" fillId="0" borderId="17" xfId="0" applyFont="1" applyFill="1" applyBorder="1" applyAlignment="1">
      <alignment horizontal="center" vertical="top" wrapText="1"/>
    </xf>
    <xf numFmtId="49" fontId="12" fillId="36" borderId="14" xfId="0" applyNumberFormat="1" applyFont="1" applyFill="1" applyBorder="1" applyAlignment="1">
      <alignment vertical="top" wrapText="1"/>
    </xf>
    <xf numFmtId="0" fontId="12" fillId="0" borderId="12" xfId="0" applyFont="1" applyFill="1" applyBorder="1" applyAlignment="1">
      <alignment horizontal="center" vertical="top" wrapText="1"/>
    </xf>
    <xf numFmtId="0" fontId="12" fillId="33" borderId="0" xfId="0" applyFont="1" applyFill="1" applyBorder="1" applyAlignment="1">
      <alignment vertical="top"/>
    </xf>
    <xf numFmtId="0" fontId="10" fillId="0" borderId="19" xfId="0" applyFont="1" applyBorder="1" applyAlignment="1">
      <alignment vertical="top" wrapText="1"/>
    </xf>
    <xf numFmtId="0" fontId="12" fillId="0" borderId="0" xfId="0" applyFont="1" applyAlignment="1">
      <alignment vertical="top"/>
    </xf>
    <xf numFmtId="180" fontId="12" fillId="0" borderId="0" xfId="0" applyNumberFormat="1" applyFont="1" applyAlignment="1">
      <alignment vertical="top"/>
    </xf>
    <xf numFmtId="0" fontId="10" fillId="38" borderId="20" xfId="0" applyFont="1" applyFill="1" applyBorder="1" applyAlignment="1">
      <alignment horizontal="center" vertical="top"/>
    </xf>
    <xf numFmtId="0" fontId="12" fillId="0" borderId="21" xfId="0" applyFont="1" applyBorder="1" applyAlignment="1">
      <alignment horizontal="center" vertical="top"/>
    </xf>
    <xf numFmtId="0" fontId="12" fillId="0" borderId="22" xfId="0" applyFont="1" applyBorder="1" applyAlignment="1">
      <alignment horizontal="center" vertical="top"/>
    </xf>
    <xf numFmtId="180" fontId="12" fillId="0" borderId="22" xfId="0" applyNumberFormat="1" applyFont="1" applyBorder="1" applyAlignment="1">
      <alignment horizontal="center" vertical="top"/>
    </xf>
    <xf numFmtId="180" fontId="12" fillId="0" borderId="23" xfId="0" applyNumberFormat="1" applyFont="1" applyBorder="1" applyAlignment="1">
      <alignment horizontal="center" vertical="top"/>
    </xf>
    <xf numFmtId="0" fontId="10" fillId="34" borderId="20" xfId="0" applyFont="1" applyFill="1" applyBorder="1" applyAlignment="1">
      <alignment horizontal="center" vertical="top"/>
    </xf>
    <xf numFmtId="0" fontId="1" fillId="33" borderId="0" xfId="0" applyFont="1" applyFill="1" applyAlignment="1">
      <alignment/>
    </xf>
    <xf numFmtId="0" fontId="0" fillId="33" borderId="0" xfId="0" applyFont="1" applyFill="1" applyAlignment="1">
      <alignment/>
    </xf>
    <xf numFmtId="49" fontId="12" fillId="0" borderId="19" xfId="0" applyNumberFormat="1" applyFont="1" applyFill="1" applyBorder="1" applyAlignment="1">
      <alignment horizontal="center" vertical="top"/>
    </xf>
    <xf numFmtId="49" fontId="12" fillId="0" borderId="24" xfId="0" applyNumberFormat="1" applyFont="1" applyFill="1" applyBorder="1" applyAlignment="1">
      <alignment horizontal="center" vertical="top"/>
    </xf>
    <xf numFmtId="49" fontId="12" fillId="0" borderId="15" xfId="0" applyNumberFormat="1" applyFont="1" applyFill="1" applyBorder="1" applyAlignment="1">
      <alignment horizontal="center" vertical="top"/>
    </xf>
    <xf numFmtId="49" fontId="12" fillId="0" borderId="17" xfId="0" applyNumberFormat="1" applyFont="1" applyFill="1" applyBorder="1" applyAlignment="1">
      <alignment horizontal="center" vertical="top"/>
    </xf>
    <xf numFmtId="0" fontId="12" fillId="0" borderId="25" xfId="0" applyFont="1" applyBorder="1" applyAlignment="1">
      <alignment horizontal="center" vertical="top"/>
    </xf>
    <xf numFmtId="0" fontId="12" fillId="0" borderId="11" xfId="0" applyFont="1" applyBorder="1" applyAlignment="1">
      <alignment vertical="top" wrapText="1"/>
    </xf>
    <xf numFmtId="0" fontId="12" fillId="39" borderId="13" xfId="0" applyFont="1" applyFill="1" applyBorder="1" applyAlignment="1">
      <alignment vertical="top" wrapText="1"/>
    </xf>
    <xf numFmtId="0" fontId="12" fillId="0" borderId="11" xfId="0" applyFont="1" applyBorder="1" applyAlignment="1">
      <alignment horizontal="center" vertical="top"/>
    </xf>
    <xf numFmtId="49" fontId="12" fillId="0" borderId="18" xfId="0" applyNumberFormat="1" applyFont="1" applyFill="1" applyBorder="1" applyAlignment="1">
      <alignment horizontal="center" vertical="top"/>
    </xf>
    <xf numFmtId="0" fontId="12" fillId="37" borderId="11" xfId="0" applyFont="1" applyFill="1" applyBorder="1" applyAlignment="1">
      <alignment vertical="top" wrapText="1"/>
    </xf>
    <xf numFmtId="0" fontId="12" fillId="0" borderId="15" xfId="0" applyFont="1" applyBorder="1" applyAlignment="1">
      <alignment vertical="top" wrapText="1"/>
    </xf>
    <xf numFmtId="0" fontId="12" fillId="33" borderId="11" xfId="0" applyFont="1" applyFill="1" applyBorder="1" applyAlignment="1">
      <alignment vertical="top" wrapText="1"/>
    </xf>
    <xf numFmtId="0" fontId="12" fillId="39" borderId="11" xfId="0" applyFont="1" applyFill="1" applyBorder="1" applyAlignment="1">
      <alignment vertical="top" wrapText="1"/>
    </xf>
    <xf numFmtId="0" fontId="12" fillId="37" borderId="18" xfId="0" applyFont="1" applyFill="1" applyBorder="1" applyAlignment="1">
      <alignment vertical="top" wrapText="1"/>
    </xf>
    <xf numFmtId="0" fontId="13" fillId="0" borderId="17" xfId="0" applyFont="1" applyFill="1" applyBorder="1" applyAlignment="1">
      <alignment horizontal="center" vertical="top" wrapText="1"/>
    </xf>
    <xf numFmtId="0" fontId="12" fillId="0" borderId="15" xfId="0" applyFont="1" applyFill="1" applyBorder="1" applyAlignment="1">
      <alignment horizontal="center" vertical="top"/>
    </xf>
    <xf numFmtId="49" fontId="12" fillId="0" borderId="26" xfId="0" applyNumberFormat="1" applyFont="1" applyFill="1" applyBorder="1" applyAlignment="1">
      <alignment horizontal="center" vertical="top"/>
    </xf>
    <xf numFmtId="0" fontId="15" fillId="0" borderId="10" xfId="0" applyFont="1" applyBorder="1" applyAlignment="1">
      <alignment horizontal="center" vertical="top"/>
    </xf>
    <xf numFmtId="0" fontId="16" fillId="0" borderId="10" xfId="0" applyFont="1" applyBorder="1" applyAlignment="1">
      <alignment vertical="top"/>
    </xf>
    <xf numFmtId="0" fontId="12" fillId="33" borderId="15" xfId="0" applyFont="1" applyFill="1" applyBorder="1" applyAlignment="1">
      <alignment vertical="top" wrapText="1"/>
    </xf>
    <xf numFmtId="0" fontId="12" fillId="37" borderId="15" xfId="0" applyFont="1" applyFill="1" applyBorder="1" applyAlignment="1">
      <alignment vertical="top" wrapText="1"/>
    </xf>
    <xf numFmtId="180" fontId="10" fillId="0" borderId="16" xfId="0" applyNumberFormat="1" applyFont="1" applyFill="1" applyBorder="1" applyAlignment="1">
      <alignment horizontal="center" vertical="top"/>
    </xf>
    <xf numFmtId="0" fontId="12" fillId="0" borderId="11" xfId="0" applyNumberFormat="1" applyFont="1" applyFill="1" applyBorder="1" applyAlignment="1">
      <alignment horizontal="center" vertical="top"/>
    </xf>
    <xf numFmtId="0" fontId="12" fillId="37" borderId="13"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5" xfId="0" applyFont="1" applyBorder="1" applyAlignment="1">
      <alignment horizontal="left" vertical="top" wrapText="1"/>
    </xf>
    <xf numFmtId="0" fontId="12" fillId="0" borderId="13" xfId="0" applyFont="1" applyBorder="1" applyAlignment="1">
      <alignment horizontal="left" vertical="top" wrapText="1"/>
    </xf>
    <xf numFmtId="0" fontId="12" fillId="0" borderId="25" xfId="0" applyFont="1" applyBorder="1" applyAlignment="1">
      <alignment horizontal="left" vertical="top" wrapText="1"/>
    </xf>
    <xf numFmtId="0" fontId="12" fillId="36" borderId="25" xfId="0" applyFont="1" applyFill="1" applyBorder="1" applyAlignment="1">
      <alignment vertical="top" wrapText="1"/>
    </xf>
    <xf numFmtId="0" fontId="12" fillId="0" borderId="15" xfId="0" applyFont="1" applyFill="1" applyBorder="1" applyAlignment="1">
      <alignment horizontal="left" vertical="top" wrapText="1"/>
    </xf>
    <xf numFmtId="0" fontId="12" fillId="0" borderId="11" xfId="0" applyFont="1" applyBorder="1" applyAlignment="1">
      <alignment horizontal="left" vertical="top" wrapText="1"/>
    </xf>
    <xf numFmtId="0" fontId="12" fillId="0" borderId="18" xfId="0" applyFont="1" applyFill="1" applyBorder="1" applyAlignment="1">
      <alignment vertical="top"/>
    </xf>
    <xf numFmtId="0" fontId="12" fillId="0" borderId="16" xfId="0" applyFont="1" applyBorder="1" applyAlignment="1">
      <alignment horizontal="left" vertical="top" wrapText="1"/>
    </xf>
    <xf numFmtId="49" fontId="10" fillId="0" borderId="16" xfId="0" applyNumberFormat="1" applyFont="1" applyFill="1" applyBorder="1" applyAlignment="1">
      <alignment horizontal="right" vertical="top"/>
    </xf>
    <xf numFmtId="0" fontId="12" fillId="0" borderId="17" xfId="0" applyFont="1" applyBorder="1" applyAlignment="1">
      <alignment vertical="top" wrapText="1"/>
    </xf>
    <xf numFmtId="49" fontId="12" fillId="33" borderId="17" xfId="0" applyNumberFormat="1" applyFont="1" applyFill="1" applyBorder="1" applyAlignment="1">
      <alignment vertical="top" wrapText="1"/>
    </xf>
    <xf numFmtId="180" fontId="12" fillId="0" borderId="15" xfId="0" applyNumberFormat="1" applyFont="1" applyFill="1" applyBorder="1" applyAlignment="1">
      <alignment horizontal="center" vertical="top"/>
    </xf>
    <xf numFmtId="11" fontId="12" fillId="36" borderId="14" xfId="0" applyNumberFormat="1" applyFont="1" applyFill="1" applyBorder="1" applyAlignment="1">
      <alignment vertical="top" wrapText="1"/>
    </xf>
    <xf numFmtId="0" fontId="12" fillId="0" borderId="12" xfId="0" applyFont="1" applyBorder="1" applyAlignment="1">
      <alignment vertical="top" wrapText="1"/>
    </xf>
    <xf numFmtId="0" fontId="12" fillId="39" borderId="12" xfId="0" applyFont="1" applyFill="1" applyBorder="1" applyAlignment="1">
      <alignment vertical="top" wrapText="1"/>
    </xf>
    <xf numFmtId="0" fontId="12" fillId="0" borderId="12" xfId="0" applyFont="1" applyBorder="1" applyAlignment="1">
      <alignment horizontal="left" vertical="top" wrapText="1"/>
    </xf>
    <xf numFmtId="0" fontId="12" fillId="36" borderId="16" xfId="0" applyFont="1" applyFill="1" applyBorder="1" applyAlignment="1">
      <alignment vertical="top" wrapText="1"/>
    </xf>
    <xf numFmtId="0" fontId="13" fillId="0" borderId="18" xfId="0" applyFont="1" applyFill="1" applyBorder="1" applyAlignment="1">
      <alignment vertical="top" wrapText="1"/>
    </xf>
    <xf numFmtId="0" fontId="12" fillId="33" borderId="12" xfId="0" applyFont="1" applyFill="1" applyBorder="1" applyAlignment="1">
      <alignment vertical="top" wrapText="1"/>
    </xf>
    <xf numFmtId="0" fontId="12" fillId="33" borderId="12" xfId="0" applyFont="1" applyFill="1" applyBorder="1" applyAlignment="1">
      <alignment vertical="top"/>
    </xf>
    <xf numFmtId="0" fontId="12" fillId="0" borderId="16" xfId="0" applyFont="1" applyBorder="1" applyAlignment="1">
      <alignment horizontal="center" vertical="top"/>
    </xf>
    <xf numFmtId="0" fontId="12" fillId="33" borderId="16" xfId="0" applyFont="1" applyFill="1" applyBorder="1" applyAlignment="1">
      <alignment vertical="top" wrapText="1"/>
    </xf>
    <xf numFmtId="0" fontId="12" fillId="0" borderId="17" xfId="0" applyNumberFormat="1" applyFont="1" applyFill="1" applyBorder="1" applyAlignment="1">
      <alignment horizontal="center" vertical="top"/>
    </xf>
    <xf numFmtId="49" fontId="12" fillId="36" borderId="12" xfId="0" applyNumberFormat="1" applyFont="1" applyFill="1" applyBorder="1" applyAlignment="1">
      <alignment vertical="top" wrapText="1"/>
    </xf>
    <xf numFmtId="0" fontId="12" fillId="33" borderId="14" xfId="0" applyFont="1" applyFill="1" applyBorder="1" applyAlignment="1">
      <alignment vertical="top" wrapText="1"/>
    </xf>
    <xf numFmtId="49" fontId="12" fillId="36" borderId="25" xfId="0" applyNumberFormat="1" applyFont="1" applyFill="1" applyBorder="1" applyAlignment="1">
      <alignment vertical="top" wrapText="1"/>
    </xf>
    <xf numFmtId="0" fontId="12" fillId="0" borderId="13" xfId="0" applyFont="1" applyFill="1" applyBorder="1" applyAlignment="1">
      <alignment horizontal="left" vertical="top" wrapText="1"/>
    </xf>
    <xf numFmtId="0" fontId="12" fillId="0" borderId="12" xfId="0" applyFont="1" applyFill="1" applyBorder="1" applyAlignment="1">
      <alignment horizontal="center" vertical="top"/>
    </xf>
    <xf numFmtId="0" fontId="12" fillId="36" borderId="15" xfId="0" applyFont="1" applyFill="1" applyBorder="1" applyAlignment="1">
      <alignment vertical="top" wrapText="1"/>
    </xf>
    <xf numFmtId="0" fontId="12" fillId="36" borderId="12" xfId="0" applyFont="1" applyFill="1" applyBorder="1" applyAlignment="1">
      <alignment vertical="top" wrapText="1"/>
    </xf>
    <xf numFmtId="0" fontId="10" fillId="0" borderId="16" xfId="0" applyFont="1" applyFill="1" applyBorder="1" applyAlignment="1">
      <alignment horizontal="right" vertical="top"/>
    </xf>
    <xf numFmtId="180" fontId="10" fillId="0" borderId="25" xfId="0" applyNumberFormat="1" applyFont="1" applyFill="1" applyBorder="1" applyAlignment="1">
      <alignment horizontal="center" vertical="top"/>
    </xf>
    <xf numFmtId="0" fontId="10" fillId="0" borderId="25" xfId="0" applyFont="1" applyFill="1" applyBorder="1" applyAlignment="1">
      <alignment horizontal="right" vertical="top"/>
    </xf>
    <xf numFmtId="49" fontId="10" fillId="0" borderId="25" xfId="0" applyNumberFormat="1" applyFont="1" applyFill="1" applyBorder="1" applyAlignment="1">
      <alignment horizontal="right" vertical="top"/>
    </xf>
    <xf numFmtId="180" fontId="10" fillId="0" borderId="16" xfId="0" applyNumberFormat="1" applyFont="1" applyFill="1" applyBorder="1" applyAlignment="1">
      <alignment horizontal="center" vertical="center"/>
    </xf>
    <xf numFmtId="180" fontId="10" fillId="0" borderId="18" xfId="0" applyNumberFormat="1" applyFont="1" applyFill="1" applyBorder="1" applyAlignment="1">
      <alignment horizontal="center" vertical="center"/>
    </xf>
    <xf numFmtId="180" fontId="12" fillId="0" borderId="12" xfId="0" applyNumberFormat="1" applyFont="1" applyFill="1" applyBorder="1" applyAlignment="1">
      <alignment vertical="top"/>
    </xf>
    <xf numFmtId="180" fontId="12" fillId="0" borderId="13" xfId="0" applyNumberFormat="1" applyFont="1" applyFill="1" applyBorder="1" applyAlignment="1">
      <alignment vertical="top"/>
    </xf>
    <xf numFmtId="180" fontId="12" fillId="0" borderId="17" xfId="0" applyNumberFormat="1" applyFont="1" applyFill="1" applyBorder="1" applyAlignment="1">
      <alignment horizontal="center" vertical="top"/>
    </xf>
    <xf numFmtId="49" fontId="12" fillId="33" borderId="27" xfId="0" applyNumberFormat="1" applyFont="1" applyFill="1" applyBorder="1" applyAlignment="1">
      <alignment horizontal="center" vertical="top"/>
    </xf>
    <xf numFmtId="49" fontId="12" fillId="33" borderId="28" xfId="0" applyNumberFormat="1" applyFont="1" applyFill="1" applyBorder="1" applyAlignment="1">
      <alignment horizontal="center" vertical="top"/>
    </xf>
    <xf numFmtId="49" fontId="12" fillId="33" borderId="29" xfId="0" applyNumberFormat="1" applyFont="1" applyFill="1" applyBorder="1" applyAlignment="1">
      <alignment horizontal="center" vertical="top"/>
    </xf>
    <xf numFmtId="49" fontId="12" fillId="33" borderId="0" xfId="0" applyNumberFormat="1" applyFont="1" applyFill="1" applyBorder="1" applyAlignment="1">
      <alignment horizontal="center" vertical="top"/>
    </xf>
    <xf numFmtId="49" fontId="12" fillId="33" borderId="30" xfId="0" applyNumberFormat="1" applyFont="1" applyFill="1" applyBorder="1" applyAlignment="1">
      <alignment horizontal="center" vertical="top"/>
    </xf>
    <xf numFmtId="49" fontId="12" fillId="33" borderId="31" xfId="0" applyNumberFormat="1" applyFont="1" applyFill="1" applyBorder="1" applyAlignment="1">
      <alignment horizontal="center" vertical="top"/>
    </xf>
    <xf numFmtId="49" fontId="12" fillId="33" borderId="27" xfId="0" applyNumberFormat="1" applyFont="1" applyFill="1" applyBorder="1" applyAlignment="1">
      <alignment vertical="top"/>
    </xf>
    <xf numFmtId="49" fontId="12" fillId="33" borderId="28" xfId="0" applyNumberFormat="1" applyFont="1" applyFill="1" applyBorder="1" applyAlignment="1">
      <alignment vertical="top"/>
    </xf>
    <xf numFmtId="49" fontId="12" fillId="33" borderId="29" xfId="0" applyNumberFormat="1" applyFont="1" applyFill="1" applyBorder="1" applyAlignment="1">
      <alignment vertical="top"/>
    </xf>
    <xf numFmtId="49" fontId="12" fillId="33" borderId="0" xfId="0" applyNumberFormat="1" applyFont="1" applyFill="1" applyBorder="1" applyAlignment="1">
      <alignment vertical="top"/>
    </xf>
    <xf numFmtId="49" fontId="12" fillId="33" borderId="30" xfId="0" applyNumberFormat="1" applyFont="1" applyFill="1" applyBorder="1" applyAlignment="1">
      <alignment vertical="top"/>
    </xf>
    <xf numFmtId="49" fontId="12" fillId="33" borderId="31" xfId="0" applyNumberFormat="1" applyFont="1" applyFill="1" applyBorder="1" applyAlignment="1">
      <alignment vertical="top"/>
    </xf>
    <xf numFmtId="0" fontId="12" fillId="37" borderId="11" xfId="0" applyFont="1" applyFill="1" applyBorder="1" applyAlignment="1">
      <alignment horizontal="center" vertical="top" wrapText="1"/>
    </xf>
    <xf numFmtId="0" fontId="12" fillId="37" borderId="13" xfId="0" applyFont="1" applyFill="1" applyBorder="1" applyAlignment="1">
      <alignment vertical="top" wrapText="1"/>
    </xf>
    <xf numFmtId="0" fontId="12" fillId="37" borderId="18" xfId="0" applyFont="1" applyFill="1" applyBorder="1" applyAlignment="1">
      <alignment horizontal="left" vertical="top" wrapText="1"/>
    </xf>
    <xf numFmtId="0" fontId="12" fillId="37" borderId="18" xfId="0" applyNumberFormat="1" applyFont="1" applyFill="1" applyBorder="1" applyAlignment="1">
      <alignment horizontal="center" vertical="top"/>
    </xf>
    <xf numFmtId="49" fontId="12" fillId="37" borderId="18" xfId="0" applyNumberFormat="1" applyFont="1" applyFill="1" applyBorder="1" applyAlignment="1">
      <alignment horizontal="center" vertical="top"/>
    </xf>
    <xf numFmtId="0" fontId="12" fillId="39" borderId="15" xfId="0" applyFont="1" applyFill="1" applyBorder="1" applyAlignment="1">
      <alignment vertical="top" wrapText="1"/>
    </xf>
    <xf numFmtId="0" fontId="12" fillId="39" borderId="15" xfId="0" applyNumberFormat="1" applyFont="1" applyFill="1" applyBorder="1" applyAlignment="1">
      <alignment horizontal="center" vertical="top"/>
    </xf>
    <xf numFmtId="0" fontId="12" fillId="39" borderId="15" xfId="0" applyFont="1" applyFill="1" applyBorder="1" applyAlignment="1">
      <alignment horizontal="center" vertical="top"/>
    </xf>
    <xf numFmtId="180" fontId="12" fillId="0" borderId="15" xfId="0" applyNumberFormat="1" applyFont="1" applyFill="1" applyBorder="1" applyAlignment="1">
      <alignment horizontal="center" vertical="top" wrapText="1"/>
    </xf>
    <xf numFmtId="180" fontId="10" fillId="0" borderId="25" xfId="0" applyNumberFormat="1" applyFont="1" applyFill="1" applyBorder="1" applyAlignment="1">
      <alignment horizontal="center" vertical="center"/>
    </xf>
    <xf numFmtId="0" fontId="12" fillId="37" borderId="15" xfId="0" applyFont="1" applyFill="1" applyBorder="1" applyAlignment="1">
      <alignment horizontal="left" vertical="top" wrapText="1"/>
    </xf>
    <xf numFmtId="1" fontId="12" fillId="37" borderId="15" xfId="0" applyNumberFormat="1" applyFont="1" applyFill="1" applyBorder="1" applyAlignment="1">
      <alignment horizontal="center" vertical="top"/>
    </xf>
    <xf numFmtId="0" fontId="12" fillId="37" borderId="15" xfId="0" applyFont="1" applyFill="1" applyBorder="1" applyAlignment="1">
      <alignment vertical="top"/>
    </xf>
    <xf numFmtId="1" fontId="12" fillId="37" borderId="13" xfId="0" applyNumberFormat="1" applyFont="1" applyFill="1" applyBorder="1" applyAlignment="1">
      <alignment horizontal="center" vertical="top" wrapText="1"/>
    </xf>
    <xf numFmtId="182" fontId="10" fillId="0" borderId="25" xfId="0" applyNumberFormat="1" applyFont="1" applyFill="1" applyBorder="1" applyAlignment="1">
      <alignment horizontal="center" vertical="top"/>
    </xf>
    <xf numFmtId="0" fontId="12" fillId="0" borderId="17" xfId="0" applyFont="1" applyFill="1" applyBorder="1" applyAlignment="1">
      <alignment horizontal="center" vertical="top"/>
    </xf>
    <xf numFmtId="182" fontId="12" fillId="0" borderId="15" xfId="0" applyNumberFormat="1" applyFont="1" applyFill="1" applyBorder="1" applyAlignment="1">
      <alignment horizontal="center" vertical="top"/>
    </xf>
    <xf numFmtId="180" fontId="10" fillId="0" borderId="25" xfId="0" applyNumberFormat="1" applyFont="1" applyFill="1" applyBorder="1" applyAlignment="1">
      <alignment horizontal="center" vertical="top"/>
    </xf>
    <xf numFmtId="180" fontId="12" fillId="0" borderId="15" xfId="0" applyNumberFormat="1" applyFont="1" applyFill="1" applyBorder="1" applyAlignment="1">
      <alignment horizontal="center" vertical="top" wrapText="1"/>
    </xf>
    <xf numFmtId="0" fontId="12" fillId="36" borderId="25" xfId="0" applyNumberFormat="1" applyFont="1" applyFill="1" applyBorder="1" applyAlignment="1">
      <alignment horizontal="center" vertical="top"/>
    </xf>
    <xf numFmtId="0" fontId="12" fillId="35" borderId="15" xfId="0" applyFont="1" applyFill="1" applyBorder="1" applyAlignment="1">
      <alignment vertical="top"/>
    </xf>
    <xf numFmtId="0" fontId="12" fillId="35" borderId="11" xfId="0" applyFont="1" applyFill="1" applyBorder="1" applyAlignment="1">
      <alignment vertical="top"/>
    </xf>
    <xf numFmtId="0" fontId="12" fillId="35" borderId="12" xfId="0" applyFont="1" applyFill="1" applyBorder="1" applyAlignment="1">
      <alignment horizontal="justify" vertical="top"/>
    </xf>
    <xf numFmtId="0" fontId="12" fillId="35" borderId="12" xfId="0" applyFont="1" applyFill="1" applyBorder="1" applyAlignment="1">
      <alignment vertical="top"/>
    </xf>
    <xf numFmtId="0" fontId="12" fillId="35" borderId="18" xfId="0" applyFont="1" applyFill="1" applyBorder="1" applyAlignment="1">
      <alignment vertical="top"/>
    </xf>
    <xf numFmtId="0" fontId="12" fillId="35" borderId="13" xfId="0" applyFont="1" applyFill="1" applyBorder="1" applyAlignment="1">
      <alignment vertical="top"/>
    </xf>
    <xf numFmtId="0" fontId="12" fillId="35" borderId="12" xfId="0" applyFont="1" applyFill="1" applyBorder="1" applyAlignment="1">
      <alignment horizontal="center" vertical="top"/>
    </xf>
    <xf numFmtId="0" fontId="12" fillId="35" borderId="13" xfId="0" applyFont="1" applyFill="1" applyBorder="1" applyAlignment="1">
      <alignment horizontal="center" vertical="top"/>
    </xf>
    <xf numFmtId="0" fontId="12" fillId="35" borderId="18" xfId="0" applyFont="1" applyFill="1" applyBorder="1" applyAlignment="1">
      <alignment horizontal="center" vertical="top"/>
    </xf>
    <xf numFmtId="0" fontId="12" fillId="35" borderId="25" xfId="0" applyFont="1" applyFill="1" applyBorder="1" applyAlignment="1">
      <alignment horizontal="left" vertical="top"/>
    </xf>
    <xf numFmtId="0" fontId="12" fillId="35" borderId="25" xfId="0" applyFont="1" applyFill="1" applyBorder="1" applyAlignment="1">
      <alignment vertical="top"/>
    </xf>
    <xf numFmtId="0" fontId="13" fillId="35" borderId="18" xfId="0" applyFont="1" applyFill="1" applyBorder="1" applyAlignment="1">
      <alignment vertical="top"/>
    </xf>
    <xf numFmtId="0" fontId="12" fillId="35" borderId="13" xfId="0" applyFont="1" applyFill="1" applyBorder="1" applyAlignment="1">
      <alignment horizontal="left" vertical="top" wrapText="1"/>
    </xf>
    <xf numFmtId="180" fontId="12" fillId="36" borderId="15" xfId="0" applyNumberFormat="1" applyFont="1" applyFill="1" applyBorder="1" applyAlignment="1">
      <alignment vertical="top" wrapText="1"/>
    </xf>
    <xf numFmtId="0" fontId="12" fillId="36" borderId="15" xfId="0" applyNumberFormat="1" applyFont="1" applyFill="1" applyBorder="1" applyAlignment="1">
      <alignment horizontal="center" vertical="top"/>
    </xf>
    <xf numFmtId="49" fontId="12" fillId="36" borderId="15" xfId="0" applyNumberFormat="1" applyFont="1" applyFill="1" applyBorder="1" applyAlignment="1">
      <alignment horizontal="center" vertical="top"/>
    </xf>
    <xf numFmtId="49" fontId="12" fillId="36" borderId="13" xfId="0" applyNumberFormat="1" applyFont="1" applyFill="1" applyBorder="1" applyAlignment="1">
      <alignment vertical="top" wrapText="1"/>
    </xf>
    <xf numFmtId="49" fontId="12" fillId="36" borderId="12" xfId="0" applyNumberFormat="1" applyFont="1" applyFill="1" applyBorder="1" applyAlignment="1">
      <alignment horizontal="center" vertical="top"/>
    </xf>
    <xf numFmtId="49" fontId="12" fillId="36" borderId="16" xfId="0" applyNumberFormat="1" applyFont="1" applyFill="1" applyBorder="1" applyAlignment="1">
      <alignment horizontal="left" vertical="top" wrapText="1"/>
    </xf>
    <xf numFmtId="49" fontId="12" fillId="36" borderId="16" xfId="0" applyNumberFormat="1" applyFont="1" applyFill="1" applyBorder="1" applyAlignment="1">
      <alignment horizontal="center" vertical="top"/>
    </xf>
    <xf numFmtId="0" fontId="12" fillId="36" borderId="16" xfId="0" applyFont="1" applyFill="1" applyBorder="1" applyAlignment="1">
      <alignment horizontal="center" vertical="top"/>
    </xf>
    <xf numFmtId="0" fontId="12" fillId="36" borderId="16" xfId="0" applyFont="1" applyFill="1" applyBorder="1" applyAlignment="1">
      <alignment horizontal="left" vertical="top" wrapText="1"/>
    </xf>
    <xf numFmtId="49" fontId="10" fillId="36" borderId="16" xfId="0" applyNumberFormat="1" applyFont="1" applyFill="1" applyBorder="1" applyAlignment="1">
      <alignment horizontal="center" vertical="top"/>
    </xf>
    <xf numFmtId="49" fontId="10" fillId="0" borderId="16" xfId="0" applyNumberFormat="1" applyFont="1" applyFill="1" applyBorder="1" applyAlignment="1">
      <alignment horizontal="right" vertical="center"/>
    </xf>
    <xf numFmtId="49" fontId="10" fillId="0" borderId="25" xfId="0" applyNumberFormat="1" applyFont="1" applyFill="1" applyBorder="1" applyAlignment="1">
      <alignment horizontal="right" vertical="center"/>
    </xf>
    <xf numFmtId="49" fontId="12" fillId="35" borderId="25" xfId="0" applyNumberFormat="1" applyFont="1" applyFill="1" applyBorder="1" applyAlignment="1">
      <alignment horizontal="center" vertical="top"/>
    </xf>
    <xf numFmtId="0" fontId="12" fillId="36" borderId="14" xfId="0" applyFont="1" applyFill="1" applyBorder="1" applyAlignment="1">
      <alignment vertical="top" wrapText="1"/>
    </xf>
    <xf numFmtId="0" fontId="12" fillId="36" borderId="14" xfId="0" applyFont="1" applyFill="1" applyBorder="1" applyAlignment="1">
      <alignment horizontal="left" vertical="top"/>
    </xf>
    <xf numFmtId="0" fontId="12" fillId="36" borderId="14" xfId="0" applyNumberFormat="1" applyFont="1" applyFill="1" applyBorder="1" applyAlignment="1">
      <alignment horizontal="left" vertical="top"/>
    </xf>
    <xf numFmtId="49" fontId="12" fillId="36" borderId="14" xfId="0" applyNumberFormat="1" applyFont="1" applyFill="1" applyBorder="1" applyAlignment="1">
      <alignment vertical="top"/>
    </xf>
    <xf numFmtId="49" fontId="12" fillId="40" borderId="29" xfId="0" applyNumberFormat="1" applyFont="1" applyFill="1" applyBorder="1" applyAlignment="1">
      <alignment horizontal="center" vertical="top"/>
    </xf>
    <xf numFmtId="49" fontId="12" fillId="35" borderId="0" xfId="0" applyNumberFormat="1" applyFont="1" applyFill="1" applyBorder="1" applyAlignment="1">
      <alignment horizontal="center" vertical="top"/>
    </xf>
    <xf numFmtId="180" fontId="10" fillId="0" borderId="25" xfId="0" applyNumberFormat="1" applyFont="1" applyFill="1" applyBorder="1" applyAlignment="1">
      <alignment horizontal="right" vertical="top"/>
    </xf>
    <xf numFmtId="180" fontId="12" fillId="0" borderId="15" xfId="0" applyNumberFormat="1" applyFont="1" applyFill="1" applyBorder="1" applyAlignment="1">
      <alignment horizontal="right" vertical="top"/>
    </xf>
    <xf numFmtId="180" fontId="10" fillId="0" borderId="15" xfId="0" applyNumberFormat="1" applyFont="1" applyFill="1" applyBorder="1" applyAlignment="1">
      <alignment horizontal="center" vertical="center"/>
    </xf>
    <xf numFmtId="180" fontId="12" fillId="37" borderId="11" xfId="0" applyNumberFormat="1" applyFont="1" applyFill="1" applyBorder="1" applyAlignment="1">
      <alignment horizontal="left" vertical="top" wrapText="1"/>
    </xf>
    <xf numFmtId="1" fontId="12" fillId="37" borderId="11" xfId="0" applyNumberFormat="1" applyFont="1" applyFill="1" applyBorder="1" applyAlignment="1">
      <alignment horizontal="center" vertical="top"/>
    </xf>
    <xf numFmtId="180" fontId="10" fillId="37" borderId="25" xfId="0" applyNumberFormat="1" applyFont="1" applyFill="1" applyBorder="1" applyAlignment="1">
      <alignment horizontal="right" vertical="center"/>
    </xf>
    <xf numFmtId="180" fontId="12" fillId="37" borderId="25" xfId="0" applyNumberFormat="1" applyFont="1" applyFill="1" applyBorder="1" applyAlignment="1">
      <alignment horizontal="left" vertical="top"/>
    </xf>
    <xf numFmtId="180" fontId="12" fillId="0" borderId="15" xfId="0" applyNumberFormat="1" applyFont="1" applyFill="1" applyBorder="1" applyAlignment="1">
      <alignment horizontal="center" vertical="center"/>
    </xf>
    <xf numFmtId="0" fontId="12" fillId="35" borderId="15" xfId="0" applyFont="1" applyFill="1" applyBorder="1" applyAlignment="1">
      <alignment horizontal="left" vertical="top" wrapText="1"/>
    </xf>
    <xf numFmtId="0" fontId="12" fillId="35" borderId="15" xfId="0" applyFont="1" applyFill="1" applyBorder="1" applyAlignment="1">
      <alignment horizontal="center" vertical="top"/>
    </xf>
    <xf numFmtId="0" fontId="12" fillId="39" borderId="12" xfId="0" applyFont="1" applyFill="1" applyBorder="1" applyAlignment="1">
      <alignment horizontal="center" vertical="top"/>
    </xf>
    <xf numFmtId="0" fontId="12" fillId="39" borderId="12" xfId="0" applyFont="1" applyFill="1" applyBorder="1" applyAlignment="1">
      <alignment vertical="top"/>
    </xf>
    <xf numFmtId="0" fontId="12" fillId="36" borderId="13" xfId="0" applyNumberFormat="1" applyFont="1" applyFill="1" applyBorder="1" applyAlignment="1">
      <alignment horizontal="center" vertical="top"/>
    </xf>
    <xf numFmtId="0" fontId="12" fillId="36" borderId="13" xfId="0" applyFont="1" applyFill="1" applyBorder="1" applyAlignment="1">
      <alignment vertical="top"/>
    </xf>
    <xf numFmtId="0" fontId="12" fillId="36" borderId="25" xfId="0" applyFont="1" applyFill="1" applyBorder="1" applyAlignment="1">
      <alignment vertical="top"/>
    </xf>
    <xf numFmtId="0" fontId="12" fillId="39" borderId="15" xfId="0" applyFont="1" applyFill="1" applyBorder="1" applyAlignment="1">
      <alignment horizontal="left" vertical="top" wrapText="1"/>
    </xf>
    <xf numFmtId="1" fontId="12" fillId="39" borderId="15" xfId="0" applyNumberFormat="1" applyFont="1" applyFill="1" applyBorder="1" applyAlignment="1">
      <alignment horizontal="center" vertical="top"/>
    </xf>
    <xf numFmtId="0" fontId="12" fillId="39" borderId="12" xfId="0" applyFont="1" applyFill="1" applyBorder="1" applyAlignment="1">
      <alignment horizontal="left" vertical="top" wrapText="1"/>
    </xf>
    <xf numFmtId="1" fontId="12" fillId="39" borderId="12" xfId="0" applyNumberFormat="1" applyFont="1" applyFill="1" applyBorder="1" applyAlignment="1">
      <alignment horizontal="center" vertical="top"/>
    </xf>
    <xf numFmtId="0" fontId="12" fillId="0" borderId="17" xfId="0" applyFont="1" applyFill="1" applyBorder="1" applyAlignment="1">
      <alignment vertical="top"/>
    </xf>
    <xf numFmtId="49" fontId="12" fillId="36" borderId="17" xfId="0" applyNumberFormat="1" applyFont="1" applyFill="1" applyBorder="1" applyAlignment="1">
      <alignment horizontal="justify" vertical="top"/>
    </xf>
    <xf numFmtId="0" fontId="12" fillId="36" borderId="17" xfId="0" applyNumberFormat="1" applyFont="1" applyFill="1" applyBorder="1" applyAlignment="1">
      <alignment horizontal="center" vertical="top"/>
    </xf>
    <xf numFmtId="49" fontId="10" fillId="36" borderId="12" xfId="0" applyNumberFormat="1" applyFont="1" applyFill="1" applyBorder="1" applyAlignment="1">
      <alignment horizontal="center" vertical="top"/>
    </xf>
    <xf numFmtId="0" fontId="12" fillId="35" borderId="13" xfId="0" applyFont="1" applyFill="1" applyBorder="1" applyAlignment="1">
      <alignment horizontal="left" vertical="top"/>
    </xf>
    <xf numFmtId="49" fontId="12" fillId="35" borderId="13" xfId="0" applyNumberFormat="1" applyFont="1" applyFill="1" applyBorder="1" applyAlignment="1">
      <alignment horizontal="center" vertical="top"/>
    </xf>
    <xf numFmtId="0" fontId="12" fillId="35" borderId="25" xfId="0" applyFont="1" applyFill="1" applyBorder="1" applyAlignment="1">
      <alignment horizontal="center" vertical="top"/>
    </xf>
    <xf numFmtId="49" fontId="12" fillId="36" borderId="12" xfId="0" applyNumberFormat="1" applyFont="1" applyFill="1" applyBorder="1" applyAlignment="1">
      <alignment horizontal="left" vertical="top" wrapText="1"/>
    </xf>
    <xf numFmtId="0" fontId="12" fillId="36" borderId="12" xfId="0" applyNumberFormat="1" applyFont="1" applyFill="1" applyBorder="1" applyAlignment="1">
      <alignment horizontal="center" vertical="top"/>
    </xf>
    <xf numFmtId="0" fontId="12" fillId="36" borderId="25" xfId="0" applyFont="1" applyFill="1" applyBorder="1" applyAlignment="1">
      <alignment horizontal="center" vertical="top"/>
    </xf>
    <xf numFmtId="0" fontId="12" fillId="36" borderId="16" xfId="0" applyFont="1" applyFill="1" applyBorder="1" applyAlignment="1">
      <alignment vertical="top"/>
    </xf>
    <xf numFmtId="49" fontId="12" fillId="36" borderId="17" xfId="0" applyNumberFormat="1" applyFont="1" applyFill="1" applyBorder="1" applyAlignment="1">
      <alignment vertical="top" wrapText="1"/>
    </xf>
    <xf numFmtId="0" fontId="12" fillId="36" borderId="12" xfId="0" applyFont="1" applyFill="1" applyBorder="1" applyAlignment="1">
      <alignment horizontal="center" vertical="top"/>
    </xf>
    <xf numFmtId="0" fontId="12" fillId="36" borderId="12" xfId="0" applyFont="1" applyFill="1" applyBorder="1" applyAlignment="1">
      <alignment vertical="top"/>
    </xf>
    <xf numFmtId="180" fontId="12" fillId="0" borderId="11" xfId="0" applyNumberFormat="1" applyFont="1" applyFill="1" applyBorder="1" applyAlignment="1">
      <alignment vertical="top" wrapText="1"/>
    </xf>
    <xf numFmtId="0" fontId="10" fillId="0" borderId="25" xfId="0" applyFont="1" applyFill="1" applyBorder="1" applyAlignment="1">
      <alignment vertical="top"/>
    </xf>
    <xf numFmtId="0" fontId="12" fillId="39" borderId="13" xfId="0" applyFont="1" applyFill="1" applyBorder="1" applyAlignment="1">
      <alignment horizontal="center" vertical="top"/>
    </xf>
    <xf numFmtId="0" fontId="12" fillId="36" borderId="15" xfId="0" applyFont="1" applyFill="1" applyBorder="1" applyAlignment="1">
      <alignment horizontal="center" vertical="top"/>
    </xf>
    <xf numFmtId="0" fontId="12" fillId="36" borderId="15" xfId="0" applyFont="1" applyFill="1" applyBorder="1" applyAlignment="1">
      <alignment vertical="top"/>
    </xf>
    <xf numFmtId="0" fontId="12" fillId="0" borderId="15" xfId="0" applyFont="1" applyFill="1" applyBorder="1" applyAlignment="1">
      <alignment horizontal="center" vertical="top"/>
    </xf>
    <xf numFmtId="49" fontId="10" fillId="34" borderId="14" xfId="0" applyNumberFormat="1" applyFont="1" applyFill="1" applyBorder="1" applyAlignment="1">
      <alignment vertical="top"/>
    </xf>
    <xf numFmtId="0" fontId="12" fillId="0" borderId="23" xfId="0" applyFont="1" applyBorder="1" applyAlignment="1">
      <alignment horizontal="center" vertical="top"/>
    </xf>
    <xf numFmtId="0" fontId="12" fillId="38" borderId="20" xfId="0" applyFont="1" applyFill="1" applyBorder="1" applyAlignment="1">
      <alignment horizontal="center" vertical="top"/>
    </xf>
    <xf numFmtId="0" fontId="12" fillId="34" borderId="24" xfId="0" applyFont="1" applyFill="1" applyBorder="1" applyAlignment="1">
      <alignment vertical="top"/>
    </xf>
    <xf numFmtId="0" fontId="12" fillId="34" borderId="32" xfId="0" applyFont="1" applyFill="1" applyBorder="1" applyAlignment="1">
      <alignment vertical="top"/>
    </xf>
    <xf numFmtId="0" fontId="18" fillId="0" borderId="0" xfId="0" applyFont="1" applyFill="1" applyBorder="1" applyAlignment="1">
      <alignment horizontal="left" vertical="top"/>
    </xf>
    <xf numFmtId="180" fontId="18" fillId="0" borderId="0" xfId="0" applyNumberFormat="1" applyFont="1" applyBorder="1" applyAlignment="1">
      <alignment vertical="top"/>
    </xf>
    <xf numFmtId="0" fontId="18" fillId="0" borderId="0" xfId="0" applyFont="1" applyBorder="1" applyAlignment="1">
      <alignment vertical="top"/>
    </xf>
    <xf numFmtId="0" fontId="6" fillId="33" borderId="0" xfId="0" applyFont="1" applyFill="1" applyAlignment="1">
      <alignment horizontal="left" vertical="top" wrapText="1"/>
    </xf>
    <xf numFmtId="0" fontId="8" fillId="33" borderId="0" xfId="0" applyFont="1" applyFill="1" applyAlignment="1">
      <alignment horizontal="left" vertical="top" wrapText="1"/>
    </xf>
    <xf numFmtId="0" fontId="7" fillId="33" borderId="0" xfId="0" applyFont="1" applyFill="1" applyAlignment="1">
      <alignment horizontal="left" vertical="top" wrapText="1"/>
    </xf>
    <xf numFmtId="0" fontId="6" fillId="33" borderId="0" xfId="0" applyFont="1" applyFill="1" applyBorder="1" applyAlignment="1">
      <alignment horizontal="center" vertical="top" wrapText="1"/>
    </xf>
    <xf numFmtId="0" fontId="12" fillId="37" borderId="13" xfId="0" applyFont="1" applyFill="1" applyBorder="1" applyAlignment="1">
      <alignment horizontal="center" vertical="top" wrapText="1"/>
    </xf>
    <xf numFmtId="0" fontId="12" fillId="37" borderId="25" xfId="0" applyFont="1" applyFill="1" applyBorder="1" applyAlignment="1">
      <alignment horizontal="center" vertical="top" wrapText="1"/>
    </xf>
    <xf numFmtId="0" fontId="12" fillId="36" borderId="11" xfId="0" applyFont="1" applyFill="1" applyBorder="1" applyAlignment="1">
      <alignment vertical="top" wrapText="1"/>
    </xf>
    <xf numFmtId="0" fontId="13" fillId="36" borderId="25" xfId="0" applyFont="1" applyFill="1" applyBorder="1" applyAlignment="1">
      <alignment vertical="top" wrapText="1"/>
    </xf>
    <xf numFmtId="49" fontId="12" fillId="37" borderId="11" xfId="0" applyNumberFormat="1" applyFont="1" applyFill="1" applyBorder="1" applyAlignment="1">
      <alignment vertical="top" wrapText="1"/>
    </xf>
    <xf numFmtId="0" fontId="13" fillId="37" borderId="18" xfId="0" applyFont="1" applyFill="1" applyBorder="1" applyAlignment="1">
      <alignment vertical="top" wrapText="1"/>
    </xf>
    <xf numFmtId="0" fontId="12" fillId="37" borderId="18" xfId="0" applyFont="1" applyFill="1" applyBorder="1" applyAlignment="1">
      <alignment vertical="top" wrapText="1"/>
    </xf>
    <xf numFmtId="0" fontId="13" fillId="37" borderId="25" xfId="0" applyFont="1" applyFill="1" applyBorder="1" applyAlignment="1">
      <alignment vertical="top" wrapText="1"/>
    </xf>
    <xf numFmtId="0" fontId="12" fillId="37" borderId="13" xfId="0" applyFont="1" applyFill="1" applyBorder="1" applyAlignment="1">
      <alignment vertical="top" wrapText="1"/>
    </xf>
    <xf numFmtId="0" fontId="12" fillId="37" borderId="25" xfId="0" applyFont="1" applyFill="1" applyBorder="1" applyAlignment="1">
      <alignment vertical="top" wrapText="1"/>
    </xf>
    <xf numFmtId="0" fontId="12" fillId="37" borderId="11" xfId="0" applyFont="1" applyFill="1" applyBorder="1" applyAlignment="1">
      <alignment vertical="top" wrapText="1"/>
    </xf>
    <xf numFmtId="0" fontId="12" fillId="36" borderId="12" xfId="0" applyFont="1" applyFill="1" applyBorder="1" applyAlignment="1">
      <alignment horizontal="center" vertical="top" wrapText="1"/>
    </xf>
    <xf numFmtId="0" fontId="13" fillId="36" borderId="16" xfId="0" applyFont="1" applyFill="1" applyBorder="1" applyAlignment="1">
      <alignment horizontal="center" vertical="top" wrapText="1"/>
    </xf>
    <xf numFmtId="0" fontId="12" fillId="0" borderId="15" xfId="0" applyFont="1" applyBorder="1" applyAlignment="1">
      <alignment horizontal="center" vertical="top" wrapText="1"/>
    </xf>
    <xf numFmtId="0" fontId="13" fillId="0" borderId="16" xfId="0" applyFont="1" applyBorder="1" applyAlignment="1">
      <alignment horizontal="center" vertical="top" wrapText="1"/>
    </xf>
    <xf numFmtId="180" fontId="12" fillId="0" borderId="11"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12" fillId="36" borderId="12" xfId="0" applyFont="1" applyFill="1" applyBorder="1" applyAlignment="1">
      <alignment vertical="top" wrapText="1"/>
    </xf>
    <xf numFmtId="0" fontId="12" fillId="36" borderId="16" xfId="0" applyFont="1" applyFill="1" applyBorder="1" applyAlignment="1">
      <alignment vertical="top" wrapText="1"/>
    </xf>
    <xf numFmtId="0" fontId="12" fillId="39" borderId="13" xfId="0" applyFont="1" applyFill="1" applyBorder="1" applyAlignment="1">
      <alignment vertical="top" wrapText="1"/>
    </xf>
    <xf numFmtId="0" fontId="12" fillId="39" borderId="25" xfId="0" applyFont="1" applyFill="1" applyBorder="1" applyAlignment="1">
      <alignment vertical="top" wrapText="1"/>
    </xf>
    <xf numFmtId="0" fontId="12" fillId="0" borderId="11" xfId="0" applyFont="1" applyBorder="1" applyAlignment="1">
      <alignment vertical="top" wrapText="1"/>
    </xf>
    <xf numFmtId="0" fontId="12" fillId="0" borderId="18" xfId="0" applyFont="1" applyBorder="1" applyAlignment="1">
      <alignment vertical="top" wrapText="1"/>
    </xf>
    <xf numFmtId="49" fontId="12" fillId="39" borderId="18" xfId="0" applyNumberFormat="1" applyFont="1" applyFill="1" applyBorder="1" applyAlignment="1">
      <alignment horizontal="left" vertical="top" wrapText="1"/>
    </xf>
    <xf numFmtId="49" fontId="12" fillId="39" borderId="25" xfId="0" applyNumberFormat="1" applyFont="1" applyFill="1" applyBorder="1" applyAlignment="1">
      <alignment horizontal="left" vertical="top" wrapText="1"/>
    </xf>
    <xf numFmtId="0" fontId="12" fillId="0" borderId="13" xfId="0" applyFont="1" applyBorder="1" applyAlignment="1">
      <alignment horizontal="center" vertical="top"/>
    </xf>
    <xf numFmtId="0" fontId="12" fillId="0" borderId="17" xfId="0" applyFont="1" applyBorder="1" applyAlignment="1">
      <alignment horizontal="center" vertical="top"/>
    </xf>
    <xf numFmtId="0" fontId="12" fillId="0" borderId="13" xfId="0" applyFont="1" applyBorder="1" applyAlignment="1">
      <alignment horizontal="left" vertical="top" wrapText="1"/>
    </xf>
    <xf numFmtId="0" fontId="12" fillId="0" borderId="17" xfId="0" applyFont="1" applyBorder="1" applyAlignment="1">
      <alignment horizontal="left" vertical="top" wrapText="1"/>
    </xf>
    <xf numFmtId="0" fontId="12" fillId="0" borderId="33" xfId="0" applyFont="1" applyBorder="1" applyAlignment="1">
      <alignment horizontal="left" vertical="top" wrapText="1"/>
    </xf>
    <xf numFmtId="0" fontId="13" fillId="0" borderId="34" xfId="0" applyFont="1" applyBorder="1" applyAlignment="1">
      <alignment horizontal="left" vertical="top" wrapText="1"/>
    </xf>
    <xf numFmtId="180" fontId="12" fillId="0" borderId="33" xfId="0" applyNumberFormat="1" applyFont="1" applyBorder="1" applyAlignment="1">
      <alignment horizontal="center" vertical="top" wrapText="1" shrinkToFit="1"/>
    </xf>
    <xf numFmtId="0" fontId="13" fillId="0" borderId="34" xfId="0" applyFont="1" applyBorder="1" applyAlignment="1">
      <alignment horizontal="center" vertical="top" wrapText="1" shrinkToFit="1"/>
    </xf>
    <xf numFmtId="180" fontId="12" fillId="0" borderId="35" xfId="0" applyNumberFormat="1" applyFont="1" applyBorder="1" applyAlignment="1">
      <alignment horizontal="center" vertical="top" wrapText="1" shrinkToFit="1"/>
    </xf>
    <xf numFmtId="180" fontId="12" fillId="0" borderId="36" xfId="0" applyNumberFormat="1" applyFont="1" applyBorder="1" applyAlignment="1">
      <alignment horizontal="center" vertical="top" wrapText="1" shrinkToFit="1"/>
    </xf>
    <xf numFmtId="180" fontId="12" fillId="0" borderId="34" xfId="0" applyNumberFormat="1" applyFont="1" applyBorder="1" applyAlignment="1">
      <alignment horizontal="center" vertical="top" wrapText="1" shrinkToFit="1"/>
    </xf>
    <xf numFmtId="0" fontId="10" fillId="38" borderId="37" xfId="0" applyFont="1" applyFill="1" applyBorder="1" applyAlignment="1">
      <alignment horizontal="right" vertical="top" wrapText="1"/>
    </xf>
    <xf numFmtId="0" fontId="10" fillId="38" borderId="32" xfId="0" applyFont="1" applyFill="1" applyBorder="1" applyAlignment="1">
      <alignment horizontal="right" vertical="top" wrapTex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180" fontId="12" fillId="0" borderId="40" xfId="0" applyNumberFormat="1" applyFont="1" applyBorder="1" applyAlignment="1">
      <alignment horizontal="center" vertical="top" wrapText="1" shrinkToFit="1"/>
    </xf>
    <xf numFmtId="0" fontId="13" fillId="0" borderId="41" xfId="0" applyFont="1" applyBorder="1" applyAlignment="1">
      <alignment vertical="top" wrapText="1"/>
    </xf>
    <xf numFmtId="0" fontId="13" fillId="0" borderId="42" xfId="0" applyFont="1" applyBorder="1" applyAlignment="1">
      <alignment vertical="top" wrapText="1"/>
    </xf>
    <xf numFmtId="180" fontId="12" fillId="0" borderId="11" xfId="0" applyNumberFormat="1" applyFont="1" applyFill="1" applyBorder="1" applyAlignment="1">
      <alignment horizontal="center" vertical="top"/>
    </xf>
    <xf numFmtId="180" fontId="12" fillId="0" borderId="17" xfId="0" applyNumberFormat="1" applyFont="1" applyFill="1" applyBorder="1" applyAlignment="1">
      <alignment horizontal="center" vertical="top"/>
    </xf>
    <xf numFmtId="180" fontId="12" fillId="0" borderId="15" xfId="0" applyNumberFormat="1" applyFont="1" applyFill="1" applyBorder="1" applyAlignment="1">
      <alignment horizontal="center" vertical="top"/>
    </xf>
    <xf numFmtId="180" fontId="12" fillId="0" borderId="12" xfId="0" applyNumberFormat="1" applyFont="1" applyFill="1" applyBorder="1" applyAlignment="1">
      <alignment horizontal="center" vertical="top"/>
    </xf>
    <xf numFmtId="180" fontId="12" fillId="0" borderId="13" xfId="0" applyNumberFormat="1" applyFont="1" applyFill="1" applyBorder="1" applyAlignment="1">
      <alignment horizontal="center" vertical="top"/>
    </xf>
    <xf numFmtId="2" fontId="1" fillId="0" borderId="28" xfId="0" applyNumberFormat="1" applyFont="1" applyBorder="1" applyAlignment="1">
      <alignment horizontal="left" vertical="top" wrapText="1"/>
    </xf>
    <xf numFmtId="49" fontId="12" fillId="33" borderId="27" xfId="0" applyNumberFormat="1" applyFont="1" applyFill="1" applyBorder="1" applyAlignment="1">
      <alignment horizontal="center" vertical="top"/>
    </xf>
    <xf numFmtId="49" fontId="12" fillId="33" borderId="30" xfId="0" applyNumberFormat="1" applyFont="1" applyFill="1" applyBorder="1" applyAlignment="1">
      <alignment horizontal="center" vertical="top"/>
    </xf>
    <xf numFmtId="49" fontId="12" fillId="33" borderId="28" xfId="0" applyNumberFormat="1" applyFont="1" applyFill="1" applyBorder="1" applyAlignment="1">
      <alignment horizontal="center" vertical="top"/>
    </xf>
    <xf numFmtId="49" fontId="12" fillId="33" borderId="31" xfId="0" applyNumberFormat="1" applyFont="1" applyFill="1" applyBorder="1" applyAlignment="1">
      <alignment horizontal="center" vertical="top"/>
    </xf>
    <xf numFmtId="49" fontId="12" fillId="33" borderId="29" xfId="0" applyNumberFormat="1" applyFont="1" applyFill="1" applyBorder="1" applyAlignment="1">
      <alignment horizontal="center" vertical="top"/>
    </xf>
    <xf numFmtId="180" fontId="12" fillId="0" borderId="38" xfId="0" applyNumberFormat="1" applyFont="1" applyBorder="1" applyAlignment="1">
      <alignment horizontal="center" vertical="top" wrapText="1" shrinkToFit="1"/>
    </xf>
    <xf numFmtId="0" fontId="13" fillId="0" borderId="39" xfId="0" applyFont="1" applyBorder="1" applyAlignment="1">
      <alignment vertical="top" wrapText="1"/>
    </xf>
    <xf numFmtId="0" fontId="13" fillId="0" borderId="43" xfId="0" applyFont="1" applyBorder="1" applyAlignment="1">
      <alignment vertical="top" wrapText="1"/>
    </xf>
    <xf numFmtId="180" fontId="12" fillId="0" borderId="44" xfId="0" applyNumberFormat="1" applyFont="1" applyBorder="1" applyAlignment="1">
      <alignment horizontal="center" vertical="top" wrapText="1"/>
    </xf>
    <xf numFmtId="180" fontId="13" fillId="0" borderId="45" xfId="0" applyNumberFormat="1" applyFont="1" applyBorder="1" applyAlignment="1">
      <alignment vertical="top" wrapText="1"/>
    </xf>
    <xf numFmtId="180" fontId="13" fillId="0" borderId="46" xfId="0" applyNumberFormat="1" applyFont="1" applyBorder="1" applyAlignment="1">
      <alignment vertical="top" wrapText="1"/>
    </xf>
    <xf numFmtId="180" fontId="10" fillId="34" borderId="47" xfId="0" applyNumberFormat="1" applyFont="1" applyFill="1" applyBorder="1" applyAlignment="1">
      <alignment horizontal="center" vertical="top" wrapText="1"/>
    </xf>
    <xf numFmtId="0" fontId="13" fillId="34" borderId="48" xfId="0" applyFont="1" applyFill="1" applyBorder="1" applyAlignment="1">
      <alignment vertical="top" wrapText="1"/>
    </xf>
    <xf numFmtId="0" fontId="13" fillId="34" borderId="49" xfId="0" applyFont="1" applyFill="1" applyBorder="1" applyAlignment="1">
      <alignment vertical="top" wrapText="1"/>
    </xf>
    <xf numFmtId="180" fontId="10" fillId="38" borderId="47" xfId="0" applyNumberFormat="1" applyFont="1" applyFill="1" applyBorder="1" applyAlignment="1">
      <alignment horizontal="center" vertical="top" wrapText="1"/>
    </xf>
    <xf numFmtId="0" fontId="13" fillId="0" borderId="48" xfId="0" applyFont="1" applyBorder="1" applyAlignment="1">
      <alignment vertical="top" wrapText="1"/>
    </xf>
    <xf numFmtId="0" fontId="13" fillId="0" borderId="49" xfId="0" applyFont="1" applyBorder="1" applyAlignment="1">
      <alignment vertical="top" wrapText="1"/>
    </xf>
    <xf numFmtId="180" fontId="12" fillId="0" borderId="38" xfId="0" applyNumberFormat="1" applyFont="1" applyBorder="1" applyAlignment="1">
      <alignment horizontal="center" vertical="top" wrapText="1"/>
    </xf>
    <xf numFmtId="180" fontId="12" fillId="0" borderId="44" xfId="0" applyNumberFormat="1" applyFont="1" applyBorder="1" applyAlignment="1">
      <alignment horizontal="center" vertical="top" wrapText="1" shrinkToFit="1"/>
    </xf>
    <xf numFmtId="0" fontId="13" fillId="0" borderId="45" xfId="0" applyFont="1" applyBorder="1" applyAlignment="1">
      <alignment vertical="top" wrapText="1"/>
    </xf>
    <xf numFmtId="0" fontId="13" fillId="0" borderId="46" xfId="0" applyFont="1" applyBorder="1" applyAlignment="1">
      <alignment vertical="top" wrapText="1"/>
    </xf>
    <xf numFmtId="0" fontId="10" fillId="33" borderId="15" xfId="0" applyFont="1" applyFill="1" applyBorder="1" applyAlignment="1">
      <alignment horizontal="center" vertical="center" textRotation="90" wrapText="1"/>
    </xf>
    <xf numFmtId="0" fontId="11" fillId="33" borderId="16" xfId="0" applyFont="1" applyFill="1" applyBorder="1" applyAlignment="1">
      <alignment horizontal="center" vertical="center" wrapText="1"/>
    </xf>
    <xf numFmtId="49" fontId="12" fillId="0" borderId="17" xfId="0" applyNumberFormat="1" applyFont="1" applyFill="1" applyBorder="1" applyAlignment="1">
      <alignment horizontal="center" vertical="top"/>
    </xf>
    <xf numFmtId="49" fontId="12" fillId="0" borderId="13" xfId="0" applyNumberFormat="1" applyFont="1" applyFill="1" applyBorder="1" applyAlignment="1">
      <alignment horizontal="center" vertical="top"/>
    </xf>
    <xf numFmtId="49" fontId="12" fillId="0" borderId="15" xfId="0" applyNumberFormat="1" applyFont="1" applyFill="1" applyBorder="1" applyAlignment="1">
      <alignment horizontal="center" vertical="top"/>
    </xf>
    <xf numFmtId="49" fontId="12" fillId="0" borderId="16" xfId="0" applyNumberFormat="1" applyFont="1" applyFill="1" applyBorder="1" applyAlignment="1">
      <alignment horizontal="center" vertical="top"/>
    </xf>
    <xf numFmtId="49" fontId="18" fillId="0" borderId="11" xfId="0" applyNumberFormat="1" applyFont="1" applyFill="1" applyBorder="1" applyAlignment="1">
      <alignment horizontal="center" vertical="center" textRotation="90"/>
    </xf>
    <xf numFmtId="49" fontId="18" fillId="0" borderId="18" xfId="0" applyNumberFormat="1" applyFont="1" applyFill="1" applyBorder="1" applyAlignment="1">
      <alignment horizontal="center" vertical="center" textRotation="90"/>
    </xf>
    <xf numFmtId="49" fontId="18" fillId="0" borderId="25" xfId="0" applyNumberFormat="1" applyFont="1" applyFill="1" applyBorder="1" applyAlignment="1">
      <alignment horizontal="center" vertical="center" textRotation="90"/>
    </xf>
    <xf numFmtId="49" fontId="12" fillId="0" borderId="12" xfId="0" applyNumberFormat="1" applyFont="1" applyFill="1" applyBorder="1" applyAlignment="1">
      <alignment horizontal="center" vertical="top"/>
    </xf>
    <xf numFmtId="49" fontId="12" fillId="0" borderId="11" xfId="0" applyNumberFormat="1" applyFont="1" applyFill="1" applyBorder="1" applyAlignment="1">
      <alignment horizontal="center" vertical="top"/>
    </xf>
    <xf numFmtId="49" fontId="12" fillId="0" borderId="25" xfId="0" applyNumberFormat="1" applyFont="1" applyFill="1" applyBorder="1" applyAlignment="1">
      <alignment horizontal="center" vertical="top"/>
    </xf>
    <xf numFmtId="49" fontId="18" fillId="0" borderId="11" xfId="0" applyNumberFormat="1" applyFont="1" applyFill="1" applyBorder="1" applyAlignment="1">
      <alignment horizontal="center" vertical="top" textRotation="90"/>
    </xf>
    <xf numFmtId="49" fontId="18" fillId="0" borderId="25" xfId="0" applyNumberFormat="1" applyFont="1" applyFill="1" applyBorder="1" applyAlignment="1">
      <alignment horizontal="center" vertical="top" textRotation="90"/>
    </xf>
    <xf numFmtId="49" fontId="18" fillId="0" borderId="17" xfId="0" applyNumberFormat="1" applyFont="1" applyFill="1" applyBorder="1" applyAlignment="1">
      <alignment horizontal="center" vertical="top" textRotation="90"/>
    </xf>
    <xf numFmtId="49" fontId="18" fillId="0" borderId="16" xfId="0" applyNumberFormat="1" applyFont="1" applyFill="1" applyBorder="1" applyAlignment="1">
      <alignment horizontal="center" vertical="top" textRotation="90"/>
    </xf>
    <xf numFmtId="0" fontId="13" fillId="37" borderId="25" xfId="0" applyFont="1" applyFill="1" applyBorder="1" applyAlignment="1">
      <alignment wrapText="1"/>
    </xf>
    <xf numFmtId="0" fontId="10" fillId="33" borderId="16" xfId="0" applyFont="1" applyFill="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2" fillId="36" borderId="25" xfId="0" applyFont="1" applyFill="1" applyBorder="1" applyAlignment="1">
      <alignment vertical="top" wrapText="1"/>
    </xf>
    <xf numFmtId="0" fontId="12" fillId="36" borderId="11" xfId="0" applyNumberFormat="1" applyFont="1" applyFill="1" applyBorder="1" applyAlignment="1">
      <alignment horizontal="center" vertical="top" wrapText="1"/>
    </xf>
    <xf numFmtId="0" fontId="12" fillId="36" borderId="25" xfId="0" applyNumberFormat="1" applyFont="1" applyFill="1" applyBorder="1" applyAlignment="1">
      <alignment horizontal="center" vertical="top" wrapText="1"/>
    </xf>
    <xf numFmtId="0" fontId="12" fillId="36" borderId="11" xfId="0" applyFont="1" applyFill="1" applyBorder="1" applyAlignment="1">
      <alignment horizontal="center" vertical="top" wrapText="1"/>
    </xf>
    <xf numFmtId="0" fontId="13" fillId="36" borderId="25" xfId="0" applyFont="1" applyFill="1" applyBorder="1" applyAlignment="1">
      <alignment horizontal="center" vertical="top" wrapText="1"/>
    </xf>
    <xf numFmtId="0" fontId="13" fillId="0" borderId="25" xfId="0" applyFont="1" applyBorder="1" applyAlignment="1">
      <alignment vertical="top" wrapText="1"/>
    </xf>
    <xf numFmtId="0" fontId="12" fillId="37" borderId="11" xfId="0" applyNumberFormat="1" applyFont="1" applyFill="1" applyBorder="1" applyAlignment="1">
      <alignment horizontal="center" vertical="top" wrapText="1"/>
    </xf>
    <xf numFmtId="0" fontId="13" fillId="37" borderId="18" xfId="0" applyFont="1" applyFill="1" applyBorder="1" applyAlignment="1">
      <alignment horizontal="center" vertical="top" wrapText="1"/>
    </xf>
    <xf numFmtId="0" fontId="10" fillId="0" borderId="11"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8" xfId="0" applyFont="1" applyBorder="1" applyAlignment="1">
      <alignment horizontal="center" vertical="center" textRotation="90" wrapText="1"/>
    </xf>
    <xf numFmtId="0" fontId="11" fillId="0" borderId="18" xfId="0" applyFont="1" applyBorder="1" applyAlignment="1">
      <alignment horizontal="center" vertical="center" textRotation="90" wrapText="1"/>
    </xf>
    <xf numFmtId="0" fontId="12" fillId="0" borderId="11" xfId="0" applyFont="1" applyBorder="1" applyAlignment="1">
      <alignment horizontal="center" vertical="top" wrapText="1"/>
    </xf>
    <xf numFmtId="0" fontId="13" fillId="0" borderId="18" xfId="0" applyFont="1" applyBorder="1" applyAlignment="1">
      <alignment horizontal="center" vertical="top" wrapText="1"/>
    </xf>
    <xf numFmtId="0" fontId="13" fillId="0" borderId="25" xfId="0" applyFont="1" applyBorder="1" applyAlignment="1">
      <alignment horizontal="center" vertical="top" wrapText="1"/>
    </xf>
    <xf numFmtId="49" fontId="12" fillId="0" borderId="19" xfId="0" applyNumberFormat="1" applyFont="1" applyFill="1" applyBorder="1" applyAlignment="1">
      <alignment horizontal="center" vertical="top"/>
    </xf>
    <xf numFmtId="49" fontId="12" fillId="0" borderId="24" xfId="0" applyNumberFormat="1" applyFont="1" applyFill="1" applyBorder="1" applyAlignment="1">
      <alignment horizontal="center" vertical="top"/>
    </xf>
    <xf numFmtId="49" fontId="12" fillId="0" borderId="11" xfId="0" applyNumberFormat="1" applyFont="1" applyFill="1" applyBorder="1" applyAlignment="1">
      <alignment vertical="top" wrapText="1"/>
    </xf>
    <xf numFmtId="49" fontId="12" fillId="0" borderId="25" xfId="0" applyNumberFormat="1" applyFont="1" applyFill="1" applyBorder="1" applyAlignment="1">
      <alignment vertical="top" wrapText="1"/>
    </xf>
    <xf numFmtId="180" fontId="10" fillId="0" borderId="17" xfId="0" applyNumberFormat="1" applyFont="1" applyFill="1" applyBorder="1" applyAlignment="1">
      <alignment horizontal="center" vertical="top"/>
    </xf>
    <xf numFmtId="180" fontId="10" fillId="0" borderId="13" xfId="0" applyNumberFormat="1" applyFont="1" applyFill="1" applyBorder="1" applyAlignment="1">
      <alignment horizontal="center" vertical="top"/>
    </xf>
    <xf numFmtId="49" fontId="19" fillId="0" borderId="15" xfId="0" applyNumberFormat="1" applyFont="1" applyFill="1" applyBorder="1" applyAlignment="1">
      <alignment horizontal="center" vertical="top" textRotation="90"/>
    </xf>
    <xf numFmtId="49" fontId="19" fillId="0" borderId="16" xfId="0" applyNumberFormat="1" applyFont="1" applyFill="1" applyBorder="1" applyAlignment="1">
      <alignment horizontal="center" vertical="top" textRotation="90"/>
    </xf>
    <xf numFmtId="49" fontId="12" fillId="35" borderId="11" xfId="0" applyNumberFormat="1" applyFont="1" applyFill="1" applyBorder="1" applyAlignment="1">
      <alignment horizontal="center" vertical="top" wrapText="1"/>
    </xf>
    <xf numFmtId="0" fontId="13" fillId="35" borderId="18" xfId="0" applyFont="1" applyFill="1" applyBorder="1" applyAlignment="1">
      <alignment horizontal="center" vertical="top" wrapText="1"/>
    </xf>
    <xf numFmtId="0" fontId="13" fillId="35" borderId="25" xfId="0" applyFont="1" applyFill="1" applyBorder="1" applyAlignment="1">
      <alignment horizontal="center" vertical="top" wrapText="1"/>
    </xf>
    <xf numFmtId="0" fontId="12" fillId="0" borderId="11" xfId="0" applyFont="1" applyFill="1" applyBorder="1" applyAlignment="1">
      <alignment vertical="top" wrapText="1"/>
    </xf>
    <xf numFmtId="0" fontId="12" fillId="0" borderId="18" xfId="0" applyFont="1" applyFill="1" applyBorder="1" applyAlignment="1">
      <alignment vertical="top" wrapText="1"/>
    </xf>
    <xf numFmtId="0" fontId="12" fillId="0" borderId="25" xfId="0" applyFont="1" applyFill="1" applyBorder="1" applyAlignment="1">
      <alignment vertical="top" wrapText="1"/>
    </xf>
    <xf numFmtId="0" fontId="12" fillId="0" borderId="18" xfId="0" applyFont="1" applyBorder="1" applyAlignment="1">
      <alignment horizontal="center" vertical="top" wrapText="1"/>
    </xf>
    <xf numFmtId="0" fontId="12" fillId="0" borderId="25" xfId="0" applyFont="1" applyBorder="1" applyAlignment="1">
      <alignment horizontal="center" vertical="top" wrapText="1"/>
    </xf>
    <xf numFmtId="11" fontId="12" fillId="35" borderId="11" xfId="0" applyNumberFormat="1" applyFont="1" applyFill="1" applyBorder="1" applyAlignment="1">
      <alignment vertical="top" wrapText="1"/>
    </xf>
    <xf numFmtId="11" fontId="13" fillId="35" borderId="25" xfId="0" applyNumberFormat="1" applyFont="1" applyFill="1" applyBorder="1" applyAlignment="1">
      <alignment vertical="top" wrapText="1"/>
    </xf>
    <xf numFmtId="11" fontId="12" fillId="0" borderId="11" xfId="0" applyNumberFormat="1" applyFont="1" applyFill="1" applyBorder="1" applyAlignment="1">
      <alignment vertical="top" wrapText="1"/>
    </xf>
    <xf numFmtId="11" fontId="13" fillId="0" borderId="25" xfId="0" applyNumberFormat="1" applyFont="1" applyBorder="1" applyAlignment="1">
      <alignment vertical="top" wrapText="1"/>
    </xf>
    <xf numFmtId="49" fontId="12" fillId="0" borderId="11" xfId="0" applyNumberFormat="1" applyFont="1" applyFill="1" applyBorder="1" applyAlignment="1">
      <alignment horizontal="center" vertical="top" wrapText="1"/>
    </xf>
    <xf numFmtId="49" fontId="12" fillId="0" borderId="11" xfId="0" applyNumberFormat="1" applyFont="1" applyBorder="1" applyAlignment="1">
      <alignment horizontal="center" vertical="top"/>
    </xf>
    <xf numFmtId="49" fontId="12" fillId="0" borderId="25" xfId="0" applyNumberFormat="1" applyFont="1" applyBorder="1" applyAlignment="1">
      <alignment horizontal="center" vertical="top"/>
    </xf>
    <xf numFmtId="0" fontId="12" fillId="33" borderId="12" xfId="0" applyFont="1" applyFill="1" applyBorder="1" applyAlignment="1">
      <alignment vertical="top" wrapText="1"/>
    </xf>
    <xf numFmtId="49" fontId="12" fillId="39" borderId="18" xfId="0" applyNumberFormat="1" applyFont="1" applyFill="1" applyBorder="1" applyAlignment="1">
      <alignment horizontal="center" vertical="top" wrapText="1"/>
    </xf>
    <xf numFmtId="0" fontId="13" fillId="39" borderId="25" xfId="0" applyFont="1" applyFill="1" applyBorder="1" applyAlignment="1">
      <alignment horizontal="center" vertical="top" wrapText="1"/>
    </xf>
    <xf numFmtId="49" fontId="12" fillId="39" borderId="18" xfId="0" applyNumberFormat="1" applyFont="1" applyFill="1" applyBorder="1" applyAlignment="1">
      <alignment vertical="top" wrapText="1"/>
    </xf>
    <xf numFmtId="0" fontId="13" fillId="39" borderId="25" xfId="0" applyFont="1" applyFill="1" applyBorder="1" applyAlignment="1">
      <alignment vertical="top" wrapText="1"/>
    </xf>
    <xf numFmtId="49" fontId="12" fillId="35" borderId="18" xfId="0" applyNumberFormat="1" applyFont="1" applyFill="1" applyBorder="1" applyAlignment="1">
      <alignment vertical="top" wrapText="1"/>
    </xf>
    <xf numFmtId="0" fontId="13" fillId="35" borderId="25" xfId="0" applyFont="1" applyFill="1" applyBorder="1" applyAlignment="1">
      <alignment vertical="top" wrapText="1"/>
    </xf>
    <xf numFmtId="0" fontId="12" fillId="33" borderId="11" xfId="0" applyFont="1" applyFill="1" applyBorder="1" applyAlignment="1">
      <alignment vertical="top" wrapText="1"/>
    </xf>
    <xf numFmtId="0" fontId="13" fillId="33" borderId="18" xfId="0" applyFont="1" applyFill="1" applyBorder="1" applyAlignment="1">
      <alignment vertical="top" wrapText="1"/>
    </xf>
    <xf numFmtId="0" fontId="13" fillId="33" borderId="25" xfId="0" applyFont="1" applyFill="1" applyBorder="1" applyAlignment="1">
      <alignment vertical="top" wrapText="1"/>
    </xf>
    <xf numFmtId="0" fontId="12" fillId="0" borderId="13" xfId="0" applyFont="1" applyBorder="1" applyAlignment="1">
      <alignment horizontal="center" vertical="top" wrapText="1"/>
    </xf>
    <xf numFmtId="0" fontId="13" fillId="0" borderId="17" xfId="0" applyFont="1" applyBorder="1" applyAlignment="1">
      <alignment horizontal="center" vertical="top" wrapText="1"/>
    </xf>
    <xf numFmtId="49" fontId="12" fillId="33" borderId="0" xfId="0" applyNumberFormat="1" applyFont="1" applyFill="1" applyBorder="1" applyAlignment="1">
      <alignment horizontal="center" vertical="top"/>
    </xf>
    <xf numFmtId="0" fontId="12" fillId="0" borderId="11" xfId="0" applyFont="1" applyFill="1" applyBorder="1" applyAlignment="1">
      <alignment horizontal="center" vertical="top"/>
    </xf>
    <xf numFmtId="0" fontId="12" fillId="0" borderId="17" xfId="0" applyFont="1" applyFill="1" applyBorder="1" applyAlignment="1">
      <alignment horizontal="center" vertical="top"/>
    </xf>
    <xf numFmtId="49" fontId="18" fillId="0" borderId="11" xfId="0" applyNumberFormat="1" applyFont="1" applyFill="1" applyBorder="1" applyAlignment="1">
      <alignment horizontal="center" vertical="center" textRotation="90" wrapText="1"/>
    </xf>
    <xf numFmtId="49" fontId="18" fillId="0" borderId="18" xfId="0" applyNumberFormat="1"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49" fontId="12" fillId="0" borderId="18" xfId="0" applyNumberFormat="1"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25" xfId="0" applyFont="1" applyFill="1" applyBorder="1" applyAlignment="1">
      <alignment horizontal="center" vertical="top" wrapText="1"/>
    </xf>
    <xf numFmtId="49" fontId="12" fillId="0" borderId="18" xfId="0" applyNumberFormat="1" applyFont="1" applyFill="1" applyBorder="1" applyAlignment="1">
      <alignment horizontal="center" vertical="top"/>
    </xf>
    <xf numFmtId="49" fontId="19" fillId="0" borderId="15" xfId="0" applyNumberFormat="1" applyFont="1" applyFill="1" applyBorder="1" applyAlignment="1">
      <alignment horizontal="center" vertical="center" textRotation="90"/>
    </xf>
    <xf numFmtId="49" fontId="19" fillId="0" borderId="16" xfId="0" applyNumberFormat="1" applyFont="1" applyFill="1" applyBorder="1" applyAlignment="1">
      <alignment horizontal="center" vertical="center" textRotation="90"/>
    </xf>
    <xf numFmtId="16" fontId="12" fillId="0" borderId="11" xfId="0" applyNumberFormat="1" applyFont="1" applyFill="1" applyBorder="1" applyAlignment="1">
      <alignment horizontal="center" vertical="top" wrapText="1"/>
    </xf>
    <xf numFmtId="16" fontId="12" fillId="0" borderId="18" xfId="0" applyNumberFormat="1" applyFont="1" applyFill="1" applyBorder="1" applyAlignment="1">
      <alignment horizontal="center" vertical="top" wrapText="1"/>
    </xf>
    <xf numFmtId="0" fontId="13" fillId="0" borderId="25" xfId="0" applyFont="1" applyFill="1" applyBorder="1" applyAlignment="1">
      <alignment vertical="top" wrapText="1"/>
    </xf>
    <xf numFmtId="0" fontId="12" fillId="0" borderId="15"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8" xfId="0" applyFont="1" applyFill="1" applyBorder="1" applyAlignment="1">
      <alignment horizontal="center" vertical="top" wrapText="1"/>
    </xf>
    <xf numFmtId="0" fontId="3" fillId="0" borderId="25" xfId="0" applyFont="1" applyFill="1" applyBorder="1" applyAlignment="1">
      <alignment vertical="center" textRotation="90" wrapText="1"/>
    </xf>
    <xf numFmtId="0" fontId="12" fillId="0" borderId="25" xfId="0" applyFont="1" applyFill="1" applyBorder="1" applyAlignment="1">
      <alignment horizontal="center" vertical="top" wrapText="1"/>
    </xf>
    <xf numFmtId="49" fontId="12" fillId="0" borderId="11" xfId="0" applyNumberFormat="1" applyFont="1" applyFill="1" applyBorder="1" applyAlignment="1">
      <alignment horizontal="center" vertical="top" wrapText="1" shrinkToFit="1"/>
    </xf>
    <xf numFmtId="49" fontId="12" fillId="0" borderId="18" xfId="0" applyNumberFormat="1" applyFont="1" applyFill="1" applyBorder="1" applyAlignment="1">
      <alignment horizontal="center" vertical="top" wrapText="1" shrinkToFit="1"/>
    </xf>
    <xf numFmtId="0" fontId="13" fillId="0" borderId="18" xfId="0" applyFont="1" applyFill="1" applyBorder="1" applyAlignment="1">
      <alignment horizontal="center" vertical="top" wrapText="1" shrinkToFit="1"/>
    </xf>
    <xf numFmtId="0" fontId="13" fillId="0" borderId="25" xfId="0" applyFont="1" applyFill="1" applyBorder="1" applyAlignment="1">
      <alignment horizontal="center" vertical="top" wrapText="1" shrinkToFit="1"/>
    </xf>
    <xf numFmtId="0" fontId="3" fillId="0" borderId="18" xfId="0" applyFont="1" applyFill="1" applyBorder="1" applyAlignment="1">
      <alignment vertical="center" textRotation="90" wrapText="1"/>
    </xf>
    <xf numFmtId="0" fontId="12" fillId="0" borderId="11"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25" xfId="0" applyFont="1" applyFill="1" applyBorder="1" applyAlignment="1">
      <alignment horizontal="left" vertical="top" wrapText="1"/>
    </xf>
    <xf numFmtId="49" fontId="12" fillId="0" borderId="19" xfId="0" applyNumberFormat="1" applyFont="1" applyFill="1" applyBorder="1" applyAlignment="1">
      <alignment horizontal="center" vertical="top" wrapText="1"/>
    </xf>
    <xf numFmtId="49" fontId="12" fillId="0" borderId="26" xfId="0" applyNumberFormat="1"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left" vertical="top" wrapText="1"/>
    </xf>
    <xf numFmtId="49" fontId="12" fillId="0" borderId="26" xfId="0" applyNumberFormat="1" applyFont="1" applyFill="1" applyBorder="1" applyAlignment="1">
      <alignment horizontal="center" vertical="top"/>
    </xf>
    <xf numFmtId="49" fontId="12" fillId="0" borderId="11" xfId="0" applyNumberFormat="1" applyFont="1" applyFill="1" applyBorder="1" applyAlignment="1">
      <alignment horizontal="left" vertical="top" wrapText="1"/>
    </xf>
    <xf numFmtId="49" fontId="12" fillId="0" borderId="18" xfId="0" applyNumberFormat="1" applyFont="1" applyFill="1" applyBorder="1" applyAlignment="1">
      <alignment horizontal="left" vertical="top" wrapText="1"/>
    </xf>
    <xf numFmtId="49" fontId="12" fillId="0" borderId="25" xfId="0" applyNumberFormat="1" applyFont="1" applyFill="1" applyBorder="1" applyAlignment="1">
      <alignment horizontal="left" vertical="top" wrapText="1"/>
    </xf>
    <xf numFmtId="49" fontId="12" fillId="0" borderId="19" xfId="0" applyNumberFormat="1" applyFont="1" applyFill="1" applyBorder="1" applyAlignment="1">
      <alignment vertical="top" wrapText="1"/>
    </xf>
    <xf numFmtId="0" fontId="13" fillId="0" borderId="26" xfId="0" applyFont="1" applyFill="1" applyBorder="1" applyAlignment="1">
      <alignment vertical="top" wrapText="1"/>
    </xf>
    <xf numFmtId="0" fontId="13" fillId="0" borderId="24" xfId="0" applyFont="1" applyFill="1" applyBorder="1" applyAlignment="1">
      <alignment vertical="top" wrapText="1"/>
    </xf>
    <xf numFmtId="0" fontId="10" fillId="0" borderId="11" xfId="0" applyFont="1" applyFill="1" applyBorder="1" applyAlignment="1">
      <alignment horizontal="left" vertical="top" wrapText="1"/>
    </xf>
    <xf numFmtId="0" fontId="10" fillId="0" borderId="18" xfId="0" applyFont="1" applyFill="1" applyBorder="1" applyAlignment="1">
      <alignment horizontal="left" vertical="top" wrapText="1"/>
    </xf>
    <xf numFmtId="0" fontId="12" fillId="37" borderId="11" xfId="0" applyFont="1" applyFill="1" applyBorder="1" applyAlignment="1">
      <alignment horizontal="center" vertical="top" wrapText="1"/>
    </xf>
    <xf numFmtId="0" fontId="12" fillId="37" borderId="17" xfId="0" applyFont="1" applyFill="1" applyBorder="1" applyAlignment="1">
      <alignment horizontal="center" vertical="top" wrapText="1"/>
    </xf>
    <xf numFmtId="1" fontId="12" fillId="37" borderId="13" xfId="0" applyNumberFormat="1" applyFont="1" applyFill="1" applyBorder="1" applyAlignment="1">
      <alignment horizontal="center" vertical="top" wrapText="1"/>
    </xf>
    <xf numFmtId="1" fontId="12" fillId="37" borderId="25" xfId="0" applyNumberFormat="1" applyFont="1" applyFill="1" applyBorder="1" applyAlignment="1">
      <alignment horizontal="center" vertical="top" wrapText="1"/>
    </xf>
    <xf numFmtId="0" fontId="12" fillId="37" borderId="11" xfId="0" applyFont="1" applyFill="1" applyBorder="1" applyAlignment="1">
      <alignment horizontal="left" vertical="top" wrapText="1"/>
    </xf>
    <xf numFmtId="0" fontId="12" fillId="37" borderId="17" xfId="0" applyFont="1" applyFill="1" applyBorder="1" applyAlignment="1">
      <alignment horizontal="left" vertical="top" wrapText="1"/>
    </xf>
    <xf numFmtId="0" fontId="13" fillId="0" borderId="18" xfId="0" applyFont="1" applyFill="1" applyBorder="1" applyAlignment="1">
      <alignment vertical="top" wrapText="1"/>
    </xf>
    <xf numFmtId="180" fontId="10" fillId="0" borderId="11" xfId="0" applyNumberFormat="1" applyFont="1" applyFill="1" applyBorder="1" applyAlignment="1">
      <alignment horizontal="center" vertical="top" wrapText="1"/>
    </xf>
    <xf numFmtId="0" fontId="12" fillId="37" borderId="13" xfId="0" applyFont="1" applyFill="1" applyBorder="1" applyAlignment="1">
      <alignment horizontal="left" vertical="top" wrapText="1"/>
    </xf>
    <xf numFmtId="0" fontId="12" fillId="37" borderId="25" xfId="0" applyFont="1" applyFill="1" applyBorder="1" applyAlignment="1">
      <alignment horizontal="left" vertical="top" wrapText="1"/>
    </xf>
    <xf numFmtId="0" fontId="3" fillId="0" borderId="25" xfId="0" applyFont="1" applyFill="1" applyBorder="1" applyAlignment="1">
      <alignment horizontal="center" vertical="center" textRotation="90"/>
    </xf>
    <xf numFmtId="49" fontId="19" fillId="0" borderId="11" xfId="0" applyNumberFormat="1" applyFont="1" applyFill="1" applyBorder="1" applyAlignment="1">
      <alignment horizontal="center" vertical="center" textRotation="90"/>
    </xf>
    <xf numFmtId="49" fontId="19" fillId="0" borderId="25" xfId="0" applyNumberFormat="1" applyFont="1" applyFill="1" applyBorder="1" applyAlignment="1">
      <alignment horizontal="center" vertical="center" textRotation="90"/>
    </xf>
    <xf numFmtId="1" fontId="12" fillId="0" borderId="11" xfId="0" applyNumberFormat="1" applyFont="1" applyFill="1" applyBorder="1" applyAlignment="1">
      <alignment horizontal="center" vertical="top"/>
    </xf>
    <xf numFmtId="1" fontId="12" fillId="0" borderId="25" xfId="0" applyNumberFormat="1" applyFont="1" applyFill="1" applyBorder="1" applyAlignment="1">
      <alignment horizontal="center" vertical="top"/>
    </xf>
    <xf numFmtId="0" fontId="12" fillId="35" borderId="11" xfId="0" applyNumberFormat="1" applyFont="1" applyFill="1" applyBorder="1" applyAlignment="1">
      <alignment horizontal="center" vertical="top"/>
    </xf>
    <xf numFmtId="0" fontId="12" fillId="35" borderId="25"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25" xfId="0" applyNumberFormat="1" applyFont="1" applyFill="1" applyBorder="1" applyAlignment="1">
      <alignment horizontal="center" vertical="top"/>
    </xf>
    <xf numFmtId="49" fontId="12" fillId="35" borderId="11" xfId="0" applyNumberFormat="1" applyFont="1" applyFill="1" applyBorder="1" applyAlignment="1">
      <alignment horizontal="center" vertical="top"/>
    </xf>
    <xf numFmtId="49" fontId="12" fillId="35" borderId="18" xfId="0" applyNumberFormat="1" applyFont="1" applyFill="1" applyBorder="1" applyAlignment="1">
      <alignment horizontal="center" vertical="top"/>
    </xf>
    <xf numFmtId="49" fontId="12" fillId="35" borderId="25" xfId="0" applyNumberFormat="1" applyFont="1" applyFill="1" applyBorder="1" applyAlignment="1">
      <alignment horizontal="center" vertical="top"/>
    </xf>
    <xf numFmtId="180" fontId="12" fillId="0" borderId="11" xfId="0" applyNumberFormat="1" applyFont="1" applyFill="1" applyBorder="1" applyAlignment="1">
      <alignment horizontal="left" vertical="top" wrapText="1"/>
    </xf>
    <xf numFmtId="180" fontId="12" fillId="0" borderId="25" xfId="0" applyNumberFormat="1" applyFont="1" applyFill="1" applyBorder="1" applyAlignment="1">
      <alignment horizontal="left" vertical="top" wrapText="1"/>
    </xf>
    <xf numFmtId="0" fontId="12" fillId="35" borderId="11" xfId="0" applyFont="1" applyFill="1" applyBorder="1" applyAlignment="1">
      <alignment horizontal="center" vertical="top" wrapText="1"/>
    </xf>
    <xf numFmtId="49" fontId="12" fillId="0" borderId="13" xfId="0" applyNumberFormat="1" applyFont="1" applyFill="1" applyBorder="1" applyAlignment="1">
      <alignment horizontal="center" vertical="top" wrapText="1"/>
    </xf>
    <xf numFmtId="11" fontId="12" fillId="36" borderId="11" xfId="0" applyNumberFormat="1" applyFont="1" applyFill="1" applyBorder="1" applyAlignment="1">
      <alignment vertical="top" wrapText="1"/>
    </xf>
    <xf numFmtId="11" fontId="13" fillId="36" borderId="18" xfId="0" applyNumberFormat="1" applyFont="1" applyFill="1" applyBorder="1" applyAlignment="1">
      <alignment vertical="top" wrapText="1"/>
    </xf>
    <xf numFmtId="11" fontId="13" fillId="36" borderId="25" xfId="0" applyNumberFormat="1" applyFont="1" applyFill="1" applyBorder="1" applyAlignment="1">
      <alignment vertical="top" wrapText="1"/>
    </xf>
    <xf numFmtId="180" fontId="10" fillId="0" borderId="15" xfId="0" applyNumberFormat="1" applyFont="1" applyFill="1" applyBorder="1" applyAlignment="1">
      <alignment horizontal="center" vertical="top"/>
    </xf>
    <xf numFmtId="180" fontId="10" fillId="0" borderId="12" xfId="0" applyNumberFormat="1" applyFont="1" applyFill="1" applyBorder="1" applyAlignment="1">
      <alignment horizontal="center" vertical="top"/>
    </xf>
    <xf numFmtId="180" fontId="10" fillId="0" borderId="16" xfId="0" applyNumberFormat="1" applyFont="1" applyFill="1" applyBorder="1" applyAlignment="1">
      <alignment horizontal="center" vertical="top"/>
    </xf>
    <xf numFmtId="49" fontId="18" fillId="0" borderId="15" xfId="0" applyNumberFormat="1" applyFont="1" applyFill="1" applyBorder="1" applyAlignment="1">
      <alignment horizontal="center" vertical="top" textRotation="90"/>
    </xf>
    <xf numFmtId="180" fontId="18" fillId="0" borderId="11" xfId="0" applyNumberFormat="1" applyFont="1" applyFill="1" applyBorder="1" applyAlignment="1">
      <alignment horizontal="center" vertical="center" textRotation="90" wrapText="1"/>
    </xf>
    <xf numFmtId="0" fontId="12" fillId="0" borderId="11" xfId="0" applyFont="1" applyFill="1" applyBorder="1" applyAlignment="1">
      <alignment horizontal="left" vertical="top" wrapText="1"/>
    </xf>
    <xf numFmtId="49" fontId="10" fillId="0" borderId="15" xfId="0" applyNumberFormat="1" applyFont="1" applyFill="1" applyBorder="1" applyAlignment="1">
      <alignment horizontal="center" vertical="top"/>
    </xf>
    <xf numFmtId="49" fontId="10" fillId="0" borderId="16" xfId="0" applyNumberFormat="1" applyFont="1" applyFill="1" applyBorder="1" applyAlignment="1">
      <alignment horizontal="center" vertical="top"/>
    </xf>
    <xf numFmtId="49" fontId="12" fillId="36" borderId="13" xfId="0" applyNumberFormat="1" applyFont="1" applyFill="1" applyBorder="1" applyAlignment="1">
      <alignment horizontal="left" vertical="top" wrapText="1"/>
    </xf>
    <xf numFmtId="0" fontId="0" fillId="36" borderId="25" xfId="0" applyFill="1" applyBorder="1" applyAlignment="1">
      <alignment horizontal="left" vertical="top" wrapText="1"/>
    </xf>
    <xf numFmtId="0" fontId="12" fillId="0" borderId="25" xfId="0" applyFont="1" applyFill="1" applyBorder="1" applyAlignment="1">
      <alignment horizontal="center" vertical="top"/>
    </xf>
    <xf numFmtId="49" fontId="12" fillId="0" borderId="11" xfId="0" applyNumberFormat="1" applyFont="1" applyFill="1" applyBorder="1" applyAlignment="1">
      <alignment horizontal="center" vertical="top"/>
    </xf>
    <xf numFmtId="49" fontId="12" fillId="0" borderId="25" xfId="0" applyNumberFormat="1" applyFont="1" applyFill="1" applyBorder="1" applyAlignment="1">
      <alignment horizontal="center" vertical="top"/>
    </xf>
    <xf numFmtId="49" fontId="19" fillId="0" borderId="11" xfId="0" applyNumberFormat="1" applyFont="1" applyFill="1" applyBorder="1" applyAlignment="1">
      <alignment horizontal="center" vertical="top" textRotation="90"/>
    </xf>
    <xf numFmtId="49" fontId="19" fillId="0" borderId="25" xfId="0" applyNumberFormat="1" applyFont="1" applyFill="1" applyBorder="1" applyAlignment="1">
      <alignment horizontal="center" vertical="top" textRotation="90"/>
    </xf>
    <xf numFmtId="49" fontId="18" fillId="0" borderId="18" xfId="0" applyNumberFormat="1" applyFont="1" applyFill="1" applyBorder="1" applyAlignment="1">
      <alignment horizontal="center" vertical="top" textRotation="90"/>
    </xf>
    <xf numFmtId="180" fontId="12" fillId="0" borderId="18" xfId="0" applyNumberFormat="1" applyFont="1" applyFill="1" applyBorder="1" applyAlignment="1">
      <alignment horizontal="center" vertical="top" wrapText="1"/>
    </xf>
    <xf numFmtId="0" fontId="13" fillId="0" borderId="25" xfId="0" applyFont="1" applyFill="1" applyBorder="1" applyAlignment="1">
      <alignment horizontal="center" vertical="top"/>
    </xf>
    <xf numFmtId="0" fontId="12" fillId="0" borderId="18" xfId="0" applyFont="1" applyFill="1" applyBorder="1" applyAlignment="1">
      <alignment horizontal="center" vertical="top"/>
    </xf>
    <xf numFmtId="0" fontId="12" fillId="36" borderId="13" xfId="0" applyFont="1" applyFill="1" applyBorder="1" applyAlignment="1">
      <alignment horizontal="center" vertical="top" wrapText="1"/>
    </xf>
    <xf numFmtId="0" fontId="12" fillId="36" borderId="25" xfId="0" applyFont="1" applyFill="1" applyBorder="1" applyAlignment="1">
      <alignment horizontal="center" vertical="top" wrapText="1"/>
    </xf>
    <xf numFmtId="0" fontId="12" fillId="39" borderId="13" xfId="0" applyFont="1" applyFill="1" applyBorder="1" applyAlignment="1">
      <alignment horizontal="center" vertical="top"/>
    </xf>
    <xf numFmtId="0" fontId="12" fillId="39" borderId="25" xfId="0" applyFont="1" applyFill="1" applyBorder="1" applyAlignment="1">
      <alignment horizontal="center" vertical="top"/>
    </xf>
    <xf numFmtId="180" fontId="12" fillId="0" borderId="18" xfId="0" applyNumberFormat="1" applyFont="1" applyFill="1" applyBorder="1" applyAlignment="1">
      <alignment horizontal="center" vertical="top"/>
    </xf>
    <xf numFmtId="1" fontId="12" fillId="0" borderId="11" xfId="0" applyNumberFormat="1" applyFont="1" applyBorder="1" applyAlignment="1">
      <alignment horizontal="center" vertical="top"/>
    </xf>
    <xf numFmtId="1" fontId="12" fillId="0" borderId="18" xfId="0" applyNumberFormat="1" applyFont="1" applyBorder="1" applyAlignment="1">
      <alignment horizontal="center" vertical="top"/>
    </xf>
    <xf numFmtId="1" fontId="12" fillId="0" borderId="25" xfId="0" applyNumberFormat="1" applyFont="1" applyBorder="1" applyAlignment="1">
      <alignment horizontal="center" vertical="top"/>
    </xf>
    <xf numFmtId="49" fontId="19" fillId="0" borderId="18" xfId="0" applyNumberFormat="1" applyFont="1" applyFill="1" applyBorder="1" applyAlignment="1">
      <alignment horizontal="center" vertical="center" textRotation="90"/>
    </xf>
    <xf numFmtId="0" fontId="19" fillId="0" borderId="25" xfId="0" applyFont="1" applyFill="1" applyBorder="1" applyAlignment="1">
      <alignment horizontal="center" vertical="center" textRotation="90"/>
    </xf>
    <xf numFmtId="0" fontId="12" fillId="0" borderId="17" xfId="0" applyFont="1" applyFill="1" applyBorder="1" applyAlignment="1">
      <alignment horizontal="center" vertical="top" wrapText="1"/>
    </xf>
    <xf numFmtId="49" fontId="10" fillId="0" borderId="26" xfId="0" applyNumberFormat="1" applyFont="1" applyFill="1" applyBorder="1" applyAlignment="1">
      <alignment horizontal="right" vertical="top"/>
    </xf>
    <xf numFmtId="49" fontId="10" fillId="0" borderId="18" xfId="0" applyNumberFormat="1" applyFont="1" applyFill="1" applyBorder="1" applyAlignment="1">
      <alignment horizontal="right" vertical="top"/>
    </xf>
    <xf numFmtId="0" fontId="12" fillId="39" borderId="18" xfId="0" applyNumberFormat="1" applyFont="1" applyFill="1" applyBorder="1" applyAlignment="1">
      <alignment horizontal="center" vertical="top"/>
    </xf>
    <xf numFmtId="0" fontId="12" fillId="39" borderId="25" xfId="0" applyNumberFormat="1" applyFont="1" applyFill="1" applyBorder="1" applyAlignment="1">
      <alignment horizontal="center" vertical="top"/>
    </xf>
    <xf numFmtId="49" fontId="18" fillId="0" borderId="15" xfId="0" applyNumberFormat="1" applyFont="1" applyFill="1" applyBorder="1" applyAlignment="1">
      <alignment horizontal="center" vertical="center" textRotation="90"/>
    </xf>
    <xf numFmtId="49" fontId="18" fillId="0" borderId="12" xfId="0" applyNumberFormat="1" applyFont="1" applyFill="1" applyBorder="1" applyAlignment="1">
      <alignment horizontal="center" vertical="center" textRotation="90"/>
    </xf>
    <xf numFmtId="49" fontId="18" fillId="0" borderId="16" xfId="0" applyNumberFormat="1" applyFont="1" applyFill="1" applyBorder="1" applyAlignment="1">
      <alignment horizontal="center" vertical="center" textRotation="90"/>
    </xf>
    <xf numFmtId="0" fontId="12" fillId="36" borderId="18" xfId="0" applyFont="1" applyFill="1" applyBorder="1" applyAlignment="1">
      <alignment vertical="top" wrapText="1"/>
    </xf>
    <xf numFmtId="0" fontId="12" fillId="36" borderId="13" xfId="0" applyFont="1" applyFill="1" applyBorder="1" applyAlignment="1">
      <alignment vertical="top" wrapText="1"/>
    </xf>
    <xf numFmtId="0" fontId="12" fillId="39" borderId="11" xfId="0" applyFont="1" applyFill="1" applyBorder="1" applyAlignment="1">
      <alignment vertical="top" wrapText="1"/>
    </xf>
    <xf numFmtId="0" fontId="13" fillId="39" borderId="17" xfId="0" applyFont="1" applyFill="1" applyBorder="1" applyAlignment="1">
      <alignment vertical="top" wrapText="1"/>
    </xf>
    <xf numFmtId="0" fontId="13" fillId="36" borderId="18" xfId="0" applyFont="1" applyFill="1" applyBorder="1" applyAlignment="1">
      <alignment vertical="top" wrapText="1"/>
    </xf>
    <xf numFmtId="180" fontId="10" fillId="0" borderId="15" xfId="0" applyNumberFormat="1" applyFont="1" applyFill="1" applyBorder="1" applyAlignment="1">
      <alignment horizontal="center" vertical="top" wrapText="1"/>
    </xf>
    <xf numFmtId="180" fontId="10" fillId="0" borderId="16" xfId="0" applyNumberFormat="1" applyFont="1" applyFill="1" applyBorder="1" applyAlignment="1">
      <alignment horizontal="center"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3" fillId="33" borderId="12" xfId="0" applyFont="1" applyFill="1" applyBorder="1" applyAlignment="1">
      <alignment vertical="top" wrapText="1"/>
    </xf>
    <xf numFmtId="0" fontId="13" fillId="33" borderId="16" xfId="0" applyFont="1" applyFill="1" applyBorder="1" applyAlignment="1">
      <alignment vertical="top" wrapText="1"/>
    </xf>
    <xf numFmtId="0" fontId="12" fillId="0" borderId="25" xfId="0" applyFont="1" applyBorder="1" applyAlignment="1">
      <alignment horizontal="left" vertical="top" wrapText="1"/>
    </xf>
    <xf numFmtId="0" fontId="12" fillId="0" borderId="13" xfId="0" applyNumberFormat="1" applyFont="1" applyFill="1" applyBorder="1" applyAlignment="1">
      <alignment horizontal="center" vertical="top"/>
    </xf>
    <xf numFmtId="0" fontId="12" fillId="0" borderId="25" xfId="0" applyNumberFormat="1" applyFont="1" applyFill="1" applyBorder="1" applyAlignment="1">
      <alignment horizontal="center" vertical="top"/>
    </xf>
    <xf numFmtId="49" fontId="12" fillId="35" borderId="11" xfId="0" applyNumberFormat="1" applyFont="1" applyFill="1" applyBorder="1" applyAlignment="1">
      <alignment horizontal="left" vertical="top" wrapText="1"/>
    </xf>
    <xf numFmtId="49" fontId="12" fillId="35" borderId="25" xfId="0" applyNumberFormat="1" applyFont="1" applyFill="1" applyBorder="1" applyAlignment="1">
      <alignment horizontal="left" vertical="top" wrapText="1"/>
    </xf>
    <xf numFmtId="0" fontId="12" fillId="36" borderId="13" xfId="0" applyFont="1" applyFill="1" applyBorder="1" applyAlignment="1">
      <alignment horizontal="left" vertical="top" wrapText="1"/>
    </xf>
    <xf numFmtId="0" fontId="12" fillId="36" borderId="25" xfId="0" applyFont="1" applyFill="1" applyBorder="1" applyAlignment="1">
      <alignment horizontal="left" vertical="top" wrapText="1"/>
    </xf>
    <xf numFmtId="0" fontId="12" fillId="0" borderId="11" xfId="0" applyFont="1" applyBorder="1" applyAlignment="1">
      <alignment horizontal="left" vertical="top" wrapText="1"/>
    </xf>
    <xf numFmtId="0" fontId="12" fillId="0" borderId="18" xfId="0" applyFont="1" applyBorder="1" applyAlignment="1">
      <alignment horizontal="left" vertical="top" wrapText="1"/>
    </xf>
    <xf numFmtId="0" fontId="12" fillId="0" borderId="11" xfId="0" applyFont="1" applyBorder="1" applyAlignment="1">
      <alignment horizontal="center" vertical="top"/>
    </xf>
    <xf numFmtId="0" fontId="12" fillId="0" borderId="18" xfId="0" applyFont="1" applyBorder="1" applyAlignment="1">
      <alignment horizontal="center" vertical="top"/>
    </xf>
    <xf numFmtId="0" fontId="12" fillId="33" borderId="15" xfId="0" applyFont="1" applyFill="1" applyBorder="1" applyAlignment="1">
      <alignment vertical="top" wrapText="1"/>
    </xf>
    <xf numFmtId="0" fontId="12" fillId="36" borderId="18" xfId="0" applyFont="1" applyFill="1" applyBorder="1" applyAlignment="1">
      <alignment horizontal="left" vertical="top"/>
    </xf>
    <xf numFmtId="0" fontId="12" fillId="36" borderId="25" xfId="0" applyFont="1" applyFill="1" applyBorder="1" applyAlignment="1">
      <alignment horizontal="left" vertical="top"/>
    </xf>
    <xf numFmtId="0" fontId="12" fillId="0" borderId="12" xfId="0" applyFont="1" applyBorder="1" applyAlignment="1">
      <alignment vertical="top" wrapText="1"/>
    </xf>
    <xf numFmtId="0" fontId="12" fillId="0" borderId="16" xfId="0" applyFont="1" applyBorder="1" applyAlignment="1">
      <alignment vertical="top" wrapText="1"/>
    </xf>
    <xf numFmtId="0" fontId="13" fillId="36" borderId="16" xfId="0" applyFont="1" applyFill="1" applyBorder="1" applyAlignment="1">
      <alignment vertical="top" wrapText="1"/>
    </xf>
    <xf numFmtId="49" fontId="12" fillId="33" borderId="35" xfId="0" applyNumberFormat="1" applyFont="1" applyFill="1" applyBorder="1" applyAlignment="1">
      <alignment horizontal="center" vertical="top"/>
    </xf>
    <xf numFmtId="49" fontId="12" fillId="33" borderId="36" xfId="0" applyNumberFormat="1" applyFont="1" applyFill="1" applyBorder="1" applyAlignment="1">
      <alignment horizontal="center" vertical="top"/>
    </xf>
    <xf numFmtId="0" fontId="15" fillId="0" borderId="0" xfId="0" applyFont="1" applyBorder="1" applyAlignment="1">
      <alignment horizontal="center" vertical="top" wrapText="1"/>
    </xf>
    <xf numFmtId="0" fontId="16" fillId="0" borderId="0" xfId="0" applyFont="1" applyBorder="1" applyAlignment="1">
      <alignment vertical="top" wrapText="1"/>
    </xf>
    <xf numFmtId="0" fontId="10" fillId="0" borderId="11" xfId="0" applyFont="1" applyBorder="1" applyAlignment="1">
      <alignment horizontal="center" vertical="center" textRotation="90" wrapText="1"/>
    </xf>
    <xf numFmtId="0" fontId="10" fillId="0" borderId="25" xfId="0" applyFont="1" applyBorder="1" applyAlignment="1">
      <alignment horizontal="center" vertical="center" textRotation="90" wrapText="1"/>
    </xf>
    <xf numFmtId="0" fontId="10"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5" fillId="0" borderId="31" xfId="0" applyFont="1" applyBorder="1" applyAlignment="1">
      <alignment horizontal="center" vertical="top" wrapText="1"/>
    </xf>
    <xf numFmtId="0" fontId="17" fillId="0" borderId="31" xfId="0" applyFont="1" applyBorder="1" applyAlignment="1">
      <alignment vertical="top" wrapText="1"/>
    </xf>
    <xf numFmtId="0" fontId="10"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2" fillId="37" borderId="11" xfId="0" applyNumberFormat="1" applyFont="1" applyFill="1" applyBorder="1" applyAlignment="1">
      <alignment horizontal="center" vertical="top"/>
    </xf>
    <xf numFmtId="0" fontId="12" fillId="37" borderId="25" xfId="0" applyNumberFormat="1" applyFont="1" applyFill="1" applyBorder="1" applyAlignment="1">
      <alignment horizontal="center" vertical="top"/>
    </xf>
    <xf numFmtId="0" fontId="12" fillId="35" borderId="11" xfId="0" applyFont="1" applyFill="1" applyBorder="1" applyAlignment="1">
      <alignment horizontal="left" vertical="top" wrapText="1"/>
    </xf>
    <xf numFmtId="0" fontId="12" fillId="35" borderId="25" xfId="0" applyFont="1" applyFill="1" applyBorder="1" applyAlignment="1">
      <alignment horizontal="left" vertical="top" wrapText="1"/>
    </xf>
    <xf numFmtId="0" fontId="10" fillId="0" borderId="15" xfId="0" applyFont="1" applyBorder="1" applyAlignment="1">
      <alignment horizontal="center" vertical="center" wrapText="1"/>
    </xf>
    <xf numFmtId="49" fontId="18" fillId="0" borderId="13" xfId="0" applyNumberFormat="1" applyFont="1" applyFill="1" applyBorder="1" applyAlignment="1">
      <alignment horizontal="center" vertical="top" textRotation="90"/>
    </xf>
    <xf numFmtId="180" fontId="10" fillId="0" borderId="17" xfId="0" applyNumberFormat="1" applyFont="1" applyFill="1" applyBorder="1" applyAlignment="1">
      <alignment horizontal="center" vertical="top" wrapText="1"/>
    </xf>
    <xf numFmtId="49" fontId="12" fillId="0" borderId="23" xfId="0" applyNumberFormat="1" applyFont="1" applyFill="1" applyBorder="1" applyAlignment="1">
      <alignment horizontal="center" vertical="top"/>
    </xf>
    <xf numFmtId="0" fontId="12" fillId="0" borderId="17" xfId="0" applyFont="1" applyFill="1" applyBorder="1" applyAlignment="1">
      <alignment horizontal="left" vertical="top" wrapText="1"/>
    </xf>
    <xf numFmtId="0" fontId="12" fillId="33" borderId="30" xfId="0" applyFont="1" applyFill="1" applyBorder="1" applyAlignment="1">
      <alignment horizontal="center" vertical="top"/>
    </xf>
    <xf numFmtId="0" fontId="12" fillId="33" borderId="31" xfId="0" applyFont="1" applyFill="1" applyBorder="1" applyAlignment="1">
      <alignment horizontal="center" vertical="top"/>
    </xf>
    <xf numFmtId="0" fontId="12" fillId="0" borderId="12" xfId="0" applyFont="1" applyFill="1" applyBorder="1" applyAlignment="1">
      <alignment horizontal="left" vertical="top" wrapText="1"/>
    </xf>
    <xf numFmtId="0" fontId="12" fillId="0" borderId="24" xfId="0" applyFont="1" applyFill="1" applyBorder="1" applyAlignment="1">
      <alignment horizontal="center" vertical="top"/>
    </xf>
    <xf numFmtId="0" fontId="12" fillId="0" borderId="11" xfId="0" applyFont="1" applyFill="1" applyBorder="1" applyAlignment="1">
      <alignment horizontal="left" vertical="top" wrapText="1"/>
    </xf>
    <xf numFmtId="0" fontId="12" fillId="0" borderId="25" xfId="0" applyFont="1" applyFill="1" applyBorder="1" applyAlignment="1">
      <alignment horizontal="left" vertical="top" wrapText="1"/>
    </xf>
    <xf numFmtId="0" fontId="13" fillId="0" borderId="18" xfId="0" applyFont="1" applyFill="1" applyBorder="1" applyAlignment="1">
      <alignment horizontal="left" vertical="top" wrapText="1"/>
    </xf>
    <xf numFmtId="0" fontId="12" fillId="0" borderId="15" xfId="0" applyFont="1" applyFill="1" applyBorder="1" applyAlignment="1">
      <alignment horizontal="center" vertical="top"/>
    </xf>
    <xf numFmtId="0" fontId="12" fillId="0" borderId="16" xfId="0" applyFont="1" applyFill="1" applyBorder="1" applyAlignment="1">
      <alignment horizontal="center" vertical="top"/>
    </xf>
    <xf numFmtId="0" fontId="12" fillId="0" borderId="15" xfId="0" applyFont="1" applyBorder="1" applyAlignment="1">
      <alignment vertical="top" wrapText="1"/>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36" borderId="12" xfId="0" applyFont="1" applyFill="1" applyBorder="1" applyAlignment="1">
      <alignment horizontal="center" vertical="top"/>
    </xf>
    <xf numFmtId="0" fontId="12" fillId="36" borderId="16" xfId="0" applyFont="1" applyFill="1" applyBorder="1" applyAlignment="1">
      <alignment horizontal="center" vertical="top"/>
    </xf>
    <xf numFmtId="0" fontId="12" fillId="0" borderId="12" xfId="0" applyFont="1" applyBorder="1" applyAlignment="1">
      <alignment horizontal="center" vertical="top"/>
    </xf>
    <xf numFmtId="0" fontId="12" fillId="34" borderId="25" xfId="0" applyFont="1" applyFill="1" applyBorder="1" applyAlignment="1">
      <alignment horizontal="center" vertical="top"/>
    </xf>
    <xf numFmtId="0" fontId="12" fillId="34" borderId="30" xfId="0" applyFont="1" applyFill="1" applyBorder="1" applyAlignment="1">
      <alignment horizontal="center" vertical="top"/>
    </xf>
    <xf numFmtId="49" fontId="10" fillId="34" borderId="14" xfId="0" applyNumberFormat="1" applyFont="1" applyFill="1" applyBorder="1" applyAlignment="1">
      <alignment horizontal="right" vertical="top"/>
    </xf>
    <xf numFmtId="180" fontId="12" fillId="0" borderId="50" xfId="0" applyNumberFormat="1" applyFont="1" applyBorder="1" applyAlignment="1">
      <alignment horizontal="center" vertical="top" wrapText="1" shrinkToFit="1"/>
    </xf>
    <xf numFmtId="180" fontId="12" fillId="0" borderId="10" xfId="0" applyNumberFormat="1" applyFont="1" applyBorder="1" applyAlignment="1">
      <alignment horizontal="center" vertical="top" wrapText="1" shrinkToFit="1"/>
    </xf>
    <xf numFmtId="0" fontId="10" fillId="0" borderId="51" xfId="0" applyFont="1" applyBorder="1" applyAlignment="1">
      <alignment horizontal="center" vertical="top" wrapText="1"/>
    </xf>
    <xf numFmtId="0" fontId="10" fillId="0" borderId="52" xfId="0" applyFont="1" applyBorder="1" applyAlignment="1">
      <alignment horizontal="center" vertical="top" wrapText="1"/>
    </xf>
    <xf numFmtId="180" fontId="10" fillId="38" borderId="37" xfId="0" applyNumberFormat="1" applyFont="1" applyFill="1" applyBorder="1" applyAlignment="1">
      <alignment horizontal="center" vertical="top" wrapText="1"/>
    </xf>
    <xf numFmtId="0" fontId="10" fillId="38" borderId="32" xfId="0" applyFont="1" applyFill="1" applyBorder="1" applyAlignment="1">
      <alignment horizontal="center" vertical="top" wrapText="1"/>
    </xf>
    <xf numFmtId="0" fontId="10" fillId="38" borderId="20" xfId="0" applyFont="1" applyFill="1" applyBorder="1" applyAlignment="1">
      <alignment horizontal="center" vertical="top" wrapText="1"/>
    </xf>
    <xf numFmtId="0" fontId="10" fillId="0" borderId="37" xfId="0" applyFont="1" applyBorder="1" applyAlignment="1">
      <alignment horizontal="center" vertical="top" wrapText="1"/>
    </xf>
    <xf numFmtId="0" fontId="10" fillId="0" borderId="32" xfId="0" applyFont="1" applyBorder="1" applyAlignment="1">
      <alignment horizontal="center"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0" fillId="0" borderId="51" xfId="0" applyFont="1" applyFill="1" applyBorder="1" applyAlignment="1">
      <alignment horizontal="center" vertical="top" wrapText="1"/>
    </xf>
    <xf numFmtId="0" fontId="13" fillId="0" borderId="52" xfId="0" applyFont="1" applyBorder="1" applyAlignment="1">
      <alignment vertical="top" wrapText="1"/>
    </xf>
    <xf numFmtId="0" fontId="13" fillId="0" borderId="53" xfId="0" applyFont="1" applyBorder="1" applyAlignment="1">
      <alignment vertical="top" wrapText="1"/>
    </xf>
    <xf numFmtId="180" fontId="10" fillId="38" borderId="47" xfId="0" applyNumberFormat="1" applyFont="1" applyFill="1" applyBorder="1" applyAlignment="1">
      <alignment horizontal="center" vertical="top" wrapText="1"/>
    </xf>
    <xf numFmtId="0" fontId="10" fillId="34" borderId="47" xfId="0" applyFont="1" applyFill="1" applyBorder="1" applyAlignment="1">
      <alignment horizontal="right" vertical="top" wrapText="1"/>
    </xf>
    <xf numFmtId="0" fontId="10" fillId="34" borderId="48" xfId="0" applyFont="1" applyFill="1" applyBorder="1" applyAlignment="1">
      <alignment horizontal="right" vertical="top" wrapText="1"/>
    </xf>
    <xf numFmtId="180" fontId="10" fillId="34" borderId="37" xfId="0" applyNumberFormat="1" applyFont="1" applyFill="1" applyBorder="1" applyAlignment="1">
      <alignment horizontal="center" vertical="top" wrapText="1"/>
    </xf>
    <xf numFmtId="180" fontId="10" fillId="34" borderId="32" xfId="0" applyNumberFormat="1" applyFont="1" applyFill="1" applyBorder="1" applyAlignment="1">
      <alignment horizontal="center" vertical="top" wrapText="1"/>
    </xf>
    <xf numFmtId="180" fontId="12" fillId="0" borderId="33" xfId="0" applyNumberFormat="1" applyFont="1" applyBorder="1" applyAlignment="1">
      <alignment horizontal="center" vertical="top" wrapText="1"/>
    </xf>
    <xf numFmtId="180" fontId="12" fillId="0" borderId="34" xfId="0" applyNumberFormat="1" applyFont="1" applyBorder="1" applyAlignment="1">
      <alignment horizontal="center" vertical="top" wrapText="1"/>
    </xf>
    <xf numFmtId="180" fontId="12" fillId="0" borderId="35" xfId="0" applyNumberFormat="1" applyFont="1" applyBorder="1" applyAlignment="1">
      <alignment horizontal="center" vertical="top" wrapText="1"/>
    </xf>
    <xf numFmtId="180" fontId="12" fillId="0" borderId="36" xfId="0" applyNumberFormat="1" applyFont="1" applyBorder="1" applyAlignment="1">
      <alignment horizontal="center"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180" fontId="10" fillId="38" borderId="37" xfId="0" applyNumberFormat="1" applyFont="1" applyFill="1" applyBorder="1" applyAlignment="1">
      <alignment horizontal="center" vertical="top" wrapText="1"/>
    </xf>
    <xf numFmtId="0" fontId="11" fillId="0" borderId="32" xfId="0" applyFont="1" applyBorder="1" applyAlignment="1">
      <alignment horizontal="center" vertical="top" wrapText="1"/>
    </xf>
    <xf numFmtId="49" fontId="12" fillId="0" borderId="15" xfId="0" applyNumberFormat="1" applyFont="1" applyFill="1" applyBorder="1" applyAlignment="1">
      <alignment horizontal="left" vertical="top" wrapText="1"/>
    </xf>
    <xf numFmtId="49" fontId="12" fillId="0" borderId="16" xfId="0" applyNumberFormat="1" applyFont="1" applyFill="1" applyBorder="1" applyAlignment="1">
      <alignment horizontal="left" vertical="top" wrapText="1"/>
    </xf>
    <xf numFmtId="0" fontId="10" fillId="0" borderId="11" xfId="0" applyFont="1" applyFill="1" applyBorder="1" applyAlignment="1">
      <alignment horizontal="center" vertical="top"/>
    </xf>
    <xf numFmtId="0" fontId="10" fillId="0" borderId="25" xfId="0" applyFont="1" applyFill="1" applyBorder="1" applyAlignment="1">
      <alignment horizontal="center" vertical="top"/>
    </xf>
    <xf numFmtId="0" fontId="0" fillId="0" borderId="25" xfId="0" applyBorder="1" applyAlignment="1">
      <alignment vertical="top" wrapText="1"/>
    </xf>
    <xf numFmtId="1" fontId="12" fillId="37" borderId="11" xfId="0" applyNumberFormat="1" applyFont="1" applyFill="1" applyBorder="1" applyAlignment="1">
      <alignment horizontal="left" vertical="top" wrapText="1"/>
    </xf>
    <xf numFmtId="0" fontId="0" fillId="0" borderId="25" xfId="0" applyBorder="1" applyAlignment="1">
      <alignment vertical="top"/>
    </xf>
    <xf numFmtId="180" fontId="10" fillId="35" borderId="14" xfId="0" applyNumberFormat="1" applyFont="1" applyFill="1" applyBorder="1" applyAlignment="1">
      <alignment horizontal="right" vertical="center" wrapText="1"/>
    </xf>
    <xf numFmtId="0" fontId="13" fillId="0" borderId="14" xfId="0" applyFont="1" applyBorder="1" applyAlignment="1">
      <alignment wrapText="1"/>
    </xf>
    <xf numFmtId="49" fontId="12" fillId="36" borderId="18" xfId="0" applyNumberFormat="1" applyFont="1" applyFill="1" applyBorder="1" applyAlignment="1">
      <alignment vertical="top" wrapText="1"/>
    </xf>
    <xf numFmtId="0" fontId="12" fillId="35" borderId="11" xfId="0" applyFont="1" applyFill="1" applyBorder="1" applyAlignment="1">
      <alignment vertical="top" wrapText="1"/>
    </xf>
    <xf numFmtId="11" fontId="13" fillId="35" borderId="18" xfId="0" applyNumberFormat="1" applyFont="1" applyFill="1" applyBorder="1" applyAlignment="1">
      <alignment vertical="top" wrapText="1"/>
    </xf>
    <xf numFmtId="49" fontId="12" fillId="35" borderId="18" xfId="0" applyNumberFormat="1" applyFont="1" applyFill="1" applyBorder="1" applyAlignment="1">
      <alignment horizontal="left" vertical="top" wrapText="1"/>
    </xf>
    <xf numFmtId="49" fontId="12" fillId="0" borderId="11" xfId="0" applyNumberFormat="1" applyFont="1" applyFill="1" applyBorder="1" applyAlignment="1">
      <alignment horizontal="center" vertical="top"/>
    </xf>
    <xf numFmtId="49" fontId="12" fillId="0" borderId="25" xfId="0" applyNumberFormat="1" applyFont="1" applyFill="1" applyBorder="1" applyAlignment="1">
      <alignment horizontal="center" vertical="top"/>
    </xf>
    <xf numFmtId="49" fontId="12" fillId="33" borderId="18" xfId="0" applyNumberFormat="1" applyFont="1" applyFill="1" applyBorder="1" applyAlignment="1">
      <alignment vertical="top" wrapText="1"/>
    </xf>
    <xf numFmtId="1" fontId="12" fillId="36" borderId="11" xfId="0" applyNumberFormat="1" applyFont="1" applyFill="1" applyBorder="1" applyAlignment="1">
      <alignment horizontal="center" vertical="top" wrapText="1"/>
    </xf>
    <xf numFmtId="1" fontId="12" fillId="36" borderId="25" xfId="0" applyNumberFormat="1" applyFont="1" applyFill="1" applyBorder="1" applyAlignment="1">
      <alignment horizontal="center" vertical="top" wrapText="1"/>
    </xf>
    <xf numFmtId="0" fontId="12" fillId="36" borderId="11" xfId="0" applyNumberFormat="1" applyFont="1" applyFill="1" applyBorder="1" applyAlignment="1">
      <alignment horizontal="center" vertical="top"/>
    </xf>
    <xf numFmtId="0" fontId="12" fillId="36" borderId="25" xfId="0" applyNumberFormat="1" applyFont="1" applyFill="1" applyBorder="1" applyAlignment="1">
      <alignment horizontal="center" vertical="top"/>
    </xf>
    <xf numFmtId="0" fontId="12" fillId="36" borderId="11" xfId="0" applyFont="1" applyFill="1" applyBorder="1" applyAlignment="1">
      <alignment horizontal="left" vertical="top" wrapText="1"/>
    </xf>
    <xf numFmtId="0" fontId="12" fillId="35" borderId="11" xfId="0" applyFont="1" applyFill="1" applyBorder="1" applyAlignment="1">
      <alignment vertical="top"/>
    </xf>
    <xf numFmtId="0" fontId="0" fillId="0" borderId="17" xfId="0" applyBorder="1" applyAlignment="1">
      <alignment vertical="top"/>
    </xf>
    <xf numFmtId="0" fontId="0" fillId="0" borderId="17" xfId="0" applyBorder="1" applyAlignment="1">
      <alignment vertical="top" wrapText="1"/>
    </xf>
    <xf numFmtId="0" fontId="12" fillId="35" borderId="13" xfId="0" applyFont="1" applyFill="1" applyBorder="1" applyAlignment="1">
      <alignment vertical="top" wrapText="1"/>
    </xf>
    <xf numFmtId="0" fontId="12" fillId="35" borderId="18" xfId="0" applyFont="1" applyFill="1" applyBorder="1" applyAlignment="1">
      <alignment vertical="top" wrapText="1"/>
    </xf>
    <xf numFmtId="0" fontId="12" fillId="37" borderId="15" xfId="0" applyFont="1" applyFill="1" applyBorder="1" applyAlignment="1">
      <alignment horizontal="center" vertical="top" wrapText="1"/>
    </xf>
    <xf numFmtId="0" fontId="13" fillId="37" borderId="12" xfId="0" applyFont="1" applyFill="1" applyBorder="1" applyAlignment="1">
      <alignment horizontal="center" vertical="top" wrapText="1"/>
    </xf>
    <xf numFmtId="0" fontId="13" fillId="0" borderId="18" xfId="0" applyFont="1" applyBorder="1" applyAlignment="1">
      <alignment vertical="top"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11 įvykdymas pagal 2007 m. SVP </a:t>
            </a:r>
          </a:p>
        </c:rich>
      </c:tx>
      <c:layout>
        <c:manualLayout>
          <c:xMode val="factor"/>
          <c:yMode val="factor"/>
          <c:x val="0.009"/>
          <c:y val="0"/>
        </c:manualLayout>
      </c:layout>
      <c:spPr>
        <a:noFill/>
        <a:ln>
          <a:noFill/>
        </a:ln>
      </c:spPr>
    </c:title>
    <c:view3D>
      <c:rotX val="15"/>
      <c:hPercent val="100"/>
      <c:rotY val="0"/>
      <c:depthPercent val="100"/>
      <c:rAngAx val="1"/>
    </c:view3D>
    <c:plotArea>
      <c:layout>
        <c:manualLayout>
          <c:xMode val="edge"/>
          <c:yMode val="edge"/>
          <c:x val="0.37025"/>
          <c:y val="0.37975"/>
          <c:w val="0.31575"/>
          <c:h val="0.368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APRAŠYMAS!$B$11:$B$13</c:f>
              <c:strCache/>
            </c:strRef>
          </c:cat>
          <c:val>
            <c:numRef>
              <c:f>APRAŠYMAS!$C$11:$C$13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Programos Nr. 11 įvykdymas pagal 2007 m. SVP</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 sourceLinked="0"/>
            <c:showLegendKey val="0"/>
            <c:showVal val="0"/>
            <c:showBubbleSize val="0"/>
            <c:showCatName val="0"/>
            <c:showSerName val="0"/>
            <c:showLeaderLines val="1"/>
            <c:showPercent val="1"/>
          </c:dLbls>
          <c:cat>
            <c:numRef>
              <c:f>#REF!</c:f>
              <c:numCache>
                <c:ptCount val="1"/>
                <c:pt idx="0">
                  <c:v>1</c:v>
                </c:pt>
              </c:numCache>
            </c:numRef>
          </c:cat>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600075</xdr:rowOff>
    </xdr:from>
    <xdr:to>
      <xdr:col>8</xdr:col>
      <xdr:colOff>285750</xdr:colOff>
      <xdr:row>18</xdr:row>
      <xdr:rowOff>0</xdr:rowOff>
    </xdr:to>
    <xdr:graphicFrame>
      <xdr:nvGraphicFramePr>
        <xdr:cNvPr id="1" name="Diagrama 2"/>
        <xdr:cNvGraphicFramePr/>
      </xdr:nvGraphicFramePr>
      <xdr:xfrm>
        <a:off x="28575" y="3038475"/>
        <a:ext cx="5305425" cy="1866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3</xdr:row>
      <xdr:rowOff>0</xdr:rowOff>
    </xdr:from>
    <xdr:to>
      <xdr:col>12</xdr:col>
      <xdr:colOff>76200</xdr:colOff>
      <xdr:row>3</xdr:row>
      <xdr:rowOff>0</xdr:rowOff>
    </xdr:to>
    <xdr:graphicFrame>
      <xdr:nvGraphicFramePr>
        <xdr:cNvPr id="1" name="Diagrama 1"/>
        <xdr:cNvGraphicFramePr/>
      </xdr:nvGraphicFramePr>
      <xdr:xfrm>
        <a:off x="1123950" y="657225"/>
        <a:ext cx="59150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5"/>
  <sheetViews>
    <sheetView tabSelected="1" view="pageBreakPreview" zoomScaleSheetLayoutView="100" zoomScalePageLayoutView="0" workbookViewId="0" topLeftCell="A1">
      <selection activeCell="A19" sqref="A19:D19"/>
    </sheetView>
  </sheetViews>
  <sheetFormatPr defaultColWidth="9.140625" defaultRowHeight="12.75"/>
  <cols>
    <col min="2" max="2" width="9.8515625" style="0" customWidth="1"/>
    <col min="8" max="8" width="11.00390625" style="0" customWidth="1"/>
    <col min="9" max="9" width="14.00390625" style="0" customWidth="1"/>
  </cols>
  <sheetData>
    <row r="1" spans="1:16" s="12" customFormat="1" ht="15.75">
      <c r="A1" s="237" t="s">
        <v>16</v>
      </c>
      <c r="B1" s="237"/>
      <c r="C1" s="237"/>
      <c r="D1" s="237"/>
      <c r="E1" s="237"/>
      <c r="F1" s="237"/>
      <c r="G1" s="237"/>
      <c r="H1" s="237"/>
      <c r="I1" s="237"/>
      <c r="J1" s="10"/>
      <c r="K1" s="10"/>
      <c r="L1" s="10"/>
      <c r="M1" s="10"/>
      <c r="N1" s="10"/>
      <c r="O1" s="11"/>
      <c r="P1" s="11"/>
    </row>
    <row r="2" spans="1:16" s="12" customFormat="1" ht="15.75">
      <c r="A2" s="237" t="s">
        <v>215</v>
      </c>
      <c r="B2" s="237"/>
      <c r="C2" s="237"/>
      <c r="D2" s="237"/>
      <c r="E2" s="237"/>
      <c r="F2" s="237"/>
      <c r="G2" s="237"/>
      <c r="H2" s="237"/>
      <c r="I2" s="237"/>
      <c r="J2" s="10"/>
      <c r="K2" s="10"/>
      <c r="L2" s="10"/>
      <c r="M2" s="10"/>
      <c r="N2" s="10"/>
      <c r="O2" s="11"/>
      <c r="P2" s="11"/>
    </row>
    <row r="3" spans="1:16" s="12" customFormat="1" ht="15.75">
      <c r="A3" s="237" t="s">
        <v>163</v>
      </c>
      <c r="B3" s="237"/>
      <c r="C3" s="237"/>
      <c r="D3" s="237"/>
      <c r="E3" s="237"/>
      <c r="F3" s="237"/>
      <c r="G3" s="237"/>
      <c r="H3" s="237"/>
      <c r="I3" s="237"/>
      <c r="J3" s="10"/>
      <c r="K3" s="10"/>
      <c r="L3" s="10"/>
      <c r="M3" s="10"/>
      <c r="N3" s="10"/>
      <c r="O3" s="11"/>
      <c r="P3" s="11"/>
    </row>
    <row r="4" spans="1:16" s="12" customFormat="1" ht="7.5" customHeight="1">
      <c r="A4" s="9"/>
      <c r="B4" s="9"/>
      <c r="C4" s="9"/>
      <c r="D4" s="9"/>
      <c r="E4" s="9"/>
      <c r="F4" s="9"/>
      <c r="G4" s="9"/>
      <c r="H4" s="9"/>
      <c r="I4" s="9"/>
      <c r="J4" s="13"/>
      <c r="K4" s="13"/>
      <c r="L4" s="13"/>
      <c r="M4" s="13"/>
      <c r="N4" s="13"/>
      <c r="O4" s="14"/>
      <c r="P4" s="14"/>
    </row>
    <row r="5" spans="1:16" ht="15">
      <c r="A5" s="234" t="s">
        <v>238</v>
      </c>
      <c r="B5" s="235"/>
      <c r="C5" s="235"/>
      <c r="D5" s="235"/>
      <c r="E5" s="235"/>
      <c r="F5" s="235"/>
      <c r="G5" s="235"/>
      <c r="H5" s="235"/>
      <c r="I5" s="235"/>
      <c r="J5" s="3"/>
      <c r="K5" s="3"/>
      <c r="L5" s="3"/>
      <c r="M5" s="3"/>
      <c r="N5" s="3"/>
      <c r="O5" s="3"/>
      <c r="P5" s="3"/>
    </row>
    <row r="6" spans="1:16" ht="15">
      <c r="A6" s="235"/>
      <c r="B6" s="235"/>
      <c r="C6" s="235"/>
      <c r="D6" s="235"/>
      <c r="E6" s="235"/>
      <c r="F6" s="235"/>
      <c r="G6" s="235"/>
      <c r="H6" s="235"/>
      <c r="I6" s="235"/>
      <c r="J6" s="3"/>
      <c r="K6" s="3"/>
      <c r="L6" s="3"/>
      <c r="M6" s="3"/>
      <c r="N6" s="3"/>
      <c r="O6" s="3"/>
      <c r="P6" s="3"/>
    </row>
    <row r="7" spans="1:16" ht="24.75" customHeight="1">
      <c r="A7" s="235"/>
      <c r="B7" s="235"/>
      <c r="C7" s="235"/>
      <c r="D7" s="235"/>
      <c r="E7" s="235"/>
      <c r="F7" s="235"/>
      <c r="G7" s="235"/>
      <c r="H7" s="235"/>
      <c r="I7" s="235"/>
      <c r="J7" s="3"/>
      <c r="K7" s="3"/>
      <c r="L7" s="3"/>
      <c r="M7" s="3"/>
      <c r="N7" s="3"/>
      <c r="O7" s="3"/>
      <c r="P7" s="3"/>
    </row>
    <row r="8" spans="1:16" ht="82.5" customHeight="1">
      <c r="A8" s="234" t="s">
        <v>271</v>
      </c>
      <c r="B8" s="235"/>
      <c r="C8" s="235"/>
      <c r="D8" s="235"/>
      <c r="E8" s="235"/>
      <c r="F8" s="235"/>
      <c r="G8" s="235"/>
      <c r="H8" s="235"/>
      <c r="I8" s="235"/>
      <c r="J8" s="4"/>
      <c r="K8" s="4"/>
      <c r="L8" s="4"/>
      <c r="M8" s="4"/>
      <c r="N8" s="4"/>
      <c r="O8" s="4"/>
      <c r="P8" s="4"/>
    </row>
    <row r="9" spans="1:16" ht="52.5" customHeight="1">
      <c r="A9" s="236" t="s">
        <v>242</v>
      </c>
      <c r="B9" s="236"/>
      <c r="C9" s="236"/>
      <c r="D9" s="236"/>
      <c r="E9" s="236"/>
      <c r="F9" s="236"/>
      <c r="G9" s="236"/>
      <c r="H9" s="236"/>
      <c r="I9" s="236"/>
      <c r="J9" s="4"/>
      <c r="K9" s="4"/>
      <c r="L9" s="4"/>
      <c r="M9" s="4"/>
      <c r="N9" s="4"/>
      <c r="O9" s="4"/>
      <c r="P9" s="4"/>
    </row>
    <row r="10" spans="1:16" ht="15.75">
      <c r="A10" s="7"/>
      <c r="B10" s="7"/>
      <c r="C10" s="7"/>
      <c r="D10" s="7"/>
      <c r="E10" s="7"/>
      <c r="F10" s="7"/>
      <c r="G10" s="7"/>
      <c r="H10" s="7"/>
      <c r="I10" s="7"/>
      <c r="J10" s="1"/>
      <c r="K10" s="1"/>
      <c r="L10" s="1"/>
      <c r="M10" s="1"/>
      <c r="N10" s="1"/>
      <c r="O10" s="1"/>
      <c r="P10" s="1"/>
    </row>
    <row r="11" spans="1:16" ht="15.75">
      <c r="A11" s="7"/>
      <c r="B11" s="57" t="s">
        <v>13</v>
      </c>
      <c r="C11" s="58">
        <v>65</v>
      </c>
      <c r="D11" s="7"/>
      <c r="E11" s="7"/>
      <c r="F11" s="7"/>
      <c r="G11" s="7"/>
      <c r="H11" s="7"/>
      <c r="I11" s="7"/>
      <c r="J11" s="1"/>
      <c r="K11" s="1"/>
      <c r="L11" s="1"/>
      <c r="M11" s="1"/>
      <c r="N11" s="1"/>
      <c r="O11" s="1"/>
      <c r="P11" s="1"/>
    </row>
    <row r="12" spans="1:16" ht="15.75">
      <c r="A12" s="7"/>
      <c r="B12" s="57" t="s">
        <v>14</v>
      </c>
      <c r="C12" s="58">
        <v>16</v>
      </c>
      <c r="D12" s="7"/>
      <c r="E12" s="7"/>
      <c r="F12" s="7"/>
      <c r="G12" s="7"/>
      <c r="H12" s="7"/>
      <c r="I12" s="7"/>
      <c r="J12" s="1"/>
      <c r="K12" s="1"/>
      <c r="L12" s="1"/>
      <c r="M12" s="1"/>
      <c r="N12" s="1"/>
      <c r="O12" s="1"/>
      <c r="P12" s="1"/>
    </row>
    <row r="13" spans="1:16" ht="15.75">
      <c r="A13" s="7"/>
      <c r="B13" s="57" t="s">
        <v>15</v>
      </c>
      <c r="C13" s="58">
        <v>19</v>
      </c>
      <c r="D13" s="7"/>
      <c r="E13" s="7"/>
      <c r="F13" s="7"/>
      <c r="G13" s="7"/>
      <c r="H13" s="7"/>
      <c r="I13" s="7"/>
      <c r="J13" s="1"/>
      <c r="K13" s="1"/>
      <c r="L13" s="1"/>
      <c r="M13" s="1"/>
      <c r="N13" s="1"/>
      <c r="O13" s="1"/>
      <c r="P13" s="1"/>
    </row>
    <row r="14" spans="1:16" ht="15.75">
      <c r="A14" s="7"/>
      <c r="B14" s="7"/>
      <c r="C14" s="7"/>
      <c r="D14" s="7"/>
      <c r="E14" s="7"/>
      <c r="F14" s="7"/>
      <c r="G14" s="7"/>
      <c r="H14" s="7"/>
      <c r="I14" s="7"/>
      <c r="J14" s="1"/>
      <c r="K14" s="1"/>
      <c r="L14" s="1"/>
      <c r="M14" s="1"/>
      <c r="N14" s="1"/>
      <c r="O14" s="1"/>
      <c r="P14" s="1"/>
    </row>
    <row r="15" spans="1:16" ht="15.75">
      <c r="A15" s="7"/>
      <c r="B15" s="7"/>
      <c r="C15" s="7"/>
      <c r="D15" s="7"/>
      <c r="E15" s="7"/>
      <c r="F15" s="7"/>
      <c r="G15" s="7"/>
      <c r="H15" s="7"/>
      <c r="I15" s="7"/>
      <c r="J15" s="1"/>
      <c r="K15" s="1"/>
      <c r="L15" s="1"/>
      <c r="M15" s="1"/>
      <c r="N15" s="1"/>
      <c r="O15" s="1"/>
      <c r="P15" s="1"/>
    </row>
    <row r="16" spans="1:16" ht="15.75">
      <c r="A16" s="7"/>
      <c r="B16" s="7"/>
      <c r="C16" s="7"/>
      <c r="D16" s="7"/>
      <c r="E16" s="7"/>
      <c r="F16" s="7"/>
      <c r="G16" s="7"/>
      <c r="H16" s="7"/>
      <c r="I16" s="7"/>
      <c r="J16" s="1"/>
      <c r="K16" s="1"/>
      <c r="L16" s="1"/>
      <c r="M16" s="1"/>
      <c r="N16" s="1"/>
      <c r="O16" s="1"/>
      <c r="P16" s="1"/>
    </row>
    <row r="17" spans="1:16" ht="15.75">
      <c r="A17" s="7"/>
      <c r="B17" s="7"/>
      <c r="C17" s="7"/>
      <c r="D17" s="7"/>
      <c r="E17" s="7"/>
      <c r="F17" s="7"/>
      <c r="G17" s="7"/>
      <c r="H17" s="7"/>
      <c r="I17" s="7"/>
      <c r="J17" s="1"/>
      <c r="K17" s="1"/>
      <c r="L17" s="1"/>
      <c r="M17" s="1"/>
      <c r="N17" s="1"/>
      <c r="O17" s="1"/>
      <c r="P17" s="1"/>
    </row>
    <row r="18" spans="1:16" ht="15.75">
      <c r="A18" s="7"/>
      <c r="B18" s="7"/>
      <c r="C18" s="7"/>
      <c r="D18" s="7"/>
      <c r="E18" s="7"/>
      <c r="F18" s="7"/>
      <c r="G18" s="7"/>
      <c r="H18" s="7"/>
      <c r="I18" s="7"/>
      <c r="J18" s="1"/>
      <c r="K18" s="1"/>
      <c r="L18" s="1"/>
      <c r="M18" s="1"/>
      <c r="N18" s="1"/>
      <c r="O18" s="1"/>
      <c r="P18" s="1"/>
    </row>
    <row r="19" spans="1:16" ht="15.75">
      <c r="A19" s="234" t="s">
        <v>270</v>
      </c>
      <c r="B19" s="236"/>
      <c r="C19" s="236"/>
      <c r="D19" s="236"/>
      <c r="E19" s="7"/>
      <c r="F19" s="7"/>
      <c r="G19" s="7"/>
      <c r="H19" s="7"/>
      <c r="I19" s="7"/>
      <c r="J19" s="1"/>
      <c r="K19" s="1"/>
      <c r="L19" s="1"/>
      <c r="M19" s="1"/>
      <c r="N19" s="1"/>
      <c r="O19" s="1"/>
      <c r="P19" s="1"/>
    </row>
    <row r="20" spans="1:16" ht="33.75" customHeight="1">
      <c r="A20" s="234" t="s">
        <v>164</v>
      </c>
      <c r="B20" s="235"/>
      <c r="C20" s="235"/>
      <c r="D20" s="235"/>
      <c r="E20" s="235"/>
      <c r="F20" s="235"/>
      <c r="G20" s="235"/>
      <c r="H20" s="235"/>
      <c r="I20" s="235"/>
      <c r="J20" s="5"/>
      <c r="K20" s="5"/>
      <c r="L20" s="5"/>
      <c r="M20" s="5"/>
      <c r="N20" s="5"/>
      <c r="O20" s="5"/>
      <c r="P20" s="5"/>
    </row>
    <row r="21" spans="1:16" ht="35.25" customHeight="1">
      <c r="A21" s="236" t="s">
        <v>165</v>
      </c>
      <c r="B21" s="236"/>
      <c r="C21" s="236"/>
      <c r="D21" s="236"/>
      <c r="E21" s="236"/>
      <c r="F21" s="236"/>
      <c r="G21" s="236"/>
      <c r="H21" s="236"/>
      <c r="I21" s="236"/>
      <c r="J21" s="4"/>
      <c r="K21" s="4"/>
      <c r="L21" s="4"/>
      <c r="M21" s="4"/>
      <c r="N21" s="4"/>
      <c r="O21" s="4"/>
      <c r="P21" s="4"/>
    </row>
    <row r="22" spans="1:16" ht="33.75" customHeight="1">
      <c r="A22" s="234" t="s">
        <v>166</v>
      </c>
      <c r="B22" s="234"/>
      <c r="C22" s="234"/>
      <c r="D22" s="234"/>
      <c r="E22" s="234"/>
      <c r="F22" s="234"/>
      <c r="G22" s="234"/>
      <c r="H22" s="234"/>
      <c r="I22" s="234"/>
      <c r="J22" s="2"/>
      <c r="K22" s="2"/>
      <c r="L22" s="2"/>
      <c r="M22" s="2"/>
      <c r="N22" s="2"/>
      <c r="O22" s="2"/>
      <c r="P22" s="2"/>
    </row>
    <row r="23" spans="1:16" ht="15.75">
      <c r="A23" s="8" t="s">
        <v>0</v>
      </c>
      <c r="B23" s="8"/>
      <c r="C23" s="8"/>
      <c r="D23" s="8"/>
      <c r="E23" s="8"/>
      <c r="F23" s="8"/>
      <c r="G23" s="8"/>
      <c r="H23" s="8"/>
      <c r="I23" s="8"/>
      <c r="J23" s="4"/>
      <c r="K23" s="4"/>
      <c r="L23" s="4"/>
      <c r="M23" s="4"/>
      <c r="N23" s="4"/>
      <c r="O23" s="4"/>
      <c r="P23" s="4"/>
    </row>
    <row r="24" spans="1:16" ht="15.75">
      <c r="A24" s="8" t="s">
        <v>1</v>
      </c>
      <c r="B24" s="8"/>
      <c r="C24" s="8"/>
      <c r="D24" s="8"/>
      <c r="E24" s="8"/>
      <c r="F24" s="8"/>
      <c r="G24" s="8"/>
      <c r="H24" s="8"/>
      <c r="I24" s="8"/>
      <c r="J24" s="4"/>
      <c r="K24" s="4"/>
      <c r="L24" s="4"/>
      <c r="M24" s="4"/>
      <c r="N24" s="4"/>
      <c r="O24" s="4"/>
      <c r="P24" s="4"/>
    </row>
    <row r="25" spans="1:16" ht="15.75">
      <c r="A25" s="8" t="s">
        <v>2</v>
      </c>
      <c r="B25" s="8"/>
      <c r="C25" s="8"/>
      <c r="D25" s="8"/>
      <c r="E25" s="8"/>
      <c r="F25" s="8"/>
      <c r="G25" s="8"/>
      <c r="H25" s="8"/>
      <c r="I25" s="8"/>
      <c r="J25" s="4"/>
      <c r="K25" s="4"/>
      <c r="L25" s="4"/>
      <c r="M25" s="4"/>
      <c r="N25" s="4"/>
      <c r="O25" s="4"/>
      <c r="P25" s="4"/>
    </row>
    <row r="26" spans="1:16" ht="15.75">
      <c r="A26" s="8" t="s">
        <v>3</v>
      </c>
      <c r="B26" s="8"/>
      <c r="C26" s="8"/>
      <c r="D26" s="8"/>
      <c r="E26" s="8"/>
      <c r="F26" s="8"/>
      <c r="G26" s="8"/>
      <c r="H26" s="8"/>
      <c r="I26" s="8"/>
      <c r="J26" s="4"/>
      <c r="K26" s="4"/>
      <c r="L26" s="4"/>
      <c r="M26" s="4"/>
      <c r="N26" s="4"/>
      <c r="O26" s="4"/>
      <c r="P26" s="4"/>
    </row>
    <row r="27" spans="1:16" ht="33" customHeight="1">
      <c r="A27" s="236" t="s">
        <v>4</v>
      </c>
      <c r="B27" s="236"/>
      <c r="C27" s="236"/>
      <c r="D27" s="236"/>
      <c r="E27" s="236"/>
      <c r="F27" s="236"/>
      <c r="G27" s="236"/>
      <c r="H27" s="236"/>
      <c r="I27" s="236"/>
      <c r="J27" s="4"/>
      <c r="K27" s="4"/>
      <c r="L27" s="4"/>
      <c r="M27" s="4"/>
      <c r="N27" s="4"/>
      <c r="O27" s="4"/>
      <c r="P27" s="4"/>
    </row>
    <row r="28" spans="1:16" ht="34.5" customHeight="1">
      <c r="A28" s="234" t="s">
        <v>12</v>
      </c>
      <c r="B28" s="235"/>
      <c r="C28" s="235"/>
      <c r="D28" s="235"/>
      <c r="E28" s="235"/>
      <c r="F28" s="235"/>
      <c r="G28" s="235"/>
      <c r="H28" s="235"/>
      <c r="I28" s="235"/>
      <c r="J28" s="2"/>
      <c r="K28" s="2"/>
      <c r="L28" s="2"/>
      <c r="M28" s="2"/>
      <c r="N28" s="2"/>
      <c r="O28" s="2"/>
      <c r="P28" s="2"/>
    </row>
    <row r="29" spans="1:16" ht="19.5" customHeight="1">
      <c r="A29" s="8" t="s">
        <v>5</v>
      </c>
      <c r="B29" s="15"/>
      <c r="C29" s="15"/>
      <c r="D29" s="15"/>
      <c r="E29" s="15"/>
      <c r="F29" s="15"/>
      <c r="G29" s="15"/>
      <c r="H29" s="15"/>
      <c r="I29" s="15"/>
      <c r="J29" s="6"/>
      <c r="K29" s="6"/>
      <c r="L29" s="6"/>
      <c r="M29" s="6"/>
      <c r="N29" s="6"/>
      <c r="O29" s="6"/>
      <c r="P29" s="6"/>
    </row>
    <row r="30" spans="1:16" ht="18" customHeight="1">
      <c r="A30" s="8" t="s">
        <v>6</v>
      </c>
      <c r="B30" s="15"/>
      <c r="C30" s="15"/>
      <c r="D30" s="15"/>
      <c r="E30" s="15"/>
      <c r="F30" s="15"/>
      <c r="G30" s="15"/>
      <c r="H30" s="15"/>
      <c r="I30" s="15"/>
      <c r="J30" s="6"/>
      <c r="K30" s="6"/>
      <c r="L30" s="6"/>
      <c r="M30" s="6"/>
      <c r="N30" s="6"/>
      <c r="O30" s="6"/>
      <c r="P30" s="6"/>
    </row>
    <row r="31" spans="1:16" ht="18.75" customHeight="1">
      <c r="A31" s="8" t="s">
        <v>7</v>
      </c>
      <c r="B31" s="15"/>
      <c r="C31" s="15"/>
      <c r="D31" s="15"/>
      <c r="E31" s="15"/>
      <c r="F31" s="15"/>
      <c r="G31" s="15"/>
      <c r="H31" s="15"/>
      <c r="I31" s="15"/>
      <c r="J31" s="5"/>
      <c r="K31" s="5"/>
      <c r="L31" s="5"/>
      <c r="M31" s="5"/>
      <c r="N31" s="5"/>
      <c r="O31" s="5"/>
      <c r="P31" s="5"/>
    </row>
    <row r="32" spans="1:16" ht="18" customHeight="1">
      <c r="A32" s="8" t="s">
        <v>8</v>
      </c>
      <c r="B32" s="15"/>
      <c r="C32" s="15"/>
      <c r="D32" s="15"/>
      <c r="E32" s="15"/>
      <c r="F32" s="15"/>
      <c r="G32" s="15"/>
      <c r="H32" s="15"/>
      <c r="I32" s="15"/>
      <c r="J32" s="5"/>
      <c r="K32" s="5"/>
      <c r="L32" s="5"/>
      <c r="M32" s="5"/>
      <c r="N32" s="5"/>
      <c r="O32" s="5"/>
      <c r="P32" s="5"/>
    </row>
    <row r="33" spans="1:16" ht="15" customHeight="1">
      <c r="A33" s="8" t="s">
        <v>9</v>
      </c>
      <c r="B33" s="15"/>
      <c r="C33" s="15"/>
      <c r="D33" s="15"/>
      <c r="E33" s="15"/>
      <c r="F33" s="15"/>
      <c r="G33" s="15"/>
      <c r="H33" s="15"/>
      <c r="I33" s="15"/>
      <c r="J33" s="5"/>
      <c r="K33" s="5"/>
      <c r="L33" s="5"/>
      <c r="M33" s="5"/>
      <c r="N33" s="5"/>
      <c r="O33" s="5"/>
      <c r="P33" s="5"/>
    </row>
    <row r="34" spans="1:16" ht="16.5" customHeight="1">
      <c r="A34" s="8" t="s">
        <v>10</v>
      </c>
      <c r="B34" s="15"/>
      <c r="C34" s="15"/>
      <c r="D34" s="15"/>
      <c r="E34" s="15"/>
      <c r="F34" s="15"/>
      <c r="G34" s="15"/>
      <c r="H34" s="15"/>
      <c r="I34" s="15"/>
      <c r="J34" s="5"/>
      <c r="K34" s="5"/>
      <c r="L34" s="5"/>
      <c r="M34" s="5"/>
      <c r="N34" s="5"/>
      <c r="O34" s="5"/>
      <c r="P34" s="5"/>
    </row>
    <row r="35" spans="1:16" ht="38.25" customHeight="1">
      <c r="A35" s="236" t="s">
        <v>11</v>
      </c>
      <c r="B35" s="235"/>
      <c r="C35" s="235"/>
      <c r="D35" s="235"/>
      <c r="E35" s="235"/>
      <c r="F35" s="235"/>
      <c r="G35" s="235"/>
      <c r="H35" s="235"/>
      <c r="I35" s="235"/>
      <c r="J35" s="5"/>
      <c r="K35" s="5"/>
      <c r="L35" s="5"/>
      <c r="M35" s="5"/>
      <c r="N35" s="5"/>
      <c r="O35" s="5"/>
      <c r="P35" s="5"/>
    </row>
  </sheetData>
  <sheetProtection/>
  <mergeCells count="13">
    <mergeCell ref="A9:I9"/>
    <mergeCell ref="A20:I20"/>
    <mergeCell ref="A21:I21"/>
    <mergeCell ref="A28:I28"/>
    <mergeCell ref="A22:I22"/>
    <mergeCell ref="A19:D19"/>
    <mergeCell ref="A35:I35"/>
    <mergeCell ref="A27:I27"/>
    <mergeCell ref="A1:I1"/>
    <mergeCell ref="A2:I2"/>
    <mergeCell ref="A3:I3"/>
    <mergeCell ref="A5:I7"/>
    <mergeCell ref="A8:I8"/>
  </mergeCells>
  <printOptions/>
  <pageMargins left="0.25" right="0.25"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132"/>
  <sheetViews>
    <sheetView showZeros="0" view="pageBreakPreview" zoomScaleSheetLayoutView="100" zoomScalePageLayoutView="0" workbookViewId="0" topLeftCell="A1">
      <selection activeCell="A1" sqref="A1:O1"/>
    </sheetView>
  </sheetViews>
  <sheetFormatPr defaultColWidth="9.140625" defaultRowHeight="40.5" customHeight="1"/>
  <cols>
    <col min="1" max="1" width="3.8515625" style="16" customWidth="1"/>
    <col min="2" max="2" width="3.28125" style="16" customWidth="1"/>
    <col min="3" max="3" width="3.140625" style="16" customWidth="1"/>
    <col min="4" max="4" width="27.57421875" style="16" customWidth="1"/>
    <col min="5" max="5" width="3.57421875" style="16" customWidth="1"/>
    <col min="6" max="6" width="5.140625" style="16" customWidth="1"/>
    <col min="7" max="7" width="4.57421875" style="16" customWidth="1"/>
    <col min="8" max="8" width="6.7109375" style="16" customWidth="1"/>
    <col min="9" max="9" width="7.00390625" style="16" customWidth="1"/>
    <col min="10" max="10" width="7.140625" style="16" customWidth="1"/>
    <col min="11" max="11" width="6.421875" style="16" customWidth="1"/>
    <col min="12" max="12" width="26.00390625" style="16" customWidth="1"/>
    <col min="13" max="13" width="5.7109375" style="16" customWidth="1"/>
    <col min="14" max="14" width="5.140625" style="16" customWidth="1"/>
    <col min="15" max="15" width="46.28125" style="16" customWidth="1"/>
    <col min="16" max="16384" width="9.140625" style="16" customWidth="1"/>
  </cols>
  <sheetData>
    <row r="1" spans="1:15" ht="17.25" customHeight="1">
      <c r="A1" s="520" t="s">
        <v>16</v>
      </c>
      <c r="B1" s="520"/>
      <c r="C1" s="520"/>
      <c r="D1" s="520"/>
      <c r="E1" s="520"/>
      <c r="F1" s="520"/>
      <c r="G1" s="520"/>
      <c r="H1" s="520"/>
      <c r="I1" s="520"/>
      <c r="J1" s="520"/>
      <c r="K1" s="520"/>
      <c r="L1" s="520"/>
      <c r="M1" s="520"/>
      <c r="N1" s="521"/>
      <c r="O1" s="521"/>
    </row>
    <row r="2" spans="1:15" ht="17.25" customHeight="1">
      <c r="A2" s="520" t="s">
        <v>236</v>
      </c>
      <c r="B2" s="520"/>
      <c r="C2" s="520"/>
      <c r="D2" s="520"/>
      <c r="E2" s="520"/>
      <c r="F2" s="520"/>
      <c r="G2" s="520"/>
      <c r="H2" s="520"/>
      <c r="I2" s="520"/>
      <c r="J2" s="520"/>
      <c r="K2" s="520"/>
      <c r="L2" s="520"/>
      <c r="M2" s="520"/>
      <c r="N2" s="521"/>
      <c r="O2" s="521"/>
    </row>
    <row r="3" spans="1:15" ht="17.25" customHeight="1" thickBot="1">
      <c r="A3" s="76"/>
      <c r="B3" s="76"/>
      <c r="C3" s="76"/>
      <c r="D3" s="76"/>
      <c r="E3" s="76"/>
      <c r="F3" s="76"/>
      <c r="G3" s="76"/>
      <c r="H3" s="76"/>
      <c r="I3" s="533" t="s">
        <v>163</v>
      </c>
      <c r="J3" s="534"/>
      <c r="K3" s="534"/>
      <c r="L3" s="534"/>
      <c r="M3" s="534"/>
      <c r="N3" s="534"/>
      <c r="O3" s="77"/>
    </row>
    <row r="4" spans="1:15" ht="27" customHeight="1" thickBot="1">
      <c r="A4" s="527" t="s">
        <v>237</v>
      </c>
      <c r="B4" s="528"/>
      <c r="C4" s="528"/>
      <c r="D4" s="524" t="s">
        <v>17</v>
      </c>
      <c r="E4" s="522" t="s">
        <v>18</v>
      </c>
      <c r="F4" s="522" t="s">
        <v>19</v>
      </c>
      <c r="G4" s="522" t="s">
        <v>216</v>
      </c>
      <c r="H4" s="522" t="s">
        <v>20</v>
      </c>
      <c r="I4" s="543" t="s">
        <v>136</v>
      </c>
      <c r="J4" s="543"/>
      <c r="K4" s="543"/>
      <c r="L4" s="535" t="s">
        <v>21</v>
      </c>
      <c r="M4" s="535"/>
      <c r="N4" s="536"/>
      <c r="O4" s="338" t="s">
        <v>130</v>
      </c>
    </row>
    <row r="5" spans="1:15" ht="47.25" customHeight="1">
      <c r="A5" s="529"/>
      <c r="B5" s="530"/>
      <c r="C5" s="530"/>
      <c r="D5" s="525"/>
      <c r="E5" s="340"/>
      <c r="F5" s="340"/>
      <c r="G5" s="340"/>
      <c r="H5" s="340"/>
      <c r="I5" s="328" t="s">
        <v>239</v>
      </c>
      <c r="J5" s="310" t="s">
        <v>240</v>
      </c>
      <c r="K5" s="310" t="s">
        <v>133</v>
      </c>
      <c r="L5" s="537" t="s">
        <v>42</v>
      </c>
      <c r="M5" s="340" t="s">
        <v>137</v>
      </c>
      <c r="N5" s="340" t="s">
        <v>138</v>
      </c>
      <c r="O5" s="339"/>
    </row>
    <row r="6" spans="1:15" ht="46.5" customHeight="1" thickBot="1">
      <c r="A6" s="531"/>
      <c r="B6" s="532"/>
      <c r="C6" s="532"/>
      <c r="D6" s="526"/>
      <c r="E6" s="523"/>
      <c r="F6" s="523"/>
      <c r="G6" s="523"/>
      <c r="H6" s="523"/>
      <c r="I6" s="329"/>
      <c r="J6" s="327"/>
      <c r="K6" s="311"/>
      <c r="L6" s="538"/>
      <c r="M6" s="341"/>
      <c r="N6" s="341"/>
      <c r="O6" s="339"/>
    </row>
    <row r="7" spans="1:15" s="17" customFormat="1" ht="26.25" customHeight="1">
      <c r="A7" s="289" t="s">
        <v>22</v>
      </c>
      <c r="B7" s="291" t="s">
        <v>22</v>
      </c>
      <c r="C7" s="345" t="s">
        <v>22</v>
      </c>
      <c r="D7" s="409" t="s">
        <v>129</v>
      </c>
      <c r="E7" s="545" t="s">
        <v>41</v>
      </c>
      <c r="F7" s="324" t="s">
        <v>32</v>
      </c>
      <c r="G7" s="312" t="s">
        <v>233</v>
      </c>
      <c r="H7" s="21" t="s">
        <v>24</v>
      </c>
      <c r="I7" s="22">
        <v>30</v>
      </c>
      <c r="J7" s="22">
        <v>16.6</v>
      </c>
      <c r="K7" s="22"/>
      <c r="L7" s="68" t="s">
        <v>95</v>
      </c>
      <c r="M7" s="135">
        <v>1</v>
      </c>
      <c r="N7" s="79"/>
      <c r="O7" s="79" t="s">
        <v>177</v>
      </c>
    </row>
    <row r="8" spans="1:15" s="17" customFormat="1" ht="18.75" customHeight="1">
      <c r="A8" s="293"/>
      <c r="B8" s="380"/>
      <c r="C8" s="415"/>
      <c r="D8" s="409"/>
      <c r="E8" s="545"/>
      <c r="F8" s="324"/>
      <c r="G8" s="312"/>
      <c r="H8" s="46" t="s">
        <v>107</v>
      </c>
      <c r="I8" s="31"/>
      <c r="J8" s="31"/>
      <c r="K8" s="31"/>
      <c r="L8" s="246" t="s">
        <v>46</v>
      </c>
      <c r="M8" s="238">
        <v>1</v>
      </c>
      <c r="N8" s="244"/>
      <c r="O8" s="244" t="s">
        <v>213</v>
      </c>
    </row>
    <row r="9" spans="1:15" ht="18.75" customHeight="1" thickBot="1">
      <c r="A9" s="293"/>
      <c r="B9" s="380"/>
      <c r="C9" s="415"/>
      <c r="D9" s="410"/>
      <c r="E9" s="496"/>
      <c r="F9" s="325"/>
      <c r="G9" s="315"/>
      <c r="H9" s="116" t="s">
        <v>25</v>
      </c>
      <c r="I9" s="115">
        <f>I7</f>
        <v>30</v>
      </c>
      <c r="J9" s="115">
        <f>J7</f>
        <v>16.6</v>
      </c>
      <c r="K9" s="115">
        <f>K7</f>
        <v>0</v>
      </c>
      <c r="L9" s="247"/>
      <c r="M9" s="239"/>
      <c r="N9" s="245"/>
      <c r="O9" s="335"/>
    </row>
    <row r="10" spans="1:15" ht="21.75" customHeight="1">
      <c r="A10" s="289" t="s">
        <v>22</v>
      </c>
      <c r="B10" s="291" t="s">
        <v>22</v>
      </c>
      <c r="C10" s="345" t="s">
        <v>26</v>
      </c>
      <c r="D10" s="417" t="s">
        <v>217</v>
      </c>
      <c r="E10" s="349" t="s">
        <v>41</v>
      </c>
      <c r="F10" s="351" t="s">
        <v>32</v>
      </c>
      <c r="G10" s="314" t="s">
        <v>234</v>
      </c>
      <c r="H10" s="61" t="s">
        <v>36</v>
      </c>
      <c r="I10" s="95">
        <v>0</v>
      </c>
      <c r="J10" s="30">
        <v>11.9</v>
      </c>
      <c r="K10" s="95">
        <v>11.9</v>
      </c>
      <c r="L10" s="240" t="s">
        <v>103</v>
      </c>
      <c r="M10" s="331"/>
      <c r="N10" s="333"/>
      <c r="O10" s="240" t="s">
        <v>218</v>
      </c>
    </row>
    <row r="11" spans="1:15" ht="18" customHeight="1" thickBot="1">
      <c r="A11" s="293"/>
      <c r="B11" s="380"/>
      <c r="C11" s="415"/>
      <c r="D11" s="417"/>
      <c r="E11" s="350"/>
      <c r="F11" s="352"/>
      <c r="G11" s="315"/>
      <c r="H11" s="116" t="s">
        <v>25</v>
      </c>
      <c r="I11" s="115">
        <v>0</v>
      </c>
      <c r="J11" s="115">
        <v>11.9</v>
      </c>
      <c r="K11" s="115">
        <v>11.9</v>
      </c>
      <c r="L11" s="330"/>
      <c r="M11" s="332"/>
      <c r="N11" s="334"/>
      <c r="O11" s="241"/>
    </row>
    <row r="12" spans="1:15" ht="28.5" customHeight="1">
      <c r="A12" s="518" t="s">
        <v>22</v>
      </c>
      <c r="B12" s="519" t="s">
        <v>22</v>
      </c>
      <c r="C12" s="546" t="s">
        <v>27</v>
      </c>
      <c r="D12" s="347" t="s">
        <v>243</v>
      </c>
      <c r="E12" s="453" t="s">
        <v>41</v>
      </c>
      <c r="F12" s="324" t="s">
        <v>32</v>
      </c>
      <c r="G12" s="312" t="s">
        <v>233</v>
      </c>
      <c r="H12" s="61" t="s">
        <v>36</v>
      </c>
      <c r="I12" s="95">
        <v>257</v>
      </c>
      <c r="J12" s="30">
        <v>257</v>
      </c>
      <c r="K12" s="95"/>
      <c r="L12" s="242" t="s">
        <v>46</v>
      </c>
      <c r="M12" s="336">
        <v>1</v>
      </c>
      <c r="N12" s="248"/>
      <c r="O12" s="248" t="s">
        <v>172</v>
      </c>
    </row>
    <row r="13" spans="1:15" ht="18.75" customHeight="1" thickBot="1">
      <c r="A13" s="293"/>
      <c r="B13" s="380"/>
      <c r="C13" s="415"/>
      <c r="D13" s="348"/>
      <c r="E13" s="455"/>
      <c r="F13" s="544"/>
      <c r="G13" s="313"/>
      <c r="H13" s="116" t="s">
        <v>25</v>
      </c>
      <c r="I13" s="115">
        <f>I12</f>
        <v>257</v>
      </c>
      <c r="J13" s="115">
        <f>J12</f>
        <v>257</v>
      </c>
      <c r="K13" s="115">
        <f>K12</f>
        <v>0</v>
      </c>
      <c r="L13" s="243"/>
      <c r="M13" s="337"/>
      <c r="N13" s="243"/>
      <c r="O13" s="245"/>
    </row>
    <row r="14" spans="1:15" ht="60.75" customHeight="1">
      <c r="A14" s="289" t="s">
        <v>22</v>
      </c>
      <c r="B14" s="291" t="s">
        <v>22</v>
      </c>
      <c r="C14" s="345" t="s">
        <v>28</v>
      </c>
      <c r="D14" s="347" t="s">
        <v>105</v>
      </c>
      <c r="E14" s="453" t="s">
        <v>41</v>
      </c>
      <c r="F14" s="487" t="s">
        <v>32</v>
      </c>
      <c r="G14" s="314" t="s">
        <v>235</v>
      </c>
      <c r="H14" s="40" t="s">
        <v>24</v>
      </c>
      <c r="I14" s="143">
        <v>250</v>
      </c>
      <c r="J14" s="143">
        <v>195.4</v>
      </c>
      <c r="K14" s="143">
        <v>190.3</v>
      </c>
      <c r="L14" s="140" t="s">
        <v>214</v>
      </c>
      <c r="M14" s="141">
        <v>1</v>
      </c>
      <c r="N14" s="142">
        <v>1</v>
      </c>
      <c r="O14" s="140" t="s">
        <v>219</v>
      </c>
    </row>
    <row r="15" spans="1:15" ht="18" customHeight="1" thickBot="1">
      <c r="A15" s="290"/>
      <c r="B15" s="292"/>
      <c r="C15" s="346"/>
      <c r="D15" s="348"/>
      <c r="E15" s="455"/>
      <c r="F15" s="489"/>
      <c r="G15" s="315"/>
      <c r="H15" s="116" t="s">
        <v>25</v>
      </c>
      <c r="I15" s="115">
        <f>I14</f>
        <v>250</v>
      </c>
      <c r="J15" s="115">
        <f>J14</f>
        <v>195.4</v>
      </c>
      <c r="K15" s="115">
        <f>K14</f>
        <v>190.3</v>
      </c>
      <c r="L15" s="137" t="s">
        <v>46</v>
      </c>
      <c r="M15" s="138">
        <v>1</v>
      </c>
      <c r="N15" s="139" t="s">
        <v>54</v>
      </c>
      <c r="O15" s="72" t="s">
        <v>250</v>
      </c>
    </row>
    <row r="16" spans="1:15" s="18" customFormat="1" ht="42.75" customHeight="1">
      <c r="A16" s="289" t="s">
        <v>22</v>
      </c>
      <c r="B16" s="291" t="s">
        <v>22</v>
      </c>
      <c r="C16" s="345" t="s">
        <v>29</v>
      </c>
      <c r="D16" s="408" t="s">
        <v>220</v>
      </c>
      <c r="E16" s="495" t="s">
        <v>41</v>
      </c>
      <c r="F16" s="316" t="s">
        <v>32</v>
      </c>
      <c r="G16" s="314" t="s">
        <v>234</v>
      </c>
      <c r="H16" s="74" t="s">
        <v>36</v>
      </c>
      <c r="I16" s="30">
        <v>53.6</v>
      </c>
      <c r="J16" s="30">
        <v>76</v>
      </c>
      <c r="K16" s="30"/>
      <c r="L16" s="428" t="s">
        <v>94</v>
      </c>
      <c r="M16" s="539"/>
      <c r="N16" s="242"/>
      <c r="O16" s="242" t="s">
        <v>178</v>
      </c>
    </row>
    <row r="17" spans="1:15" s="17" customFormat="1" ht="20.25" customHeight="1" thickBot="1">
      <c r="A17" s="290"/>
      <c r="B17" s="292"/>
      <c r="C17" s="346"/>
      <c r="D17" s="410"/>
      <c r="E17" s="496"/>
      <c r="F17" s="318"/>
      <c r="G17" s="315"/>
      <c r="H17" s="116" t="s">
        <v>25</v>
      </c>
      <c r="I17" s="144">
        <f>I16</f>
        <v>53.6</v>
      </c>
      <c r="J17" s="144">
        <f>J16</f>
        <v>76</v>
      </c>
      <c r="K17" s="144">
        <f>K16</f>
        <v>0</v>
      </c>
      <c r="L17" s="433"/>
      <c r="M17" s="540"/>
      <c r="N17" s="245"/>
      <c r="O17" s="326"/>
    </row>
    <row r="18" spans="1:15" ht="30.75" customHeight="1">
      <c r="A18" s="293" t="s">
        <v>22</v>
      </c>
      <c r="B18" s="380" t="s">
        <v>22</v>
      </c>
      <c r="C18" s="415" t="s">
        <v>30</v>
      </c>
      <c r="D18" s="595" t="s">
        <v>193</v>
      </c>
      <c r="E18" s="597" t="s">
        <v>41</v>
      </c>
      <c r="F18" s="322" t="s">
        <v>32</v>
      </c>
      <c r="G18" s="320" t="s">
        <v>233</v>
      </c>
      <c r="H18" s="74" t="s">
        <v>36</v>
      </c>
      <c r="I18" s="151">
        <v>20</v>
      </c>
      <c r="J18" s="30">
        <v>20</v>
      </c>
      <c r="K18" s="151"/>
      <c r="L18" s="145" t="s">
        <v>128</v>
      </c>
      <c r="M18" s="146">
        <v>1</v>
      </c>
      <c r="N18" s="147"/>
      <c r="O18" s="248" t="s">
        <v>251</v>
      </c>
    </row>
    <row r="19" spans="1:15" ht="21.75" customHeight="1" thickBot="1">
      <c r="A19" s="293"/>
      <c r="B19" s="380"/>
      <c r="C19" s="415"/>
      <c r="D19" s="596"/>
      <c r="E19" s="598"/>
      <c r="F19" s="323"/>
      <c r="G19" s="321"/>
      <c r="H19" s="116" t="s">
        <v>25</v>
      </c>
      <c r="I19" s="149">
        <f>I18</f>
        <v>20</v>
      </c>
      <c r="J19" s="149">
        <f>J18</f>
        <v>20</v>
      </c>
      <c r="K19" s="149">
        <f>K18</f>
        <v>0</v>
      </c>
      <c r="L19" s="82" t="s">
        <v>102</v>
      </c>
      <c r="M19" s="148"/>
      <c r="N19" s="136"/>
      <c r="O19" s="335"/>
    </row>
    <row r="20" spans="1:15" ht="15.75" customHeight="1">
      <c r="A20" s="289" t="s">
        <v>22</v>
      </c>
      <c r="B20" s="291" t="s">
        <v>22</v>
      </c>
      <c r="C20" s="345" t="s">
        <v>23</v>
      </c>
      <c r="D20" s="416" t="s">
        <v>44</v>
      </c>
      <c r="E20" s="453" t="s">
        <v>41</v>
      </c>
      <c r="F20" s="316" t="s">
        <v>32</v>
      </c>
      <c r="G20" s="314" t="s">
        <v>233</v>
      </c>
      <c r="H20" s="23" t="s">
        <v>36</v>
      </c>
      <c r="I20" s="35">
        <v>400</v>
      </c>
      <c r="J20" s="30">
        <v>400</v>
      </c>
      <c r="K20" s="30">
        <v>154.8</v>
      </c>
      <c r="L20" s="356" t="s">
        <v>114</v>
      </c>
      <c r="M20" s="342">
        <v>100</v>
      </c>
      <c r="N20" s="342">
        <v>100</v>
      </c>
      <c r="O20" s="259" t="s">
        <v>173</v>
      </c>
    </row>
    <row r="21" spans="1:15" ht="15.75" customHeight="1">
      <c r="A21" s="293"/>
      <c r="B21" s="380"/>
      <c r="C21" s="415"/>
      <c r="D21" s="417"/>
      <c r="E21" s="349"/>
      <c r="F21" s="317"/>
      <c r="G21" s="312"/>
      <c r="H21" s="25" t="s">
        <v>107</v>
      </c>
      <c r="I21" s="31">
        <v>700</v>
      </c>
      <c r="J21" s="31">
        <v>700</v>
      </c>
      <c r="K21" s="31">
        <v>700</v>
      </c>
      <c r="L21" s="357"/>
      <c r="M21" s="359"/>
      <c r="N21" s="343"/>
      <c r="O21" s="623"/>
    </row>
    <row r="22" spans="1:15" ht="15" customHeight="1">
      <c r="A22" s="293"/>
      <c r="B22" s="380"/>
      <c r="C22" s="415"/>
      <c r="D22" s="417"/>
      <c r="E22" s="454"/>
      <c r="F22" s="317"/>
      <c r="G22" s="319"/>
      <c r="H22" s="111" t="s">
        <v>110</v>
      </c>
      <c r="I22" s="31">
        <v>150</v>
      </c>
      <c r="J22" s="31"/>
      <c r="K22" s="31"/>
      <c r="L22" s="357"/>
      <c r="M22" s="359"/>
      <c r="N22" s="343"/>
      <c r="O22" s="623"/>
    </row>
    <row r="23" spans="1:15" ht="18" customHeight="1" thickBot="1">
      <c r="A23" s="290"/>
      <c r="B23" s="292"/>
      <c r="C23" s="346"/>
      <c r="D23" s="418"/>
      <c r="E23" s="455"/>
      <c r="F23" s="318"/>
      <c r="G23" s="315"/>
      <c r="H23" s="116" t="s">
        <v>25</v>
      </c>
      <c r="I23" s="115">
        <f>I22+I21+I20</f>
        <v>1250</v>
      </c>
      <c r="J23" s="115">
        <f>J22+J21+J20</f>
        <v>1100</v>
      </c>
      <c r="K23" s="115">
        <f>K22+K21+K20</f>
        <v>854.8</v>
      </c>
      <c r="L23" s="358"/>
      <c r="M23" s="360"/>
      <c r="N23" s="344"/>
      <c r="O23" s="335"/>
    </row>
    <row r="24" spans="1:15" ht="45.75" customHeight="1">
      <c r="A24" s="289" t="s">
        <v>22</v>
      </c>
      <c r="B24" s="291" t="s">
        <v>22</v>
      </c>
      <c r="C24" s="345" t="s">
        <v>45</v>
      </c>
      <c r="D24" s="497" t="s">
        <v>221</v>
      </c>
      <c r="E24" s="320"/>
      <c r="F24" s="456" t="s">
        <v>32</v>
      </c>
      <c r="G24" s="314" t="s">
        <v>234</v>
      </c>
      <c r="H24" s="40" t="s">
        <v>24</v>
      </c>
      <c r="I24" s="143"/>
      <c r="J24" s="153">
        <v>590.5</v>
      </c>
      <c r="K24" s="143">
        <v>560.2</v>
      </c>
      <c r="L24" s="240" t="s">
        <v>48</v>
      </c>
      <c r="M24" s="613">
        <v>4</v>
      </c>
      <c r="N24" s="333"/>
      <c r="O24" s="240" t="s">
        <v>252</v>
      </c>
    </row>
    <row r="25" spans="1:15" ht="19.5" customHeight="1" thickBot="1">
      <c r="A25" s="293"/>
      <c r="B25" s="380"/>
      <c r="C25" s="415"/>
      <c r="D25" s="498"/>
      <c r="E25" s="321"/>
      <c r="F25" s="325"/>
      <c r="G25" s="315"/>
      <c r="H25" s="116" t="s">
        <v>25</v>
      </c>
      <c r="I25" s="152">
        <f>I24</f>
        <v>0</v>
      </c>
      <c r="J25" s="152">
        <f>J24</f>
        <v>590.5</v>
      </c>
      <c r="K25" s="152">
        <f>K24</f>
        <v>560.2</v>
      </c>
      <c r="L25" s="330"/>
      <c r="M25" s="614"/>
      <c r="N25" s="334"/>
      <c r="O25" s="241"/>
    </row>
    <row r="26" spans="1:15" ht="42" customHeight="1">
      <c r="A26" s="289" t="s">
        <v>22</v>
      </c>
      <c r="B26" s="291" t="s">
        <v>22</v>
      </c>
      <c r="C26" s="345" t="s">
        <v>33</v>
      </c>
      <c r="D26" s="458" t="s">
        <v>127</v>
      </c>
      <c r="E26" s="495"/>
      <c r="F26" s="456" t="s">
        <v>32</v>
      </c>
      <c r="G26" s="320" t="s">
        <v>233</v>
      </c>
      <c r="H26" s="74" t="s">
        <v>24</v>
      </c>
      <c r="I26" s="30">
        <v>20</v>
      </c>
      <c r="J26" s="30">
        <v>20</v>
      </c>
      <c r="K26" s="30">
        <v>19.8</v>
      </c>
      <c r="L26" s="615" t="s">
        <v>112</v>
      </c>
      <c r="M26" s="611">
        <v>9</v>
      </c>
      <c r="N26" s="333">
        <v>4</v>
      </c>
      <c r="O26" s="240" t="s">
        <v>253</v>
      </c>
    </row>
    <row r="27" spans="1:15" ht="20.25" customHeight="1" thickBot="1">
      <c r="A27" s="290"/>
      <c r="B27" s="292"/>
      <c r="C27" s="346"/>
      <c r="D27" s="410"/>
      <c r="E27" s="496"/>
      <c r="F27" s="325"/>
      <c r="G27" s="470"/>
      <c r="H27" s="116" t="s">
        <v>25</v>
      </c>
      <c r="I27" s="115">
        <f>SUM(I26)</f>
        <v>20</v>
      </c>
      <c r="J27" s="115">
        <f>SUM(J26)</f>
        <v>20</v>
      </c>
      <c r="K27" s="115">
        <f>SUM(K26)</f>
        <v>19.8</v>
      </c>
      <c r="L27" s="507"/>
      <c r="M27" s="612"/>
      <c r="N27" s="334"/>
      <c r="O27" s="241"/>
    </row>
    <row r="28" spans="1:15" ht="25.5" customHeight="1">
      <c r="A28" s="129" t="s">
        <v>22</v>
      </c>
      <c r="B28" s="130" t="s">
        <v>22</v>
      </c>
      <c r="C28" s="419" t="s">
        <v>47</v>
      </c>
      <c r="D28" s="422" t="s">
        <v>39</v>
      </c>
      <c r="E28" s="431" t="s">
        <v>41</v>
      </c>
      <c r="F28" s="457" t="s">
        <v>32</v>
      </c>
      <c r="G28" s="365" t="s">
        <v>234</v>
      </c>
      <c r="H28" s="74" t="s">
        <v>40</v>
      </c>
      <c r="I28" s="30"/>
      <c r="J28" s="30"/>
      <c r="K28" s="30"/>
      <c r="L28" s="428" t="s">
        <v>101</v>
      </c>
      <c r="M28" s="424">
        <v>1</v>
      </c>
      <c r="N28" s="621"/>
      <c r="O28" s="248" t="s">
        <v>174</v>
      </c>
    </row>
    <row r="29" spans="1:15" ht="19.5" customHeight="1">
      <c r="A29" s="131"/>
      <c r="B29" s="132"/>
      <c r="C29" s="420"/>
      <c r="D29" s="423"/>
      <c r="E29" s="430"/>
      <c r="F29" s="385"/>
      <c r="G29" s="430"/>
      <c r="H29" s="111" t="s">
        <v>104</v>
      </c>
      <c r="I29" s="33">
        <v>1102.6</v>
      </c>
      <c r="J29" s="33">
        <v>1102.6</v>
      </c>
      <c r="K29" s="33"/>
      <c r="L29" s="429"/>
      <c r="M29" s="425"/>
      <c r="N29" s="622"/>
      <c r="O29" s="243"/>
    </row>
    <row r="30" spans="1:15" ht="18.75" customHeight="1">
      <c r="A30" s="131"/>
      <c r="B30" s="132"/>
      <c r="C30" s="420"/>
      <c r="D30" s="423"/>
      <c r="E30" s="430"/>
      <c r="F30" s="385"/>
      <c r="G30" s="430"/>
      <c r="H30" s="111" t="s">
        <v>24</v>
      </c>
      <c r="I30" s="31"/>
      <c r="J30" s="31"/>
      <c r="K30" s="31"/>
      <c r="L30" s="432" t="s">
        <v>115</v>
      </c>
      <c r="M30" s="426"/>
      <c r="N30" s="244"/>
      <c r="O30" s="243"/>
    </row>
    <row r="31" spans="1:15" ht="24" customHeight="1" thickBot="1">
      <c r="A31" s="133"/>
      <c r="B31" s="134"/>
      <c r="C31" s="421"/>
      <c r="D31" s="395"/>
      <c r="E31" s="395"/>
      <c r="F31" s="386"/>
      <c r="G31" s="395"/>
      <c r="H31" s="116" t="s">
        <v>25</v>
      </c>
      <c r="I31" s="115">
        <f>SUM(I28:I30)</f>
        <v>1102.6</v>
      </c>
      <c r="J31" s="115">
        <f>SUM(J28:J30)</f>
        <v>1102.6</v>
      </c>
      <c r="K31" s="115">
        <f>SUM(K28:K30)</f>
        <v>0</v>
      </c>
      <c r="L31" s="433"/>
      <c r="M31" s="427"/>
      <c r="N31" s="245"/>
      <c r="O31" s="245"/>
    </row>
    <row r="32" spans="1:15" ht="21" customHeight="1">
      <c r="A32" s="289" t="s">
        <v>26</v>
      </c>
      <c r="B32" s="291" t="s">
        <v>22</v>
      </c>
      <c r="C32" s="345" t="s">
        <v>22</v>
      </c>
      <c r="D32" s="416" t="s">
        <v>194</v>
      </c>
      <c r="E32" s="320"/>
      <c r="F32" s="316" t="s">
        <v>49</v>
      </c>
      <c r="G32" s="320" t="s">
        <v>113</v>
      </c>
      <c r="H32" s="23" t="s">
        <v>24</v>
      </c>
      <c r="I32" s="35">
        <v>374</v>
      </c>
      <c r="J32" s="22">
        <v>397.2</v>
      </c>
      <c r="K32" s="22">
        <v>396.6</v>
      </c>
      <c r="L32" s="616" t="s">
        <v>50</v>
      </c>
      <c r="M32" s="156">
        <v>16.75</v>
      </c>
      <c r="N32" s="156">
        <v>23.75</v>
      </c>
      <c r="O32" s="605" t="s">
        <v>139</v>
      </c>
    </row>
    <row r="33" spans="1:15" ht="17.25" customHeight="1">
      <c r="A33" s="293"/>
      <c r="B33" s="380"/>
      <c r="C33" s="415"/>
      <c r="D33" s="417"/>
      <c r="E33" s="390"/>
      <c r="F33" s="317"/>
      <c r="G33" s="390"/>
      <c r="H33" s="25" t="s">
        <v>93</v>
      </c>
      <c r="I33" s="31">
        <v>12.1</v>
      </c>
      <c r="J33" s="31">
        <v>12.1</v>
      </c>
      <c r="K33" s="31">
        <v>11.1</v>
      </c>
      <c r="L33" s="617"/>
      <c r="M33" s="159"/>
      <c r="N33" s="163"/>
      <c r="O33" s="618"/>
    </row>
    <row r="34" spans="1:15" ht="18" customHeight="1">
      <c r="A34" s="293"/>
      <c r="B34" s="380"/>
      <c r="C34" s="415"/>
      <c r="D34" s="417"/>
      <c r="E34" s="390"/>
      <c r="F34" s="317"/>
      <c r="G34" s="390"/>
      <c r="H34" s="111" t="s">
        <v>57</v>
      </c>
      <c r="I34" s="31">
        <v>20</v>
      </c>
      <c r="J34" s="31">
        <v>25.8</v>
      </c>
      <c r="K34" s="31">
        <v>16.7</v>
      </c>
      <c r="L34" s="157" t="s">
        <v>116</v>
      </c>
      <c r="M34" s="158"/>
      <c r="N34" s="161">
        <v>3</v>
      </c>
      <c r="O34" s="619" t="s">
        <v>176</v>
      </c>
    </row>
    <row r="35" spans="1:15" ht="15.75" customHeight="1">
      <c r="A35" s="293"/>
      <c r="B35" s="380"/>
      <c r="C35" s="415"/>
      <c r="D35" s="417"/>
      <c r="E35" s="390"/>
      <c r="F35" s="317"/>
      <c r="G35" s="390"/>
      <c r="H35" s="24" t="s">
        <v>134</v>
      </c>
      <c r="I35" s="31"/>
      <c r="J35" s="31">
        <v>6</v>
      </c>
      <c r="K35" s="31">
        <v>6</v>
      </c>
      <c r="L35" s="167" t="s">
        <v>78</v>
      </c>
      <c r="M35" s="160"/>
      <c r="N35" s="162">
        <v>2</v>
      </c>
      <c r="O35" s="620"/>
    </row>
    <row r="36" spans="1:15" ht="18" customHeight="1" thickBot="1">
      <c r="A36" s="290"/>
      <c r="B36" s="292"/>
      <c r="C36" s="346"/>
      <c r="D36" s="418"/>
      <c r="E36" s="321"/>
      <c r="F36" s="318"/>
      <c r="G36" s="321"/>
      <c r="H36" s="116" t="s">
        <v>25</v>
      </c>
      <c r="I36" s="115">
        <f>I34+I33+I32</f>
        <v>406.1</v>
      </c>
      <c r="J36" s="115">
        <f>J34+J33+J32+J35</f>
        <v>441.09999999999997</v>
      </c>
      <c r="K36" s="115">
        <f>K34+K33+K32+K35</f>
        <v>430.40000000000003</v>
      </c>
      <c r="L36" s="164"/>
      <c r="M36" s="165"/>
      <c r="N36" s="166"/>
      <c r="O36" s="601"/>
    </row>
    <row r="37" spans="1:15" s="20" customFormat="1" ht="24.75" customHeight="1">
      <c r="A37" s="289" t="s">
        <v>26</v>
      </c>
      <c r="B37" s="291" t="s">
        <v>22</v>
      </c>
      <c r="C37" s="345" t="s">
        <v>26</v>
      </c>
      <c r="D37" s="416" t="s">
        <v>195</v>
      </c>
      <c r="E37" s="320"/>
      <c r="F37" s="316" t="s">
        <v>49</v>
      </c>
      <c r="G37" s="320" t="s">
        <v>113</v>
      </c>
      <c r="H37" s="23" t="s">
        <v>24</v>
      </c>
      <c r="I37" s="35">
        <v>71.5</v>
      </c>
      <c r="J37" s="22">
        <v>71.5</v>
      </c>
      <c r="K37" s="22">
        <v>72.1</v>
      </c>
      <c r="L37" s="168" t="s">
        <v>79</v>
      </c>
      <c r="M37" s="169">
        <v>7100</v>
      </c>
      <c r="N37" s="170" t="s">
        <v>140</v>
      </c>
      <c r="O37" s="450" t="s">
        <v>179</v>
      </c>
    </row>
    <row r="38" spans="1:15" s="19" customFormat="1" ht="27.75" customHeight="1">
      <c r="A38" s="293"/>
      <c r="B38" s="380"/>
      <c r="C38" s="415"/>
      <c r="D38" s="417"/>
      <c r="E38" s="390"/>
      <c r="F38" s="317"/>
      <c r="G38" s="390"/>
      <c r="H38" s="62"/>
      <c r="I38" s="42"/>
      <c r="J38" s="73"/>
      <c r="K38" s="73"/>
      <c r="L38" s="171" t="s">
        <v>80</v>
      </c>
      <c r="M38" s="172" t="s">
        <v>81</v>
      </c>
      <c r="N38" s="172" t="s">
        <v>141</v>
      </c>
      <c r="O38" s="451"/>
    </row>
    <row r="39" spans="1:15" ht="36" customHeight="1" thickBot="1">
      <c r="A39" s="290"/>
      <c r="B39" s="292"/>
      <c r="C39" s="346"/>
      <c r="D39" s="418"/>
      <c r="E39" s="321"/>
      <c r="F39" s="318"/>
      <c r="G39" s="321"/>
      <c r="H39" s="179" t="s">
        <v>25</v>
      </c>
      <c r="I39" s="144">
        <f>I37</f>
        <v>71.5</v>
      </c>
      <c r="J39" s="144">
        <f>J37</f>
        <v>71.5</v>
      </c>
      <c r="K39" s="144">
        <f>K37</f>
        <v>72.1</v>
      </c>
      <c r="L39" s="173" t="s">
        <v>83</v>
      </c>
      <c r="M39" s="174" t="s">
        <v>84</v>
      </c>
      <c r="N39" s="175"/>
      <c r="O39" s="452"/>
    </row>
    <row r="40" spans="1:15" s="18" customFormat="1" ht="41.25" customHeight="1">
      <c r="A40" s="123" t="s">
        <v>26</v>
      </c>
      <c r="B40" s="124" t="s">
        <v>22</v>
      </c>
      <c r="C40" s="59" t="s">
        <v>27</v>
      </c>
      <c r="D40" s="408" t="s">
        <v>222</v>
      </c>
      <c r="E40" s="365"/>
      <c r="F40" s="383" t="s">
        <v>49</v>
      </c>
      <c r="G40" s="365" t="s">
        <v>113</v>
      </c>
      <c r="H40" s="34" t="s">
        <v>24</v>
      </c>
      <c r="I40" s="35">
        <v>26.5</v>
      </c>
      <c r="J40" s="35">
        <v>26.5</v>
      </c>
      <c r="K40" s="35">
        <v>26.5</v>
      </c>
      <c r="L40" s="64" t="s">
        <v>85</v>
      </c>
      <c r="M40" s="81">
        <v>20</v>
      </c>
      <c r="N40" s="61" t="s">
        <v>155</v>
      </c>
      <c r="O40" s="38" t="s">
        <v>175</v>
      </c>
    </row>
    <row r="41" spans="1:15" s="19" customFormat="1" ht="38.25" customHeight="1" thickBot="1">
      <c r="A41" s="127"/>
      <c r="B41" s="128"/>
      <c r="C41" s="60"/>
      <c r="D41" s="410"/>
      <c r="E41" s="389"/>
      <c r="F41" s="386"/>
      <c r="G41" s="389"/>
      <c r="H41" s="178" t="s">
        <v>25</v>
      </c>
      <c r="I41" s="118">
        <f>I40</f>
        <v>26.5</v>
      </c>
      <c r="J41" s="118">
        <f>J40</f>
        <v>26.5</v>
      </c>
      <c r="K41" s="118">
        <f>K40</f>
        <v>26.5</v>
      </c>
      <c r="L41" s="176" t="s">
        <v>72</v>
      </c>
      <c r="M41" s="174" t="s">
        <v>82</v>
      </c>
      <c r="N41" s="177"/>
      <c r="O41" s="39" t="s">
        <v>254</v>
      </c>
    </row>
    <row r="42" spans="1:15" s="19" customFormat="1" ht="36.75" customHeight="1">
      <c r="A42" s="293" t="s">
        <v>26</v>
      </c>
      <c r="B42" s="380" t="s">
        <v>22</v>
      </c>
      <c r="C42" s="415" t="s">
        <v>28</v>
      </c>
      <c r="D42" s="409" t="s">
        <v>196</v>
      </c>
      <c r="E42" s="390"/>
      <c r="F42" s="317" t="s">
        <v>49</v>
      </c>
      <c r="G42" s="390" t="s">
        <v>113</v>
      </c>
      <c r="H42" s="320" t="s">
        <v>24</v>
      </c>
      <c r="I42" s="35">
        <v>10</v>
      </c>
      <c r="J42" s="253">
        <v>10</v>
      </c>
      <c r="K42" s="253">
        <v>10</v>
      </c>
      <c r="L42" s="93" t="s">
        <v>73</v>
      </c>
      <c r="M42" s="106">
        <v>10</v>
      </c>
      <c r="N42" s="67" t="s">
        <v>45</v>
      </c>
      <c r="O42" s="94" t="s">
        <v>255</v>
      </c>
    </row>
    <row r="43" spans="1:15" s="19" customFormat="1" ht="13.5" customHeight="1">
      <c r="A43" s="293"/>
      <c r="B43" s="380"/>
      <c r="C43" s="415"/>
      <c r="D43" s="409"/>
      <c r="E43" s="390"/>
      <c r="F43" s="317"/>
      <c r="G43" s="390"/>
      <c r="H43" s="312"/>
      <c r="I43" s="42"/>
      <c r="J43" s="254"/>
      <c r="K43" s="254"/>
      <c r="L43" s="265" t="s">
        <v>86</v>
      </c>
      <c r="M43" s="502">
        <v>1</v>
      </c>
      <c r="N43" s="449" t="s">
        <v>146</v>
      </c>
      <c r="O43" s="610" t="s">
        <v>144</v>
      </c>
    </row>
    <row r="44" spans="1:15" s="19" customFormat="1" ht="17.25" customHeight="1" thickBot="1">
      <c r="A44" s="290"/>
      <c r="B44" s="292"/>
      <c r="C44" s="346"/>
      <c r="D44" s="410"/>
      <c r="E44" s="321"/>
      <c r="F44" s="318"/>
      <c r="G44" s="321"/>
      <c r="H44" s="117" t="s">
        <v>25</v>
      </c>
      <c r="I44" s="115">
        <f>SUM(I42:I43)</f>
        <v>10</v>
      </c>
      <c r="J44" s="115">
        <f>SUM(J42:J43)</f>
        <v>10</v>
      </c>
      <c r="K44" s="115">
        <f>SUM(K42:K43)</f>
        <v>10</v>
      </c>
      <c r="L44" s="501"/>
      <c r="M44" s="503"/>
      <c r="N44" s="344"/>
      <c r="O44" s="377"/>
    </row>
    <row r="45" spans="1:15" s="19" customFormat="1" ht="78.75" customHeight="1">
      <c r="A45" s="289" t="s">
        <v>26</v>
      </c>
      <c r="B45" s="291" t="s">
        <v>26</v>
      </c>
      <c r="C45" s="345" t="s">
        <v>22</v>
      </c>
      <c r="D45" s="416" t="s">
        <v>51</v>
      </c>
      <c r="E45" s="320"/>
      <c r="F45" s="316" t="s">
        <v>32</v>
      </c>
      <c r="G45" s="320" t="s">
        <v>233</v>
      </c>
      <c r="H45" s="34" t="s">
        <v>24</v>
      </c>
      <c r="I45" s="30">
        <v>103</v>
      </c>
      <c r="J45" s="30">
        <v>103</v>
      </c>
      <c r="K45" s="30">
        <v>103</v>
      </c>
      <c r="L45" s="504" t="s">
        <v>245</v>
      </c>
      <c r="M45" s="443" t="s">
        <v>52</v>
      </c>
      <c r="N45" s="353" t="s">
        <v>143</v>
      </c>
      <c r="O45" s="361" t="s">
        <v>145</v>
      </c>
    </row>
    <row r="46" spans="1:15" s="19" customFormat="1" ht="20.25" customHeight="1" thickBot="1">
      <c r="A46" s="290"/>
      <c r="B46" s="292"/>
      <c r="C46" s="346"/>
      <c r="D46" s="418"/>
      <c r="E46" s="321"/>
      <c r="F46" s="318"/>
      <c r="G46" s="321"/>
      <c r="H46" s="92" t="s">
        <v>25</v>
      </c>
      <c r="I46" s="115">
        <f>I45</f>
        <v>103</v>
      </c>
      <c r="J46" s="115">
        <f>J45</f>
        <v>103</v>
      </c>
      <c r="K46" s="115">
        <f>K45</f>
        <v>103</v>
      </c>
      <c r="L46" s="505"/>
      <c r="M46" s="445"/>
      <c r="N46" s="355"/>
      <c r="O46" s="362"/>
    </row>
    <row r="47" spans="1:15" s="18" customFormat="1" ht="46.5" customHeight="1">
      <c r="A47" s="289" t="s">
        <v>26</v>
      </c>
      <c r="B47" s="291" t="s">
        <v>26</v>
      </c>
      <c r="C47" s="345" t="s">
        <v>26</v>
      </c>
      <c r="D47" s="416" t="s">
        <v>96</v>
      </c>
      <c r="E47" s="320"/>
      <c r="F47" s="316" t="s">
        <v>32</v>
      </c>
      <c r="G47" s="320" t="s">
        <v>233</v>
      </c>
      <c r="H47" s="34" t="s">
        <v>24</v>
      </c>
      <c r="I47" s="30">
        <v>15</v>
      </c>
      <c r="J47" s="30">
        <v>15</v>
      </c>
      <c r="K47" s="30">
        <v>15</v>
      </c>
      <c r="L47" s="416" t="s">
        <v>245</v>
      </c>
      <c r="M47" s="366" t="s">
        <v>35</v>
      </c>
      <c r="N47" s="365" t="s">
        <v>35</v>
      </c>
      <c r="O47" s="363" t="s">
        <v>256</v>
      </c>
    </row>
    <row r="48" spans="1:15" s="18" customFormat="1" ht="18" customHeight="1" thickBot="1">
      <c r="A48" s="290"/>
      <c r="B48" s="292"/>
      <c r="C48" s="346"/>
      <c r="D48" s="418"/>
      <c r="E48" s="321"/>
      <c r="F48" s="434"/>
      <c r="G48" s="321"/>
      <c r="H48" s="92" t="s">
        <v>25</v>
      </c>
      <c r="I48" s="80">
        <f>I47</f>
        <v>15</v>
      </c>
      <c r="J48" s="80">
        <f>J47</f>
        <v>15</v>
      </c>
      <c r="K48" s="80">
        <f>K47</f>
        <v>15</v>
      </c>
      <c r="L48" s="418"/>
      <c r="M48" s="367"/>
      <c r="N48" s="344"/>
      <c r="O48" s="364"/>
    </row>
    <row r="49" spans="1:15" s="18" customFormat="1" ht="25.5" customHeight="1">
      <c r="A49" s="289" t="s">
        <v>26</v>
      </c>
      <c r="B49" s="291" t="s">
        <v>26</v>
      </c>
      <c r="C49" s="345" t="s">
        <v>27</v>
      </c>
      <c r="D49" s="416" t="s">
        <v>87</v>
      </c>
      <c r="E49" s="441"/>
      <c r="F49" s="435" t="s">
        <v>32</v>
      </c>
      <c r="G49" s="608" t="s">
        <v>233</v>
      </c>
      <c r="H49" s="34" t="s">
        <v>24</v>
      </c>
      <c r="I49" s="95">
        <v>300</v>
      </c>
      <c r="J49" s="95">
        <v>300</v>
      </c>
      <c r="K49" s="95">
        <v>300</v>
      </c>
      <c r="L49" s="446" t="s">
        <v>245</v>
      </c>
      <c r="M49" s="437">
        <v>1</v>
      </c>
      <c r="N49" s="365" t="s">
        <v>146</v>
      </c>
      <c r="O49" s="347" t="s">
        <v>167</v>
      </c>
    </row>
    <row r="50" spans="1:15" s="18" customFormat="1" ht="18" customHeight="1" thickBot="1">
      <c r="A50" s="290"/>
      <c r="B50" s="292"/>
      <c r="C50" s="346"/>
      <c r="D50" s="418"/>
      <c r="E50" s="442"/>
      <c r="F50" s="436"/>
      <c r="G50" s="609"/>
      <c r="H50" s="114" t="s">
        <v>25</v>
      </c>
      <c r="I50" s="118">
        <f>SUM(I49)</f>
        <v>300</v>
      </c>
      <c r="J50" s="118">
        <f>SUM(J49)</f>
        <v>300</v>
      </c>
      <c r="K50" s="118">
        <f>SUM(K49)</f>
        <v>300</v>
      </c>
      <c r="L50" s="447"/>
      <c r="M50" s="438"/>
      <c r="N50" s="344"/>
      <c r="O50" s="335"/>
    </row>
    <row r="51" spans="1:15" s="18" customFormat="1" ht="26.25" customHeight="1">
      <c r="A51" s="289" t="s">
        <v>26</v>
      </c>
      <c r="B51" s="291" t="s">
        <v>26</v>
      </c>
      <c r="C51" s="345" t="s">
        <v>28</v>
      </c>
      <c r="D51" s="416" t="s">
        <v>88</v>
      </c>
      <c r="E51" s="441"/>
      <c r="F51" s="322" t="s">
        <v>32</v>
      </c>
      <c r="G51" s="608" t="s">
        <v>233</v>
      </c>
      <c r="H51" s="40" t="s">
        <v>24</v>
      </c>
      <c r="I51" s="95">
        <v>100</v>
      </c>
      <c r="J51" s="95">
        <v>100</v>
      </c>
      <c r="K51" s="95">
        <v>100</v>
      </c>
      <c r="L51" s="446" t="s">
        <v>245</v>
      </c>
      <c r="M51" s="437">
        <v>1</v>
      </c>
      <c r="N51" s="365" t="s">
        <v>146</v>
      </c>
      <c r="O51" s="347" t="s">
        <v>168</v>
      </c>
    </row>
    <row r="52" spans="1:15" s="18" customFormat="1" ht="21" customHeight="1" thickBot="1">
      <c r="A52" s="290"/>
      <c r="B52" s="292"/>
      <c r="C52" s="346"/>
      <c r="D52" s="418"/>
      <c r="E52" s="442"/>
      <c r="F52" s="323"/>
      <c r="G52" s="609"/>
      <c r="H52" s="114" t="s">
        <v>25</v>
      </c>
      <c r="I52" s="80">
        <f>SUM(I51)</f>
        <v>100</v>
      </c>
      <c r="J52" s="80">
        <f>SUM(J51)</f>
        <v>100</v>
      </c>
      <c r="K52" s="80">
        <f>SUM(K51)</f>
        <v>100</v>
      </c>
      <c r="L52" s="447"/>
      <c r="M52" s="438"/>
      <c r="N52" s="344"/>
      <c r="O52" s="335"/>
    </row>
    <row r="53" spans="1:15" ht="87" customHeight="1">
      <c r="A53" s="289" t="s">
        <v>26</v>
      </c>
      <c r="B53" s="291" t="s">
        <v>26</v>
      </c>
      <c r="C53" s="345" t="s">
        <v>29</v>
      </c>
      <c r="D53" s="416" t="s">
        <v>97</v>
      </c>
      <c r="E53" s="320"/>
      <c r="F53" s="316" t="s">
        <v>32</v>
      </c>
      <c r="G53" s="320" t="s">
        <v>233</v>
      </c>
      <c r="H53" s="74" t="s">
        <v>24</v>
      </c>
      <c r="I53" s="30">
        <v>350</v>
      </c>
      <c r="J53" s="30">
        <v>850</v>
      </c>
      <c r="K53" s="30">
        <v>850</v>
      </c>
      <c r="L53" s="541" t="s">
        <v>74</v>
      </c>
      <c r="M53" s="439">
        <v>9</v>
      </c>
      <c r="N53" s="448">
        <v>15</v>
      </c>
      <c r="O53" s="605" t="s">
        <v>148</v>
      </c>
    </row>
    <row r="54" spans="1:15" ht="24.75" customHeight="1" thickBot="1">
      <c r="A54" s="290"/>
      <c r="B54" s="292"/>
      <c r="C54" s="346"/>
      <c r="D54" s="418"/>
      <c r="E54" s="321"/>
      <c r="F54" s="318"/>
      <c r="G54" s="321"/>
      <c r="H54" s="114" t="s">
        <v>25</v>
      </c>
      <c r="I54" s="80">
        <f>I53</f>
        <v>350</v>
      </c>
      <c r="J54" s="80">
        <f>J53</f>
        <v>850</v>
      </c>
      <c r="K54" s="80">
        <f>K53</f>
        <v>850</v>
      </c>
      <c r="L54" s="542"/>
      <c r="M54" s="440"/>
      <c r="N54" s="355"/>
      <c r="O54" s="374"/>
    </row>
    <row r="55" spans="1:15" s="18" customFormat="1" ht="40.5" customHeight="1">
      <c r="A55" s="289" t="s">
        <v>26</v>
      </c>
      <c r="B55" s="291" t="s">
        <v>26</v>
      </c>
      <c r="C55" s="345" t="s">
        <v>30</v>
      </c>
      <c r="D55" s="416" t="s">
        <v>106</v>
      </c>
      <c r="E55" s="320"/>
      <c r="F55" s="316" t="s">
        <v>32</v>
      </c>
      <c r="G55" s="320" t="s">
        <v>233</v>
      </c>
      <c r="H55" s="34" t="s">
        <v>24</v>
      </c>
      <c r="I55" s="30">
        <v>65</v>
      </c>
      <c r="J55" s="30">
        <v>65</v>
      </c>
      <c r="K55" s="30">
        <v>65</v>
      </c>
      <c r="L55" s="504" t="s">
        <v>245</v>
      </c>
      <c r="M55" s="443" t="s">
        <v>34</v>
      </c>
      <c r="N55" s="353" t="s">
        <v>47</v>
      </c>
      <c r="O55" s="361" t="s">
        <v>147</v>
      </c>
    </row>
    <row r="56" spans="1:15" s="18" customFormat="1" ht="67.5" customHeight="1">
      <c r="A56" s="293"/>
      <c r="B56" s="380"/>
      <c r="C56" s="415"/>
      <c r="D56" s="417"/>
      <c r="E56" s="390"/>
      <c r="F56" s="317"/>
      <c r="G56" s="390"/>
      <c r="H56" s="24" t="s">
        <v>110</v>
      </c>
      <c r="I56" s="31"/>
      <c r="J56" s="31"/>
      <c r="K56" s="31"/>
      <c r="L56" s="607"/>
      <c r="M56" s="444"/>
      <c r="N56" s="354"/>
      <c r="O56" s="606"/>
    </row>
    <row r="57" spans="1:15" s="19" customFormat="1" ht="33" customHeight="1" thickBot="1">
      <c r="A57" s="290"/>
      <c r="B57" s="292"/>
      <c r="C57" s="346"/>
      <c r="D57" s="418"/>
      <c r="E57" s="321"/>
      <c r="F57" s="318"/>
      <c r="G57" s="321"/>
      <c r="H57" s="92" t="s">
        <v>25</v>
      </c>
      <c r="I57" s="80">
        <f>I55</f>
        <v>65</v>
      </c>
      <c r="J57" s="80">
        <f>J55</f>
        <v>65</v>
      </c>
      <c r="K57" s="80">
        <f>K55</f>
        <v>65</v>
      </c>
      <c r="L57" s="505"/>
      <c r="M57" s="445"/>
      <c r="N57" s="355"/>
      <c r="O57" s="362"/>
    </row>
    <row r="58" spans="1:15" s="18" customFormat="1" ht="90.75" customHeight="1" thickBot="1">
      <c r="A58" s="289" t="s">
        <v>26</v>
      </c>
      <c r="B58" s="291" t="s">
        <v>27</v>
      </c>
      <c r="C58" s="345" t="s">
        <v>22</v>
      </c>
      <c r="D58" s="408" t="s">
        <v>53</v>
      </c>
      <c r="E58" s="399"/>
      <c r="F58" s="316" t="s">
        <v>32</v>
      </c>
      <c r="G58" s="320" t="s">
        <v>233</v>
      </c>
      <c r="H58" s="381" t="s">
        <v>24</v>
      </c>
      <c r="I58" s="283">
        <v>660</v>
      </c>
      <c r="J58" s="283">
        <v>728</v>
      </c>
      <c r="K58" s="283">
        <v>727.9</v>
      </c>
      <c r="L58" s="181" t="s">
        <v>126</v>
      </c>
      <c r="M58" s="182">
        <v>4718</v>
      </c>
      <c r="N58" s="45" t="s">
        <v>149</v>
      </c>
      <c r="O58" s="96" t="s">
        <v>257</v>
      </c>
    </row>
    <row r="59" spans="1:15" s="18" customFormat="1" ht="89.25" customHeight="1" thickBot="1">
      <c r="A59" s="293"/>
      <c r="B59" s="380"/>
      <c r="C59" s="415"/>
      <c r="D59" s="409"/>
      <c r="E59" s="400"/>
      <c r="F59" s="317"/>
      <c r="G59" s="390"/>
      <c r="H59" s="471"/>
      <c r="I59" s="476"/>
      <c r="J59" s="476"/>
      <c r="K59" s="476"/>
      <c r="L59" s="181" t="s">
        <v>246</v>
      </c>
      <c r="M59" s="183">
        <v>27480</v>
      </c>
      <c r="N59" s="184" t="s">
        <v>150</v>
      </c>
      <c r="O59" s="96" t="s">
        <v>180</v>
      </c>
    </row>
    <row r="60" spans="1:15" s="18" customFormat="1" ht="39.75" customHeight="1">
      <c r="A60" s="293"/>
      <c r="B60" s="380"/>
      <c r="C60" s="415"/>
      <c r="D60" s="409"/>
      <c r="E60" s="400"/>
      <c r="F60" s="317"/>
      <c r="G60" s="390"/>
      <c r="H60" s="382"/>
      <c r="I60" s="284"/>
      <c r="J60" s="284"/>
      <c r="K60" s="284"/>
      <c r="L60" s="490" t="s">
        <v>247</v>
      </c>
      <c r="M60" s="513">
        <v>4788</v>
      </c>
      <c r="N60" s="604" t="s">
        <v>151</v>
      </c>
      <c r="O60" s="450" t="s">
        <v>181</v>
      </c>
    </row>
    <row r="61" spans="1:15" s="18" customFormat="1" ht="21.75" customHeight="1" thickBot="1">
      <c r="A61" s="290"/>
      <c r="B61" s="292"/>
      <c r="C61" s="346"/>
      <c r="D61" s="410"/>
      <c r="E61" s="402"/>
      <c r="F61" s="318"/>
      <c r="G61" s="321"/>
      <c r="H61" s="116" t="s">
        <v>25</v>
      </c>
      <c r="I61" s="115">
        <f>I58</f>
        <v>660</v>
      </c>
      <c r="J61" s="115">
        <f>J58</f>
        <v>728</v>
      </c>
      <c r="K61" s="115">
        <f>K58</f>
        <v>727.9</v>
      </c>
      <c r="L61" s="330"/>
      <c r="M61" s="514"/>
      <c r="N61" s="241"/>
      <c r="O61" s="452"/>
    </row>
    <row r="62" spans="1:15" s="18" customFormat="1" ht="19.5" customHeight="1">
      <c r="A62" s="289" t="s">
        <v>26</v>
      </c>
      <c r="B62" s="291" t="s">
        <v>28</v>
      </c>
      <c r="C62" s="345" t="s">
        <v>22</v>
      </c>
      <c r="D62" s="416" t="s">
        <v>135</v>
      </c>
      <c r="E62" s="459"/>
      <c r="F62" s="466" t="s">
        <v>32</v>
      </c>
      <c r="G62" s="464" t="s">
        <v>233</v>
      </c>
      <c r="H62" s="61" t="s">
        <v>134</v>
      </c>
      <c r="I62" s="188"/>
      <c r="J62" s="194">
        <v>80</v>
      </c>
      <c r="K62" s="189"/>
      <c r="L62" s="190" t="s">
        <v>142</v>
      </c>
      <c r="M62" s="191">
        <v>1</v>
      </c>
      <c r="N62" s="41"/>
      <c r="O62" s="600" t="s">
        <v>182</v>
      </c>
    </row>
    <row r="63" spans="1:15" s="18" customFormat="1" ht="21" customHeight="1" thickBot="1">
      <c r="A63" s="290"/>
      <c r="B63" s="292"/>
      <c r="C63" s="346"/>
      <c r="D63" s="418"/>
      <c r="E63" s="460"/>
      <c r="F63" s="467"/>
      <c r="G63" s="465"/>
      <c r="H63" s="116" t="s">
        <v>25</v>
      </c>
      <c r="I63" s="187">
        <f>I62</f>
        <v>0</v>
      </c>
      <c r="J63" s="115">
        <f>J62</f>
        <v>80</v>
      </c>
      <c r="K63" s="187">
        <f>K62</f>
        <v>0</v>
      </c>
      <c r="L63" s="192"/>
      <c r="M63" s="192"/>
      <c r="N63" s="193"/>
      <c r="O63" s="601"/>
    </row>
    <row r="64" spans="1:15" s="18" customFormat="1" ht="4.5" customHeight="1" hidden="1" thickBot="1">
      <c r="A64" s="185" t="s">
        <v>26</v>
      </c>
      <c r="B64" s="186" t="s">
        <v>37</v>
      </c>
      <c r="C64" s="483" t="s">
        <v>31</v>
      </c>
      <c r="D64" s="484"/>
      <c r="E64" s="484"/>
      <c r="F64" s="484"/>
      <c r="G64" s="484"/>
      <c r="H64" s="484"/>
      <c r="I64" s="119"/>
      <c r="J64" s="119"/>
      <c r="K64" s="119"/>
      <c r="L64" s="602"/>
      <c r="M64" s="603"/>
      <c r="N64" s="603"/>
      <c r="O64" s="603"/>
    </row>
    <row r="65" spans="1:15" ht="36.75" customHeight="1">
      <c r="A65" s="289" t="s">
        <v>27</v>
      </c>
      <c r="B65" s="291" t="s">
        <v>22</v>
      </c>
      <c r="C65" s="345" t="s">
        <v>22</v>
      </c>
      <c r="D65" s="497" t="s">
        <v>197</v>
      </c>
      <c r="E65" s="396"/>
      <c r="F65" s="322" t="s">
        <v>43</v>
      </c>
      <c r="G65" s="314" t="s">
        <v>55</v>
      </c>
      <c r="H65" s="40" t="s">
        <v>24</v>
      </c>
      <c r="I65" s="35">
        <v>3235</v>
      </c>
      <c r="J65" s="35">
        <v>3278.4</v>
      </c>
      <c r="K65" s="35">
        <v>3279.7</v>
      </c>
      <c r="L65" s="195" t="s">
        <v>56</v>
      </c>
      <c r="M65" s="196">
        <v>154.5</v>
      </c>
      <c r="N65" s="155">
        <v>159.5</v>
      </c>
      <c r="O65" s="37" t="s">
        <v>258</v>
      </c>
    </row>
    <row r="66" spans="1:15" ht="23.25" customHeight="1">
      <c r="A66" s="293"/>
      <c r="B66" s="380"/>
      <c r="C66" s="415"/>
      <c r="D66" s="547"/>
      <c r="E66" s="482"/>
      <c r="F66" s="468"/>
      <c r="G66" s="312"/>
      <c r="H66" s="111" t="s">
        <v>57</v>
      </c>
      <c r="I66" s="31">
        <v>24</v>
      </c>
      <c r="J66" s="31">
        <v>18.2</v>
      </c>
      <c r="K66" s="31">
        <v>28.8</v>
      </c>
      <c r="L66" s="98" t="s">
        <v>89</v>
      </c>
      <c r="M66" s="197">
        <v>1050</v>
      </c>
      <c r="N66" s="198">
        <v>1041</v>
      </c>
      <c r="O66" s="98" t="s">
        <v>156</v>
      </c>
    </row>
    <row r="67" spans="1:15" ht="18" customHeight="1">
      <c r="A67" s="293"/>
      <c r="B67" s="380"/>
      <c r="C67" s="415"/>
      <c r="D67" s="547"/>
      <c r="E67" s="482"/>
      <c r="F67" s="468"/>
      <c r="G67" s="312"/>
      <c r="H67" s="25" t="s">
        <v>93</v>
      </c>
      <c r="I67" s="42">
        <v>74.4</v>
      </c>
      <c r="J67" s="42">
        <v>74.4</v>
      </c>
      <c r="K67" s="42">
        <v>104.8</v>
      </c>
      <c r="L67" s="99" t="s">
        <v>76</v>
      </c>
      <c r="M67" s="36">
        <v>1</v>
      </c>
      <c r="N67" s="111">
        <v>1</v>
      </c>
      <c r="O67" s="28" t="s">
        <v>169</v>
      </c>
    </row>
    <row r="68" spans="1:15" ht="17.25" customHeight="1">
      <c r="A68" s="293"/>
      <c r="B68" s="380"/>
      <c r="C68" s="415"/>
      <c r="D68" s="409"/>
      <c r="E68" s="400"/>
      <c r="F68" s="468"/>
      <c r="G68" s="390"/>
      <c r="H68" s="24" t="s">
        <v>134</v>
      </c>
      <c r="I68" s="31"/>
      <c r="J68" s="31">
        <v>7.7</v>
      </c>
      <c r="K68" s="31">
        <v>7.7</v>
      </c>
      <c r="L68" s="461" t="s">
        <v>91</v>
      </c>
      <c r="M68" s="199">
        <v>36</v>
      </c>
      <c r="N68" s="200"/>
      <c r="O68" s="491" t="s">
        <v>259</v>
      </c>
    </row>
    <row r="69" spans="1:15" ht="17.25" customHeight="1" thickBot="1">
      <c r="A69" s="290"/>
      <c r="B69" s="292"/>
      <c r="C69" s="346"/>
      <c r="D69" s="498"/>
      <c r="E69" s="398"/>
      <c r="F69" s="323"/>
      <c r="G69" s="315"/>
      <c r="H69" s="116" t="s">
        <v>25</v>
      </c>
      <c r="I69" s="115">
        <f>+I67+I66+I65</f>
        <v>3333.4</v>
      </c>
      <c r="J69" s="115">
        <f>+J67+J66+J65+J68</f>
        <v>3378.7</v>
      </c>
      <c r="K69" s="115">
        <f>+K67+K66+K65+K68</f>
        <v>3420.9999999999995</v>
      </c>
      <c r="L69" s="462"/>
      <c r="M69" s="154"/>
      <c r="N69" s="201"/>
      <c r="O69" s="599"/>
    </row>
    <row r="70" spans="1:15" ht="31.5" customHeight="1">
      <c r="A70" s="129" t="s">
        <v>27</v>
      </c>
      <c r="B70" s="130" t="s">
        <v>22</v>
      </c>
      <c r="C70" s="419" t="s">
        <v>26</v>
      </c>
      <c r="D70" s="356" t="s">
        <v>223</v>
      </c>
      <c r="E70" s="347"/>
      <c r="F70" s="383" t="s">
        <v>43</v>
      </c>
      <c r="G70" s="347" t="s">
        <v>55</v>
      </c>
      <c r="H70" s="40" t="s">
        <v>24</v>
      </c>
      <c r="I70" s="30">
        <v>551.6</v>
      </c>
      <c r="J70" s="30">
        <v>551.6</v>
      </c>
      <c r="K70" s="30">
        <v>554.5</v>
      </c>
      <c r="L70" s="202" t="s">
        <v>118</v>
      </c>
      <c r="M70" s="203">
        <v>310</v>
      </c>
      <c r="N70" s="142">
        <v>290</v>
      </c>
      <c r="O70" s="71" t="s">
        <v>260</v>
      </c>
    </row>
    <row r="71" spans="1:15" ht="36.75" customHeight="1">
      <c r="A71" s="131"/>
      <c r="B71" s="132"/>
      <c r="C71" s="420"/>
      <c r="D71" s="430"/>
      <c r="E71" s="430"/>
      <c r="F71" s="385"/>
      <c r="G71" s="430"/>
      <c r="H71" s="111" t="s">
        <v>110</v>
      </c>
      <c r="I71" s="31">
        <v>35</v>
      </c>
      <c r="J71" s="31">
        <v>35</v>
      </c>
      <c r="K71" s="31"/>
      <c r="L71" s="204" t="s">
        <v>117</v>
      </c>
      <c r="M71" s="205">
        <v>690</v>
      </c>
      <c r="N71" s="197">
        <v>362</v>
      </c>
      <c r="O71" s="98" t="s">
        <v>157</v>
      </c>
    </row>
    <row r="72" spans="1:15" ht="40.5" customHeight="1">
      <c r="A72" s="293"/>
      <c r="B72" s="380"/>
      <c r="C72" s="420"/>
      <c r="D72" s="430"/>
      <c r="E72" s="430"/>
      <c r="F72" s="385"/>
      <c r="G72" s="430"/>
      <c r="H72" s="90"/>
      <c r="I72" s="43"/>
      <c r="J72" s="43"/>
      <c r="K72" s="43"/>
      <c r="L72" s="265" t="s">
        <v>98</v>
      </c>
      <c r="M72" s="263">
        <v>35</v>
      </c>
      <c r="N72" s="378">
        <v>35</v>
      </c>
      <c r="O72" s="368" t="s">
        <v>261</v>
      </c>
    </row>
    <row r="73" spans="1:15" ht="22.5" customHeight="1">
      <c r="A73" s="293"/>
      <c r="B73" s="380"/>
      <c r="C73" s="420"/>
      <c r="D73" s="430"/>
      <c r="E73" s="430"/>
      <c r="F73" s="385"/>
      <c r="G73" s="430"/>
      <c r="H73" s="90"/>
      <c r="I73" s="43"/>
      <c r="J73" s="43"/>
      <c r="K73" s="43"/>
      <c r="L73" s="266"/>
      <c r="M73" s="264"/>
      <c r="N73" s="379"/>
      <c r="O73" s="368"/>
    </row>
    <row r="74" spans="1:15" ht="24" customHeight="1">
      <c r="A74" s="125"/>
      <c r="B74" s="126"/>
      <c r="C74" s="420"/>
      <c r="D74" s="430"/>
      <c r="E74" s="430"/>
      <c r="F74" s="385"/>
      <c r="G74" s="430"/>
      <c r="H74" s="206"/>
      <c r="I74" s="42"/>
      <c r="J74" s="42"/>
      <c r="K74" s="42"/>
      <c r="L74" s="85" t="s">
        <v>120</v>
      </c>
      <c r="M74" s="32">
        <v>80</v>
      </c>
      <c r="N74" s="36">
        <v>80</v>
      </c>
      <c r="O74" s="103" t="s">
        <v>144</v>
      </c>
    </row>
    <row r="75" spans="1:15" ht="48.75" customHeight="1" thickBot="1">
      <c r="A75" s="127"/>
      <c r="B75" s="128"/>
      <c r="C75" s="421"/>
      <c r="D75" s="395"/>
      <c r="E75" s="395"/>
      <c r="F75" s="386"/>
      <c r="G75" s="395"/>
      <c r="H75" s="116" t="s">
        <v>25</v>
      </c>
      <c r="I75" s="152">
        <f>I71+I70</f>
        <v>586.6</v>
      </c>
      <c r="J75" s="152">
        <f>J71+J70</f>
        <v>586.6</v>
      </c>
      <c r="K75" s="152">
        <f>K71+K70</f>
        <v>554.5</v>
      </c>
      <c r="L75" s="91" t="s">
        <v>108</v>
      </c>
      <c r="M75" s="104">
        <v>40</v>
      </c>
      <c r="N75" s="104">
        <v>40</v>
      </c>
      <c r="O75" s="105" t="s">
        <v>158</v>
      </c>
    </row>
    <row r="76" spans="1:15" s="19" customFormat="1" ht="18.75" customHeight="1">
      <c r="A76" s="293" t="s">
        <v>27</v>
      </c>
      <c r="B76" s="380" t="s">
        <v>22</v>
      </c>
      <c r="C76" s="415" t="s">
        <v>28</v>
      </c>
      <c r="D76" s="409" t="s">
        <v>198</v>
      </c>
      <c r="E76" s="400"/>
      <c r="F76" s="480" t="s">
        <v>43</v>
      </c>
      <c r="G76" s="390" t="s">
        <v>55</v>
      </c>
      <c r="H76" s="44" t="s">
        <v>24</v>
      </c>
      <c r="I76" s="42">
        <v>30</v>
      </c>
      <c r="J76" s="42">
        <v>30</v>
      </c>
      <c r="K76" s="42">
        <v>30</v>
      </c>
      <c r="L76" s="261" t="s">
        <v>59</v>
      </c>
      <c r="M76" s="485">
        <v>50</v>
      </c>
      <c r="N76" s="369" t="s">
        <v>153</v>
      </c>
      <c r="O76" s="371" t="s">
        <v>183</v>
      </c>
    </row>
    <row r="77" spans="1:15" s="19" customFormat="1" ht="18" customHeight="1" thickBot="1">
      <c r="A77" s="548"/>
      <c r="B77" s="549"/>
      <c r="C77" s="551"/>
      <c r="D77" s="410"/>
      <c r="E77" s="402"/>
      <c r="F77" s="481"/>
      <c r="G77" s="463"/>
      <c r="H77" s="92" t="s">
        <v>25</v>
      </c>
      <c r="I77" s="80">
        <f>I76</f>
        <v>30</v>
      </c>
      <c r="J77" s="80">
        <f>J76</f>
        <v>30</v>
      </c>
      <c r="K77" s="80">
        <f>K76</f>
        <v>30</v>
      </c>
      <c r="L77" s="262"/>
      <c r="M77" s="486"/>
      <c r="N77" s="370"/>
      <c r="O77" s="372"/>
    </row>
    <row r="78" spans="1:15" ht="20.25" customHeight="1">
      <c r="A78" s="289" t="s">
        <v>27</v>
      </c>
      <c r="B78" s="291" t="s">
        <v>22</v>
      </c>
      <c r="C78" s="345" t="s">
        <v>29</v>
      </c>
      <c r="D78" s="497" t="s">
        <v>224</v>
      </c>
      <c r="E78" s="396"/>
      <c r="F78" s="487" t="s">
        <v>43</v>
      </c>
      <c r="G78" s="314" t="s">
        <v>55</v>
      </c>
      <c r="H78" s="40" t="s">
        <v>24</v>
      </c>
      <c r="I78" s="30">
        <v>190</v>
      </c>
      <c r="J78" s="30">
        <v>190</v>
      </c>
      <c r="K78" s="30">
        <v>185.8</v>
      </c>
      <c r="L78" s="508" t="s">
        <v>60</v>
      </c>
      <c r="M78" s="477">
        <v>4</v>
      </c>
      <c r="N78" s="342">
        <v>4</v>
      </c>
      <c r="O78" s="375" t="s">
        <v>264</v>
      </c>
    </row>
    <row r="79" spans="1:15" ht="15.75" customHeight="1">
      <c r="A79" s="293"/>
      <c r="B79" s="380"/>
      <c r="C79" s="415"/>
      <c r="D79" s="550"/>
      <c r="E79" s="397"/>
      <c r="F79" s="488"/>
      <c r="G79" s="319"/>
      <c r="H79" s="111"/>
      <c r="I79" s="31"/>
      <c r="J79" s="31"/>
      <c r="K79" s="31"/>
      <c r="L79" s="509"/>
      <c r="M79" s="478"/>
      <c r="N79" s="343"/>
      <c r="O79" s="376"/>
    </row>
    <row r="80" spans="1:15" ht="14.25" customHeight="1" thickBot="1">
      <c r="A80" s="290"/>
      <c r="B80" s="292"/>
      <c r="C80" s="346"/>
      <c r="D80" s="498"/>
      <c r="E80" s="398"/>
      <c r="F80" s="489"/>
      <c r="G80" s="315"/>
      <c r="H80" s="114" t="s">
        <v>25</v>
      </c>
      <c r="I80" s="80">
        <f>I78</f>
        <v>190</v>
      </c>
      <c r="J80" s="80">
        <f>J78</f>
        <v>190</v>
      </c>
      <c r="K80" s="80">
        <f>K78</f>
        <v>185.8</v>
      </c>
      <c r="L80" s="501"/>
      <c r="M80" s="479"/>
      <c r="N80" s="344"/>
      <c r="O80" s="377"/>
    </row>
    <row r="81" spans="1:15" ht="66" customHeight="1">
      <c r="A81" s="289" t="s">
        <v>27</v>
      </c>
      <c r="B81" s="291" t="s">
        <v>26</v>
      </c>
      <c r="C81" s="345" t="s">
        <v>22</v>
      </c>
      <c r="D81" s="408" t="s">
        <v>199</v>
      </c>
      <c r="E81" s="399"/>
      <c r="F81" s="316" t="s">
        <v>61</v>
      </c>
      <c r="G81" s="320" t="s">
        <v>62</v>
      </c>
      <c r="H81" s="40" t="s">
        <v>24</v>
      </c>
      <c r="I81" s="35">
        <v>1330.7</v>
      </c>
      <c r="J81" s="35">
        <v>1357.2</v>
      </c>
      <c r="K81" s="35">
        <v>1357.2</v>
      </c>
      <c r="L81" s="195" t="s">
        <v>56</v>
      </c>
      <c r="M81" s="196">
        <v>54.25</v>
      </c>
      <c r="N81" s="196">
        <v>58.25</v>
      </c>
      <c r="O81" s="37" t="s">
        <v>263</v>
      </c>
    </row>
    <row r="82" spans="1:15" s="19" customFormat="1" ht="45" customHeight="1">
      <c r="A82" s="293"/>
      <c r="B82" s="380"/>
      <c r="C82" s="415"/>
      <c r="D82" s="409"/>
      <c r="E82" s="400"/>
      <c r="F82" s="317"/>
      <c r="G82" s="390"/>
      <c r="H82" s="25" t="s">
        <v>93</v>
      </c>
      <c r="I82" s="31">
        <v>3</v>
      </c>
      <c r="J82" s="31">
        <v>3</v>
      </c>
      <c r="K82" s="31">
        <v>3</v>
      </c>
      <c r="L82" s="207" t="s">
        <v>63</v>
      </c>
      <c r="M82" s="208">
        <v>3</v>
      </c>
      <c r="N82" s="209"/>
      <c r="O82" s="107" t="s">
        <v>262</v>
      </c>
    </row>
    <row r="83" spans="1:15" s="19" customFormat="1" ht="24" customHeight="1">
      <c r="A83" s="293"/>
      <c r="B83" s="380"/>
      <c r="C83" s="415"/>
      <c r="D83" s="409"/>
      <c r="E83" s="400"/>
      <c r="F83" s="317"/>
      <c r="G83" s="390"/>
      <c r="H83" s="25" t="s">
        <v>134</v>
      </c>
      <c r="I83" s="33"/>
      <c r="J83" s="33">
        <v>1.8</v>
      </c>
      <c r="K83" s="33">
        <v>1.8</v>
      </c>
      <c r="L83" s="210" t="s">
        <v>58</v>
      </c>
      <c r="M83" s="162">
        <v>600</v>
      </c>
      <c r="N83" s="211" t="s">
        <v>154</v>
      </c>
      <c r="O83" s="373" t="s">
        <v>265</v>
      </c>
    </row>
    <row r="84" spans="1:15" s="19" customFormat="1" ht="16.5" customHeight="1" thickBot="1">
      <c r="A84" s="290"/>
      <c r="B84" s="292"/>
      <c r="C84" s="346"/>
      <c r="D84" s="410"/>
      <c r="E84" s="402"/>
      <c r="F84" s="318"/>
      <c r="G84" s="321"/>
      <c r="H84" s="114" t="s">
        <v>25</v>
      </c>
      <c r="I84" s="80">
        <f>I81+I82</f>
        <v>1333.7</v>
      </c>
      <c r="J84" s="80">
        <f>J81+J82+J83</f>
        <v>1362</v>
      </c>
      <c r="K84" s="80">
        <f>K81+K82+K83</f>
        <v>1362</v>
      </c>
      <c r="L84" s="164"/>
      <c r="M84" s="212"/>
      <c r="N84" s="180"/>
      <c r="O84" s="374"/>
    </row>
    <row r="85" spans="1:15" ht="35.25" customHeight="1" thickBot="1">
      <c r="A85" s="289" t="s">
        <v>27</v>
      </c>
      <c r="B85" s="291" t="s">
        <v>26</v>
      </c>
      <c r="C85" s="411" t="s">
        <v>26</v>
      </c>
      <c r="D85" s="408" t="s">
        <v>225</v>
      </c>
      <c r="E85" s="393"/>
      <c r="F85" s="383" t="s">
        <v>61</v>
      </c>
      <c r="G85" s="365" t="s">
        <v>62</v>
      </c>
      <c r="H85" s="399" t="s">
        <v>24</v>
      </c>
      <c r="I85" s="253">
        <v>61.5</v>
      </c>
      <c r="J85" s="253">
        <v>61.5</v>
      </c>
      <c r="K85" s="253">
        <v>61.5</v>
      </c>
      <c r="L85" s="69" t="s">
        <v>227</v>
      </c>
      <c r="M85" s="29">
        <v>30</v>
      </c>
      <c r="N85" s="29">
        <v>30</v>
      </c>
      <c r="O85" s="108" t="s">
        <v>266</v>
      </c>
    </row>
    <row r="86" spans="1:15" ht="36.75" customHeight="1">
      <c r="A86" s="293"/>
      <c r="B86" s="380"/>
      <c r="C86" s="412"/>
      <c r="D86" s="409"/>
      <c r="E86" s="394"/>
      <c r="F86" s="384"/>
      <c r="G86" s="387"/>
      <c r="H86" s="388"/>
      <c r="I86" s="469"/>
      <c r="J86" s="469"/>
      <c r="K86" s="469"/>
      <c r="L86" s="97" t="s">
        <v>119</v>
      </c>
      <c r="M86" s="36">
        <v>1180</v>
      </c>
      <c r="N86" s="36">
        <v>1180</v>
      </c>
      <c r="O86" s="78" t="s">
        <v>226</v>
      </c>
    </row>
    <row r="87" spans="1:15" s="19" customFormat="1" ht="26.25" customHeight="1">
      <c r="A87" s="293"/>
      <c r="B87" s="380"/>
      <c r="C87" s="412"/>
      <c r="D87" s="409"/>
      <c r="E87" s="394"/>
      <c r="F87" s="384"/>
      <c r="G87" s="387"/>
      <c r="H87" s="254"/>
      <c r="I87" s="254"/>
      <c r="J87" s="254"/>
      <c r="K87" s="254"/>
      <c r="L87" s="213" t="s">
        <v>90</v>
      </c>
      <c r="M87" s="214">
        <v>1000</v>
      </c>
      <c r="N87" s="209"/>
      <c r="O87" s="107" t="s">
        <v>184</v>
      </c>
    </row>
    <row r="88" spans="1:15" ht="36.75" customHeight="1" thickBot="1">
      <c r="A88" s="127"/>
      <c r="B88" s="128"/>
      <c r="C88" s="413"/>
      <c r="D88" s="414"/>
      <c r="E88" s="395"/>
      <c r="F88" s="401"/>
      <c r="G88" s="389"/>
      <c r="H88" s="114" t="s">
        <v>25</v>
      </c>
      <c r="I88" s="80">
        <f>I85</f>
        <v>61.5</v>
      </c>
      <c r="J88" s="80">
        <f>J85</f>
        <v>61.5</v>
      </c>
      <c r="K88" s="80">
        <f>K85</f>
        <v>61.5</v>
      </c>
      <c r="L88" s="87" t="s">
        <v>120</v>
      </c>
      <c r="M88" s="215">
        <v>195</v>
      </c>
      <c r="N88" s="175"/>
      <c r="O88" s="109" t="s">
        <v>185</v>
      </c>
    </row>
    <row r="89" spans="1:15" ht="17.25" customHeight="1">
      <c r="A89" s="289" t="s">
        <v>27</v>
      </c>
      <c r="B89" s="291" t="s">
        <v>27</v>
      </c>
      <c r="C89" s="345" t="s">
        <v>22</v>
      </c>
      <c r="D89" s="408" t="s">
        <v>200</v>
      </c>
      <c r="E89" s="399"/>
      <c r="F89" s="383" t="s">
        <v>64</v>
      </c>
      <c r="G89" s="403" t="s">
        <v>65</v>
      </c>
      <c r="H89" s="21" t="s">
        <v>24</v>
      </c>
      <c r="I89" s="22">
        <v>1381.8</v>
      </c>
      <c r="J89" s="220">
        <v>1381.8</v>
      </c>
      <c r="K89" s="22">
        <v>1380.4</v>
      </c>
      <c r="L89" s="83" t="s">
        <v>56</v>
      </c>
      <c r="M89" s="66">
        <v>52.5</v>
      </c>
      <c r="N89" s="27">
        <v>52.5</v>
      </c>
      <c r="O89" s="27" t="s">
        <v>144</v>
      </c>
    </row>
    <row r="90" spans="1:15" ht="38.25" customHeight="1">
      <c r="A90" s="293"/>
      <c r="B90" s="380"/>
      <c r="C90" s="415"/>
      <c r="D90" s="409"/>
      <c r="E90" s="400"/>
      <c r="F90" s="384"/>
      <c r="G90" s="404"/>
      <c r="H90" s="101"/>
      <c r="I90" s="101"/>
      <c r="J90" s="101"/>
      <c r="K90" s="101"/>
      <c r="L90" s="110" t="s">
        <v>89</v>
      </c>
      <c r="M90" s="32">
        <v>574</v>
      </c>
      <c r="N90" s="28">
        <v>574</v>
      </c>
      <c r="O90" s="102" t="s">
        <v>159</v>
      </c>
    </row>
    <row r="91" spans="1:15" ht="36.75" customHeight="1">
      <c r="A91" s="293"/>
      <c r="B91" s="380"/>
      <c r="C91" s="415"/>
      <c r="D91" s="409"/>
      <c r="E91" s="388"/>
      <c r="F91" s="385"/>
      <c r="G91" s="405"/>
      <c r="H91" s="25" t="s">
        <v>134</v>
      </c>
      <c r="I91" s="33"/>
      <c r="J91" s="121">
        <v>2.4</v>
      </c>
      <c r="K91" s="33">
        <v>2.4</v>
      </c>
      <c r="L91" s="113" t="s">
        <v>63</v>
      </c>
      <c r="M91" s="218">
        <v>5</v>
      </c>
      <c r="N91" s="219"/>
      <c r="O91" s="217" t="s">
        <v>186</v>
      </c>
    </row>
    <row r="92" spans="1:15" ht="18.75" customHeight="1">
      <c r="A92" s="293"/>
      <c r="B92" s="380"/>
      <c r="C92" s="415"/>
      <c r="D92" s="409"/>
      <c r="E92" s="388"/>
      <c r="F92" s="385"/>
      <c r="G92" s="405"/>
      <c r="H92" s="111" t="s">
        <v>57</v>
      </c>
      <c r="I92" s="31">
        <v>3</v>
      </c>
      <c r="J92" s="120">
        <v>3</v>
      </c>
      <c r="K92" s="31">
        <v>4.1</v>
      </c>
      <c r="L92" s="506" t="s">
        <v>78</v>
      </c>
      <c r="M92" s="472">
        <v>19</v>
      </c>
      <c r="N92" s="491"/>
      <c r="O92" s="490" t="s">
        <v>187</v>
      </c>
    </row>
    <row r="93" spans="1:15" ht="15.75" customHeight="1" thickBot="1">
      <c r="A93" s="290"/>
      <c r="B93" s="292"/>
      <c r="C93" s="346"/>
      <c r="D93" s="410"/>
      <c r="E93" s="389"/>
      <c r="F93" s="386"/>
      <c r="G93" s="406"/>
      <c r="H93" s="116" t="s">
        <v>25</v>
      </c>
      <c r="I93" s="115">
        <f>I89+I92</f>
        <v>1384.8</v>
      </c>
      <c r="J93" s="115">
        <f>J92+J91+J89</f>
        <v>1387.2</v>
      </c>
      <c r="K93" s="115">
        <f>K92+K91+K89</f>
        <v>1386.9</v>
      </c>
      <c r="L93" s="507"/>
      <c r="M93" s="473"/>
      <c r="N93" s="330"/>
      <c r="O93" s="241"/>
    </row>
    <row r="94" spans="1:15" ht="40.5" customHeight="1" thickBot="1">
      <c r="A94" s="289" t="s">
        <v>27</v>
      </c>
      <c r="B94" s="291" t="s">
        <v>27</v>
      </c>
      <c r="C94" s="345" t="s">
        <v>26</v>
      </c>
      <c r="D94" s="408" t="s">
        <v>228</v>
      </c>
      <c r="E94" s="399"/>
      <c r="F94" s="383" t="s">
        <v>64</v>
      </c>
      <c r="G94" s="365" t="s">
        <v>65</v>
      </c>
      <c r="H94" s="399" t="s">
        <v>24</v>
      </c>
      <c r="I94" s="283">
        <v>55.6</v>
      </c>
      <c r="J94" s="253">
        <v>55.6</v>
      </c>
      <c r="K94" s="253">
        <v>55.6</v>
      </c>
      <c r="L94" s="84" t="s">
        <v>121</v>
      </c>
      <c r="M94" s="29">
        <v>303</v>
      </c>
      <c r="N94" s="29">
        <v>303</v>
      </c>
      <c r="O94" s="70" t="s">
        <v>160</v>
      </c>
    </row>
    <row r="95" spans="1:15" ht="48" customHeight="1">
      <c r="A95" s="293"/>
      <c r="B95" s="380"/>
      <c r="C95" s="415"/>
      <c r="D95" s="409"/>
      <c r="E95" s="400"/>
      <c r="F95" s="384"/>
      <c r="G95" s="387"/>
      <c r="H95" s="400"/>
      <c r="I95" s="476"/>
      <c r="J95" s="469"/>
      <c r="K95" s="469"/>
      <c r="L95" s="98" t="s">
        <v>123</v>
      </c>
      <c r="M95" s="197">
        <v>17</v>
      </c>
      <c r="N95" s="197">
        <v>10</v>
      </c>
      <c r="O95" s="71" t="s">
        <v>267</v>
      </c>
    </row>
    <row r="96" spans="1:15" ht="24.75" customHeight="1">
      <c r="A96" s="125"/>
      <c r="B96" s="126"/>
      <c r="C96" s="75"/>
      <c r="D96" s="554"/>
      <c r="E96" s="388"/>
      <c r="F96" s="407"/>
      <c r="G96" s="388"/>
      <c r="H96" s="388"/>
      <c r="I96" s="43"/>
      <c r="J96" s="388"/>
      <c r="K96" s="388"/>
      <c r="L96" s="113" t="s">
        <v>248</v>
      </c>
      <c r="M96" s="218">
        <v>24</v>
      </c>
      <c r="N96" s="218"/>
      <c r="O96" s="491" t="s">
        <v>188</v>
      </c>
    </row>
    <row r="97" spans="1:15" ht="24.75" customHeight="1">
      <c r="A97" s="293"/>
      <c r="B97" s="380"/>
      <c r="C97" s="415"/>
      <c r="D97" s="554"/>
      <c r="E97" s="388"/>
      <c r="F97" s="407"/>
      <c r="G97" s="388"/>
      <c r="H97" s="254"/>
      <c r="I97" s="122"/>
      <c r="J97" s="254"/>
      <c r="K97" s="254"/>
      <c r="L97" s="113" t="s">
        <v>122</v>
      </c>
      <c r="M97" s="218">
        <v>250</v>
      </c>
      <c r="N97" s="219"/>
      <c r="O97" s="494"/>
    </row>
    <row r="98" spans="1:15" ht="40.5" customHeight="1" thickBot="1">
      <c r="A98" s="290"/>
      <c r="B98" s="292"/>
      <c r="C98" s="346"/>
      <c r="D98" s="414"/>
      <c r="E98" s="389"/>
      <c r="F98" s="401"/>
      <c r="G98" s="389"/>
      <c r="H98" s="114" t="s">
        <v>25</v>
      </c>
      <c r="I98" s="115">
        <f>I94</f>
        <v>55.6</v>
      </c>
      <c r="J98" s="115">
        <f>J94</f>
        <v>55.6</v>
      </c>
      <c r="K98" s="115">
        <f>K94</f>
        <v>55.6</v>
      </c>
      <c r="L98" s="176" t="s">
        <v>249</v>
      </c>
      <c r="M98" s="175">
        <v>6</v>
      </c>
      <c r="N98" s="216"/>
      <c r="O98" s="241"/>
    </row>
    <row r="99" spans="1:15" ht="21.75" customHeight="1">
      <c r="A99" s="289" t="s">
        <v>27</v>
      </c>
      <c r="B99" s="291" t="s">
        <v>28</v>
      </c>
      <c r="C99" s="345" t="s">
        <v>22</v>
      </c>
      <c r="D99" s="408" t="s">
        <v>201</v>
      </c>
      <c r="E99" s="381"/>
      <c r="F99" s="316" t="s">
        <v>66</v>
      </c>
      <c r="G99" s="320" t="s">
        <v>67</v>
      </c>
      <c r="H99" s="381" t="s">
        <v>24</v>
      </c>
      <c r="I99" s="285">
        <v>1143.8</v>
      </c>
      <c r="J99" s="285">
        <v>1050.7</v>
      </c>
      <c r="K99" s="285">
        <v>1053.4</v>
      </c>
      <c r="L99" s="140" t="s">
        <v>56</v>
      </c>
      <c r="M99" s="142">
        <v>49</v>
      </c>
      <c r="N99" s="142">
        <v>33</v>
      </c>
      <c r="O99" s="492" t="s">
        <v>170</v>
      </c>
    </row>
    <row r="100" spans="1:15" ht="20.25" customHeight="1">
      <c r="A100" s="293"/>
      <c r="B100" s="380"/>
      <c r="C100" s="415"/>
      <c r="D100" s="409"/>
      <c r="E100" s="471"/>
      <c r="F100" s="317"/>
      <c r="G100" s="390"/>
      <c r="H100" s="471"/>
      <c r="I100" s="287"/>
      <c r="J100" s="286"/>
      <c r="K100" s="286"/>
      <c r="L100" s="65" t="s">
        <v>58</v>
      </c>
      <c r="M100" s="222">
        <v>1100</v>
      </c>
      <c r="N100" s="197">
        <v>558</v>
      </c>
      <c r="O100" s="493"/>
    </row>
    <row r="101" spans="1:15" ht="27.75" customHeight="1" thickBot="1">
      <c r="A101" s="290"/>
      <c r="B101" s="292"/>
      <c r="C101" s="346"/>
      <c r="D101" s="410"/>
      <c r="E101" s="463"/>
      <c r="F101" s="318"/>
      <c r="G101" s="321"/>
      <c r="H101" s="114" t="s">
        <v>25</v>
      </c>
      <c r="I101" s="80">
        <f>I99</f>
        <v>1143.8</v>
      </c>
      <c r="J101" s="115">
        <f>J99</f>
        <v>1050.7</v>
      </c>
      <c r="K101" s="115">
        <f>K99</f>
        <v>1053.4</v>
      </c>
      <c r="L101" s="100" t="s">
        <v>124</v>
      </c>
      <c r="M101" s="175">
        <v>2</v>
      </c>
      <c r="N101" s="216"/>
      <c r="O101" s="109" t="s">
        <v>189</v>
      </c>
    </row>
    <row r="102" spans="1:15" ht="38.25" customHeight="1">
      <c r="A102" s="289" t="s">
        <v>27</v>
      </c>
      <c r="B102" s="291" t="s">
        <v>28</v>
      </c>
      <c r="C102" s="345" t="s">
        <v>26</v>
      </c>
      <c r="D102" s="408" t="s">
        <v>202</v>
      </c>
      <c r="E102" s="381"/>
      <c r="F102" s="316" t="s">
        <v>66</v>
      </c>
      <c r="G102" s="320" t="s">
        <v>67</v>
      </c>
      <c r="H102" s="381" t="s">
        <v>24</v>
      </c>
      <c r="I102" s="283">
        <v>70.5</v>
      </c>
      <c r="J102" s="283">
        <v>70.5</v>
      </c>
      <c r="K102" s="283">
        <v>72.8</v>
      </c>
      <c r="L102" s="112" t="s">
        <v>75</v>
      </c>
      <c r="M102" s="223">
        <v>100</v>
      </c>
      <c r="N102" s="224"/>
      <c r="O102" s="112" t="s">
        <v>190</v>
      </c>
    </row>
    <row r="103" spans="1:15" ht="20.25" customHeight="1">
      <c r="A103" s="293"/>
      <c r="B103" s="380"/>
      <c r="C103" s="415"/>
      <c r="D103" s="409"/>
      <c r="E103" s="471"/>
      <c r="F103" s="317"/>
      <c r="G103" s="390"/>
      <c r="H103" s="382"/>
      <c r="I103" s="284"/>
      <c r="J103" s="284"/>
      <c r="K103" s="284"/>
      <c r="L103" s="257" t="s">
        <v>125</v>
      </c>
      <c r="M103" s="474">
        <v>1072</v>
      </c>
      <c r="N103" s="257">
        <v>950</v>
      </c>
      <c r="O103" s="257" t="s">
        <v>191</v>
      </c>
    </row>
    <row r="104" spans="1:15" ht="20.25" customHeight="1" thickBot="1">
      <c r="A104" s="290"/>
      <c r="B104" s="292"/>
      <c r="C104" s="346"/>
      <c r="D104" s="414"/>
      <c r="E104" s="463"/>
      <c r="F104" s="318"/>
      <c r="G104" s="321"/>
      <c r="H104" s="221"/>
      <c r="I104" s="115">
        <f>I102</f>
        <v>70.5</v>
      </c>
      <c r="J104" s="115">
        <f>J102</f>
        <v>70.5</v>
      </c>
      <c r="K104" s="115">
        <f>K102</f>
        <v>72.8</v>
      </c>
      <c r="L104" s="258"/>
      <c r="M104" s="475"/>
      <c r="N104" s="372"/>
      <c r="O104" s="372"/>
    </row>
    <row r="105" spans="1:15" ht="26.25" customHeight="1">
      <c r="A105" s="289" t="s">
        <v>27</v>
      </c>
      <c r="B105" s="291" t="s">
        <v>28</v>
      </c>
      <c r="C105" s="345" t="s">
        <v>27</v>
      </c>
      <c r="D105" s="552" t="s">
        <v>229</v>
      </c>
      <c r="E105" s="381"/>
      <c r="F105" s="316" t="s">
        <v>66</v>
      </c>
      <c r="G105" s="320"/>
      <c r="H105" s="225" t="s">
        <v>36</v>
      </c>
      <c r="I105" s="95">
        <v>140</v>
      </c>
      <c r="J105" s="95">
        <v>140</v>
      </c>
      <c r="K105" s="95">
        <v>139.9</v>
      </c>
      <c r="L105" s="89" t="s">
        <v>99</v>
      </c>
      <c r="M105" s="66">
        <v>1</v>
      </c>
      <c r="N105" s="66">
        <v>1</v>
      </c>
      <c r="O105" s="259" t="s">
        <v>171</v>
      </c>
    </row>
    <row r="106" spans="1:15" ht="24" customHeight="1" thickBot="1">
      <c r="A106" s="290"/>
      <c r="B106" s="292"/>
      <c r="C106" s="346"/>
      <c r="D106" s="553"/>
      <c r="E106" s="463"/>
      <c r="F106" s="318"/>
      <c r="G106" s="321"/>
      <c r="H106" s="114" t="s">
        <v>25</v>
      </c>
      <c r="I106" s="115">
        <v>140</v>
      </c>
      <c r="J106" s="115">
        <v>140</v>
      </c>
      <c r="K106" s="115">
        <f>K105</f>
        <v>139.9</v>
      </c>
      <c r="L106" s="86"/>
      <c r="M106" s="63"/>
      <c r="N106" s="63"/>
      <c r="O106" s="335"/>
    </row>
    <row r="107" spans="1:15" ht="21" customHeight="1">
      <c r="A107" s="289" t="s">
        <v>27</v>
      </c>
      <c r="B107" s="291" t="s">
        <v>28</v>
      </c>
      <c r="C107" s="345" t="s">
        <v>28</v>
      </c>
      <c r="D107" s="497" t="s">
        <v>230</v>
      </c>
      <c r="E107" s="555"/>
      <c r="F107" s="391" t="s">
        <v>66</v>
      </c>
      <c r="G107" s="314" t="s">
        <v>67</v>
      </c>
      <c r="H107" s="40" t="s">
        <v>24</v>
      </c>
      <c r="I107" s="30">
        <v>5</v>
      </c>
      <c r="J107" s="30">
        <v>5</v>
      </c>
      <c r="K107" s="30"/>
      <c r="L107" s="259" t="s">
        <v>68</v>
      </c>
      <c r="M107" s="510">
        <v>2</v>
      </c>
      <c r="N107" s="342">
        <v>2</v>
      </c>
      <c r="O107" s="375" t="s">
        <v>268</v>
      </c>
    </row>
    <row r="108" spans="1:15" ht="19.5" customHeight="1" thickBot="1">
      <c r="A108" s="290"/>
      <c r="B108" s="292"/>
      <c r="C108" s="346"/>
      <c r="D108" s="498"/>
      <c r="E108" s="556"/>
      <c r="F108" s="392"/>
      <c r="G108" s="315"/>
      <c r="H108" s="116" t="s">
        <v>25</v>
      </c>
      <c r="I108" s="115">
        <f>I107</f>
        <v>5</v>
      </c>
      <c r="J108" s="115">
        <f>J107</f>
        <v>5</v>
      </c>
      <c r="K108" s="115">
        <f>K107</f>
        <v>0</v>
      </c>
      <c r="L108" s="260"/>
      <c r="M108" s="511"/>
      <c r="N108" s="343"/>
      <c r="O108" s="376"/>
    </row>
    <row r="109" spans="1:15" ht="16.5" customHeight="1">
      <c r="A109" s="289" t="s">
        <v>27</v>
      </c>
      <c r="B109" s="291" t="s">
        <v>29</v>
      </c>
      <c r="C109" s="345" t="s">
        <v>22</v>
      </c>
      <c r="D109" s="408" t="s">
        <v>203</v>
      </c>
      <c r="E109" s="381"/>
      <c r="F109" s="316" t="s">
        <v>69</v>
      </c>
      <c r="G109" s="320" t="s">
        <v>70</v>
      </c>
      <c r="H109" s="40" t="s">
        <v>24</v>
      </c>
      <c r="I109" s="35">
        <v>908.7</v>
      </c>
      <c r="J109" s="35">
        <v>908.7</v>
      </c>
      <c r="K109" s="35">
        <v>911.2</v>
      </c>
      <c r="L109" s="88" t="s">
        <v>56</v>
      </c>
      <c r="M109" s="29">
        <v>37.75</v>
      </c>
      <c r="N109" s="27">
        <v>37.75</v>
      </c>
      <c r="O109" s="27" t="s">
        <v>152</v>
      </c>
    </row>
    <row r="110" spans="1:15" ht="16.5" customHeight="1">
      <c r="A110" s="293"/>
      <c r="B110" s="380"/>
      <c r="C110" s="415"/>
      <c r="D110" s="409"/>
      <c r="E110" s="471"/>
      <c r="F110" s="317"/>
      <c r="G110" s="390"/>
      <c r="H110" s="111" t="s">
        <v>57</v>
      </c>
      <c r="I110" s="31">
        <v>5</v>
      </c>
      <c r="J110" s="31">
        <v>5</v>
      </c>
      <c r="K110" s="31">
        <v>5</v>
      </c>
      <c r="L110" s="550" t="s">
        <v>58</v>
      </c>
      <c r="M110" s="562">
        <v>740</v>
      </c>
      <c r="N110" s="515">
        <v>740</v>
      </c>
      <c r="O110" s="368" t="s">
        <v>161</v>
      </c>
    </row>
    <row r="111" spans="1:15" ht="15.75" customHeight="1">
      <c r="A111" s="293"/>
      <c r="B111" s="380"/>
      <c r="C111" s="415"/>
      <c r="D111" s="409"/>
      <c r="E111" s="471"/>
      <c r="F111" s="317"/>
      <c r="G111" s="390"/>
      <c r="H111" s="24" t="s">
        <v>134</v>
      </c>
      <c r="I111" s="31"/>
      <c r="J111" s="31">
        <v>0.8</v>
      </c>
      <c r="K111" s="31">
        <v>0.8</v>
      </c>
      <c r="L111" s="550"/>
      <c r="M111" s="562"/>
      <c r="N111" s="515"/>
      <c r="O111" s="499"/>
    </row>
    <row r="112" spans="1:15" ht="15.75" customHeight="1" thickBot="1">
      <c r="A112" s="290"/>
      <c r="B112" s="292"/>
      <c r="C112" s="346"/>
      <c r="D112" s="410"/>
      <c r="E112" s="463"/>
      <c r="F112" s="318"/>
      <c r="G112" s="321"/>
      <c r="H112" s="116" t="s">
        <v>25</v>
      </c>
      <c r="I112" s="115">
        <f>I110+I109</f>
        <v>913.7</v>
      </c>
      <c r="J112" s="115">
        <f>J110+J109+J111</f>
        <v>914.5</v>
      </c>
      <c r="K112" s="115">
        <f>K110+K109+K111</f>
        <v>917</v>
      </c>
      <c r="L112" s="498"/>
      <c r="M112" s="559"/>
      <c r="N112" s="516"/>
      <c r="O112" s="500"/>
    </row>
    <row r="113" spans="1:15" ht="39" customHeight="1">
      <c r="A113" s="289" t="s">
        <v>27</v>
      </c>
      <c r="B113" s="291" t="s">
        <v>29</v>
      </c>
      <c r="C113" s="345" t="s">
        <v>26</v>
      </c>
      <c r="D113" s="408" t="s">
        <v>231</v>
      </c>
      <c r="E113" s="381"/>
      <c r="F113" s="316" t="s">
        <v>69</v>
      </c>
      <c r="G113" s="320" t="s">
        <v>70</v>
      </c>
      <c r="H113" s="21" t="s">
        <v>24</v>
      </c>
      <c r="I113" s="35">
        <v>73.2</v>
      </c>
      <c r="J113" s="35">
        <v>73.2</v>
      </c>
      <c r="K113" s="35">
        <v>73.2</v>
      </c>
      <c r="L113" s="69" t="s">
        <v>125</v>
      </c>
      <c r="M113" s="29">
        <v>562</v>
      </c>
      <c r="N113" s="29">
        <v>562</v>
      </c>
      <c r="O113" s="78" t="s">
        <v>162</v>
      </c>
    </row>
    <row r="114" spans="1:15" ht="6.75" customHeight="1">
      <c r="A114" s="293"/>
      <c r="B114" s="380"/>
      <c r="C114" s="415"/>
      <c r="D114" s="554"/>
      <c r="E114" s="471"/>
      <c r="F114" s="317"/>
      <c r="G114" s="390"/>
      <c r="H114" s="150"/>
      <c r="I114" s="42"/>
      <c r="J114" s="42"/>
      <c r="K114" s="42"/>
      <c r="L114" s="255" t="s">
        <v>100</v>
      </c>
      <c r="M114" s="560">
        <v>138</v>
      </c>
      <c r="N114" s="249"/>
      <c r="O114" s="255" t="s">
        <v>192</v>
      </c>
    </row>
    <row r="115" spans="1:15" ht="20.25" customHeight="1" thickBot="1">
      <c r="A115" s="290"/>
      <c r="B115" s="292"/>
      <c r="C115" s="346"/>
      <c r="D115" s="414"/>
      <c r="E115" s="463"/>
      <c r="F115" s="318"/>
      <c r="G115" s="321"/>
      <c r="H115" s="116" t="s">
        <v>25</v>
      </c>
      <c r="I115" s="115">
        <f>I113</f>
        <v>73.2</v>
      </c>
      <c r="J115" s="115">
        <f>J113</f>
        <v>73.2</v>
      </c>
      <c r="K115" s="115">
        <f>K113</f>
        <v>73.2</v>
      </c>
      <c r="L115" s="256"/>
      <c r="M115" s="561"/>
      <c r="N115" s="250"/>
      <c r="O115" s="517"/>
    </row>
    <row r="116" spans="1:15" ht="36.75" customHeight="1">
      <c r="A116" s="289" t="s">
        <v>27</v>
      </c>
      <c r="B116" s="291" t="s">
        <v>29</v>
      </c>
      <c r="C116" s="345" t="s">
        <v>28</v>
      </c>
      <c r="D116" s="497" t="s">
        <v>232</v>
      </c>
      <c r="E116" s="555"/>
      <c r="F116" s="487" t="s">
        <v>69</v>
      </c>
      <c r="G116" s="314" t="s">
        <v>70</v>
      </c>
      <c r="H116" s="40" t="s">
        <v>24</v>
      </c>
      <c r="I116" s="30">
        <v>2.5</v>
      </c>
      <c r="J116" s="30">
        <v>2.5</v>
      </c>
      <c r="K116" s="30"/>
      <c r="L116" s="557" t="s">
        <v>71</v>
      </c>
      <c r="M116" s="558">
        <v>5</v>
      </c>
      <c r="N116" s="251">
        <v>5</v>
      </c>
      <c r="O116" s="512" t="s">
        <v>269</v>
      </c>
    </row>
    <row r="117" spans="1:15" ht="15.75" customHeight="1" thickBot="1">
      <c r="A117" s="290"/>
      <c r="B117" s="292"/>
      <c r="C117" s="346"/>
      <c r="D117" s="498"/>
      <c r="E117" s="556"/>
      <c r="F117" s="489"/>
      <c r="G117" s="315"/>
      <c r="H117" s="116" t="s">
        <v>25</v>
      </c>
      <c r="I117" s="115">
        <f>+I116</f>
        <v>2.5</v>
      </c>
      <c r="J117" s="115">
        <f>+J116</f>
        <v>2.5</v>
      </c>
      <c r="K117" s="115">
        <f>+K116</f>
        <v>0</v>
      </c>
      <c r="L117" s="516"/>
      <c r="M117" s="559"/>
      <c r="N117" s="252"/>
      <c r="O117" s="500"/>
    </row>
    <row r="118" spans="1:15" ht="16.5" customHeight="1" thickBot="1">
      <c r="A118" s="226" t="s">
        <v>38</v>
      </c>
      <c r="B118" s="565" t="s">
        <v>77</v>
      </c>
      <c r="C118" s="565"/>
      <c r="D118" s="565"/>
      <c r="E118" s="565"/>
      <c r="F118" s="565"/>
      <c r="G118" s="565"/>
      <c r="H118" s="565"/>
      <c r="I118" s="26">
        <f>I117+I115+I112+I108+I106+I104+I101+I98+I93+I88+I84+I80+I77+I75+I69+I63+I61+I57+I54+I52+I50+I48+I46+I44+I41+I39+I36+I31+I27+I25+I23+I19+I17+I15+I13+I11+I9</f>
        <v>14414.6</v>
      </c>
      <c r="J118" s="26">
        <f>J117+J115+J112+J108+J106+J104+J101+J98+J93+J88+J84+J80+J77+J75+J69+J63+J61+J57+J54+J52+J50+J48+J46+J44+J41+J39+J36+J31+J27+J25+J23+J19+J17+J15+J13+J11+J9</f>
        <v>15488.1</v>
      </c>
      <c r="K118" s="26">
        <f>K117+K115+K112+K108+K106+K104+K101+K98+K93+K88+K84+K80+K77+K75+K69+K63+K61+K57+K54+K52+K50+K48+K46+K44+K41+K39+K36+K31+K27+K25+K23+K19+K17+K15+K13+K11+K9</f>
        <v>13650.499999999998</v>
      </c>
      <c r="L118" s="563"/>
      <c r="M118" s="564"/>
      <c r="N118" s="230"/>
      <c r="O118" s="229"/>
    </row>
    <row r="119" spans="1:15" s="17" customFormat="1" ht="14.25" customHeight="1">
      <c r="A119" s="288" t="s">
        <v>241</v>
      </c>
      <c r="B119" s="288"/>
      <c r="C119" s="288"/>
      <c r="D119" s="288"/>
      <c r="E119" s="288"/>
      <c r="F119" s="288"/>
      <c r="G119" s="288"/>
      <c r="H119" s="288"/>
      <c r="I119" s="288"/>
      <c r="J119" s="288"/>
      <c r="K119" s="288"/>
      <c r="L119" s="288"/>
      <c r="M119" s="288"/>
      <c r="N119" s="288"/>
      <c r="O119" s="47"/>
    </row>
    <row r="120" spans="1:15" s="17" customFormat="1" ht="22.5" customHeight="1" thickBot="1">
      <c r="A120" s="49" t="s">
        <v>244</v>
      </c>
      <c r="B120" s="231"/>
      <c r="C120" s="231"/>
      <c r="D120" s="231"/>
      <c r="E120" s="231"/>
      <c r="F120" s="231"/>
      <c r="G120" s="231"/>
      <c r="H120" s="232"/>
      <c r="I120" s="232"/>
      <c r="J120" s="232"/>
      <c r="K120" s="233"/>
      <c r="L120" s="233"/>
      <c r="M120" s="233"/>
      <c r="N120" s="233"/>
      <c r="O120" s="47"/>
    </row>
    <row r="121" spans="1:15" ht="38.25" customHeight="1" thickBot="1">
      <c r="A121" s="568" t="s">
        <v>92</v>
      </c>
      <c r="B121" s="569"/>
      <c r="C121" s="569"/>
      <c r="D121" s="569"/>
      <c r="E121" s="569"/>
      <c r="F121" s="573" t="s">
        <v>131</v>
      </c>
      <c r="G121" s="574"/>
      <c r="H121" s="574"/>
      <c r="I121" s="577" t="s">
        <v>212</v>
      </c>
      <c r="J121" s="578"/>
      <c r="K121" s="579"/>
      <c r="L121" s="48" t="s">
        <v>132</v>
      </c>
      <c r="M121" s="49"/>
      <c r="N121" s="49"/>
      <c r="O121" s="50"/>
    </row>
    <row r="122" spans="1:15" ht="17.25" customHeight="1" thickBot="1">
      <c r="A122" s="274" t="s">
        <v>109</v>
      </c>
      <c r="B122" s="275"/>
      <c r="C122" s="275"/>
      <c r="D122" s="275"/>
      <c r="E122" s="275"/>
      <c r="F122" s="570">
        <f>F128+F127+F126+F125+F123</f>
        <v>13127.000000000002</v>
      </c>
      <c r="G122" s="571"/>
      <c r="H122" s="572"/>
      <c r="I122" s="580">
        <f>I128+I127+I126+I125+I123+I124</f>
        <v>14350.500000000004</v>
      </c>
      <c r="J122" s="304"/>
      <c r="K122" s="305"/>
      <c r="L122" s="51">
        <f>L123+L124+L125+L126+L127+L128</f>
        <v>13650.500000000002</v>
      </c>
      <c r="M122" s="49"/>
      <c r="N122" s="49"/>
      <c r="O122" s="50"/>
    </row>
    <row r="123" spans="1:15" ht="17.25" customHeight="1">
      <c r="A123" s="575" t="s">
        <v>204</v>
      </c>
      <c r="B123" s="576"/>
      <c r="C123" s="576"/>
      <c r="D123" s="576"/>
      <c r="E123" s="576"/>
      <c r="F123" s="566">
        <f>SUMIF(H7:H117,H116,I7:I117)</f>
        <v>11414.900000000001</v>
      </c>
      <c r="G123" s="567"/>
      <c r="H123" s="567"/>
      <c r="I123" s="280">
        <f>SUMIF(H7:H117,H113,J7:J117)</f>
        <v>12505.400000000003</v>
      </c>
      <c r="J123" s="281"/>
      <c r="K123" s="282"/>
      <c r="L123" s="52">
        <f>SUMIF(H7:H117,H113,K7:K117)</f>
        <v>12451.7</v>
      </c>
      <c r="M123" s="49"/>
      <c r="N123" s="49"/>
      <c r="O123" s="49"/>
    </row>
    <row r="124" spans="1:15" ht="27" customHeight="1">
      <c r="A124" s="267" t="s">
        <v>205</v>
      </c>
      <c r="B124" s="268"/>
      <c r="C124" s="268"/>
      <c r="D124" s="268"/>
      <c r="E124" s="268"/>
      <c r="F124" s="269"/>
      <c r="G124" s="270"/>
      <c r="H124" s="270"/>
      <c r="I124" s="294">
        <f>SUMIF(H7:H117,H111,J7:J117)</f>
        <v>98.7</v>
      </c>
      <c r="J124" s="295"/>
      <c r="K124" s="296"/>
      <c r="L124" s="53">
        <f>SUMIF(H7:H117,H111,K7:K117)</f>
        <v>18.7</v>
      </c>
      <c r="M124" s="49"/>
      <c r="N124" s="49"/>
      <c r="O124" s="49"/>
    </row>
    <row r="125" spans="1:15" ht="26.25" customHeight="1">
      <c r="A125" s="276" t="s">
        <v>206</v>
      </c>
      <c r="B125" s="277"/>
      <c r="C125" s="277"/>
      <c r="D125" s="277"/>
      <c r="E125" s="277"/>
      <c r="F125" s="269">
        <v>700</v>
      </c>
      <c r="G125" s="273"/>
      <c r="H125" s="273"/>
      <c r="I125" s="294">
        <v>700</v>
      </c>
      <c r="J125" s="295"/>
      <c r="K125" s="296"/>
      <c r="L125" s="54">
        <v>700</v>
      </c>
      <c r="M125" s="49"/>
      <c r="N125" s="49"/>
      <c r="O125" s="50"/>
    </row>
    <row r="126" spans="1:15" ht="25.5" customHeight="1">
      <c r="A126" s="278" t="s">
        <v>207</v>
      </c>
      <c r="B126" s="279"/>
      <c r="C126" s="279"/>
      <c r="D126" s="279"/>
      <c r="E126" s="279"/>
      <c r="F126" s="585">
        <f>SUMIF(H7:H117,H110,I7:I117)</f>
        <v>52</v>
      </c>
      <c r="G126" s="586"/>
      <c r="H126" s="586"/>
      <c r="I126" s="306">
        <f>SUMIF(H7:H117,H110,J7:J117)</f>
        <v>52</v>
      </c>
      <c r="J126" s="295"/>
      <c r="K126" s="296"/>
      <c r="L126" s="53">
        <f>SUMIF(H7:H117,H110,K7:K117)</f>
        <v>54.6</v>
      </c>
      <c r="M126" s="49"/>
      <c r="N126" s="49"/>
      <c r="O126" s="50"/>
    </row>
    <row r="127" spans="1:15" ht="24.75" customHeight="1">
      <c r="A127" s="278" t="s">
        <v>208</v>
      </c>
      <c r="B127" s="279"/>
      <c r="C127" s="279"/>
      <c r="D127" s="279"/>
      <c r="E127" s="279"/>
      <c r="F127" s="585">
        <f>SUMIF(H7:H117,H67,I7:I117)</f>
        <v>89.5</v>
      </c>
      <c r="G127" s="586"/>
      <c r="H127" s="586"/>
      <c r="I127" s="306">
        <f>SUMIF(H7:H117,H67,J7:J117)</f>
        <v>89.5</v>
      </c>
      <c r="J127" s="295"/>
      <c r="K127" s="296"/>
      <c r="L127" s="53">
        <f>SUMIF(H7:H117,H82,K7:K117)</f>
        <v>118.89999999999999</v>
      </c>
      <c r="M127" s="49"/>
      <c r="N127" s="49"/>
      <c r="O127" s="50">
        <f>I118-F132</f>
        <v>0</v>
      </c>
    </row>
    <row r="128" spans="1:15" ht="18.75" customHeight="1" thickBot="1">
      <c r="A128" s="589" t="s">
        <v>209</v>
      </c>
      <c r="B128" s="590"/>
      <c r="C128" s="590"/>
      <c r="D128" s="590"/>
      <c r="E128" s="590"/>
      <c r="F128" s="271">
        <f>SUMIF(H7:H117,H105,I7:I117)</f>
        <v>870.6</v>
      </c>
      <c r="G128" s="272"/>
      <c r="H128" s="272"/>
      <c r="I128" s="307">
        <f>SUMIF(H7:H117,H105,J7:J117)</f>
        <v>904.9</v>
      </c>
      <c r="J128" s="308"/>
      <c r="K128" s="309"/>
      <c r="L128" s="227">
        <f>SUMIF(H7:H117,H105,K7:K117)</f>
        <v>306.6</v>
      </c>
      <c r="M128" s="49"/>
      <c r="N128" s="49"/>
      <c r="O128" s="50"/>
    </row>
    <row r="129" spans="1:15" ht="15.75" customHeight="1" thickBot="1">
      <c r="A129" s="274" t="s">
        <v>111</v>
      </c>
      <c r="B129" s="275"/>
      <c r="C129" s="275"/>
      <c r="D129" s="275"/>
      <c r="E129" s="275"/>
      <c r="F129" s="593">
        <f>F131+F130</f>
        <v>1287.6</v>
      </c>
      <c r="G129" s="594"/>
      <c r="H129" s="594"/>
      <c r="I129" s="303">
        <f>I131+I130</f>
        <v>1137.6</v>
      </c>
      <c r="J129" s="304"/>
      <c r="K129" s="305"/>
      <c r="L129" s="228"/>
      <c r="M129" s="49"/>
      <c r="N129" s="49"/>
      <c r="O129" s="50"/>
    </row>
    <row r="130" spans="1:15" ht="15" customHeight="1">
      <c r="A130" s="591" t="s">
        <v>210</v>
      </c>
      <c r="B130" s="592"/>
      <c r="C130" s="592"/>
      <c r="D130" s="592"/>
      <c r="E130" s="592"/>
      <c r="F130" s="566">
        <f>SUMIF(H7:H117,H29,I7:I117)</f>
        <v>1102.6</v>
      </c>
      <c r="G130" s="567"/>
      <c r="H130" s="567"/>
      <c r="I130" s="280">
        <f>SUMIF(H7:H117,H29,J7:J117)</f>
        <v>1102.6</v>
      </c>
      <c r="J130" s="281"/>
      <c r="K130" s="282"/>
      <c r="L130" s="52">
        <f>SUMIF(H7:H117,H29,K7:K117)</f>
        <v>0</v>
      </c>
      <c r="M130" s="49"/>
      <c r="N130" s="49"/>
      <c r="O130" s="50"/>
    </row>
    <row r="131" spans="1:15" ht="17.25" customHeight="1" thickBot="1">
      <c r="A131" s="589" t="s">
        <v>211</v>
      </c>
      <c r="B131" s="590"/>
      <c r="C131" s="590"/>
      <c r="D131" s="590"/>
      <c r="E131" s="590"/>
      <c r="F131" s="587">
        <f>SUMIF(H7:H117,H71,I7:I117)</f>
        <v>185</v>
      </c>
      <c r="G131" s="588"/>
      <c r="H131" s="588"/>
      <c r="I131" s="297">
        <f>SUMIF(H7:H117,H71,J7:J117)</f>
        <v>35</v>
      </c>
      <c r="J131" s="298"/>
      <c r="K131" s="299"/>
      <c r="L131" s="55">
        <f>SUMIF(H7:H117,H56,K7:K117)</f>
        <v>0</v>
      </c>
      <c r="M131" s="49"/>
      <c r="N131" s="49"/>
      <c r="O131" s="50"/>
    </row>
    <row r="132" spans="1:15" ht="15.75" customHeight="1" thickBot="1">
      <c r="A132" s="581" t="s">
        <v>25</v>
      </c>
      <c r="B132" s="582"/>
      <c r="C132" s="582"/>
      <c r="D132" s="582"/>
      <c r="E132" s="582"/>
      <c r="F132" s="583">
        <f>F122+F129</f>
        <v>14414.600000000002</v>
      </c>
      <c r="G132" s="584"/>
      <c r="H132" s="584"/>
      <c r="I132" s="300">
        <f>I122+I129</f>
        <v>15488.100000000004</v>
      </c>
      <c r="J132" s="301"/>
      <c r="K132" s="302"/>
      <c r="L132" s="56">
        <f>L129+L122</f>
        <v>13650.500000000002</v>
      </c>
      <c r="M132" s="49"/>
      <c r="N132" s="49"/>
      <c r="O132" s="50"/>
    </row>
  </sheetData>
  <sheetProtection/>
  <mergeCells count="457">
    <mergeCell ref="O26:O27"/>
    <mergeCell ref="F58:F61"/>
    <mergeCell ref="G16:G17"/>
    <mergeCell ref="L32:L33"/>
    <mergeCell ref="O32:O33"/>
    <mergeCell ref="O34:O36"/>
    <mergeCell ref="N30:N31"/>
    <mergeCell ref="N28:N29"/>
    <mergeCell ref="O18:O19"/>
    <mergeCell ref="O20:O23"/>
    <mergeCell ref="O24:O25"/>
    <mergeCell ref="G49:G50"/>
    <mergeCell ref="G51:G52"/>
    <mergeCell ref="K58:K60"/>
    <mergeCell ref="J58:J60"/>
    <mergeCell ref="O43:O44"/>
    <mergeCell ref="M26:M27"/>
    <mergeCell ref="M24:M25"/>
    <mergeCell ref="L26:L27"/>
    <mergeCell ref="O28:O31"/>
    <mergeCell ref="O68:O69"/>
    <mergeCell ref="O62:O63"/>
    <mergeCell ref="G53:G54"/>
    <mergeCell ref="O60:O61"/>
    <mergeCell ref="L64:O64"/>
    <mergeCell ref="N60:N61"/>
    <mergeCell ref="O53:O54"/>
    <mergeCell ref="O55:O57"/>
    <mergeCell ref="L55:L57"/>
    <mergeCell ref="L60:L61"/>
    <mergeCell ref="A130:E130"/>
    <mergeCell ref="F129:H129"/>
    <mergeCell ref="D18:D19"/>
    <mergeCell ref="D20:D23"/>
    <mergeCell ref="E18:E19"/>
    <mergeCell ref="B62:B63"/>
    <mergeCell ref="C62:C63"/>
    <mergeCell ref="B53:B54"/>
    <mergeCell ref="C53:C54"/>
    <mergeCell ref="B32:B36"/>
    <mergeCell ref="I121:K121"/>
    <mergeCell ref="I122:K122"/>
    <mergeCell ref="A132:E132"/>
    <mergeCell ref="F132:H132"/>
    <mergeCell ref="F126:H126"/>
    <mergeCell ref="F127:H127"/>
    <mergeCell ref="F131:H131"/>
    <mergeCell ref="A128:E128"/>
    <mergeCell ref="A131:E131"/>
    <mergeCell ref="F130:H130"/>
    <mergeCell ref="F116:F117"/>
    <mergeCell ref="E116:E117"/>
    <mergeCell ref="L118:M118"/>
    <mergeCell ref="B118:H118"/>
    <mergeCell ref="F123:H123"/>
    <mergeCell ref="A121:E121"/>
    <mergeCell ref="F122:H122"/>
    <mergeCell ref="F121:H121"/>
    <mergeCell ref="A122:E122"/>
    <mergeCell ref="A123:E123"/>
    <mergeCell ref="M116:M117"/>
    <mergeCell ref="D109:D112"/>
    <mergeCell ref="E109:E112"/>
    <mergeCell ref="E113:E115"/>
    <mergeCell ref="M114:M115"/>
    <mergeCell ref="L110:L112"/>
    <mergeCell ref="M110:M112"/>
    <mergeCell ref="G109:G112"/>
    <mergeCell ref="G113:G115"/>
    <mergeCell ref="G116:G117"/>
    <mergeCell ref="C109:C112"/>
    <mergeCell ref="F113:F115"/>
    <mergeCell ref="F109:F112"/>
    <mergeCell ref="E107:E108"/>
    <mergeCell ref="D107:D108"/>
    <mergeCell ref="L116:L117"/>
    <mergeCell ref="C116:C117"/>
    <mergeCell ref="C113:C115"/>
    <mergeCell ref="D116:D117"/>
    <mergeCell ref="D113:D115"/>
    <mergeCell ref="B107:B108"/>
    <mergeCell ref="B105:B106"/>
    <mergeCell ref="C89:C90"/>
    <mergeCell ref="A107:A108"/>
    <mergeCell ref="C107:C108"/>
    <mergeCell ref="C105:C106"/>
    <mergeCell ref="A91:A93"/>
    <mergeCell ref="B91:B93"/>
    <mergeCell ref="A97:A98"/>
    <mergeCell ref="A94:A95"/>
    <mergeCell ref="F105:F106"/>
    <mergeCell ref="A105:A106"/>
    <mergeCell ref="D105:D106"/>
    <mergeCell ref="E105:E106"/>
    <mergeCell ref="A99:A101"/>
    <mergeCell ref="B99:B101"/>
    <mergeCell ref="C99:C101"/>
    <mergeCell ref="E102:E104"/>
    <mergeCell ref="D102:D104"/>
    <mergeCell ref="F99:F101"/>
    <mergeCell ref="E89:E93"/>
    <mergeCell ref="C91:C93"/>
    <mergeCell ref="E99:E101"/>
    <mergeCell ref="C94:C95"/>
    <mergeCell ref="C97:C98"/>
    <mergeCell ref="D99:D101"/>
    <mergeCell ref="D94:D98"/>
    <mergeCell ref="D81:D84"/>
    <mergeCell ref="A76:A77"/>
    <mergeCell ref="B76:B77"/>
    <mergeCell ref="C78:C80"/>
    <mergeCell ref="D78:D80"/>
    <mergeCell ref="D76:D77"/>
    <mergeCell ref="C76:C77"/>
    <mergeCell ref="A81:A84"/>
    <mergeCell ref="B81:B84"/>
    <mergeCell ref="C81:C84"/>
    <mergeCell ref="A72:A73"/>
    <mergeCell ref="B72:B73"/>
    <mergeCell ref="A78:A80"/>
    <mergeCell ref="B78:B80"/>
    <mergeCell ref="B94:B95"/>
    <mergeCell ref="B97:B98"/>
    <mergeCell ref="A89:A90"/>
    <mergeCell ref="B10:B11"/>
    <mergeCell ref="C7:C9"/>
    <mergeCell ref="A65:A69"/>
    <mergeCell ref="B65:B69"/>
    <mergeCell ref="C65:C69"/>
    <mergeCell ref="D65:D69"/>
    <mergeCell ref="B24:B25"/>
    <mergeCell ref="B26:B27"/>
    <mergeCell ref="D10:D11"/>
    <mergeCell ref="E14:E15"/>
    <mergeCell ref="D7:D9"/>
    <mergeCell ref="A7:A9"/>
    <mergeCell ref="B7:B9"/>
    <mergeCell ref="E7:E9"/>
    <mergeCell ref="C12:C13"/>
    <mergeCell ref="E12:E13"/>
    <mergeCell ref="C10:C11"/>
    <mergeCell ref="A10:A11"/>
    <mergeCell ref="D49:D50"/>
    <mergeCell ref="F16:F17"/>
    <mergeCell ref="D12:D13"/>
    <mergeCell ref="C16:C17"/>
    <mergeCell ref="D16:D17"/>
    <mergeCell ref="I4:K4"/>
    <mergeCell ref="G14:G15"/>
    <mergeCell ref="F14:F15"/>
    <mergeCell ref="F12:F13"/>
    <mergeCell ref="E16:E17"/>
    <mergeCell ref="A1:O1"/>
    <mergeCell ref="A2:O2"/>
    <mergeCell ref="E4:E6"/>
    <mergeCell ref="H4:H6"/>
    <mergeCell ref="F4:F6"/>
    <mergeCell ref="D4:D6"/>
    <mergeCell ref="A4:C6"/>
    <mergeCell ref="I3:N3"/>
    <mergeCell ref="L4:N4"/>
    <mergeCell ref="M5:M6"/>
    <mergeCell ref="O114:O115"/>
    <mergeCell ref="A16:A17"/>
    <mergeCell ref="A12:A13"/>
    <mergeCell ref="B12:B13"/>
    <mergeCell ref="A14:A15"/>
    <mergeCell ref="B14:B15"/>
    <mergeCell ref="B16:B17"/>
    <mergeCell ref="A62:A63"/>
    <mergeCell ref="L16:L17"/>
    <mergeCell ref="M16:M17"/>
    <mergeCell ref="M107:M108"/>
    <mergeCell ref="O116:O117"/>
    <mergeCell ref="A55:A57"/>
    <mergeCell ref="A58:A61"/>
    <mergeCell ref="C58:C61"/>
    <mergeCell ref="E58:E61"/>
    <mergeCell ref="M60:M61"/>
    <mergeCell ref="I58:I60"/>
    <mergeCell ref="B58:B61"/>
    <mergeCell ref="N110:N112"/>
    <mergeCell ref="D40:D41"/>
    <mergeCell ref="E40:E41"/>
    <mergeCell ref="O110:O112"/>
    <mergeCell ref="L43:L44"/>
    <mergeCell ref="M45:M46"/>
    <mergeCell ref="M43:M44"/>
    <mergeCell ref="L45:L46"/>
    <mergeCell ref="L51:L52"/>
    <mergeCell ref="M49:M50"/>
    <mergeCell ref="L92:L93"/>
    <mergeCell ref="O96:O98"/>
    <mergeCell ref="N103:N104"/>
    <mergeCell ref="C24:C25"/>
    <mergeCell ref="E26:E27"/>
    <mergeCell ref="D24:D25"/>
    <mergeCell ref="D62:D63"/>
    <mergeCell ref="E24:E25"/>
    <mergeCell ref="D55:D57"/>
    <mergeCell ref="E55:E57"/>
    <mergeCell ref="D42:D44"/>
    <mergeCell ref="M76:M77"/>
    <mergeCell ref="F78:F80"/>
    <mergeCell ref="O107:O108"/>
    <mergeCell ref="K94:K97"/>
    <mergeCell ref="N107:N108"/>
    <mergeCell ref="O92:O93"/>
    <mergeCell ref="O103:O104"/>
    <mergeCell ref="O105:O106"/>
    <mergeCell ref="N92:N93"/>
    <mergeCell ref="O99:O100"/>
    <mergeCell ref="F76:F77"/>
    <mergeCell ref="E65:E69"/>
    <mergeCell ref="C64:H64"/>
    <mergeCell ref="C70:C75"/>
    <mergeCell ref="D70:D75"/>
    <mergeCell ref="E70:E75"/>
    <mergeCell ref="G78:G80"/>
    <mergeCell ref="M92:M93"/>
    <mergeCell ref="H99:H100"/>
    <mergeCell ref="I102:I103"/>
    <mergeCell ref="M103:M104"/>
    <mergeCell ref="I94:I95"/>
    <mergeCell ref="J94:J97"/>
    <mergeCell ref="M78:M80"/>
    <mergeCell ref="L78:L80"/>
    <mergeCell ref="G99:G101"/>
    <mergeCell ref="F65:F69"/>
    <mergeCell ref="G24:G25"/>
    <mergeCell ref="I85:I87"/>
    <mergeCell ref="J85:J87"/>
    <mergeCell ref="K85:K87"/>
    <mergeCell ref="G26:G27"/>
    <mergeCell ref="G81:G84"/>
    <mergeCell ref="G85:G88"/>
    <mergeCell ref="H58:H60"/>
    <mergeCell ref="H42:H43"/>
    <mergeCell ref="F40:F41"/>
    <mergeCell ref="E62:E63"/>
    <mergeCell ref="L68:L69"/>
    <mergeCell ref="G76:G77"/>
    <mergeCell ref="G70:G75"/>
    <mergeCell ref="F70:F75"/>
    <mergeCell ref="G65:G69"/>
    <mergeCell ref="G62:G63"/>
    <mergeCell ref="F62:F63"/>
    <mergeCell ref="E76:E77"/>
    <mergeCell ref="F26:F27"/>
    <mergeCell ref="F28:F31"/>
    <mergeCell ref="D26:D27"/>
    <mergeCell ref="D37:D39"/>
    <mergeCell ref="F55:F57"/>
    <mergeCell ref="G40:G41"/>
    <mergeCell ref="F42:F44"/>
    <mergeCell ref="F45:F46"/>
    <mergeCell ref="E45:E46"/>
    <mergeCell ref="E53:E54"/>
    <mergeCell ref="O37:O39"/>
    <mergeCell ref="A18:A19"/>
    <mergeCell ref="C18:C19"/>
    <mergeCell ref="C20:C23"/>
    <mergeCell ref="B20:B23"/>
    <mergeCell ref="B18:B19"/>
    <mergeCell ref="A20:A23"/>
    <mergeCell ref="C26:C27"/>
    <mergeCell ref="E20:E23"/>
    <mergeCell ref="F24:F25"/>
    <mergeCell ref="A32:A36"/>
    <mergeCell ref="A26:A27"/>
    <mergeCell ref="A24:A25"/>
    <mergeCell ref="A37:A39"/>
    <mergeCell ref="B37:B39"/>
    <mergeCell ref="A42:A44"/>
    <mergeCell ref="N26:N27"/>
    <mergeCell ref="N51:N52"/>
    <mergeCell ref="N53:N54"/>
    <mergeCell ref="N43:N44"/>
    <mergeCell ref="N45:N46"/>
    <mergeCell ref="N47:N48"/>
    <mergeCell ref="M55:M57"/>
    <mergeCell ref="G42:G44"/>
    <mergeCell ref="G45:G46"/>
    <mergeCell ref="L49:L50"/>
    <mergeCell ref="L47:L48"/>
    <mergeCell ref="G47:G48"/>
    <mergeCell ref="L53:L54"/>
    <mergeCell ref="A47:A48"/>
    <mergeCell ref="B47:B48"/>
    <mergeCell ref="M51:M52"/>
    <mergeCell ref="M53:M54"/>
    <mergeCell ref="B51:B52"/>
    <mergeCell ref="E51:E52"/>
    <mergeCell ref="A49:A50"/>
    <mergeCell ref="B49:B50"/>
    <mergeCell ref="E49:E50"/>
    <mergeCell ref="D53:D54"/>
    <mergeCell ref="C42:C44"/>
    <mergeCell ref="B42:B44"/>
    <mergeCell ref="D47:D48"/>
    <mergeCell ref="E47:E48"/>
    <mergeCell ref="B45:B46"/>
    <mergeCell ref="C45:C46"/>
    <mergeCell ref="C47:C48"/>
    <mergeCell ref="E42:E44"/>
    <mergeCell ref="A45:A46"/>
    <mergeCell ref="D58:D61"/>
    <mergeCell ref="C51:C52"/>
    <mergeCell ref="D51:D52"/>
    <mergeCell ref="C55:C57"/>
    <mergeCell ref="B55:B57"/>
    <mergeCell ref="C49:C50"/>
    <mergeCell ref="D45:D46"/>
    <mergeCell ref="A53:A54"/>
    <mergeCell ref="A51:A52"/>
    <mergeCell ref="G58:G61"/>
    <mergeCell ref="F47:F48"/>
    <mergeCell ref="G55:G57"/>
    <mergeCell ref="F51:F52"/>
    <mergeCell ref="F53:F54"/>
    <mergeCell ref="F49:F50"/>
    <mergeCell ref="C28:C31"/>
    <mergeCell ref="D28:D31"/>
    <mergeCell ref="M28:M29"/>
    <mergeCell ref="M30:M31"/>
    <mergeCell ref="L28:L29"/>
    <mergeCell ref="G28:G31"/>
    <mergeCell ref="E28:E31"/>
    <mergeCell ref="L30:L31"/>
    <mergeCell ref="C32:C36"/>
    <mergeCell ref="D32:D36"/>
    <mergeCell ref="E32:E36"/>
    <mergeCell ref="G37:G39"/>
    <mergeCell ref="F37:F39"/>
    <mergeCell ref="G32:G36"/>
    <mergeCell ref="F32:F36"/>
    <mergeCell ref="C37:C39"/>
    <mergeCell ref="E37:E39"/>
    <mergeCell ref="A109:A112"/>
    <mergeCell ref="B109:B112"/>
    <mergeCell ref="D89:D93"/>
    <mergeCell ref="A85:A87"/>
    <mergeCell ref="B85:B87"/>
    <mergeCell ref="C85:C88"/>
    <mergeCell ref="D85:D88"/>
    <mergeCell ref="B102:B104"/>
    <mergeCell ref="C102:C104"/>
    <mergeCell ref="A102:A104"/>
    <mergeCell ref="E85:E88"/>
    <mergeCell ref="E78:E80"/>
    <mergeCell ref="H85:H87"/>
    <mergeCell ref="E94:E98"/>
    <mergeCell ref="H94:H97"/>
    <mergeCell ref="F81:F84"/>
    <mergeCell ref="F85:F88"/>
    <mergeCell ref="E81:E84"/>
    <mergeCell ref="G89:G93"/>
    <mergeCell ref="F94:F98"/>
    <mergeCell ref="B113:B115"/>
    <mergeCell ref="H102:H103"/>
    <mergeCell ref="F89:F93"/>
    <mergeCell ref="G94:G98"/>
    <mergeCell ref="F102:F104"/>
    <mergeCell ref="G102:G104"/>
    <mergeCell ref="B89:B90"/>
    <mergeCell ref="F107:F108"/>
    <mergeCell ref="G107:G108"/>
    <mergeCell ref="G105:G106"/>
    <mergeCell ref="O72:O73"/>
    <mergeCell ref="N76:N77"/>
    <mergeCell ref="O76:O77"/>
    <mergeCell ref="O83:O84"/>
    <mergeCell ref="O78:O80"/>
    <mergeCell ref="N78:N80"/>
    <mergeCell ref="N72:N73"/>
    <mergeCell ref="O51:O52"/>
    <mergeCell ref="N55:N57"/>
    <mergeCell ref="L20:L23"/>
    <mergeCell ref="M20:M23"/>
    <mergeCell ref="L24:L25"/>
    <mergeCell ref="O45:O46"/>
    <mergeCell ref="O47:O48"/>
    <mergeCell ref="N49:N50"/>
    <mergeCell ref="O49:O50"/>
    <mergeCell ref="M47:M48"/>
    <mergeCell ref="N5:N6"/>
    <mergeCell ref="N20:N23"/>
    <mergeCell ref="N24:N25"/>
    <mergeCell ref="N16:N17"/>
    <mergeCell ref="C14:C15"/>
    <mergeCell ref="D14:D15"/>
    <mergeCell ref="E10:E11"/>
    <mergeCell ref="F10:F11"/>
    <mergeCell ref="L5:L6"/>
    <mergeCell ref="G4:G6"/>
    <mergeCell ref="O16:O17"/>
    <mergeCell ref="J5:J6"/>
    <mergeCell ref="I5:I6"/>
    <mergeCell ref="O12:O13"/>
    <mergeCell ref="L10:L11"/>
    <mergeCell ref="M10:M11"/>
    <mergeCell ref="N10:N11"/>
    <mergeCell ref="O8:O9"/>
    <mergeCell ref="M12:M13"/>
    <mergeCell ref="O4:O6"/>
    <mergeCell ref="K5:K6"/>
    <mergeCell ref="G12:G13"/>
    <mergeCell ref="G10:G11"/>
    <mergeCell ref="F20:F23"/>
    <mergeCell ref="G20:G23"/>
    <mergeCell ref="G18:G19"/>
    <mergeCell ref="F18:F19"/>
    <mergeCell ref="F7:F9"/>
    <mergeCell ref="G7:G9"/>
    <mergeCell ref="I124:K124"/>
    <mergeCell ref="I125:K125"/>
    <mergeCell ref="I131:K131"/>
    <mergeCell ref="I132:K132"/>
    <mergeCell ref="I130:K130"/>
    <mergeCell ref="I129:K129"/>
    <mergeCell ref="I126:K126"/>
    <mergeCell ref="I128:K128"/>
    <mergeCell ref="I127:K127"/>
    <mergeCell ref="I123:K123"/>
    <mergeCell ref="J102:J103"/>
    <mergeCell ref="K99:K100"/>
    <mergeCell ref="K102:K103"/>
    <mergeCell ref="I99:I100"/>
    <mergeCell ref="J99:J100"/>
    <mergeCell ref="A119:N119"/>
    <mergeCell ref="A116:A117"/>
    <mergeCell ref="B116:B117"/>
    <mergeCell ref="A113:A115"/>
    <mergeCell ref="A124:E124"/>
    <mergeCell ref="F124:H124"/>
    <mergeCell ref="F128:H128"/>
    <mergeCell ref="F125:H125"/>
    <mergeCell ref="A129:E129"/>
    <mergeCell ref="A125:E125"/>
    <mergeCell ref="A126:E126"/>
    <mergeCell ref="A127:E127"/>
    <mergeCell ref="N114:N115"/>
    <mergeCell ref="N116:N117"/>
    <mergeCell ref="J42:J43"/>
    <mergeCell ref="L114:L115"/>
    <mergeCell ref="L103:L104"/>
    <mergeCell ref="L107:L108"/>
    <mergeCell ref="L76:L77"/>
    <mergeCell ref="K42:K43"/>
    <mergeCell ref="M72:M73"/>
    <mergeCell ref="L72:L73"/>
    <mergeCell ref="M8:M9"/>
    <mergeCell ref="O10:O11"/>
    <mergeCell ref="L12:L13"/>
    <mergeCell ref="N8:N9"/>
    <mergeCell ref="L8:L9"/>
    <mergeCell ref="N12:N13"/>
  </mergeCells>
  <printOptions horizontalCentered="1"/>
  <pageMargins left="0.25" right="0.25" top="0.75" bottom="0.75" header="0.3" footer="0.3"/>
  <pageSetup horizontalDpi="600" verticalDpi="600" orientation="landscape" paperSize="9" scale="90" r:id="rId2"/>
  <rowBreaks count="4" manualBreakCount="4">
    <brk id="54" max="255" man="1"/>
    <brk id="63" max="255" man="1"/>
    <brk id="80" max="255" man="1"/>
    <brk id="9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Skaiste Kliaubiene</dc:creator>
  <cp:keywords/>
  <dc:description/>
  <cp:lastModifiedBy>Snieguole Kacerauskaite</cp:lastModifiedBy>
  <cp:lastPrinted>2008-03-31T12:05:31Z</cp:lastPrinted>
  <dcterms:created xsi:type="dcterms:W3CDTF">2005-11-28T09:11:06Z</dcterms:created>
  <dcterms:modified xsi:type="dcterms:W3CDTF">2012-09-18T08:00:02Z</dcterms:modified>
  <cp:category/>
  <cp:version/>
  <cp:contentType/>
  <cp:contentStatus/>
</cp:coreProperties>
</file>