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Šios_darbaknygės"/>
  <bookViews>
    <workbookView xWindow="600" yWindow="255" windowWidth="11100" windowHeight="5835" tabRatio="684" activeTab="0"/>
  </bookViews>
  <sheets>
    <sheet name="APRAŠYMAS" sheetId="1" r:id="rId1"/>
    <sheet name="RODIKLIAI" sheetId="2" r:id="rId2"/>
  </sheets>
  <definedNames>
    <definedName name="_xlfn.BAHTTEXT" hidden="1">#NAME?</definedName>
    <definedName name="_xlnm.Print_Titles" localSheetId="1">'RODIKLIAI'!$4:$6</definedName>
  </definedNames>
  <calcPr fullCalcOnLoad="1"/>
</workbook>
</file>

<file path=xl/sharedStrings.xml><?xml version="1.0" encoding="utf-8"?>
<sst xmlns="http://schemas.openxmlformats.org/spreadsheetml/2006/main" count="526" uniqueCount="240">
  <si>
    <t>Įvykdyta mažiau nei planuota. Sumažėjo pašalpos gavėjų skaičius dėl turto vertinimo, reikalavimo nustatyti tėvystę ir prisiteisti išlaikymą, padidėjo asmenų pajamos, sumažėjo bedarbystė</t>
  </si>
  <si>
    <t>Įvykdyta mažiau nei planuota. Nuo 2007 m. pasikeitus Socialinių paslaugų įstatymui, buvo laukiama, kol bus patvirtinti poįstatyminiai aktai, nusakantys socialinių paslaugų pirkimo ir finansavimo mechanizmą. Vaikai į globos įstaigas savivaldybės administracijos komisijos bei teismo sprendimu buvo nukreipiami tik nuo 2007 m. balandžio mėn.</t>
  </si>
  <si>
    <t>Įvykdyta mažiau nei planuota. Kompensacijų gavėjų skaičius sumažėjo, nes nuo 2007-01-01 mažesnė nei 1 Lt kompensacija asmeniui neišmokama, be to, nuo 233 Lt iki 266 Lt išaugo bazinė pensija. Tačiau padidėjo išmokos dydis pinigine išraiška.</t>
  </si>
  <si>
    <t xml:space="preserve">Įvykdyta daugiau nei planuota. Išmokėta daugiau pašalpų, nes nuo 2007-01-01 ir 2007-10-01 padidėjo valstybės remiamos pajamos (185 Lt ir 325 Lt), daugiau asmenų įgijo teisę kreiptis dėl pašalpos gavimo. </t>
  </si>
  <si>
    <t>Įvykdyta daugiau nei planuota. Klaipėdos miesto taryba 2007-02-15  sprendimu Nr. T2-38  nuo 2007-03-01 įsteigė 5,5 papildomo etato. Etatai  buvo būtini, nes pasikeitus Viešųjų darbų organizavimo sąlygų ir tvarkos aprašui asmenys, įdarbintį per viešųjų darbų programą, nebeturėjo teisės teikti lankomosios priežiūros paslaugų. Todėl 17-ai klientų, kuriuos prižiūrėjo šie asmenys,  2006 m. gruodžio mėn. viduryje buvo nutrauktos pagalbos namuose paslaugos. Norint atnaujinti paslaugos teikimą ir buvo įsteigti papildomi socialinio darbuotojo padėjėjo etatai.</t>
  </si>
  <si>
    <r>
      <t xml:space="preserve">Įvykdyta daugiau nei planuota. 2007m. gruodžio mėn.  perskirsčius valstybės tikslinės dotacjos lėšas įstaigai skirti papildomi asignavimai, kurių dalis skirta priemokoms mokėti, o už kitas lėšas įsigyta:  18 vnt. kompiuterų (už  69958 Lt);  srovės lygintuvas (1 vnt., 708 Lt); daugiafunkcinis kopijavimo aparatas (1 vnt., 4130Lt); kopijavimo aparatas (1 vnt. 3540 Lt); buhalterinės apskaitos sistemos "Biudžetas" su duomenų bazių valdymo sistema </t>
    </r>
    <r>
      <rPr>
        <i/>
        <sz val="9"/>
        <rFont val="Times New Roman"/>
        <family val="1"/>
      </rPr>
      <t>Sybase SQL Anywhere</t>
    </r>
    <r>
      <rPr>
        <sz val="9"/>
        <rFont val="Times New Roman"/>
        <family val="1"/>
      </rPr>
      <t xml:space="preserve"> papildomos darbo vietos (3 vnt., 2805 Lt).  Labdaros valgyklai įsigyta el. marmitas, mėsmalė, bulvių skutimo mašna, stalas virtuvės įrangai su lentyna (8959 Lt). </t>
    </r>
    <r>
      <rPr>
        <i/>
        <sz val="9"/>
        <rFont val="Times New Roman"/>
        <family val="1"/>
      </rPr>
      <t>Alcatel</t>
    </r>
    <r>
      <rPr>
        <sz val="9"/>
        <rFont val="Times New Roman"/>
        <family val="1"/>
      </rPr>
      <t xml:space="preserve"> stotelės su programine įranga neįsigijo, nes įstaiga planuoja 2008 m. persikelti į kitas patalpas (Taikos pr. 76).  </t>
    </r>
  </si>
  <si>
    <t>Asmenų, kurie maitinasi labdaros valgykloje, skaičius, per metus</t>
  </si>
  <si>
    <t>Įvykdyta mažiau nei planuota.  Maitinamų klientų skaičius sumažėjo 39,39 proc., nes Centras nebegavo paramos iš UAB "Philip Morris Lietuva". Vieno maitinimo talono vertė įvertinus visas išlaidas 2007 m. – 6,53 Lt (2006 m. –  4,92 Lt.). Maitinimo paslaugų kaštai didėjo, nes brango maisto produktai ir įvairios paslaugos - vanduo, šildymas ir pan.</t>
  </si>
  <si>
    <t>Įvykdyta daugiau nei planuota. Per 2007 m. išdalinta 1147 vnt. kompensacinės technikos priemonių. Galimybė aprūpinti daugiau asmenų kompensacine technika atsirado todėl, kad 2007m. gruodžio mėn.  perskirsčius valstybės tikslinės dotacjos lėšas įstaigai skirti papildomi asignavimai, už kuriuos įsigyta papildomai 81 techninės pagalbos priemonė už 71,2 tūkst. Lt (t. y. atsirado galimybė techninės pagalbos priemones įsigyti ne tik iš LRVB lėšų)</t>
  </si>
  <si>
    <r>
      <t xml:space="preserve">Įvykdyta daugiau nei planuota. BĮ Klaipėdos miesto socialinės paramos centras dalyvauja projekte </t>
    </r>
    <r>
      <rPr>
        <b/>
        <i/>
        <sz val="9"/>
        <rFont val="Times New Roman"/>
        <family val="1"/>
      </rPr>
      <t xml:space="preserve"> PGU*INTEGRA&amp;BENDRUOMENĖ</t>
    </r>
    <r>
      <rPr>
        <sz val="9"/>
        <rFont val="Times New Roman"/>
        <family val="1"/>
      </rPr>
      <t xml:space="preserve">. Projektą iš dalies finansuoja Europos Sąjunga, Europos pabėgėlių fondas. Pagrindinis projekto tikslas - užtikrinti prieglobstį gavusių užsieniečių integraciją į bendruomenę, plėtojant paslaugas, stiprinant jų gebėjimus, aktyvinant dalyvavimą bendruomeniniame gyvenime bei siekiant keisti bendruomenės požiūrį į prieglobstį gavusius užsieniečius bei skatinant bendruomenės narių toleranciją. Šiame projekte buvo pasirašytos 43 sutartys, o dalyvavo 53 asmenys (t. y. su 10 žmonių nėra pasirašyta integracijos sutartis). </t>
    </r>
  </si>
  <si>
    <t xml:space="preserve">Įvykdyta pagal planą. BĮ Klaipėdos miesto socialinės paramos centras, kaip partneris dalyvauja projekte „MĮM (Moterų įdarbinimo modelis)“. Projektas finansuojamas iš ES socialinio fondo lėšų ir LR biudžeto lėšų. Parengus auklių-socialinių darbuotojų padėjėjų mokymo programą bei apmokius bedarbes ir priešpensinio amžiaus moteris, prisidedama prie dviejų problemų sprendimo: moterų įdarbinimo problemos bei pagalbos šeimai problemos.
</t>
  </si>
  <si>
    <t xml:space="preserve">Įvykdyta pagal planą. Klaipėdos miesto savivaldybės tarybos 2004-11-25 sprendimu Nr. 416 įstaigai patvirtinti 30,5 etato. Įstaiga įsteigta padėti  neįgalių asmenų integravimuisi į visuomenę, gerinant jų gyvenimo kokybę bei ugdant jų fizinius ir protinius sugebėjimus. Dienos centre informuojami ir konsultuojami Klaipėdos miesto gyventojus apie teikiamas socialines paslaugas asmenims, turintiems  protinę negalią;organizuojamos ir teiktiamos socialines paslaugas namuose asmenims, turintiems protinę negalią ir psichologinės raidos sutrikimus; įtvirtinami įgyti ir formuojami nauji buitiniai-higieniniai įgūdžiai; sudarytos sąlygos darbinei, ugdomajai, kitai užimtumo veiklai; organizuojamas klientams turiningas laisvalaikis; teikiamos transporto paslaugos dienos centro lankytojams bei socialinių paslaugų įstaigoms
</t>
  </si>
  <si>
    <t xml:space="preserve">Įvykdyta daugiau nei planuota. 2007 m. gruodžio mėn.  perskirsčius valstybės tikslinės dotacjos lėšas įstaigai skirti papildomi asignavimai, kurių dalis skirta priemokoms mokėti, o už kitas lėšas įsigyta: kompiuteriai (2 vnt.); kopijavimo aparatas; buhalterinė programa antrai darbo vietai; dulkių siurblys; siuvimo mašina ( 2 vnt.). Iš viso už 15,0 tūkst. Lt. </t>
  </si>
  <si>
    <t>Įvykdyta pagal planą. Įstaigos panaudos teisėmis naudojamos patalpos yra adresu Viršutinės g. 21 (76 vietos) ir adresu Šilutės pl. 8 (96 vietos)</t>
  </si>
  <si>
    <t xml:space="preserve">Įvykdyta pagal planą. 2007 m. gruodžio mėn.  perskirsčius valstybės tikslinės dotacjos lėšas įstaigai skirti papildomi asignavimai, kurių dalis skirta priemokoms mokėti, o už kitas lėšas (10,1 tūkst. Lt) atlikti rūsio patalpų Šilutės pl. 8 ekspertizės darbai (drėksta rūsio patalpos). </t>
  </si>
  <si>
    <t xml:space="preserve">Neįvykdyta. Pirminės sveikatos priežiūros paslaugos neapdrausteims privalomuoju sveikatos draudimu nebuvo perkamos. Neapdrausti Nakvynės namų gyventojai gavo nemokamą pirminę sveikatos priežiūros pagalbą, o jei reikėjo tolesnio gydymo - socialiniai darbuotojai rūpinosi ir tvarkė dokumentus dėl socialinio draudimo dokumentų išdavimo </t>
  </si>
  <si>
    <t xml:space="preserve">2007 m. gruodžio mėn.  perskirsčius valstybės tikslinės dotacjos lėšas įstaigai skirti papildomi asignavimai, kurių dalis skirta priemokoms mokėti, o už kitas lėšas įsigyta: laikinai vaikų grupei šaldytuvas (1179,0 Lt), minkštas kampas (1900,0 Lt), sofa (881,0 Lt)           
                  </t>
  </si>
  <si>
    <t>Įvykdyta mažiau nei planuota, nes 2007 m., palyginus su 2006 m., sumažėjo socialinės rizikos šeimų skaičius (2006 m. - 370, 2007 m. - 343 šeimos)</t>
  </si>
  <si>
    <t>Įvykdyta mažiau nei planuota, nes Tėvystės įgūdžių formavimo užsiėmimuose vietoje planuotų 20 tėvų sutiko dalyvauti tik 9 tėvai</t>
  </si>
  <si>
    <t xml:space="preserve">Įvykdyta mažiau nei planuota. Buvo nurodytas netikslus vertinimo kriterijus, nes Viešųjų pirkimų įstatymo numatyta tvarka buvo nupirkta paslauga iš VšĮ Klaipėdos psichiatrijos ligoninės ne daugiau 45 psichinę negalią turintiems asmenims. Savivaldybės administracijos sudarytos komisijos sprendimu psichinę negalią turintys  asmenys nukreipiami į reabilitacinį skyrių. Skyriuje organizuojama užimtumo terapija, formuojami darbiniai įgūdžiai, ugdomi higieniniai įpročiai, klientai maitinami, prižiūrima, kad būtų išgerti priskirti medikamentai </t>
  </si>
  <si>
    <t>Įvykdyta mažiau nei planuota. Paslauga perkama Viešųjų pirkimų įstatymo numatyta tvarka (nugalėtojas - nevalstybinė specialioji pagrindinė mokykla "Svetliačiok"), neįgalūs vaikai Savivaldybės administracijos sudarytos komisijos sprendimu nukreipiami į "Svetliačiok" socialinės reabilitcijos skyrių, kuriame gauna socialinės priežiūros paslaugas, psichologinę-psichoterapinę pagalbą (muzikos, meno, judesių terapiją), mokomi darbinės veiklos.</t>
  </si>
  <si>
    <t>Įvykdyta mažiau nei planuota. Nuo 2007 m. pasikeitus Socialinių paslaugų įstatymui, buvo laukiama, kol bus patvirtinti poįstatyminiai aktai, nusakantys socialinių paslaugų pirkimo ir finansavimo mechanizmą. Pagyvenę asmenys į globos įstaigas Savivaldybės administracijos komisijos sprendimu buvo nukreipiami tik nuo 2007 m. kovo mėn.</t>
  </si>
  <si>
    <t>Įvykdyta pagal planą.  Paslauga perkama Viešųjų pirkimų įstatymo numatyta tvarka iš Lietuvos sutrikusio intelekto žmonių globos bendrijos "Viltis" Klaipėdos padalinio. Bendrija yra panaudai gavusi 4 kambarių butą, kuriame gyvena 9 prižiūrimi socialinių darbuotojų vieniši sutrikusio intelekto asmenys.</t>
  </si>
  <si>
    <t xml:space="preserve">Įvykdyta daugiau nei planuota. Labdaros paramos fondas "Agapao" teikia paslaugas asmenims, turintiems priklausomybę alkoholiui ir narkotinėms medžiagoms. Savivaldybės administracijos komisijos sprendimu  į socialinės reabilitacijos centrą buvo nusiųsta 13 socialinės rizikos asmenų. Čia jiems teikiamos informavimo, konsultavimo, tarpininkavimo ir atstovavimo, apgyvendinimo, psichologinės-psichoterapinės pagalbos, darbinių įgūdžių ugdymo, laisvalaikio organizavimo, maitinimo paslaugas
</t>
  </si>
  <si>
    <t>Įvykdyta mažiau nei planuota. Klaipėdos miesto savivaldybės tarybos sprendimu patvirtinta komisija atrinko 28 nevyriausybinių organizacijų, dirbančių socialinėje srityje, projektus. 2007 m. gruodžio mėn.  perskirsčius valstybės tikslinės dotacjos lėšas dalis  papildomų asignavimų buvo skirti NVO projektų rėmimui. Iš šių lėšų buvo skirtas finansavimas religinei bendruomenei "Išganymo armija Lietuvoje", dirbančiai su benamiais</t>
  </si>
  <si>
    <t>Neįvykdyta. 2007 m. buvo atlikti projektavimo darbai aplinkos pritaikymui 12-oje butų: 10-yje butų turi būti įrengti keltuvai, 2-uose butuose - pandusai ir 1 bute - vidaus apdailos darbai. Lėšos liko nepanaudotos, nes laiku nebuvo pagaminti keltuvai. Neįgaliųjų reikalų departamentas, kuris iš dalies savo lėšomis remia būsto pritaikymo žmonėms su negalia programą, neleido daryti dalinio apmokėjimo, kol nebus baigti vykdyti visi darbai. Planuojama apmokėti už atliktus darbus 2008 m.</t>
  </si>
  <si>
    <t>2007 m. gruodžio mėn.  perskirsčius valstybės tikslinės dotacjos lėšas dalis  asignavimų buvo skirti Maisto iš intervencinių atsargų  tiekimo labiausiai nepasiturintiems asmenims programos išlaidų daliniam apmokėjimui. Šią programą vykdė Telšių Marijos Taikos Karalienės parapijos Caritas. Iš šių lėšų buvo apmokėtas prašymo paramai gauti formų spausdinimas, transportavimo bei sandėliavimo išlaidos.</t>
  </si>
  <si>
    <t xml:space="preserve">Įvykdyta mažiau nei planuota. Gruodžio mėn. Žvejų kultūros rūmuose buvo suorganizuotas renginys, skirtas Tarptautinei neįgaliųjų dienai paminėti. Sąskaita už renginį buvo gauta 2008 m. sausio mėn. Be to, 2007 m. buvo planuota, kad pagyvenusiems asmenims,  mažinant socialinę atskirtį bei aktyvinant bendruomenę, bus organizuojami renginiai kituose miestuose ir iš šių lėšų bus apmokėtos transporto išlaidos. Kadangi sąskaita už renginį, skirtą Tarptautinei neįgaliųjų dienai, buvo apmokėta tik 2008 m. sausio mėn., o pagyvenusims asmenims transporto išlaidų už keliones apmokėti nereikėjo, lėšos liko nepanaudotos. </t>
  </si>
  <si>
    <t>Įvykdyta pagal planą. 2007 m. gruodžio mėn.  perskirsčius valstybės tikslinės dotacijos lėšas dalis asignavimų buvo skirti liftui įrengti Telšių Marijos Taikos Karalienės Carito senelių namuose (Taikos pr. 25). 2006 m. savivaldybė iš dalies parėmė lifto projektavimo darbus.  Lifto projektavimo ir įrengimo darbus taip pat iš dalies finansavo Maltos ordinas, SADM ministerija.</t>
  </si>
  <si>
    <t>Įvykdyta daugiau nei planuota. Nevalstybinei specialiajai pagrindinei  mokyklai "Svetliačiok" iš Socialinės apsaugos ir darbo ministerijos finansuojamos Socialinių paslaugų infrastruktūros plėtros programos 2005-2007 m. buvo skirtos lėšos  san. mazgų pritaikymui neįgaliesiems. Savivaldybė savo lėšomis iš dalies prisidėjo prie projekto įgyvendinimo. Atlikta darbų iš viso už 141,7 tūkst. Lt. Suremontuota I tipo san. mazgų, pritaikant neįgaliesiems įrengimas 20,45 kv. m,  II tipo - 12, kv. m, IV tipo - 23,45 kv. m</t>
  </si>
  <si>
    <t>Sociokultūrinės paslaugos, mažinant socialinę atskirtį ir aktyvinant bendruomenę</t>
  </si>
  <si>
    <t>tūkst. Lt</t>
  </si>
  <si>
    <t>Priemonės pavadinimas</t>
  </si>
  <si>
    <t>Priemonės požymis</t>
  </si>
  <si>
    <t>Asignavimų valdytojo kodas</t>
  </si>
  <si>
    <t>Priemonės vykdytojo kodas</t>
  </si>
  <si>
    <t>Finansavimo šaltinis</t>
  </si>
  <si>
    <t>Uždavinio vertinimo kriterijaus</t>
  </si>
  <si>
    <t>pavadinimas</t>
  </si>
  <si>
    <t>01</t>
  </si>
  <si>
    <t>02</t>
  </si>
  <si>
    <t>03</t>
  </si>
  <si>
    <t>04</t>
  </si>
  <si>
    <t>Klientų skaičius</t>
  </si>
  <si>
    <t>05</t>
  </si>
  <si>
    <t>06</t>
  </si>
  <si>
    <t>07</t>
  </si>
  <si>
    <t>SB</t>
  </si>
  <si>
    <t>10</t>
  </si>
  <si>
    <t>Rekonstruota patalpų , kv.m</t>
  </si>
  <si>
    <t>08</t>
  </si>
  <si>
    <t>09</t>
  </si>
  <si>
    <t>Vidutinis lovadienių skaičius per mėnesį</t>
  </si>
  <si>
    <t>Apgyvendintų neįgalių asmenų skaičius</t>
  </si>
  <si>
    <t>NVO projektų, gaunančių dalinį finansavimą iš Savivaldybės biudžeto, skaičius</t>
  </si>
  <si>
    <t>11</t>
  </si>
  <si>
    <t>12</t>
  </si>
  <si>
    <t>Socialinės psichologinės pagalbos teikimas moterims, patyrusioms smurtą</t>
  </si>
  <si>
    <t>Per mėnesį paslaugas gaunančių vaikų vidutinis skaičius</t>
  </si>
  <si>
    <t>Per mėnesį paslaugas gaunančių žmonių vidutinis skaičius</t>
  </si>
  <si>
    <t>Per mėnesį suteikiamų konsultacijų vidutinis skaičius</t>
  </si>
  <si>
    <t>188710823</t>
  </si>
  <si>
    <t>Iš viso:</t>
  </si>
  <si>
    <t xml:space="preserve">Socialinės rizikos asmenų, gaunančių paslaugą, skaičius   </t>
  </si>
  <si>
    <t xml:space="preserve">Iš viso programai: </t>
  </si>
  <si>
    <t>4190493</t>
  </si>
  <si>
    <t>1.5.1</t>
  </si>
  <si>
    <t>Socialinių išmokų skaičius, tūkst.</t>
  </si>
  <si>
    <t>Kompensacinės technikos priemonių skaičius</t>
  </si>
  <si>
    <t>Socialinių pašalpų mokėjimas socialiai remtiniems asmenims</t>
  </si>
  <si>
    <t>1.5.1.</t>
  </si>
  <si>
    <t>SB(VB)</t>
  </si>
  <si>
    <t>Per metus išmokamų pašalpų skaičius</t>
  </si>
  <si>
    <t>Paramos mirties atveju pašalpų mokėjimas</t>
  </si>
  <si>
    <t>Vienkartinių pašalpų mokėjimas socialiai remtiniems gyventojams</t>
  </si>
  <si>
    <t xml:space="preserve">Kompensacijų mokėjimas socialiai remtiniems asmenims už komunalinių patarnavimų įsiskolinimus </t>
  </si>
  <si>
    <t>4214302</t>
  </si>
  <si>
    <t>1.5.5.</t>
  </si>
  <si>
    <t>Etatų skaičius</t>
  </si>
  <si>
    <t>Intervencijų į šeimas skaičius</t>
  </si>
  <si>
    <t>Organizuota globėjų kursų (kartai/metus)</t>
  </si>
  <si>
    <t>Įsteigta laikinų globų šeimoje</t>
  </si>
  <si>
    <t>4195423</t>
  </si>
  <si>
    <t>1.5.4.</t>
  </si>
  <si>
    <t>SB(SP)</t>
  </si>
  <si>
    <t>4060326</t>
  </si>
  <si>
    <t>1.5.3.</t>
  </si>
  <si>
    <t>4183332</t>
  </si>
  <si>
    <t>1.5.2.</t>
  </si>
  <si>
    <t>Projekte dalyvaujančių jaunuolių skaičius</t>
  </si>
  <si>
    <t xml:space="preserve"> Išmokų vaikams mokėjimas</t>
  </si>
  <si>
    <t>Per mėnesį išmokamų pašalpų skaičius, tūkst.</t>
  </si>
  <si>
    <t>Vidutinis asmenų, kuriems išmokėta išmoka, skaičius per mėn., tūkst.</t>
  </si>
  <si>
    <t>Per mėnesį išmokamų pašalpų skaičius</t>
  </si>
  <si>
    <t>Nevyriausybinių organizacijų socialinių projektų dalinis rėmimas</t>
  </si>
  <si>
    <t xml:space="preserve">Socialinė ir psichologinė pagalba asmenims, susijusiems su prostitucijos problemomis </t>
  </si>
  <si>
    <t>Vietų skaičius vaikams laikinos priežiūros grupėje</t>
  </si>
  <si>
    <t>1</t>
  </si>
  <si>
    <t>ES</t>
  </si>
  <si>
    <t>I</t>
  </si>
  <si>
    <t>LRVB</t>
  </si>
  <si>
    <t>KT</t>
  </si>
  <si>
    <t>Vaikų, apgyvendintų apskrities pavaldumo globos institucijose per metus, sk.</t>
  </si>
  <si>
    <t>Aplinkos pritaikymas neįgaliesiems</t>
  </si>
  <si>
    <t>Pritaikytų būstų skaičius</t>
  </si>
  <si>
    <t>Surengtų renginių  skaičius</t>
  </si>
  <si>
    <t>Apgyvendintų apskrities pavaldumo globos įstaigose asmenų skaičius</t>
  </si>
  <si>
    <t>Apgyvendintų asmenų su sunkia negalia  skaičius</t>
  </si>
  <si>
    <t xml:space="preserve">Dienos socialinės globos paslaugų teikimas vaikams su negalia dienos socialinės globos centre </t>
  </si>
  <si>
    <t xml:space="preserve">Dienos socialinės globos paslaugų teikimas asmenims su psichine negalia dienos socialinės globos centre </t>
  </si>
  <si>
    <t xml:space="preserve">Ilgalaikės socialinės globos paslaugų teikimas grupiniuose gyvenimo namuose suaugusiems asmenims su negalia  </t>
  </si>
  <si>
    <t xml:space="preserve">Labdarą gavusių asmenų skaičius </t>
  </si>
  <si>
    <t>13</t>
  </si>
  <si>
    <t>Transporto kompensacijų mokėjimas</t>
  </si>
  <si>
    <t>Fasado remontas, kv. m</t>
  </si>
  <si>
    <t>Įsigyta inventoriaus, vnt.</t>
  </si>
  <si>
    <t>Įsigyta įrangos ir inventoriaus</t>
  </si>
  <si>
    <t xml:space="preserve">Socialinės globos senyvo amžiaus asmenims paslaugų pirkimas </t>
  </si>
  <si>
    <t>Įrengtas liftas</t>
  </si>
  <si>
    <t>Finansavimo šaltiniai</t>
  </si>
  <si>
    <t>SAVIVALDYBĖS LĖŠOS</t>
  </si>
  <si>
    <r>
      <t xml:space="preserve">Valstybės biudžeto specialioji tikslinė dotacija </t>
    </r>
    <r>
      <rPr>
        <b/>
        <sz val="9"/>
        <rFont val="Times New Roman"/>
        <family val="1"/>
      </rPr>
      <t>SB(VB)</t>
    </r>
  </si>
  <si>
    <t>KITOS LĖŠOS</t>
  </si>
  <si>
    <r>
      <t xml:space="preserve">Kiti finansavimo šaltiniai </t>
    </r>
    <r>
      <rPr>
        <b/>
        <sz val="9"/>
        <rFont val="Times New Roman"/>
        <family val="1"/>
      </rPr>
      <t>Kt</t>
    </r>
  </si>
  <si>
    <t>Šalpos išmokų ir transporto išlaidų bei specialiųjų lengvųjų automobilių įsigijimo išlaidų kompensacijų mokėjimas neįgaliesiems</t>
  </si>
  <si>
    <t>PF</t>
  </si>
  <si>
    <t>P19</t>
  </si>
  <si>
    <r>
      <t xml:space="preserve">Kitos savivaldybės biudžeto lėšos </t>
    </r>
    <r>
      <rPr>
        <b/>
        <sz val="9"/>
        <rFont val="Times New Roman"/>
        <family val="1"/>
      </rPr>
      <t>SB</t>
    </r>
  </si>
  <si>
    <t>0</t>
  </si>
  <si>
    <r>
      <t xml:space="preserve">Specialiosios programos lėšos (pajamos už atsitiktines paslaugas) </t>
    </r>
    <r>
      <rPr>
        <b/>
        <sz val="9"/>
        <rFont val="Times New Roman"/>
        <family val="1"/>
      </rPr>
      <t>SB(SP)</t>
    </r>
  </si>
  <si>
    <r>
      <t>Valstybės biudžeto lėšos</t>
    </r>
    <r>
      <rPr>
        <b/>
        <sz val="9"/>
        <rFont val="Times New Roman"/>
        <family val="1"/>
      </rPr>
      <t xml:space="preserve"> LRVB</t>
    </r>
  </si>
  <si>
    <r>
      <t xml:space="preserve">Europos Sąjungos paramos lėšos </t>
    </r>
    <r>
      <rPr>
        <b/>
        <sz val="9"/>
        <rFont val="Times New Roman"/>
        <family val="1"/>
      </rPr>
      <t>ES</t>
    </r>
  </si>
  <si>
    <r>
      <t xml:space="preserve">Savivaldybės privatizavimo fondo lėšos </t>
    </r>
    <r>
      <rPr>
        <b/>
        <sz val="9"/>
        <rFont val="Times New Roman"/>
        <family val="1"/>
      </rPr>
      <t>PF</t>
    </r>
  </si>
  <si>
    <t>Per mėnesį išmokamų pašalpų skaičius nepriklausomybės gynėjams</t>
  </si>
  <si>
    <t>Įsigyta srovės išlygintojų</t>
  </si>
  <si>
    <t>Įsigyta kompiuterių su programine įranga, vnt.</t>
  </si>
  <si>
    <t>Parama nukentėjusiems asmenims (kompensacijos asmenims, patyrusiems žalą likviduojant Černobylio atominės elektrinės padarinius; ginkluoto pasipriešinimo (rezistencijos) dalyviams; užsienyje mirusių (žuvusių) Lietuvos Respublikos piliečių palaikams parvežti ir kt.)</t>
  </si>
  <si>
    <t>Socialinės globos paslaugų asmenims su sunkia negalia apmokėjimas</t>
  </si>
  <si>
    <t>Paaiškinimas dėl nukrypimo nuo uždavinio vertinimo kriterijaus plano</t>
  </si>
  <si>
    <t>2007 m. panaudotos lėšos (kasinės išlaidos)</t>
  </si>
  <si>
    <r>
      <t xml:space="preserve">Valstybės ir savivaldybės biudžeto tarpusavio atsiskaitymo lėšos </t>
    </r>
    <r>
      <rPr>
        <b/>
        <sz val="9"/>
        <rFont val="Times New Roman"/>
        <family val="1"/>
      </rPr>
      <t>SB(TA)</t>
    </r>
  </si>
  <si>
    <t>SB(TA)</t>
  </si>
  <si>
    <t>Klaipėdos nevalstybinės specialiosios pagrindinės mokyklos "Svetliačiok" dalinis rėmimas (san. mazgų pritaikymas neįgaliesiems)</t>
  </si>
  <si>
    <t>Asignavimai (tūkst. Lt)</t>
  </si>
  <si>
    <t>planuotos reikšmės</t>
  </si>
  <si>
    <t>faktinės reikšmės</t>
  </si>
  <si>
    <t>Įvykdyta mažiau nei planuota. Išmokų skaičius buvo planuotas įvertinus, kad nuo 2007-09-01 išmokos bus mokamos vaikams iki 12 metų. Tačiau ne visi asmenys kreipėsi iki 2007 m. gruodžio 31 d., nes susitvarkyti dokumentus dėl išmokos gavimo galima per 12 mėn. nuo įstatymo įsigaliojimo datos</t>
  </si>
  <si>
    <t>4</t>
  </si>
  <si>
    <t>Įvykdyta mažiau nei planuota. Kreipėsi mažiau asmenų dėl pašalpos gavimo.</t>
  </si>
  <si>
    <t xml:space="preserve">Įvykdyta mažiau nei planuota, nes pašalpos buvo planuotos remiantis metodika, imant bazinį pašalpų skaičių </t>
  </si>
  <si>
    <t xml:space="preserve">Išmokėta kompensacijų lengvatas gaunantiems keleiviams, tūkst. kel. </t>
  </si>
  <si>
    <t>Išmokėta kompensacijų moksleiviams, tūkst. moksl.</t>
  </si>
  <si>
    <t>Įvykdyta mažiau nei planuota. Socialiai remtini asmenys, norėdami gauti kompensacijas už komunalinių patarnavimų įsisikolinimus, nepateikė savivaldybės nustatyta tvarka komisijai visų reikiamų dokumentų</t>
  </si>
  <si>
    <t>Lėšos šioms pašalpoms neplanuojamos, nes dėl konkrečios pašalpos gavimo siunčiama paraiška ministerijoms (SADM ar FM) ir tuomet lėšos pervedamos savivaldybei</t>
  </si>
  <si>
    <t>Moterų, kurioms sudarytos sąlygos dalyvauti darbo rinkoje, sk.</t>
  </si>
  <si>
    <t>Projekte dalyvaujančių  įstaigų sk.</t>
  </si>
  <si>
    <t>Įvykdyta daugiau nei planuota. 2007 m. 56 klientams buvo suteiktos dienos socialinės globos paslaugos įstaigoje, 34 turintiems proto negalią klientams socialiniai darbuotojai teikė pagalbos namuose paslaugas</t>
  </si>
  <si>
    <t>Įvykdyta pagal planą. Patvirtinta Klaipėdos miesto savivaldybės tarybos 2005-05-26 sprendimu Nr. T2-179 etatų skaičius</t>
  </si>
  <si>
    <t>Įvykdyta pagal planą. Patvirtinta Klaipėdos miesto savivaldybės tarybos sprendimu vietų skaičius globos namuose</t>
  </si>
  <si>
    <t>Įvykdyta daugiau nei planuota.  2007 m. gruodžio mėn.  perskirsčius valstybės tikslinės dotacjos lėšas įstaigai skirti papildomi asignavimai, kurių dalis skirta priemokoms mokėti, o už kitas lėšas įsigyta kompensacinės technikos: čiužiniai, kėlimo diržai, fiksaciniai diržai, neštuvai, svarstyklės, dušo kėdė, vežimėliai neįgaliesiems</t>
  </si>
  <si>
    <t>Vietų skaičius nakvynės namuose</t>
  </si>
  <si>
    <t>Iš valstybės tikslinės dotacijos buvo apmokami etatai darbui su asmenimis, turinčiais sunkią negalią</t>
  </si>
  <si>
    <t>Įvykdyta pagal planą. Per 2007m. Laikinos globos grupėje buvo apgyvendinta 98 vaikai</t>
  </si>
  <si>
    <t>Įvykdyta pagal planą.  Klaipėdos miesto savivaldybės tarybos 2006-09-14 sprendimu Nr. 278 patvirtinti etatai, iš jų 12 etatų - darbui laikinoje vaikų grupėje</t>
  </si>
  <si>
    <t>Įvykdyta daugiau nei planuota. Daugiau asmenų pateikė prašymus tapti vaikų globėjais</t>
  </si>
  <si>
    <t>Užsieniečių, gavusių prieglobstį, su kuriais pasirašytos socialinės integracijos sutartys, skaičius</t>
  </si>
  <si>
    <t>Įvykdyta mažiau nei planuota. Užsitęsus teisminiams procesams, užsitęsė vaistinės uždarymas, todėl Rangovas negalėjo laiku pradėti darbų. Darbų pabaigos terminas atidėtas iki 2008-02-28.</t>
  </si>
  <si>
    <t>Įvykdyta pagal planą.  VšĮ Klaipėdos medicininės slaugos ligoninėje buvo prižiūrimi vieniši neįgalūs asmenys, kurie neturi sveikatos draudimo, neturi artimųjų. Atsiradus laisvai vietai, jie perkeliami į globos namus namus</t>
  </si>
  <si>
    <t>Įvykdyta daugiau nei planuota. VšĮ Klaipėdos socialinės ir psichologinės pagalbos centras teikia konsultavimo, informavimo, tarpininkavimo, laikino apnakvindinimo paslaugas. Kiekvienos paslaugos įkainis yra skirtingas, o 2007 m. buvo suteikta daugiau konsultavimo, informavimo paslaugų, kurių įkainiai mažesni</t>
  </si>
  <si>
    <t>Įvykdyta pagal planą. VšĮ Klaipėdos socialinės ir psichologinės pagalbos centras teikia konsultavimo, informavimo, tarpininkavimo paslaugas asmenims, susijusiems su prostitucijos problemomis</t>
  </si>
  <si>
    <t>Įvykdyta pagal planą</t>
  </si>
  <si>
    <r>
      <t xml:space="preserve">Programoje 2007 m.  </t>
    </r>
    <r>
      <rPr>
        <sz val="12"/>
        <rFont val="Times New Roman"/>
        <family val="1"/>
      </rPr>
      <t>numatyta:</t>
    </r>
  </si>
  <si>
    <t>1 TIKSLAS. Įgyvendinti Lietuvos Respublikos įstatymais ir norminiais teisės aktais numatytą socialinę politiką, teikiant piniginę socialinę paramą Klaipėdos miesto gyventojams</t>
  </si>
  <si>
    <t xml:space="preserve">01 Uždavinys. Užtikrinti socialinių (šalpos) pensijų  ir kompensacijų mokėjimą </t>
  </si>
  <si>
    <t>2 TIKSLAS. Teikti kokybiškas socialinės paslaugas įvairioms miesto gyventojų grupėms</t>
  </si>
  <si>
    <t>02 Uždavinys. Užtikrinti efektyvią BĮ Neįgaliųjų dienos užimtumo centro „Klaipėdos lakštutė“ veiklą</t>
  </si>
  <si>
    <t xml:space="preserve">01 Uždavinys. Užtikrinti efektyvią BĮ Klaipėdos miesto socialinės paramos centro veiklą </t>
  </si>
  <si>
    <t>03 Uždavinys. Užtikrinti efektyvią BĮ Klaipėdos miesto nakvynės namų veiklą</t>
  </si>
  <si>
    <t>04 Uždavinys. Užtikrinti efektyvią BĮ Klaipėdos m. globos namų veiklą</t>
  </si>
  <si>
    <t>05 Uždavinys. Užtikrinti efektyvią BĮ Klaipėdos vaiko krizių centro veiklą</t>
  </si>
  <si>
    <t>06 Uždavinys. Užtikrinti socialinių paslaugų įvairovę ir aprėptį, skatinant jų neinstitucinę plėtrą bendruomenėje</t>
  </si>
  <si>
    <t>07 Uždavinys. Plėtoti socialinę globą, pirmenybę teikiant alternatyvių ilgalaikei socialinei globai paslaugų ir infrastruktūros plėtrai</t>
  </si>
  <si>
    <t>3 TIKSLAS. Modernizuoti Klaipėdos miesto savivaldybės biudžetines įstaigas, teikiančias socialinės paramos paslaugas</t>
  </si>
  <si>
    <t>01 Užtikrinti, kad pastatų būklė atitiktų socialinės paramos paslaugų įstaigoms keliamus reikalavimus</t>
  </si>
  <si>
    <t>Įvykdyta pagal planą. Suorganizuotas festivalis "Muzikinė paukštė 2007 m."</t>
  </si>
  <si>
    <t>PRIEMONIŲ ĮGYVENDINIMO ATASKAITA</t>
  </si>
  <si>
    <r>
      <t xml:space="preserve">Kompensacijų (už šildymą, šaltą ir karštą vandenį, </t>
    </r>
    <r>
      <rPr>
        <sz val="9"/>
        <rFont val="Times New Roman"/>
        <family val="1"/>
      </rPr>
      <t xml:space="preserve">kietąjį </t>
    </r>
    <r>
      <rPr>
        <sz val="9"/>
        <rFont val="Times New Roman"/>
        <family val="1"/>
      </rPr>
      <t>kurą, dujas) išmokėjimas</t>
    </r>
  </si>
  <si>
    <r>
      <t>Įstaigos išlaikymas (darbuotojų samda, pastato eksploatacija, darbo sąlygų gerinimas)                                (</t>
    </r>
    <r>
      <rPr>
        <b/>
        <sz val="9"/>
        <rFont val="Times New Roman"/>
        <family val="1"/>
      </rPr>
      <t>BĮ Klaipėdos miesto socialinės paramos centras)</t>
    </r>
  </si>
  <si>
    <r>
      <t xml:space="preserve">Socialiai remtinų asmenų maitinimas labdaros valgykloje                                </t>
    </r>
    <r>
      <rPr>
        <b/>
        <sz val="9"/>
        <rFont val="Times New Roman"/>
        <family val="1"/>
      </rPr>
      <t>(BĮ Klaipėdos miesto socialinės paramos centras)</t>
    </r>
  </si>
  <si>
    <r>
      <t xml:space="preserve">Miesto gyventojų aprūpinimas kompensacine technika                                </t>
    </r>
    <r>
      <rPr>
        <b/>
        <sz val="9"/>
        <rFont val="Times New Roman"/>
        <family val="1"/>
      </rPr>
      <t>(BĮ Klaipėdos miesto socialinės paramos centras</t>
    </r>
    <r>
      <rPr>
        <sz val="9"/>
        <rFont val="Times New Roman"/>
        <family val="1"/>
      </rPr>
      <t>)</t>
    </r>
  </si>
  <si>
    <r>
      <t xml:space="preserve">Ilgai nedirbusių ir priešpensinio amžiaus moterų integravimo į darbo rinką projekto įgyvendinimas   </t>
    </r>
    <r>
      <rPr>
        <b/>
        <sz val="9"/>
        <rFont val="Times New Roman"/>
        <family val="1"/>
      </rPr>
      <t>(BĮ Klaipėdos miesto socialinės paramos centras)</t>
    </r>
  </si>
  <si>
    <r>
      <t xml:space="preserve">Socialinių įstaigų darbuotojų kvalifikacijos kėlimo projekto įgyvendinimas                        </t>
    </r>
    <r>
      <rPr>
        <b/>
        <sz val="9"/>
        <rFont val="Times New Roman"/>
        <family val="1"/>
      </rPr>
      <t>(BĮ Klaipėdos miesto socialinės paramos centras)</t>
    </r>
  </si>
  <si>
    <r>
      <t xml:space="preserve">Dalyvavimas projekte "Pažink save ir pasaulį"                     </t>
    </r>
    <r>
      <rPr>
        <b/>
        <sz val="9"/>
        <rFont val="Times New Roman"/>
        <family val="1"/>
      </rPr>
      <t>( BĮ Neįgaliųjų dienos užimtumo centras "Klaipėdos lakštutė")</t>
    </r>
  </si>
  <si>
    <r>
      <t>Įstaigos išlaikymas (darbuotojų samda, pastato eksploatacija, darbo sąlygų gerinimas)                              (</t>
    </r>
    <r>
      <rPr>
        <b/>
        <sz val="9"/>
        <rFont val="Times New Roman"/>
        <family val="1"/>
      </rPr>
      <t>BĮ Klaipėdos miesto nakvynės namai)</t>
    </r>
  </si>
  <si>
    <r>
      <t xml:space="preserve">BĮ Klaipėdos miesto nakvynės namų pastatų  remontas (Viršutinės g.  21)   </t>
    </r>
    <r>
      <rPr>
        <b/>
        <sz val="9"/>
        <rFont val="Times New Roman"/>
        <family val="1"/>
      </rPr>
      <t>(BĮ Klaipėdos miesto nakvynės namai)</t>
    </r>
  </si>
  <si>
    <r>
      <t xml:space="preserve">Įstaigos išlaikymas (darbuotojų samda, pastato eksploatacija, darbo sąlygų gerinimas)                               </t>
    </r>
    <r>
      <rPr>
        <b/>
        <sz val="9"/>
        <rFont val="Times New Roman"/>
        <family val="1"/>
      </rPr>
      <t>(BĮ Klaipėdos miesto globos namai)</t>
    </r>
  </si>
  <si>
    <r>
      <t xml:space="preserve">Įstaigos išlaikymas (darbuotojų samda, pastato eksploatacija, darbo sąlygų gerinimas)                            </t>
    </r>
    <r>
      <rPr>
        <b/>
        <sz val="9"/>
        <rFont val="Times New Roman"/>
        <family val="1"/>
      </rPr>
      <t>(BĮ Klaipėdos miesto vaiko krizių centras)</t>
    </r>
  </si>
  <si>
    <r>
      <t xml:space="preserve">Globėjų ir tėvystės įgūdžių formavimo užsiėmimų organizavimas                                </t>
    </r>
    <r>
      <rPr>
        <b/>
        <sz val="9"/>
        <rFont val="Times New Roman"/>
        <family val="1"/>
      </rPr>
      <t>(BĮ Klaipėdos miesto vaiko krizių centras)</t>
    </r>
  </si>
  <si>
    <t xml:space="preserve">Įvykdyta mažiau nei planuota apgyvendinti planuojamų asmenų skaičiumi. Asmenys siunčiami į globos namus bendra tvarka, atsiradus laisvai vietai globos namuose, neatsižvelgiant į negalios lygį. Lėšos buvos panaudotos visos, nes valstybiniai globos namai pasitvirtino įkainį asmenims su sunkia negalia daug didesnį, nei asmenims su negalia. </t>
  </si>
  <si>
    <t>2007 m. patvirtinta KMT, tūkst. Lt</t>
  </si>
  <si>
    <t>2007 m. metinis  planas įskaitant patikslinimus, tūkst. Lt</t>
  </si>
  <si>
    <t>2007 m. panaudotos lėšos (kasinės išlaidos), tūkst. Lt</t>
  </si>
  <si>
    <t>2007 M. KLAIPĖDOS MIESTO SAVIVALDYBĖS                          
SOCIALINĖS PARAMOS ĮGYVENDINIMO PROGRAMOS (NR.12)</t>
  </si>
  <si>
    <r>
      <t xml:space="preserve">Prieglobstį gavusių užsieniečių integravimas bendruomenės gyvenimą   </t>
    </r>
    <r>
      <rPr>
        <b/>
        <sz val="9"/>
        <rFont val="Times New Roman"/>
        <family val="1"/>
      </rPr>
      <t>(BĮ Klaipėdos miesto socialinės paramos centras)</t>
    </r>
  </si>
  <si>
    <t xml:space="preserve">Neįvykdyta, nes nesurinkta kiek buvo planuota spec. lėšų iš gyventojų už gyvenymą nakvynės namuose. </t>
  </si>
  <si>
    <r>
      <t xml:space="preserve">Pirminės sveikatos priežiūros paslaugos neapdraustiems privalomuoju sveikatos draudimu pirkimas Nakvynės namų gyventojams  </t>
    </r>
    <r>
      <rPr>
        <b/>
        <sz val="9"/>
        <rFont val="Times New Roman"/>
        <family val="1"/>
      </rPr>
      <t>(BĮ Klaipėdos miesto nakvynės namai)</t>
    </r>
  </si>
  <si>
    <t xml:space="preserve">Faktiškai įvykdyta  </t>
  </si>
  <si>
    <t>Dalinai įvykdyta</t>
  </si>
  <si>
    <t>Neįvykdyta pagal planą</t>
  </si>
  <si>
    <r>
      <t xml:space="preserve">2007 M. KLAIPĖDOS MIESTO SAVIVALDYBĖS </t>
    </r>
    <r>
      <rPr>
        <b/>
        <sz val="12"/>
        <rFont val="Times New Roman"/>
        <family val="1"/>
      </rPr>
      <t xml:space="preserve">                         
SOCIALINĖS PARAMOS ĮGYVENDINIMO  </t>
    </r>
    <r>
      <rPr>
        <b/>
        <sz val="12"/>
        <rFont val="Times New Roman"/>
        <family val="1"/>
      </rPr>
      <t>PROGRAMOS (NR.12)</t>
    </r>
  </si>
  <si>
    <t>2.5</t>
  </si>
  <si>
    <t>1.5</t>
  </si>
  <si>
    <t>2.4</t>
  </si>
  <si>
    <t>Programos priemonės kodas</t>
  </si>
  <si>
    <t xml:space="preserve">Įvykdyta pagal planą. Iš valstybės tikslinės dotacijos lėšų buvo išlaikoma  0,75 socialinio darbuotojo padėjėjo etato. Šis darbuotojas teikė socialinės globos paslaugas namuose asmenims su sunkia negalia. </t>
  </si>
  <si>
    <t>Įvykdyta pagal planą. Kvalifikacijos kėlimo projekte dalyvavo BĮ Klaipėdos miesto socialinės paramos centro, Nakvynės namų, Globos namų, Vaiko krizių centro, neįgaliųjų dienos užimtumo centro "Klaipėdos lakštutė"  įstaigų darbuotojai</t>
  </si>
  <si>
    <t>Įsigyta buhalt. programos "Biudžetas" antra vieta, vnt.</t>
  </si>
  <si>
    <t>Neįvykdyta. Projekto įgyvendinimas buvo planuotas iš rėmėjų lėšų, tačiau organizacija atsisakė paremti projektą.</t>
  </si>
  <si>
    <t>Įvykdyta pagal planą. Globėjų kursų metu pradėta taikyti "Pride" programa. 2007 m. liepos 24 d. Valstybės vaiko teisių apsaugos ir įvaikinimo taryba kartu su JAV asociacija CWLA (Child Welfare League of America) pasirašė sutartį, pagal kurią Lietuva tapo oficialia PRIDE programos licencijos turėtoja ir jai suteikiama išimtinė teisė naudoti šią mokymų programą rengiant ir įvertinant būsimas įtėvių ir globėjų šeimas, taip pat teikiant kvalifikuotą pagalbą jau įvaikinusioms ir globojančioms šeimoms.</t>
  </si>
  <si>
    <t xml:space="preserve">Lifto projektavimo ir įrengimo darbų Telšių Marijos Taikos Karalienės parapijos Carito senelių namuose (Taikos pr. 25) dalinis rėmimas </t>
  </si>
  <si>
    <t>2007 m. patvirtinta KMT*</t>
  </si>
  <si>
    <t>2007 m. metinis planas įskaitant patikslinimus**</t>
  </si>
  <si>
    <t xml:space="preserve">* pagal Klaipėdos miesto savivaldybės tarybos 2007-01-18 sprendimą Nr. T2-1;
</t>
  </si>
  <si>
    <r>
      <t xml:space="preserve">Asignavimų valdytojai: </t>
    </r>
    <r>
      <rPr>
        <sz val="12"/>
        <rFont val="Times New Roman"/>
        <family val="1"/>
      </rPr>
      <t>Klaipėdos miesto savivaldybės administracija, BĮ Klaipėdos miesto socialinės paramos centras, BĮ Neįgaliųjų dienos užimtumo centras „Klaipėdos lakštutė“, BĮ Klaipėdos miesto nakvynės namai, BĮ Klaipėdos miesto globos namai, BĮ Klaipėdos miesto vaiko krizių centras</t>
    </r>
    <r>
      <rPr>
        <b/>
        <sz val="12"/>
        <rFont val="Times New Roman"/>
        <family val="1"/>
      </rPr>
      <t xml:space="preserve">
</t>
    </r>
  </si>
  <si>
    <r>
      <t>Programą vykdė:</t>
    </r>
    <r>
      <rPr>
        <sz val="12"/>
        <rFont val="Times New Roman"/>
        <family val="1"/>
      </rPr>
      <t xml:space="preserve"> Socialinio departamento Socialinės paramos skyrius, BĮ Klaipėdos miesto socialinės paramos centras, BĮ Neįgaliųjų dienos užimtumo centras „Klaipėdos lakštutė“, BĮ Klaipėdos miesto nakvynės namai, BĮ Klaipėdos miesto globos namai, BĮ Klaipėdos miesto vaiko krizių centras, Miesto ūkio departamento Statybos ir infrastruktūros skyrius.</t>
    </r>
  </si>
  <si>
    <t>Įvykdyta mažiau nei planuota. Baigtas vidaus patalpų remontas adresu Viršutinės g. 21</t>
  </si>
  <si>
    <t>2007 m. planuota įvykdyti 40 priemonių ( pagal maksimalius asignavimus). Faktiškai įvykdyta pagal planą 22 priemonės (55 proc.), iš dalies įvykdyta 15 priemonių (38 proc.), neįvykdyta pagal planą 3 priemonės  (7 proc.)</t>
  </si>
  <si>
    <r>
      <t xml:space="preserve">Įstaigos išlaikymas (darbuotojų samda, pastato eksploatacija, darbo sąlygų gerinimas)                                         </t>
    </r>
    <r>
      <rPr>
        <b/>
        <sz val="9"/>
        <rFont val="Times New Roman"/>
        <family val="1"/>
      </rPr>
      <t>(BĮ Neįgaliųjų dienos užimtumo centras "Klaipėdos lakštutė")</t>
    </r>
  </si>
  <si>
    <r>
      <t>Neįgaliųjų festivalio "Muzikinė paukštė" organizavimas                          (</t>
    </r>
    <r>
      <rPr>
        <b/>
        <sz val="9"/>
        <rFont val="Times New Roman"/>
        <family val="1"/>
      </rPr>
      <t>BĮ Neįgaliųjų dienos užimtumo centras "Klaipėdos lakštutė")</t>
    </r>
  </si>
  <si>
    <t>Medicininių paslaugų teikimas asmenims, kurie dėl kompleksnės negalios negali gyventi savarankiškai</t>
  </si>
  <si>
    <t>Socialinė-darbinė reabilitacija rizikos grupės asmenims</t>
  </si>
  <si>
    <t>Labdaros organizacijų, administruojančių Maisto iš intervencinių atsargų  tiekimo labiausiai nepasiturintiems asmenims programą, išlaidų dalinis apmokėjimas</t>
  </si>
  <si>
    <t xml:space="preserve">Dienos priežiūros centro steigimas pagyvenusiems ir seniems nesavarankiškiems žmonėms (Taikos pr. 76) </t>
  </si>
  <si>
    <t>** pagal Klaipėdos miesto savivaldybės tarybos sprendimus: 2007-10-25 Nr. T2-332 ir 2007-12-20 Nr. T2-409.</t>
  </si>
  <si>
    <r>
      <t xml:space="preserve">Įsigyta vidinio ryšio </t>
    </r>
    <r>
      <rPr>
        <i/>
        <sz val="9"/>
        <rFont val="Times New Roman"/>
        <family val="1"/>
      </rPr>
      <t>Alcatel</t>
    </r>
    <r>
      <rPr>
        <sz val="9"/>
        <rFont val="Times New Roman"/>
        <family val="1"/>
      </rPr>
      <t xml:space="preserve"> stotelė ir programinė įranga</t>
    </r>
  </si>
  <si>
    <t>Gyventojų, aprūpintų kompensacine technika, skaičius</t>
  </si>
  <si>
    <t>Įsigyta skalbimo mašina, vnt.</t>
  </si>
  <si>
    <t>Organizuota tėvystės įgūdžių formavimo užsiėmimų (kartai per metus)</t>
  </si>
  <si>
    <t>Pritaikyta san. mazgų, kv. m</t>
  </si>
  <si>
    <t xml:space="preserve">Įvykdyta daugiau nei planuota, nes padidėjo tikslinės grupės, turinčios teisę gauti išmokas. Įsigaliojus Valstybinių  šalpos pensijų įstatymo pakeitimams, įteisintas tikslinių kompensacijų slaugos ar priežiūros (pagalbos) išlaidoms skyrimas ir mokėjimas nepaisant neįgalaus asmens amžiaus, padidėjo valstybės parama neįgaliesiems, kuriems nustatytas specialusis nuolatinės slaugos ar nuolatinės priežiūros (pagalbos) poreikis, nes iki šiol  I ir II grupės invalidai, tapę invalidais po 24 metų sukakties, neturėjo teisės gauti šių išmokų.
</t>
  </si>
</sst>
</file>

<file path=xl/styles.xml><?xml version="1.0" encoding="utf-8"?>
<styleSheet xmlns="http://schemas.openxmlformats.org/spreadsheetml/2006/main">
  <numFmts count="17">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
    <numFmt numFmtId="165" formatCode="&quot;Yes&quot;;&quot;Yes&quot;;&quot;No&quot;"/>
    <numFmt numFmtId="166" formatCode="&quot;True&quot;;&quot;True&quot;;&quot;False&quot;"/>
    <numFmt numFmtId="167" formatCode="&quot;On&quot;;&quot;On&quot;;&quot;Off&quot;"/>
    <numFmt numFmtId="168" formatCode="0.000"/>
    <numFmt numFmtId="169" formatCode="&quot;Taip&quot;;&quot;Taip&quot;;&quot;Ne&quot;"/>
    <numFmt numFmtId="170" formatCode="&quot;Teisinga&quot;;&quot;Teisinga&quot;;&quot;Klaidinga&quot;"/>
    <numFmt numFmtId="171" formatCode="[$€-2]\ ###,000_);[Red]\([$€-2]\ ###,000\)"/>
    <numFmt numFmtId="172" formatCode="[$-427]yyyy\ &quot;m.&quot;\ mmmm\ d\ &quot;d.&quot;"/>
  </numFmts>
  <fonts count="63">
    <font>
      <sz val="10"/>
      <name val="Arial"/>
      <family val="0"/>
    </font>
    <font>
      <b/>
      <sz val="9"/>
      <name val="Times New Roman"/>
      <family val="1"/>
    </font>
    <font>
      <b/>
      <sz val="10"/>
      <name val="Times New Roman"/>
      <family val="1"/>
    </font>
    <font>
      <sz val="8"/>
      <name val="Times New Roman"/>
      <family val="1"/>
    </font>
    <font>
      <u val="single"/>
      <sz val="10"/>
      <color indexed="12"/>
      <name val="Arial"/>
      <family val="0"/>
    </font>
    <font>
      <u val="single"/>
      <sz val="10"/>
      <color indexed="36"/>
      <name val="Arial"/>
      <family val="0"/>
    </font>
    <font>
      <sz val="9"/>
      <name val="Times New Roman"/>
      <family val="1"/>
    </font>
    <font>
      <sz val="9"/>
      <name val="Arial"/>
      <family val="0"/>
    </font>
    <font>
      <b/>
      <sz val="9"/>
      <name val="Arial"/>
      <family val="0"/>
    </font>
    <font>
      <sz val="8"/>
      <name val="Arial"/>
      <family val="0"/>
    </font>
    <font>
      <sz val="9"/>
      <color indexed="10"/>
      <name val="Times New Roman"/>
      <family val="1"/>
    </font>
    <font>
      <b/>
      <sz val="10"/>
      <name val="Arial"/>
      <family val="0"/>
    </font>
    <font>
      <b/>
      <sz val="12"/>
      <name val="Times New Roman"/>
      <family val="1"/>
    </font>
    <font>
      <b/>
      <sz val="12"/>
      <name val="Arial"/>
      <family val="0"/>
    </font>
    <font>
      <sz val="12"/>
      <name val="Times New Roman"/>
      <family val="1"/>
    </font>
    <font>
      <sz val="12"/>
      <name val="Arial"/>
      <family val="0"/>
    </font>
    <font>
      <b/>
      <sz val="11"/>
      <name val="Times New Roman"/>
      <family val="1"/>
    </font>
    <font>
      <sz val="11"/>
      <name val="Arial"/>
      <family val="0"/>
    </font>
    <font>
      <b/>
      <i/>
      <sz val="9"/>
      <name val="Times New Roman"/>
      <family val="1"/>
    </font>
    <font>
      <sz val="11"/>
      <name val="Times New Roman"/>
      <family val="1"/>
    </font>
    <font>
      <b/>
      <sz val="11"/>
      <name val="Arial"/>
      <family val="0"/>
    </font>
    <font>
      <sz val="10"/>
      <name val="Times New Roman"/>
      <family val="1"/>
    </font>
    <font>
      <i/>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0"/>
    </font>
    <font>
      <sz val="10.5"/>
      <color indexed="8"/>
      <name val="Times New Roman"/>
      <family val="0"/>
    </font>
    <font>
      <b/>
      <sz val="12"/>
      <color indexed="8"/>
      <name val="Times New Roman"/>
      <family val="0"/>
    </font>
    <font>
      <sz val="2"/>
      <color indexed="8"/>
      <name val="Times New Roman"/>
      <family val="0"/>
    </font>
    <font>
      <sz val="2.5"/>
      <color indexed="8"/>
      <name val="Times New Roman"/>
      <family val="0"/>
    </font>
    <font>
      <sz val="1.8"/>
      <color indexed="8"/>
      <name val="Times New Roman"/>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22"/>
        <bgColor indexed="64"/>
      </patternFill>
    </fill>
    <fill>
      <patternFill patternType="solid">
        <fgColor indexed="13"/>
        <bgColor indexed="64"/>
      </patternFill>
    </fill>
  </fills>
  <borders count="5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thin"/>
      <bottom style="thin"/>
    </border>
    <border>
      <left>
        <color indexed="63"/>
      </left>
      <right style="medium"/>
      <top style="medium"/>
      <bottom style="thin"/>
    </border>
    <border>
      <left>
        <color indexed="63"/>
      </left>
      <right style="thin"/>
      <top style="thin"/>
      <bottom style="thin"/>
    </border>
    <border>
      <left style="thin"/>
      <right style="medium"/>
      <top style="thin"/>
      <bottom style="thin"/>
    </border>
    <border>
      <left>
        <color indexed="63"/>
      </left>
      <right style="medium"/>
      <top style="thin"/>
      <bottom style="medium"/>
    </border>
    <border>
      <left style="medium"/>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medium"/>
      <bottom style="thin"/>
    </border>
    <border>
      <left style="thin"/>
      <right style="medium"/>
      <top style="medium"/>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9" fillId="0" borderId="3" applyNumberFormat="0" applyFill="0" applyAlignment="0" applyProtection="0"/>
    <xf numFmtId="0" fontId="49" fillId="0" borderId="0" applyNumberFormat="0" applyFill="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20" borderId="0" applyNumberFormat="0" applyBorder="0" applyAlignment="0" applyProtection="0"/>
    <xf numFmtId="0" fontId="53" fillId="21" borderId="0" applyNumberFormat="0" applyBorder="0" applyAlignment="0" applyProtection="0"/>
    <xf numFmtId="0" fontId="4" fillId="0" borderId="0" applyNumberFormat="0" applyFill="0" applyBorder="0" applyAlignment="0" applyProtection="0"/>
    <xf numFmtId="0" fontId="54" fillId="22" borderId="4" applyNumberFormat="0" applyAlignment="0" applyProtection="0"/>
    <xf numFmtId="0" fontId="55" fillId="0" borderId="0" applyNumberFormat="0" applyFill="0" applyBorder="0" applyAlignment="0" applyProtection="0"/>
    <xf numFmtId="0" fontId="56"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0" fillId="31" borderId="6" applyNumberFormat="0" applyFont="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22" borderId="5" applyNumberFormat="0" applyAlignment="0" applyProtection="0"/>
    <xf numFmtId="0" fontId="60" fillId="0" borderId="7" applyNumberFormat="0" applyFill="0" applyAlignment="0" applyProtection="0"/>
    <xf numFmtId="0" fontId="61" fillId="0" borderId="8" applyNumberFormat="0" applyFill="0" applyAlignment="0" applyProtection="0"/>
    <xf numFmtId="0" fontId="62"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488">
    <xf numFmtId="0" fontId="0" fillId="0" borderId="0" xfId="0" applyAlignment="1">
      <alignment/>
    </xf>
    <xf numFmtId="0" fontId="3" fillId="0" borderId="0" xfId="0" applyFont="1" applyAlignment="1">
      <alignment vertical="top"/>
    </xf>
    <xf numFmtId="0" fontId="3" fillId="0" borderId="0" xfId="0" applyFont="1" applyBorder="1" applyAlignment="1">
      <alignment vertical="top"/>
    </xf>
    <xf numFmtId="0" fontId="3" fillId="0" borderId="10" xfId="0" applyFont="1" applyBorder="1" applyAlignment="1">
      <alignment vertical="top"/>
    </xf>
    <xf numFmtId="0" fontId="3" fillId="0" borderId="0" xfId="0" applyFont="1" applyFill="1" applyAlignment="1">
      <alignment vertical="top"/>
    </xf>
    <xf numFmtId="164" fontId="6" fillId="33" borderId="11" xfId="0" applyNumberFormat="1" applyFont="1" applyFill="1" applyBorder="1" applyAlignment="1">
      <alignment horizontal="center" vertical="top"/>
    </xf>
    <xf numFmtId="0" fontId="3" fillId="0" borderId="0" xfId="0" applyFont="1" applyAlignment="1">
      <alignment horizontal="right" vertical="top"/>
    </xf>
    <xf numFmtId="0" fontId="6" fillId="0" borderId="11" xfId="0" applyFont="1" applyBorder="1" applyAlignment="1">
      <alignment horizontal="center" vertical="top"/>
    </xf>
    <xf numFmtId="0" fontId="6" fillId="0" borderId="12" xfId="0" applyFont="1" applyBorder="1" applyAlignment="1">
      <alignment horizontal="center" vertical="top"/>
    </xf>
    <xf numFmtId="0" fontId="14" fillId="0" borderId="0" xfId="0" applyFont="1" applyAlignment="1">
      <alignment vertical="top"/>
    </xf>
    <xf numFmtId="0" fontId="6" fillId="33" borderId="12" xfId="0" applyFont="1" applyFill="1" applyBorder="1" applyAlignment="1">
      <alignment vertical="top" wrapText="1"/>
    </xf>
    <xf numFmtId="0" fontId="6" fillId="33" borderId="11" xfId="0" applyFont="1" applyFill="1" applyBorder="1" applyAlignment="1">
      <alignment vertical="top" wrapText="1"/>
    </xf>
    <xf numFmtId="0" fontId="6" fillId="33" borderId="13" xfId="0" applyFont="1" applyFill="1" applyBorder="1" applyAlignment="1">
      <alignment vertical="top" wrapText="1"/>
    </xf>
    <xf numFmtId="0" fontId="2" fillId="0" borderId="0" xfId="0" applyFont="1" applyBorder="1" applyAlignment="1">
      <alignment horizontal="center" vertical="top" wrapText="1"/>
    </xf>
    <xf numFmtId="0" fontId="11" fillId="0" borderId="0" xfId="0" applyFont="1" applyBorder="1" applyAlignment="1">
      <alignment vertical="top" wrapText="1"/>
    </xf>
    <xf numFmtId="0" fontId="0" fillId="0" borderId="0" xfId="0" applyAlignment="1">
      <alignment vertical="top"/>
    </xf>
    <xf numFmtId="0" fontId="15" fillId="0" borderId="0" xfId="0" applyFont="1" applyAlignment="1">
      <alignment horizontal="left" vertical="top"/>
    </xf>
    <xf numFmtId="0" fontId="14" fillId="0" borderId="0" xfId="0" applyFont="1" applyAlignment="1">
      <alignment horizontal="left" vertical="top"/>
    </xf>
    <xf numFmtId="0" fontId="2" fillId="0" borderId="0" xfId="0" applyFont="1" applyAlignment="1">
      <alignment horizontal="center" vertical="top"/>
    </xf>
    <xf numFmtId="0" fontId="11" fillId="0" borderId="0" xfId="0" applyFont="1" applyAlignment="1">
      <alignment vertical="top"/>
    </xf>
    <xf numFmtId="0" fontId="15" fillId="0" borderId="0" xfId="0" applyFont="1" applyAlignment="1">
      <alignment/>
    </xf>
    <xf numFmtId="0" fontId="13" fillId="0" borderId="0" xfId="0" applyFont="1" applyAlignment="1">
      <alignment horizontal="left" vertical="top"/>
    </xf>
    <xf numFmtId="0" fontId="12" fillId="0" borderId="0" xfId="0" applyFont="1" applyBorder="1" applyAlignment="1">
      <alignment horizontal="center" vertical="top" wrapText="1"/>
    </xf>
    <xf numFmtId="0" fontId="15" fillId="0" borderId="0" xfId="0" applyFont="1" applyAlignment="1">
      <alignment vertical="top"/>
    </xf>
    <xf numFmtId="0" fontId="3" fillId="33" borderId="0" xfId="0" applyFont="1" applyFill="1" applyAlignment="1">
      <alignment vertical="top"/>
    </xf>
    <xf numFmtId="0" fontId="0" fillId="33" borderId="0" xfId="0" applyFill="1" applyAlignment="1">
      <alignment horizontal="left" vertical="top"/>
    </xf>
    <xf numFmtId="0" fontId="14" fillId="33" borderId="0" xfId="0" applyFont="1" applyFill="1" applyAlignment="1">
      <alignment horizontal="left" vertical="top"/>
    </xf>
    <xf numFmtId="0" fontId="12" fillId="33" borderId="0" xfId="0" applyFont="1" applyFill="1" applyBorder="1" applyAlignment="1">
      <alignment horizontal="center" vertical="top" wrapText="1"/>
    </xf>
    <xf numFmtId="0" fontId="12" fillId="33" borderId="0" xfId="0" applyFont="1" applyFill="1" applyAlignment="1">
      <alignment horizontal="left" vertical="top"/>
    </xf>
    <xf numFmtId="0" fontId="15" fillId="33" borderId="0" xfId="0" applyFont="1" applyFill="1" applyAlignment="1">
      <alignment horizontal="left" vertical="top"/>
    </xf>
    <xf numFmtId="0" fontId="15" fillId="33" borderId="0" xfId="0" applyFont="1" applyFill="1" applyAlignment="1">
      <alignment/>
    </xf>
    <xf numFmtId="0" fontId="14" fillId="33" borderId="0" xfId="0" applyFont="1" applyFill="1" applyAlignment="1">
      <alignment horizontal="justify"/>
    </xf>
    <xf numFmtId="0" fontId="6" fillId="34" borderId="14" xfId="0" applyFont="1" applyFill="1" applyBorder="1" applyAlignment="1">
      <alignment vertical="top" wrapText="1"/>
    </xf>
    <xf numFmtId="0" fontId="7" fillId="0" borderId="15" xfId="0" applyFont="1" applyBorder="1" applyAlignment="1">
      <alignment vertical="top" wrapText="1"/>
    </xf>
    <xf numFmtId="0" fontId="6" fillId="33" borderId="11" xfId="0" applyFont="1" applyFill="1" applyBorder="1" applyAlignment="1">
      <alignment vertical="top"/>
    </xf>
    <xf numFmtId="0" fontId="6" fillId="34" borderId="11" xfId="0" applyFont="1" applyFill="1" applyBorder="1" applyAlignment="1">
      <alignment vertical="top" wrapText="1"/>
    </xf>
    <xf numFmtId="0" fontId="6" fillId="34" borderId="12" xfId="0" applyFont="1" applyFill="1" applyBorder="1" applyAlignment="1">
      <alignment vertical="top" wrapText="1"/>
    </xf>
    <xf numFmtId="14" fontId="6" fillId="33" borderId="12" xfId="0" applyNumberFormat="1" applyFont="1" applyFill="1" applyBorder="1" applyAlignment="1">
      <alignment vertical="top" wrapText="1"/>
    </xf>
    <xf numFmtId="0" fontId="6" fillId="33" borderId="0" xfId="0" applyFont="1" applyFill="1" applyBorder="1" applyAlignment="1">
      <alignment vertical="top"/>
    </xf>
    <xf numFmtId="0" fontId="6" fillId="0" borderId="0" xfId="0" applyFont="1" applyAlignment="1">
      <alignment vertical="top"/>
    </xf>
    <xf numFmtId="0" fontId="6" fillId="0" borderId="0" xfId="0" applyFont="1" applyBorder="1" applyAlignment="1">
      <alignment vertical="top"/>
    </xf>
    <xf numFmtId="164" fontId="6" fillId="0" borderId="0" xfId="0" applyNumberFormat="1" applyFont="1" applyAlignment="1">
      <alignment vertical="top"/>
    </xf>
    <xf numFmtId="0" fontId="6" fillId="33" borderId="16" xfId="0" applyFont="1" applyFill="1" applyBorder="1" applyAlignment="1">
      <alignment vertical="top" wrapText="1"/>
    </xf>
    <xf numFmtId="0" fontId="6" fillId="0" borderId="16" xfId="0" applyFont="1" applyBorder="1" applyAlignment="1">
      <alignment horizontal="left" vertical="top" wrapText="1"/>
    </xf>
    <xf numFmtId="0" fontId="6" fillId="0" borderId="15" xfId="0" applyFont="1" applyBorder="1" applyAlignment="1">
      <alignment horizontal="left" vertical="top" wrapText="1"/>
    </xf>
    <xf numFmtId="0" fontId="7" fillId="0" borderId="15" xfId="0" applyFont="1" applyBorder="1" applyAlignment="1">
      <alignment horizontal="center" vertical="top" wrapText="1"/>
    </xf>
    <xf numFmtId="0" fontId="6" fillId="35" borderId="11" xfId="0" applyFont="1" applyFill="1" applyBorder="1" applyAlignment="1">
      <alignment vertical="top" wrapText="1"/>
    </xf>
    <xf numFmtId="0" fontId="6" fillId="0" borderId="12" xfId="0" applyFont="1" applyFill="1" applyBorder="1" applyAlignment="1">
      <alignment horizontal="center" vertical="top"/>
    </xf>
    <xf numFmtId="0" fontId="6" fillId="33" borderId="11" xfId="0" applyFont="1" applyFill="1" applyBorder="1" applyAlignment="1">
      <alignment horizontal="left" vertical="top" wrapText="1"/>
    </xf>
    <xf numFmtId="0" fontId="6" fillId="33" borderId="11" xfId="0" applyFont="1" applyFill="1" applyBorder="1" applyAlignment="1">
      <alignment horizontal="center" vertical="top"/>
    </xf>
    <xf numFmtId="0" fontId="6" fillId="34" borderId="17" xfId="0" applyFont="1" applyFill="1" applyBorder="1" applyAlignment="1">
      <alignment vertical="top" wrapText="1"/>
    </xf>
    <xf numFmtId="0" fontId="6" fillId="0" borderId="11" xfId="0" applyFont="1" applyBorder="1" applyAlignment="1">
      <alignment horizontal="left" vertical="top" wrapText="1"/>
    </xf>
    <xf numFmtId="1" fontId="6" fillId="0" borderId="11" xfId="0" applyNumberFormat="1" applyFont="1" applyBorder="1" applyAlignment="1">
      <alignment horizontal="center" vertical="top"/>
    </xf>
    <xf numFmtId="0" fontId="6" fillId="0" borderId="12" xfId="0" applyFont="1" applyBorder="1" applyAlignment="1">
      <alignment horizontal="left" vertical="top" wrapText="1"/>
    </xf>
    <xf numFmtId="0" fontId="6" fillId="33" borderId="16" xfId="0" applyFont="1" applyFill="1" applyBorder="1" applyAlignment="1">
      <alignment horizontal="center" vertical="top" wrapText="1"/>
    </xf>
    <xf numFmtId="0" fontId="6" fillId="33" borderId="12" xfId="0" applyFont="1" applyFill="1" applyBorder="1" applyAlignment="1">
      <alignment horizontal="left" vertical="top" wrapText="1"/>
    </xf>
    <xf numFmtId="0" fontId="6" fillId="33" borderId="12" xfId="0" applyFont="1" applyFill="1" applyBorder="1" applyAlignment="1">
      <alignment horizontal="center" vertical="top"/>
    </xf>
    <xf numFmtId="0" fontId="6" fillId="33" borderId="14" xfId="0" applyFont="1" applyFill="1" applyBorder="1" applyAlignment="1">
      <alignment horizontal="center" vertical="top"/>
    </xf>
    <xf numFmtId="0" fontId="6" fillId="0" borderId="11" xfId="0" applyFont="1" applyBorder="1" applyAlignment="1">
      <alignment vertical="top" wrapText="1"/>
    </xf>
    <xf numFmtId="0" fontId="6" fillId="34" borderId="11" xfId="0" applyFont="1" applyFill="1" applyBorder="1" applyAlignment="1">
      <alignment horizontal="left" vertical="top" wrapText="1"/>
    </xf>
    <xf numFmtId="0" fontId="6" fillId="0" borderId="12" xfId="0" applyFont="1" applyBorder="1" applyAlignment="1">
      <alignment vertical="top" wrapText="1"/>
    </xf>
    <xf numFmtId="164" fontId="6" fillId="33" borderId="17" xfId="0" applyNumberFormat="1" applyFont="1" applyFill="1" applyBorder="1" applyAlignment="1">
      <alignment horizontal="center" vertical="top"/>
    </xf>
    <xf numFmtId="164" fontId="6" fillId="33" borderId="16" xfId="0" applyNumberFormat="1" applyFont="1" applyFill="1" applyBorder="1" applyAlignment="1">
      <alignment horizontal="center" vertical="top"/>
    </xf>
    <xf numFmtId="164" fontId="6" fillId="33" borderId="16" xfId="0" applyNumberFormat="1" applyFont="1" applyFill="1" applyBorder="1" applyAlignment="1">
      <alignment horizontal="center" vertical="top" wrapText="1"/>
    </xf>
    <xf numFmtId="0" fontId="1" fillId="33" borderId="18" xfId="0" applyFont="1" applyFill="1" applyBorder="1" applyAlignment="1">
      <alignment horizontal="center" vertical="top" wrapText="1"/>
    </xf>
    <xf numFmtId="164" fontId="1" fillId="33" borderId="18" xfId="0" applyNumberFormat="1" applyFont="1" applyFill="1" applyBorder="1" applyAlignment="1">
      <alignment horizontal="center" vertical="top"/>
    </xf>
    <xf numFmtId="164" fontId="6" fillId="33" borderId="12" xfId="0" applyNumberFormat="1" applyFont="1" applyFill="1" applyBorder="1" applyAlignment="1">
      <alignment horizontal="center" vertical="top"/>
    </xf>
    <xf numFmtId="164" fontId="6" fillId="33" borderId="14" xfId="0" applyNumberFormat="1" applyFont="1" applyFill="1" applyBorder="1" applyAlignment="1">
      <alignment horizontal="center" vertical="top"/>
    </xf>
    <xf numFmtId="164" fontId="1" fillId="33" borderId="19" xfId="0" applyNumberFormat="1" applyFont="1" applyFill="1" applyBorder="1" applyAlignment="1">
      <alignment horizontal="center" vertical="top"/>
    </xf>
    <xf numFmtId="0" fontId="1" fillId="33" borderId="19" xfId="0" applyFont="1" applyFill="1" applyBorder="1" applyAlignment="1">
      <alignment horizontal="center" vertical="top" wrapText="1"/>
    </xf>
    <xf numFmtId="164" fontId="6" fillId="33" borderId="13" xfId="0" applyNumberFormat="1" applyFont="1" applyFill="1" applyBorder="1" applyAlignment="1">
      <alignment horizontal="center" vertical="top" wrapText="1"/>
    </xf>
    <xf numFmtId="164" fontId="6" fillId="33" borderId="13" xfId="0" applyNumberFormat="1" applyFont="1" applyFill="1" applyBorder="1" applyAlignment="1">
      <alignment horizontal="center" vertical="top"/>
    </xf>
    <xf numFmtId="0" fontId="6" fillId="33" borderId="15" xfId="0" applyFont="1" applyFill="1" applyBorder="1" applyAlignment="1">
      <alignment horizontal="center" vertical="top"/>
    </xf>
    <xf numFmtId="0" fontId="1" fillId="33" borderId="15" xfId="0" applyFont="1" applyFill="1" applyBorder="1" applyAlignment="1">
      <alignment horizontal="center" vertical="top" wrapText="1"/>
    </xf>
    <xf numFmtId="164" fontId="1" fillId="33" borderId="15" xfId="0" applyNumberFormat="1" applyFont="1" applyFill="1" applyBorder="1" applyAlignment="1">
      <alignment horizontal="center" vertical="top"/>
    </xf>
    <xf numFmtId="0" fontId="6" fillId="33" borderId="11" xfId="0" applyFont="1" applyFill="1" applyBorder="1" applyAlignment="1">
      <alignment horizontal="center" vertical="top" wrapText="1"/>
    </xf>
    <xf numFmtId="164" fontId="6" fillId="33" borderId="11" xfId="0" applyNumberFormat="1" applyFont="1" applyFill="1" applyBorder="1" applyAlignment="1">
      <alignment horizontal="center" vertical="top" wrapText="1"/>
    </xf>
    <xf numFmtId="164" fontId="6" fillId="33" borderId="12" xfId="0" applyNumberFormat="1" applyFont="1" applyFill="1" applyBorder="1" applyAlignment="1">
      <alignment horizontal="center" vertical="top" wrapText="1"/>
    </xf>
    <xf numFmtId="0" fontId="6" fillId="33" borderId="12" xfId="0" applyFont="1" applyFill="1" applyBorder="1" applyAlignment="1">
      <alignment horizontal="center" vertical="top" wrapText="1"/>
    </xf>
    <xf numFmtId="164" fontId="6" fillId="33" borderId="14" xfId="0" applyNumberFormat="1" applyFont="1" applyFill="1" applyBorder="1" applyAlignment="1">
      <alignment horizontal="center" vertical="top" wrapText="1"/>
    </xf>
    <xf numFmtId="0" fontId="1" fillId="33" borderId="15" xfId="0" applyFont="1" applyFill="1" applyBorder="1" applyAlignment="1">
      <alignment horizontal="center" vertical="top" wrapText="1"/>
    </xf>
    <xf numFmtId="0" fontId="6" fillId="33" borderId="11" xfId="0" applyFont="1" applyFill="1" applyBorder="1" applyAlignment="1">
      <alignment horizontal="center" vertical="top"/>
    </xf>
    <xf numFmtId="0" fontId="6" fillId="33" borderId="16" xfId="0" applyFont="1" applyFill="1" applyBorder="1" applyAlignment="1">
      <alignment vertical="top"/>
    </xf>
    <xf numFmtId="0" fontId="6" fillId="33" borderId="12" xfId="0" applyFont="1" applyFill="1" applyBorder="1" applyAlignment="1">
      <alignment horizontal="center" vertical="top"/>
    </xf>
    <xf numFmtId="0" fontId="6" fillId="33" borderId="13" xfId="0" applyFont="1" applyFill="1" applyBorder="1" applyAlignment="1">
      <alignment horizontal="center" vertical="top" wrapText="1"/>
    </xf>
    <xf numFmtId="0" fontId="1" fillId="33" borderId="19" xfId="0" applyFont="1" applyFill="1" applyBorder="1" applyAlignment="1">
      <alignment horizontal="center" vertical="top" wrapText="1"/>
    </xf>
    <xf numFmtId="164" fontId="1" fillId="33" borderId="19" xfId="0" applyNumberFormat="1" applyFont="1" applyFill="1" applyBorder="1" applyAlignment="1">
      <alignment horizontal="center" vertical="center"/>
    </xf>
    <xf numFmtId="0" fontId="7" fillId="33" borderId="17" xfId="0" applyFont="1" applyFill="1" applyBorder="1" applyAlignment="1">
      <alignment horizontal="center" vertical="top" wrapText="1"/>
    </xf>
    <xf numFmtId="0" fontId="6" fillId="33" borderId="16" xfId="0" applyFont="1" applyFill="1" applyBorder="1" applyAlignment="1">
      <alignment horizontal="center" vertical="top"/>
    </xf>
    <xf numFmtId="0" fontId="1" fillId="33" borderId="15" xfId="0" applyFont="1" applyFill="1" applyBorder="1" applyAlignment="1">
      <alignment horizontal="right" vertical="top" wrapText="1"/>
    </xf>
    <xf numFmtId="0" fontId="19" fillId="0" borderId="0" xfId="0" applyFont="1" applyAlignment="1">
      <alignment horizontal="left" vertical="top" wrapText="1"/>
    </xf>
    <xf numFmtId="0" fontId="17" fillId="0" borderId="0" xfId="0" applyFont="1" applyAlignment="1">
      <alignment horizontal="left" vertical="top" wrapText="1"/>
    </xf>
    <xf numFmtId="0" fontId="6" fillId="33" borderId="16" xfId="0" applyFont="1" applyFill="1" applyBorder="1" applyAlignment="1">
      <alignment horizontal="center" vertical="top"/>
    </xf>
    <xf numFmtId="164" fontId="3" fillId="33" borderId="11" xfId="0" applyNumberFormat="1" applyFont="1" applyFill="1" applyBorder="1" applyAlignment="1">
      <alignment horizontal="center" vertical="top"/>
    </xf>
    <xf numFmtId="0" fontId="7" fillId="33" borderId="12" xfId="0" applyFont="1" applyFill="1" applyBorder="1" applyAlignment="1">
      <alignment horizontal="center" vertical="top"/>
    </xf>
    <xf numFmtId="164" fontId="6" fillId="34" borderId="11" xfId="0" applyNumberFormat="1" applyFont="1" applyFill="1" applyBorder="1" applyAlignment="1">
      <alignment horizontal="center" vertical="top"/>
    </xf>
    <xf numFmtId="0" fontId="6" fillId="34" borderId="14" xfId="0" applyFont="1" applyFill="1" applyBorder="1" applyAlignment="1">
      <alignment horizontal="left" vertical="top" wrapText="1"/>
    </xf>
    <xf numFmtId="0" fontId="6" fillId="35" borderId="16" xfId="0" applyFont="1" applyFill="1" applyBorder="1" applyAlignment="1">
      <alignment horizontal="left" vertical="top" wrapText="1"/>
    </xf>
    <xf numFmtId="0" fontId="6" fillId="35" borderId="15" xfId="0" applyFont="1" applyFill="1" applyBorder="1" applyAlignment="1">
      <alignment horizontal="left" vertical="top" wrapText="1"/>
    </xf>
    <xf numFmtId="0" fontId="6" fillId="35" borderId="14" xfId="0" applyFont="1" applyFill="1" applyBorder="1" applyAlignment="1">
      <alignment horizontal="left" vertical="top" wrapText="1"/>
    </xf>
    <xf numFmtId="0" fontId="6" fillId="35" borderId="11" xfId="0" applyFont="1" applyFill="1" applyBorder="1" applyAlignment="1">
      <alignment horizontal="left" vertical="top"/>
    </xf>
    <xf numFmtId="0" fontId="6" fillId="34" borderId="11" xfId="0" applyFont="1" applyFill="1" applyBorder="1" applyAlignment="1">
      <alignment horizontal="center" vertical="top"/>
    </xf>
    <xf numFmtId="0" fontId="6" fillId="34" borderId="11" xfId="0" applyFont="1" applyFill="1" applyBorder="1" applyAlignment="1">
      <alignment horizontal="center" vertical="top" wrapText="1"/>
    </xf>
    <xf numFmtId="0" fontId="6" fillId="34" borderId="15" xfId="0" applyFont="1" applyFill="1" applyBorder="1" applyAlignment="1">
      <alignment horizontal="left" vertical="top" wrapText="1"/>
    </xf>
    <xf numFmtId="1" fontId="6" fillId="34" borderId="11" xfId="0" applyNumberFormat="1" applyFont="1" applyFill="1" applyBorder="1" applyAlignment="1">
      <alignment horizontal="center" vertical="top"/>
    </xf>
    <xf numFmtId="0" fontId="6" fillId="34" borderId="12" xfId="0" applyFont="1" applyFill="1" applyBorder="1" applyAlignment="1">
      <alignment horizontal="left" vertical="top" wrapText="1"/>
    </xf>
    <xf numFmtId="0" fontId="6" fillId="34" borderId="12" xfId="0" applyFont="1" applyFill="1" applyBorder="1" applyAlignment="1">
      <alignment horizontal="center" vertical="top"/>
    </xf>
    <xf numFmtId="0" fontId="6" fillId="34" borderId="15" xfId="0" applyFont="1" applyFill="1" applyBorder="1" applyAlignment="1">
      <alignment horizontal="center" vertical="top"/>
    </xf>
    <xf numFmtId="0" fontId="6" fillId="33" borderId="12" xfId="0" applyFont="1" applyFill="1" applyBorder="1" applyAlignment="1">
      <alignment vertical="top"/>
    </xf>
    <xf numFmtId="0" fontId="6" fillId="33" borderId="16" xfId="0" applyFont="1" applyFill="1" applyBorder="1" applyAlignment="1">
      <alignment horizontal="left" vertical="top" wrapText="1"/>
    </xf>
    <xf numFmtId="0" fontId="6" fillId="34" borderId="14" xfId="0" applyFont="1" applyFill="1" applyBorder="1" applyAlignment="1">
      <alignment horizontal="center" vertical="top"/>
    </xf>
    <xf numFmtId="0" fontId="6" fillId="34" borderId="17" xfId="0" applyFont="1" applyFill="1" applyBorder="1" applyAlignment="1">
      <alignment horizontal="left" vertical="top" wrapText="1"/>
    </xf>
    <xf numFmtId="0" fontId="6" fillId="34" borderId="17" xfId="0" applyFont="1" applyFill="1" applyBorder="1" applyAlignment="1">
      <alignment horizontal="center" vertical="top"/>
    </xf>
    <xf numFmtId="0" fontId="6" fillId="36" borderId="15" xfId="0" applyFont="1" applyFill="1" applyBorder="1" applyAlignment="1">
      <alignment horizontal="left" vertical="top" wrapText="1"/>
    </xf>
    <xf numFmtId="0" fontId="6" fillId="36" borderId="17" xfId="0" applyFont="1" applyFill="1" applyBorder="1" applyAlignment="1">
      <alignment vertical="top"/>
    </xf>
    <xf numFmtId="0" fontId="6" fillId="36" borderId="15" xfId="0" applyFont="1" applyFill="1" applyBorder="1" applyAlignment="1">
      <alignment vertical="top"/>
    </xf>
    <xf numFmtId="0" fontId="6" fillId="36" borderId="14" xfId="0" applyFont="1" applyFill="1" applyBorder="1" applyAlignment="1">
      <alignment horizontal="left" vertical="top" wrapText="1"/>
    </xf>
    <xf numFmtId="0" fontId="6" fillId="36" borderId="14" xfId="0" applyFont="1" applyFill="1" applyBorder="1" applyAlignment="1">
      <alignment horizontal="center" vertical="top"/>
    </xf>
    <xf numFmtId="0" fontId="6" fillId="36" borderId="15" xfId="0" applyFont="1" applyFill="1" applyBorder="1" applyAlignment="1">
      <alignment horizontal="center" vertical="top"/>
    </xf>
    <xf numFmtId="0" fontId="6" fillId="36" borderId="17" xfId="0" applyFont="1" applyFill="1" applyBorder="1" applyAlignment="1">
      <alignment horizontal="left" vertical="top" wrapText="1"/>
    </xf>
    <xf numFmtId="0" fontId="6" fillId="36" borderId="17" xfId="0" applyFont="1" applyFill="1" applyBorder="1" applyAlignment="1">
      <alignment horizontal="center" vertical="top"/>
    </xf>
    <xf numFmtId="0" fontId="6" fillId="36" borderId="14" xfId="0" applyFont="1" applyFill="1" applyBorder="1" applyAlignment="1">
      <alignment vertical="top" wrapText="1"/>
    </xf>
    <xf numFmtId="0" fontId="6" fillId="33" borderId="14" xfId="0" applyFont="1" applyFill="1" applyBorder="1" applyAlignment="1">
      <alignment horizontal="left" vertical="top"/>
    </xf>
    <xf numFmtId="0" fontId="6" fillId="33" borderId="17" xfId="0" applyFont="1" applyFill="1" applyBorder="1" applyAlignment="1">
      <alignment horizontal="left" vertical="top"/>
    </xf>
    <xf numFmtId="0" fontId="7" fillId="0" borderId="17" xfId="0" applyFont="1" applyBorder="1" applyAlignment="1">
      <alignment vertical="top"/>
    </xf>
    <xf numFmtId="0" fontId="6" fillId="33" borderId="13" xfId="0" applyFont="1" applyFill="1" applyBorder="1" applyAlignment="1">
      <alignment horizontal="center" vertical="top"/>
    </xf>
    <xf numFmtId="0" fontId="6" fillId="35" borderId="14" xfId="0" applyFont="1" applyFill="1" applyBorder="1" applyAlignment="1">
      <alignment horizontal="center" vertical="top"/>
    </xf>
    <xf numFmtId="0" fontId="6" fillId="35" borderId="15" xfId="0" applyFont="1" applyFill="1" applyBorder="1" applyAlignment="1">
      <alignment horizontal="center" vertical="top"/>
    </xf>
    <xf numFmtId="164" fontId="1" fillId="33" borderId="17" xfId="0" applyNumberFormat="1" applyFont="1" applyFill="1" applyBorder="1" applyAlignment="1">
      <alignment horizontal="center" vertical="top"/>
    </xf>
    <xf numFmtId="49" fontId="1" fillId="37" borderId="15" xfId="0" applyNumberFormat="1" applyFont="1" applyFill="1" applyBorder="1" applyAlignment="1">
      <alignment horizontal="center" vertical="top"/>
    </xf>
    <xf numFmtId="0" fontId="6" fillId="37" borderId="20" xfId="0" applyFont="1" applyFill="1" applyBorder="1" applyAlignment="1">
      <alignment horizontal="center" vertical="top" wrapText="1"/>
    </xf>
    <xf numFmtId="0" fontId="6" fillId="37" borderId="21" xfId="0" applyFont="1" applyFill="1" applyBorder="1" applyAlignment="1">
      <alignment vertical="top"/>
    </xf>
    <xf numFmtId="0" fontId="21" fillId="0" borderId="0" xfId="0" applyFont="1" applyBorder="1" applyAlignment="1">
      <alignment horizontal="center" vertical="top" wrapText="1"/>
    </xf>
    <xf numFmtId="0" fontId="7" fillId="0" borderId="15" xfId="0" applyFont="1" applyBorder="1" applyAlignment="1">
      <alignment horizontal="center" vertical="top"/>
    </xf>
    <xf numFmtId="0" fontId="7" fillId="0" borderId="15" xfId="0" applyFont="1" applyBorder="1" applyAlignment="1">
      <alignment horizontal="left" vertical="top"/>
    </xf>
    <xf numFmtId="0" fontId="3" fillId="0" borderId="0" xfId="0" applyFont="1" applyFill="1" applyBorder="1" applyAlignment="1">
      <alignment horizontal="left" vertical="top"/>
    </xf>
    <xf numFmtId="164" fontId="3" fillId="0" borderId="0" xfId="0" applyNumberFormat="1" applyFont="1" applyBorder="1" applyAlignment="1">
      <alignment vertical="top"/>
    </xf>
    <xf numFmtId="0" fontId="3" fillId="0" borderId="0" xfId="0" applyFont="1" applyBorder="1" applyAlignment="1">
      <alignment vertical="top"/>
    </xf>
    <xf numFmtId="164" fontId="1" fillId="37" borderId="18" xfId="0" applyNumberFormat="1" applyFont="1" applyFill="1" applyBorder="1" applyAlignment="1">
      <alignment horizontal="center" wrapText="1"/>
    </xf>
    <xf numFmtId="0" fontId="12" fillId="33" borderId="0" xfId="0" applyFont="1" applyFill="1" applyAlignment="1">
      <alignment horizontal="center" vertical="top" wrapText="1"/>
    </xf>
    <xf numFmtId="0" fontId="15" fillId="33" borderId="0" xfId="0" applyFont="1" applyFill="1" applyAlignment="1">
      <alignment vertical="top" wrapText="1"/>
    </xf>
    <xf numFmtId="0" fontId="14" fillId="33" borderId="0" xfId="0" applyFont="1" applyFill="1" applyAlignment="1">
      <alignment horizontal="left" vertical="top" wrapText="1"/>
    </xf>
    <xf numFmtId="0" fontId="0" fillId="33" borderId="0" xfId="0" applyFill="1" applyAlignment="1">
      <alignment horizontal="left" vertical="top" wrapText="1"/>
    </xf>
    <xf numFmtId="0" fontId="12" fillId="33" borderId="0" xfId="0" applyFont="1" applyFill="1" applyAlignment="1">
      <alignment horizontal="left" vertical="top" wrapText="1"/>
    </xf>
    <xf numFmtId="0" fontId="0" fillId="33" borderId="0" xfId="0" applyFill="1" applyAlignment="1">
      <alignment vertical="top" wrapText="1"/>
    </xf>
    <xf numFmtId="0" fontId="14" fillId="33" borderId="0" xfId="0" applyFont="1" applyFill="1" applyAlignment="1">
      <alignment wrapText="1"/>
    </xf>
    <xf numFmtId="0" fontId="0" fillId="33" borderId="0" xfId="0" applyFill="1" applyAlignment="1">
      <alignment wrapText="1"/>
    </xf>
    <xf numFmtId="0" fontId="14" fillId="33" borderId="0" xfId="0" applyFont="1" applyFill="1" applyAlignment="1">
      <alignment horizontal="justify" wrapText="1"/>
    </xf>
    <xf numFmtId="0" fontId="6" fillId="33" borderId="12" xfId="0" applyFont="1" applyFill="1" applyBorder="1" applyAlignment="1">
      <alignment vertical="top" wrapText="1"/>
    </xf>
    <xf numFmtId="0" fontId="7" fillId="0" borderId="19" xfId="0" applyFont="1" applyBorder="1" applyAlignment="1">
      <alignment vertical="top" wrapText="1"/>
    </xf>
    <xf numFmtId="0" fontId="6" fillId="35" borderId="16" xfId="0" applyFont="1" applyFill="1" applyBorder="1" applyAlignment="1">
      <alignment vertical="top" wrapText="1"/>
    </xf>
    <xf numFmtId="0" fontId="7" fillId="35" borderId="15" xfId="0" applyFont="1" applyFill="1" applyBorder="1" applyAlignment="1">
      <alignment vertical="top" wrapText="1"/>
    </xf>
    <xf numFmtId="0" fontId="6" fillId="34" borderId="11" xfId="0" applyFont="1" applyFill="1" applyBorder="1" applyAlignment="1">
      <alignment horizontal="center" vertical="top" wrapText="1"/>
    </xf>
    <xf numFmtId="0" fontId="7" fillId="34" borderId="19" xfId="0" applyFont="1" applyFill="1" applyBorder="1" applyAlignment="1">
      <alignment horizontal="center" vertical="top" wrapText="1"/>
    </xf>
    <xf numFmtId="0" fontId="6" fillId="34" borderId="16" xfId="0" applyFont="1" applyFill="1" applyBorder="1" applyAlignment="1">
      <alignment vertical="top" wrapText="1"/>
    </xf>
    <xf numFmtId="0" fontId="7" fillId="34" borderId="17" xfId="0" applyFont="1" applyFill="1" applyBorder="1" applyAlignment="1">
      <alignment vertical="top" wrapText="1"/>
    </xf>
    <xf numFmtId="0" fontId="7" fillId="34" borderId="15" xfId="0" applyFont="1" applyFill="1" applyBorder="1" applyAlignment="1">
      <alignment vertical="top" wrapText="1"/>
    </xf>
    <xf numFmtId="0" fontId="6" fillId="34" borderId="14" xfId="0" applyFont="1" applyFill="1" applyBorder="1" applyAlignment="1">
      <alignment vertical="top" wrapText="1"/>
    </xf>
    <xf numFmtId="0" fontId="6"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15" xfId="0" applyFont="1" applyBorder="1" applyAlignment="1">
      <alignment horizontal="center" vertical="top" wrapText="1"/>
    </xf>
    <xf numFmtId="0" fontId="6" fillId="34" borderId="17" xfId="0" applyFont="1" applyFill="1" applyBorder="1" applyAlignment="1">
      <alignment vertical="top" wrapText="1"/>
    </xf>
    <xf numFmtId="0" fontId="6" fillId="34" borderId="14" xfId="0" applyFont="1" applyFill="1" applyBorder="1" applyAlignment="1">
      <alignment horizontal="center" vertical="top" wrapText="1"/>
    </xf>
    <xf numFmtId="0" fontId="0" fillId="0" borderId="15" xfId="0" applyBorder="1" applyAlignment="1">
      <alignment horizontal="center" vertical="top" wrapText="1"/>
    </xf>
    <xf numFmtId="0" fontId="6" fillId="33" borderId="14" xfId="0" applyFont="1" applyFill="1" applyBorder="1" applyAlignment="1">
      <alignment horizontal="left" vertical="top" wrapText="1"/>
    </xf>
    <xf numFmtId="0" fontId="7" fillId="0" borderId="15" xfId="0" applyFont="1" applyBorder="1" applyAlignment="1">
      <alignment horizontal="left" vertical="top" wrapText="1"/>
    </xf>
    <xf numFmtId="0" fontId="1" fillId="0" borderId="16" xfId="0" applyFont="1" applyBorder="1" applyAlignment="1">
      <alignment horizontal="center" vertical="center" wrapText="1" shrinkToFit="1"/>
    </xf>
    <xf numFmtId="0" fontId="1" fillId="0" borderId="17" xfId="0" applyFont="1" applyBorder="1" applyAlignment="1">
      <alignment horizontal="center" vertical="center" wrapText="1" shrinkToFit="1"/>
    </xf>
    <xf numFmtId="0" fontId="6" fillId="35" borderId="12" xfId="0" applyFont="1" applyFill="1" applyBorder="1" applyAlignment="1">
      <alignment vertical="top" wrapText="1"/>
    </xf>
    <xf numFmtId="0" fontId="7" fillId="35" borderId="19" xfId="0" applyFont="1" applyFill="1" applyBorder="1" applyAlignment="1">
      <alignment vertical="top" wrapText="1"/>
    </xf>
    <xf numFmtId="164" fontId="6" fillId="34" borderId="16" xfId="0" applyNumberFormat="1" applyFont="1" applyFill="1" applyBorder="1" applyAlignment="1">
      <alignment horizontal="center" vertical="top" wrapText="1"/>
    </xf>
    <xf numFmtId="0" fontId="7" fillId="34" borderId="17" xfId="0" applyFont="1" applyFill="1" applyBorder="1" applyAlignment="1">
      <alignment horizontal="center" vertical="top" wrapText="1"/>
    </xf>
    <xf numFmtId="0" fontId="6" fillId="35" borderId="11" xfId="0" applyFont="1" applyFill="1" applyBorder="1" applyAlignment="1">
      <alignment horizontal="center" vertical="top" wrapText="1"/>
    </xf>
    <xf numFmtId="0" fontId="7" fillId="35" borderId="12" xfId="0" applyFont="1" applyFill="1" applyBorder="1" applyAlignment="1">
      <alignment horizontal="center" vertical="top" wrapText="1"/>
    </xf>
    <xf numFmtId="0" fontId="7" fillId="35" borderId="19" xfId="0" applyFont="1" applyFill="1" applyBorder="1" applyAlignment="1">
      <alignment horizontal="center" vertical="top" wrapText="1"/>
    </xf>
    <xf numFmtId="0" fontId="1" fillId="0" borderId="16" xfId="0" applyFont="1" applyBorder="1" applyAlignment="1">
      <alignment horizontal="center" vertical="center" textRotation="90" wrapText="1"/>
    </xf>
    <xf numFmtId="0" fontId="8" fillId="0" borderId="17" xfId="0" applyFont="1" applyBorder="1" applyAlignment="1">
      <alignment horizontal="center" vertical="center" textRotation="90" wrapText="1"/>
    </xf>
    <xf numFmtId="0" fontId="1"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6" fillId="35" borderId="12" xfId="0" applyFont="1" applyFill="1" applyBorder="1" applyAlignment="1">
      <alignment horizontal="center" vertical="top" wrapText="1"/>
    </xf>
    <xf numFmtId="0" fontId="6" fillId="35" borderId="12" xfId="0" applyFont="1" applyFill="1" applyBorder="1" applyAlignment="1">
      <alignment horizontal="center" vertical="top"/>
    </xf>
    <xf numFmtId="0" fontId="7" fillId="35" borderId="19" xfId="0" applyFont="1" applyFill="1" applyBorder="1" applyAlignment="1">
      <alignment horizontal="center" vertical="top"/>
    </xf>
    <xf numFmtId="49" fontId="6" fillId="35" borderId="12" xfId="0" applyNumberFormat="1" applyFont="1" applyFill="1" applyBorder="1" applyAlignment="1">
      <alignment horizontal="center" vertical="justify" wrapText="1"/>
    </xf>
    <xf numFmtId="0" fontId="7" fillId="35" borderId="19" xfId="0" applyFont="1" applyFill="1" applyBorder="1" applyAlignment="1">
      <alignment wrapText="1"/>
    </xf>
    <xf numFmtId="164" fontId="6" fillId="33" borderId="16" xfId="0" applyNumberFormat="1" applyFont="1" applyFill="1" applyBorder="1" applyAlignment="1">
      <alignment horizontal="center" vertical="top" wrapText="1"/>
    </xf>
    <xf numFmtId="0" fontId="7" fillId="33" borderId="13" xfId="0" applyFont="1" applyFill="1" applyBorder="1" applyAlignment="1">
      <alignment horizontal="center" vertical="top" wrapText="1"/>
    </xf>
    <xf numFmtId="164" fontId="6" fillId="34" borderId="11" xfId="0" applyNumberFormat="1" applyFont="1" applyFill="1" applyBorder="1" applyAlignment="1">
      <alignment horizontal="center" vertical="top"/>
    </xf>
    <xf numFmtId="164" fontId="6" fillId="34" borderId="14" xfId="0" applyNumberFormat="1" applyFont="1" applyFill="1" applyBorder="1" applyAlignment="1">
      <alignment horizontal="center" vertical="top"/>
    </xf>
    <xf numFmtId="0" fontId="6" fillId="34" borderId="11" xfId="0" applyFont="1" applyFill="1" applyBorder="1" applyAlignment="1">
      <alignment horizontal="left" vertical="top" wrapText="1"/>
    </xf>
    <xf numFmtId="0" fontId="6" fillId="34" borderId="14" xfId="0" applyFont="1" applyFill="1" applyBorder="1" applyAlignment="1">
      <alignment horizontal="left" vertical="top" wrapText="1"/>
    </xf>
    <xf numFmtId="0" fontId="1" fillId="33" borderId="11" xfId="0" applyFont="1" applyFill="1" applyBorder="1" applyAlignment="1">
      <alignment horizontal="center" vertical="center" textRotation="90" wrapText="1"/>
    </xf>
    <xf numFmtId="0" fontId="1" fillId="33" borderId="19" xfId="0" applyFont="1" applyFill="1" applyBorder="1" applyAlignment="1">
      <alignment horizontal="center" vertical="center" textRotation="90" wrapText="1"/>
    </xf>
    <xf numFmtId="0" fontId="8" fillId="33" borderId="19" xfId="0" applyFont="1" applyFill="1" applyBorder="1" applyAlignment="1">
      <alignment horizontal="center" vertical="center" wrapText="1"/>
    </xf>
    <xf numFmtId="0" fontId="6" fillId="35" borderId="11" xfId="0" applyFont="1" applyFill="1" applyBorder="1" applyAlignment="1">
      <alignment horizontal="left" vertical="top" wrapText="1"/>
    </xf>
    <xf numFmtId="0" fontId="7" fillId="35" borderId="12" xfId="0" applyFont="1" applyFill="1" applyBorder="1" applyAlignment="1">
      <alignment horizontal="left" vertical="top" wrapText="1"/>
    </xf>
    <xf numFmtId="0" fontId="6" fillId="36" borderId="16" xfId="0" applyFont="1" applyFill="1" applyBorder="1" applyAlignment="1">
      <alignment vertical="top" wrapText="1"/>
    </xf>
    <xf numFmtId="0" fontId="7" fillId="36" borderId="15" xfId="0" applyFont="1" applyFill="1" applyBorder="1" applyAlignment="1">
      <alignment vertical="top" wrapText="1"/>
    </xf>
    <xf numFmtId="1" fontId="6" fillId="0" borderId="11" xfId="0" applyNumberFormat="1" applyFont="1" applyBorder="1" applyAlignment="1">
      <alignment horizontal="center" vertical="top" wrapText="1"/>
    </xf>
    <xf numFmtId="0" fontId="7" fillId="0" borderId="19" xfId="0" applyFont="1" applyBorder="1" applyAlignment="1">
      <alignment horizontal="center" vertical="top" wrapText="1"/>
    </xf>
    <xf numFmtId="1" fontId="6" fillId="34" borderId="11" xfId="0" applyNumberFormat="1" applyFont="1" applyFill="1" applyBorder="1" applyAlignment="1">
      <alignment horizontal="center" vertical="top" wrapText="1"/>
    </xf>
    <xf numFmtId="0" fontId="6" fillId="0" borderId="16" xfId="0" applyFont="1" applyBorder="1" applyAlignment="1">
      <alignment vertical="top" wrapText="1"/>
    </xf>
    <xf numFmtId="0" fontId="7" fillId="0" borderId="15" xfId="0" applyFont="1" applyBorder="1" applyAlignment="1">
      <alignment vertical="top" wrapText="1"/>
    </xf>
    <xf numFmtId="1" fontId="6" fillId="35" borderId="11" xfId="0" applyNumberFormat="1" applyFont="1" applyFill="1" applyBorder="1" applyAlignment="1">
      <alignment horizontal="center" vertical="top" wrapText="1"/>
    </xf>
    <xf numFmtId="1" fontId="6" fillId="36" borderId="11" xfId="0" applyNumberFormat="1" applyFont="1" applyFill="1" applyBorder="1" applyAlignment="1">
      <alignment horizontal="center" vertical="top" wrapText="1"/>
    </xf>
    <xf numFmtId="0" fontId="7" fillId="36" borderId="19" xfId="0" applyFont="1" applyFill="1" applyBorder="1" applyAlignment="1">
      <alignment horizontal="center" vertical="top" wrapText="1"/>
    </xf>
    <xf numFmtId="0" fontId="6" fillId="34" borderId="15" xfId="0" applyFont="1" applyFill="1" applyBorder="1" applyAlignment="1">
      <alignment horizontal="left" vertical="top" wrapText="1"/>
    </xf>
    <xf numFmtId="1" fontId="7" fillId="34" borderId="12" xfId="0" applyNumberFormat="1" applyFont="1" applyFill="1" applyBorder="1" applyAlignment="1">
      <alignment horizontal="center" vertical="top" wrapText="1"/>
    </xf>
    <xf numFmtId="1" fontId="7" fillId="34" borderId="19" xfId="0" applyNumberFormat="1" applyFont="1" applyFill="1" applyBorder="1" applyAlignment="1">
      <alignment horizontal="center" vertical="top" wrapText="1"/>
    </xf>
    <xf numFmtId="164" fontId="6" fillId="34" borderId="16" xfId="0" applyNumberFormat="1" applyFont="1" applyFill="1" applyBorder="1" applyAlignment="1">
      <alignment horizontal="left" vertical="top" wrapText="1"/>
    </xf>
    <xf numFmtId="0" fontId="7" fillId="34" borderId="17" xfId="0" applyFont="1" applyFill="1" applyBorder="1" applyAlignment="1">
      <alignment horizontal="left" vertical="top" wrapText="1"/>
    </xf>
    <xf numFmtId="0" fontId="7" fillId="34" borderId="15" xfId="0" applyFont="1" applyFill="1" applyBorder="1" applyAlignment="1">
      <alignment horizontal="left" vertical="top" wrapText="1"/>
    </xf>
    <xf numFmtId="0" fontId="7" fillId="35" borderId="17" xfId="0" applyFont="1" applyFill="1" applyBorder="1" applyAlignment="1">
      <alignment vertical="top" wrapText="1"/>
    </xf>
    <xf numFmtId="49" fontId="6" fillId="0" borderId="11" xfId="0" applyNumberFormat="1" applyFont="1" applyBorder="1" applyAlignment="1">
      <alignment horizontal="center" vertical="top" wrapText="1"/>
    </xf>
    <xf numFmtId="0" fontId="7" fillId="0" borderId="12" xfId="0" applyFont="1" applyBorder="1" applyAlignment="1">
      <alignment horizontal="center" vertical="top" wrapText="1"/>
    </xf>
    <xf numFmtId="0" fontId="7" fillId="0" borderId="17" xfId="0" applyFont="1" applyBorder="1" applyAlignment="1">
      <alignment vertical="top" wrapText="1"/>
    </xf>
    <xf numFmtId="0" fontId="7" fillId="36" borderId="14" xfId="0" applyFont="1" applyFill="1" applyBorder="1" applyAlignment="1">
      <alignment horizontal="center" vertical="top" wrapText="1"/>
    </xf>
    <xf numFmtId="0" fontId="7" fillId="36" borderId="17" xfId="0" applyFont="1" applyFill="1" applyBorder="1" applyAlignment="1">
      <alignment vertical="top" wrapText="1"/>
    </xf>
    <xf numFmtId="0" fontId="6" fillId="35" borderId="16" xfId="0" applyFont="1" applyFill="1" applyBorder="1" applyAlignment="1">
      <alignment horizontal="center" vertical="top" wrapText="1"/>
    </xf>
    <xf numFmtId="0" fontId="6" fillId="35" borderId="17" xfId="0" applyFont="1" applyFill="1" applyBorder="1" applyAlignment="1">
      <alignment horizontal="center" vertical="top" wrapText="1"/>
    </xf>
    <xf numFmtId="0" fontId="6" fillId="35" borderId="15" xfId="0" applyFont="1" applyFill="1" applyBorder="1" applyAlignment="1">
      <alignment horizontal="center" vertical="top" wrapText="1"/>
    </xf>
    <xf numFmtId="0" fontId="7" fillId="34" borderId="14" xfId="0" applyFont="1" applyFill="1" applyBorder="1" applyAlignment="1">
      <alignment horizontal="center" vertical="top" wrapText="1"/>
    </xf>
    <xf numFmtId="1" fontId="6" fillId="0" borderId="13" xfId="0" applyNumberFormat="1" applyFont="1" applyBorder="1" applyAlignment="1">
      <alignment horizontal="center" vertical="top" wrapText="1"/>
    </xf>
    <xf numFmtId="0" fontId="7" fillId="0" borderId="14" xfId="0" applyFont="1" applyBorder="1" applyAlignment="1">
      <alignment horizontal="center" vertical="top" wrapText="1"/>
    </xf>
    <xf numFmtId="0" fontId="6" fillId="35" borderId="16" xfId="0" applyFont="1" applyFill="1" applyBorder="1" applyAlignment="1">
      <alignment horizontal="left" vertical="top" wrapText="1"/>
    </xf>
    <xf numFmtId="0" fontId="6" fillId="35" borderId="17" xfId="0" applyFont="1" applyFill="1" applyBorder="1" applyAlignment="1">
      <alignment horizontal="left" vertical="top" wrapText="1"/>
    </xf>
    <xf numFmtId="0" fontId="6" fillId="35" borderId="15" xfId="0" applyFont="1" applyFill="1" applyBorder="1" applyAlignment="1">
      <alignment horizontal="left" vertical="top" wrapText="1"/>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6" fillId="35" borderId="11" xfId="0" applyFont="1" applyFill="1" applyBorder="1" applyAlignment="1">
      <alignment horizontal="center" vertical="top"/>
    </xf>
    <xf numFmtId="0" fontId="6" fillId="35" borderId="19" xfId="0" applyFont="1" applyFill="1" applyBorder="1" applyAlignment="1">
      <alignment horizontal="center" vertical="top"/>
    </xf>
    <xf numFmtId="0" fontId="6" fillId="35" borderId="11" xfId="0" applyFont="1" applyFill="1" applyBorder="1" applyAlignment="1">
      <alignment vertical="top" wrapText="1"/>
    </xf>
    <xf numFmtId="0" fontId="7" fillId="35" borderId="12" xfId="0" applyFont="1" applyFill="1" applyBorder="1" applyAlignment="1">
      <alignment vertical="top" wrapText="1"/>
    </xf>
    <xf numFmtId="0" fontId="7" fillId="35" borderId="14" xfId="0" applyFont="1" applyFill="1" applyBorder="1" applyAlignment="1">
      <alignment vertical="top" wrapText="1"/>
    </xf>
    <xf numFmtId="0" fontId="7" fillId="33" borderId="17" xfId="0" applyFont="1" applyFill="1" applyBorder="1" applyAlignment="1">
      <alignment horizontal="center" vertical="top" wrapText="1"/>
    </xf>
    <xf numFmtId="1" fontId="6" fillId="35" borderId="11" xfId="0" applyNumberFormat="1" applyFont="1" applyFill="1" applyBorder="1" applyAlignment="1">
      <alignment horizontal="center" vertical="top"/>
    </xf>
    <xf numFmtId="1" fontId="6" fillId="35" borderId="19" xfId="0" applyNumberFormat="1" applyFont="1" applyFill="1" applyBorder="1" applyAlignment="1">
      <alignment horizontal="center" vertical="top"/>
    </xf>
    <xf numFmtId="0" fontId="6" fillId="34" borderId="11" xfId="0" applyFont="1" applyFill="1" applyBorder="1" applyAlignment="1">
      <alignment horizontal="center" vertical="top"/>
    </xf>
    <xf numFmtId="0" fontId="6" fillId="34" borderId="19" xfId="0" applyFont="1" applyFill="1" applyBorder="1" applyAlignment="1">
      <alignment horizontal="center" vertical="top"/>
    </xf>
    <xf numFmtId="0" fontId="6" fillId="33" borderId="14" xfId="0" applyFont="1" applyFill="1" applyBorder="1" applyAlignment="1">
      <alignment horizontal="center" vertical="top" wrapText="1"/>
    </xf>
    <xf numFmtId="0" fontId="6" fillId="33" borderId="15" xfId="0" applyFont="1" applyFill="1" applyBorder="1" applyAlignment="1">
      <alignment horizontal="center" vertical="top" wrapText="1"/>
    </xf>
    <xf numFmtId="0" fontId="7" fillId="33" borderId="15" xfId="0" applyFont="1" applyFill="1" applyBorder="1" applyAlignment="1">
      <alignment horizontal="center" vertical="top" wrapText="1"/>
    </xf>
    <xf numFmtId="0" fontId="7" fillId="35" borderId="17" xfId="0" applyFont="1" applyFill="1" applyBorder="1" applyAlignment="1">
      <alignment horizontal="left" vertical="top"/>
    </xf>
    <xf numFmtId="0" fontId="7" fillId="35" borderId="15" xfId="0" applyFont="1" applyFill="1" applyBorder="1" applyAlignment="1">
      <alignment horizontal="left" vertical="top"/>
    </xf>
    <xf numFmtId="0" fontId="6" fillId="0" borderId="17" xfId="0" applyFont="1" applyBorder="1" applyAlignment="1">
      <alignment horizontal="left" vertical="top" wrapText="1"/>
    </xf>
    <xf numFmtId="49" fontId="6" fillId="0" borderId="16" xfId="0" applyNumberFormat="1" applyFont="1" applyBorder="1" applyAlignment="1">
      <alignment horizontal="center" vertical="center" textRotation="90"/>
    </xf>
    <xf numFmtId="49" fontId="6" fillId="0" borderId="15" xfId="0" applyNumberFormat="1" applyFont="1" applyBorder="1" applyAlignment="1">
      <alignment horizontal="center" vertical="center" textRotation="90"/>
    </xf>
    <xf numFmtId="49" fontId="6" fillId="0" borderId="11" xfId="0" applyNumberFormat="1" applyFont="1" applyBorder="1" applyAlignment="1">
      <alignment horizontal="center" vertical="top"/>
    </xf>
    <xf numFmtId="49" fontId="6" fillId="0" borderId="19" xfId="0" applyNumberFormat="1" applyFont="1" applyBorder="1" applyAlignment="1">
      <alignment horizontal="center" vertical="top"/>
    </xf>
    <xf numFmtId="49" fontId="6" fillId="0" borderId="13" xfId="0" applyNumberFormat="1" applyFont="1" applyBorder="1" applyAlignment="1">
      <alignment horizontal="center" vertical="top"/>
    </xf>
    <xf numFmtId="164" fontId="10" fillId="33" borderId="16" xfId="0" applyNumberFormat="1" applyFont="1" applyFill="1" applyBorder="1" applyAlignment="1">
      <alignment horizontal="center" vertical="top" wrapText="1"/>
    </xf>
    <xf numFmtId="0" fontId="6" fillId="0" borderId="16" xfId="0" applyFont="1" applyBorder="1" applyAlignment="1">
      <alignment horizontal="left" vertical="top" wrapText="1"/>
    </xf>
    <xf numFmtId="0" fontId="6" fillId="0" borderId="15" xfId="0" applyFont="1" applyBorder="1" applyAlignment="1">
      <alignment horizontal="left" vertical="top" wrapText="1"/>
    </xf>
    <xf numFmtId="0" fontId="6" fillId="33" borderId="16" xfId="0" applyFont="1" applyFill="1" applyBorder="1" applyAlignment="1">
      <alignment horizontal="center" vertical="top" wrapText="1"/>
    </xf>
    <xf numFmtId="49" fontId="6" fillId="0" borderId="11" xfId="0" applyNumberFormat="1" applyFont="1" applyBorder="1" applyAlignment="1">
      <alignment horizontal="center" vertical="top"/>
    </xf>
    <xf numFmtId="49" fontId="6" fillId="0" borderId="17" xfId="0" applyNumberFormat="1" applyFont="1" applyBorder="1" applyAlignment="1">
      <alignment horizontal="center" vertical="top"/>
    </xf>
    <xf numFmtId="1" fontId="6" fillId="35" borderId="12" xfId="0" applyNumberFormat="1" applyFont="1" applyFill="1" applyBorder="1" applyAlignment="1">
      <alignment horizontal="center" vertical="top"/>
    </xf>
    <xf numFmtId="1" fontId="6" fillId="0" borderId="11" xfId="0" applyNumberFormat="1" applyFont="1" applyBorder="1" applyAlignment="1">
      <alignment horizontal="center" vertical="top"/>
    </xf>
    <xf numFmtId="1" fontId="6" fillId="0" borderId="19" xfId="0" applyNumberFormat="1" applyFont="1" applyBorder="1" applyAlignment="1">
      <alignment horizontal="center" vertical="top"/>
    </xf>
    <xf numFmtId="0" fontId="6" fillId="34" borderId="16" xfId="0" applyFont="1" applyFill="1" applyBorder="1" applyAlignment="1">
      <alignment horizontal="left" vertical="top" wrapText="1"/>
    </xf>
    <xf numFmtId="1" fontId="6" fillId="34" borderId="11" xfId="0" applyNumberFormat="1" applyFont="1" applyFill="1" applyBorder="1" applyAlignment="1">
      <alignment horizontal="center" vertical="top"/>
    </xf>
    <xf numFmtId="1" fontId="6" fillId="34" borderId="19" xfId="0" applyNumberFormat="1" applyFont="1" applyFill="1" applyBorder="1" applyAlignment="1">
      <alignment horizontal="center" vertical="top"/>
    </xf>
    <xf numFmtId="0" fontId="1" fillId="37" borderId="22" xfId="0" applyFont="1" applyFill="1" applyBorder="1" applyAlignment="1">
      <alignment horizontal="right" vertical="top" wrapText="1"/>
    </xf>
    <xf numFmtId="0" fontId="1" fillId="37" borderId="20" xfId="0" applyFont="1" applyFill="1" applyBorder="1" applyAlignment="1">
      <alignment horizontal="righ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1" fillId="38" borderId="22" xfId="0" applyFont="1" applyFill="1" applyBorder="1" applyAlignment="1">
      <alignment horizontal="right" vertical="top" wrapText="1"/>
    </xf>
    <xf numFmtId="0" fontId="1" fillId="38" borderId="20" xfId="0" applyFont="1" applyFill="1" applyBorder="1" applyAlignment="1">
      <alignment horizontal="right" vertical="top" wrapText="1"/>
    </xf>
    <xf numFmtId="0" fontId="6" fillId="0" borderId="11"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1" fillId="38" borderId="22" xfId="0" applyFont="1" applyFill="1" applyBorder="1" applyAlignment="1">
      <alignment horizontal="right" vertical="top" wrapText="1"/>
    </xf>
    <xf numFmtId="0" fontId="1" fillId="38" borderId="20" xfId="0" applyFont="1" applyFill="1" applyBorder="1" applyAlignment="1">
      <alignment horizontal="right" vertical="top"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6" fillId="0" borderId="11"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49" fontId="6" fillId="0" borderId="17" xfId="0" applyNumberFormat="1" applyFont="1" applyBorder="1" applyAlignment="1">
      <alignment horizontal="center" vertical="center" textRotation="90"/>
    </xf>
    <xf numFmtId="49" fontId="6" fillId="0" borderId="17" xfId="0" applyNumberFormat="1" applyFont="1" applyBorder="1" applyAlignment="1">
      <alignment horizontal="center" vertical="top"/>
    </xf>
    <xf numFmtId="49" fontId="6" fillId="0" borderId="15" xfId="0" applyNumberFormat="1" applyFont="1" applyBorder="1" applyAlignment="1">
      <alignment horizontal="center" vertical="top"/>
    </xf>
    <xf numFmtId="49" fontId="6" fillId="0" borderId="11" xfId="0" applyNumberFormat="1" applyFont="1" applyBorder="1" applyAlignment="1">
      <alignment horizontal="center" vertical="center" textRotation="90"/>
    </xf>
    <xf numFmtId="49" fontId="6" fillId="0" borderId="12" xfId="0" applyNumberFormat="1" applyFont="1" applyBorder="1" applyAlignment="1">
      <alignment horizontal="center" vertical="center" textRotation="90"/>
    </xf>
    <xf numFmtId="49" fontId="6" fillId="0" borderId="14" xfId="0" applyNumberFormat="1" applyFont="1" applyBorder="1" applyAlignment="1">
      <alignment horizontal="center" vertical="center" textRotation="90"/>
    </xf>
    <xf numFmtId="49" fontId="6" fillId="0" borderId="19" xfId="0" applyNumberFormat="1" applyFont="1" applyBorder="1" applyAlignment="1">
      <alignment horizontal="center" vertical="center" textRotation="90"/>
    </xf>
    <xf numFmtId="49" fontId="6" fillId="0" borderId="16" xfId="0" applyNumberFormat="1" applyFont="1" applyBorder="1" applyAlignment="1">
      <alignment horizontal="center" vertical="top"/>
    </xf>
    <xf numFmtId="0" fontId="7" fillId="0" borderId="17" xfId="0" applyFont="1" applyBorder="1" applyAlignment="1">
      <alignment horizontal="center" vertical="top"/>
    </xf>
    <xf numFmtId="0" fontId="7" fillId="0" borderId="15" xfId="0" applyFont="1" applyBorder="1" applyAlignment="1">
      <alignment horizontal="center" vertical="top"/>
    </xf>
    <xf numFmtId="49" fontId="6" fillId="0" borderId="29" xfId="0" applyNumberFormat="1" applyFont="1" applyFill="1" applyBorder="1" applyAlignment="1">
      <alignment horizontal="center" vertical="top"/>
    </xf>
    <xf numFmtId="49" fontId="6" fillId="0" borderId="30" xfId="0" applyNumberFormat="1" applyFont="1" applyFill="1" applyBorder="1" applyAlignment="1">
      <alignment horizontal="center" vertical="top"/>
    </xf>
    <xf numFmtId="49" fontId="6" fillId="0" borderId="31" xfId="0" applyNumberFormat="1" applyFont="1" applyFill="1" applyBorder="1" applyAlignment="1">
      <alignment horizontal="center" vertical="top"/>
    </xf>
    <xf numFmtId="49" fontId="6" fillId="0" borderId="32" xfId="0" applyNumberFormat="1" applyFont="1" applyFill="1" applyBorder="1" applyAlignment="1">
      <alignment horizontal="center" vertical="top"/>
    </xf>
    <xf numFmtId="49" fontId="6" fillId="0" borderId="0" xfId="0" applyNumberFormat="1" applyFont="1" applyFill="1" applyBorder="1" applyAlignment="1">
      <alignment horizontal="center" vertical="top"/>
    </xf>
    <xf numFmtId="49" fontId="6" fillId="0" borderId="33" xfId="0" applyNumberFormat="1" applyFont="1" applyFill="1" applyBorder="1" applyAlignment="1">
      <alignment horizontal="center" vertical="top"/>
    </xf>
    <xf numFmtId="49" fontId="6" fillId="0" borderId="34" xfId="0" applyNumberFormat="1" applyFont="1" applyFill="1" applyBorder="1" applyAlignment="1">
      <alignment horizontal="center" vertical="top"/>
    </xf>
    <xf numFmtId="49" fontId="6" fillId="0" borderId="35" xfId="0" applyNumberFormat="1" applyFont="1" applyFill="1" applyBorder="1" applyAlignment="1">
      <alignment horizontal="center" vertical="top"/>
    </xf>
    <xf numFmtId="49" fontId="6" fillId="0" borderId="36" xfId="0" applyNumberFormat="1" applyFont="1" applyFill="1" applyBorder="1" applyAlignment="1">
      <alignment horizontal="center" vertical="top"/>
    </xf>
    <xf numFmtId="0" fontId="1" fillId="0" borderId="17" xfId="0" applyFont="1" applyFill="1" applyBorder="1" applyAlignment="1">
      <alignment horizontal="left" vertical="top" wrapText="1"/>
    </xf>
    <xf numFmtId="0" fontId="1" fillId="0" borderId="15" xfId="0" applyFont="1" applyFill="1" applyBorder="1" applyAlignment="1">
      <alignment horizontal="left" vertical="top" wrapText="1"/>
    </xf>
    <xf numFmtId="0" fontId="6" fillId="0" borderId="17"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7" xfId="0"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9" xfId="0" applyFont="1" applyFill="1" applyBorder="1" applyAlignment="1">
      <alignment horizontal="center" vertical="top" wrapText="1"/>
    </xf>
    <xf numFmtId="49" fontId="6" fillId="0" borderId="34" xfId="0" applyNumberFormat="1" applyFont="1" applyFill="1" applyBorder="1" applyAlignment="1">
      <alignment horizontal="center" vertical="top"/>
    </xf>
    <xf numFmtId="49" fontId="6" fillId="0" borderId="35" xfId="0" applyNumberFormat="1" applyFont="1" applyFill="1" applyBorder="1" applyAlignment="1">
      <alignment horizontal="center" vertical="top"/>
    </xf>
    <xf numFmtId="49" fontId="6" fillId="0" borderId="36" xfId="0" applyNumberFormat="1" applyFont="1" applyFill="1" applyBorder="1" applyAlignment="1">
      <alignment horizontal="center" vertical="top"/>
    </xf>
    <xf numFmtId="0" fontId="6" fillId="0" borderId="12" xfId="0" applyFont="1" applyFill="1" applyBorder="1" applyAlignment="1">
      <alignment horizontal="left" vertical="top" wrapText="1"/>
    </xf>
    <xf numFmtId="49" fontId="6" fillId="0" borderId="29" xfId="0" applyNumberFormat="1" applyFont="1" applyFill="1" applyBorder="1" applyAlignment="1">
      <alignment horizontal="center" vertical="top"/>
    </xf>
    <xf numFmtId="49" fontId="6" fillId="0" borderId="30" xfId="0" applyNumberFormat="1" applyFont="1" applyFill="1" applyBorder="1" applyAlignment="1">
      <alignment horizontal="center" vertical="top"/>
    </xf>
    <xf numFmtId="49" fontId="6" fillId="0" borderId="31" xfId="0" applyNumberFormat="1" applyFont="1" applyFill="1" applyBorder="1" applyAlignment="1">
      <alignment horizontal="center" vertical="top"/>
    </xf>
    <xf numFmtId="49" fontId="6" fillId="0" borderId="16" xfId="0" applyNumberFormat="1" applyFont="1" applyBorder="1" applyAlignment="1">
      <alignment horizontal="center" vertical="center" textRotation="90" wrapText="1"/>
    </xf>
    <xf numFmtId="49" fontId="6" fillId="0" borderId="17" xfId="0" applyNumberFormat="1" applyFont="1" applyBorder="1" applyAlignment="1">
      <alignment horizontal="center" vertical="center" textRotation="90" wrapText="1"/>
    </xf>
    <xf numFmtId="49" fontId="6" fillId="0" borderId="15" xfId="0" applyNumberFormat="1" applyFont="1" applyBorder="1" applyAlignment="1">
      <alignment horizontal="center" vertical="center" textRotation="90" wrapText="1"/>
    </xf>
    <xf numFmtId="49" fontId="6" fillId="0" borderId="13" xfId="0" applyNumberFormat="1" applyFont="1" applyBorder="1" applyAlignment="1">
      <alignment horizontal="center" vertical="center" textRotation="90"/>
    </xf>
    <xf numFmtId="49" fontId="6" fillId="33" borderId="29" xfId="0" applyNumberFormat="1" applyFont="1" applyFill="1" applyBorder="1" applyAlignment="1">
      <alignment horizontal="center" vertical="top"/>
    </xf>
    <xf numFmtId="49" fontId="6" fillId="33" borderId="30" xfId="0" applyNumberFormat="1" applyFont="1" applyFill="1" applyBorder="1" applyAlignment="1">
      <alignment horizontal="center" vertical="top"/>
    </xf>
    <xf numFmtId="49" fontId="6" fillId="0" borderId="32" xfId="0" applyNumberFormat="1" applyFont="1" applyFill="1" applyBorder="1" applyAlignment="1">
      <alignment horizontal="center" vertical="top"/>
    </xf>
    <xf numFmtId="49" fontId="6" fillId="0" borderId="33" xfId="0" applyNumberFormat="1" applyFont="1" applyFill="1" applyBorder="1" applyAlignment="1">
      <alignment horizontal="center" vertical="top"/>
    </xf>
    <xf numFmtId="49" fontId="6" fillId="0" borderId="0" xfId="0" applyNumberFormat="1" applyFont="1" applyFill="1" applyBorder="1" applyAlignment="1">
      <alignment horizontal="center" vertical="top"/>
    </xf>
    <xf numFmtId="0" fontId="1" fillId="0" borderId="11"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49" fontId="6" fillId="0" borderId="13" xfId="0" applyNumberFormat="1" applyFont="1" applyBorder="1" applyAlignment="1">
      <alignment horizontal="center" vertical="center" textRotation="90"/>
    </xf>
    <xf numFmtId="49" fontId="6" fillId="0" borderId="19" xfId="0" applyNumberFormat="1" applyFont="1" applyBorder="1" applyAlignment="1">
      <alignment horizontal="center" vertical="center" textRotation="90"/>
    </xf>
    <xf numFmtId="49" fontId="6" fillId="0" borderId="32" xfId="0" applyNumberFormat="1" applyFont="1" applyFill="1" applyBorder="1" applyAlignment="1">
      <alignment horizontal="center" vertical="top" wrapText="1"/>
    </xf>
    <xf numFmtId="49" fontId="6" fillId="0" borderId="0" xfId="0" applyNumberFormat="1" applyFont="1" applyFill="1" applyBorder="1" applyAlignment="1">
      <alignment horizontal="center" vertical="top" wrapText="1"/>
    </xf>
    <xf numFmtId="49" fontId="6" fillId="0" borderId="33" xfId="0" applyNumberFormat="1" applyFont="1" applyFill="1" applyBorder="1" applyAlignment="1">
      <alignment horizontal="center" vertical="top" wrapText="1"/>
    </xf>
    <xf numFmtId="0" fontId="6" fillId="0" borderId="16" xfId="0" applyFont="1" applyFill="1" applyBorder="1" applyAlignment="1">
      <alignment horizontal="left" vertical="top" wrapText="1"/>
    </xf>
    <xf numFmtId="0" fontId="6" fillId="0" borderId="15" xfId="0" applyFont="1" applyFill="1" applyBorder="1" applyAlignment="1">
      <alignment horizontal="left" vertical="top" wrapText="1"/>
    </xf>
    <xf numFmtId="14" fontId="6" fillId="0" borderId="16" xfId="0" applyNumberFormat="1" applyFont="1" applyBorder="1" applyAlignment="1">
      <alignment vertical="top"/>
    </xf>
    <xf numFmtId="14" fontId="6" fillId="0" borderId="17" xfId="0" applyNumberFormat="1" applyFont="1" applyBorder="1" applyAlignment="1">
      <alignment vertical="top"/>
    </xf>
    <xf numFmtId="14" fontId="6" fillId="0" borderId="15" xfId="0" applyNumberFormat="1" applyFont="1" applyBorder="1" applyAlignment="1">
      <alignment vertical="top"/>
    </xf>
    <xf numFmtId="49" fontId="6" fillId="33" borderId="32" xfId="0" applyNumberFormat="1" applyFont="1" applyFill="1" applyBorder="1" applyAlignment="1">
      <alignment horizontal="center" vertical="top"/>
    </xf>
    <xf numFmtId="49" fontId="6" fillId="33" borderId="0" xfId="0" applyNumberFormat="1" applyFont="1" applyFill="1" applyBorder="1" applyAlignment="1">
      <alignment horizontal="center" vertical="top"/>
    </xf>
    <xf numFmtId="49" fontId="6" fillId="0" borderId="13" xfId="0" applyNumberFormat="1" applyFont="1" applyFill="1" applyBorder="1" applyAlignment="1">
      <alignment horizontal="left" vertical="top" wrapText="1"/>
    </xf>
    <xf numFmtId="49" fontId="6" fillId="0" borderId="19" xfId="0" applyNumberFormat="1" applyFont="1" applyFill="1" applyBorder="1" applyAlignment="1">
      <alignment horizontal="left" vertical="top" wrapText="1"/>
    </xf>
    <xf numFmtId="0" fontId="1" fillId="0" borderId="12" xfId="0" applyFont="1" applyBorder="1" applyAlignment="1">
      <alignment horizontal="center" vertical="center" textRotation="90"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32" xfId="0" applyFont="1" applyBorder="1" applyAlignment="1">
      <alignment horizontal="center" vertical="center" wrapText="1"/>
    </xf>
    <xf numFmtId="0" fontId="1" fillId="0" borderId="30" xfId="0" applyFont="1" applyBorder="1" applyAlignment="1">
      <alignment horizontal="center" vertical="center" wrapText="1"/>
    </xf>
    <xf numFmtId="0" fontId="8" fillId="0" borderId="0" xfId="0" applyFont="1" applyBorder="1" applyAlignment="1">
      <alignment horizontal="center" vertical="center" wrapText="1"/>
    </xf>
    <xf numFmtId="0" fontId="1" fillId="0" borderId="31" xfId="0" applyFont="1" applyBorder="1" applyAlignment="1">
      <alignment horizontal="center" vertical="center" wrapText="1"/>
    </xf>
    <xf numFmtId="0" fontId="8" fillId="0" borderId="33" xfId="0" applyFont="1" applyBorder="1" applyAlignment="1">
      <alignment horizontal="center" vertical="center" wrapText="1"/>
    </xf>
    <xf numFmtId="49" fontId="6" fillId="33" borderId="34" xfId="0" applyNumberFormat="1" applyFont="1" applyFill="1" applyBorder="1" applyAlignment="1">
      <alignment horizontal="center" vertical="top"/>
    </xf>
    <xf numFmtId="49" fontId="6" fillId="33" borderId="35" xfId="0" applyNumberFormat="1" applyFont="1" applyFill="1" applyBorder="1" applyAlignment="1">
      <alignment horizontal="center" vertical="top"/>
    </xf>
    <xf numFmtId="49" fontId="6" fillId="0" borderId="13" xfId="0" applyNumberFormat="1" applyFont="1" applyBorder="1" applyAlignment="1">
      <alignment horizontal="center" vertical="top"/>
    </xf>
    <xf numFmtId="0" fontId="6" fillId="0" borderId="14" xfId="0" applyFont="1" applyFill="1" applyBorder="1" applyAlignment="1">
      <alignment horizontal="center" vertical="top" wrapText="1"/>
    </xf>
    <xf numFmtId="49" fontId="6" fillId="0" borderId="11" xfId="0" applyNumberFormat="1" applyFont="1" applyBorder="1" applyAlignment="1">
      <alignment horizontal="center" vertical="center" textRotation="90"/>
    </xf>
    <xf numFmtId="49" fontId="6" fillId="0" borderId="17" xfId="0" applyNumberFormat="1" applyFont="1" applyBorder="1" applyAlignment="1">
      <alignment horizontal="center" vertical="center" textRotation="90"/>
    </xf>
    <xf numFmtId="49" fontId="6" fillId="0" borderId="16" xfId="0" applyNumberFormat="1" applyFont="1" applyFill="1" applyBorder="1" applyAlignment="1">
      <alignment horizontal="center" vertical="center" textRotation="90"/>
    </xf>
    <xf numFmtId="49" fontId="6" fillId="0" borderId="16" xfId="0" applyNumberFormat="1" applyFont="1" applyFill="1" applyBorder="1" applyAlignment="1">
      <alignment horizontal="center" vertical="top"/>
    </xf>
    <xf numFmtId="49" fontId="7" fillId="0" borderId="17" xfId="0" applyNumberFormat="1" applyFont="1" applyBorder="1" applyAlignment="1">
      <alignment horizontal="center" vertical="top"/>
    </xf>
    <xf numFmtId="49" fontId="7" fillId="0" borderId="15" xfId="0" applyNumberFormat="1" applyFont="1" applyBorder="1" applyAlignment="1">
      <alignment horizontal="center" vertical="top"/>
    </xf>
    <xf numFmtId="0" fontId="6" fillId="0" borderId="13" xfId="0" applyFont="1" applyFill="1" applyBorder="1" applyAlignment="1">
      <alignment horizontal="center" vertical="top" wrapText="1"/>
    </xf>
    <xf numFmtId="0" fontId="6" fillId="35" borderId="14"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35" borderId="15" xfId="0" applyFont="1" applyFill="1" applyBorder="1" applyAlignment="1">
      <alignment horizontal="left" vertical="top" wrapText="1"/>
    </xf>
    <xf numFmtId="49" fontId="6" fillId="33" borderId="29" xfId="0" applyNumberFormat="1" applyFont="1" applyFill="1" applyBorder="1" applyAlignment="1">
      <alignment horizontal="center" vertical="top"/>
    </xf>
    <xf numFmtId="49" fontId="6" fillId="33" borderId="30" xfId="0" applyNumberFormat="1" applyFont="1" applyFill="1" applyBorder="1" applyAlignment="1">
      <alignment horizontal="center" vertical="top"/>
    </xf>
    <xf numFmtId="49" fontId="6" fillId="33" borderId="31" xfId="0" applyNumberFormat="1" applyFont="1" applyFill="1" applyBorder="1" applyAlignment="1">
      <alignment horizontal="center" vertical="top"/>
    </xf>
    <xf numFmtId="49" fontId="6" fillId="33" borderId="32" xfId="0" applyNumberFormat="1" applyFont="1" applyFill="1" applyBorder="1" applyAlignment="1">
      <alignment horizontal="center" vertical="top"/>
    </xf>
    <xf numFmtId="49" fontId="6" fillId="33" borderId="0" xfId="0" applyNumberFormat="1" applyFont="1" applyFill="1" applyBorder="1" applyAlignment="1">
      <alignment horizontal="center" vertical="top"/>
    </xf>
    <xf numFmtId="49" fontId="6" fillId="33" borderId="33" xfId="0" applyNumberFormat="1" applyFont="1" applyFill="1" applyBorder="1" applyAlignment="1">
      <alignment horizontal="center" vertical="top"/>
    </xf>
    <xf numFmtId="49" fontId="6" fillId="33" borderId="34" xfId="0" applyNumberFormat="1" applyFont="1" applyFill="1" applyBorder="1" applyAlignment="1">
      <alignment horizontal="left" vertical="top"/>
    </xf>
    <xf numFmtId="49" fontId="6" fillId="33" borderId="35" xfId="0" applyNumberFormat="1" applyFont="1" applyFill="1" applyBorder="1" applyAlignment="1">
      <alignment horizontal="left" vertical="top"/>
    </xf>
    <xf numFmtId="49" fontId="6" fillId="33" borderId="36" xfId="0" applyNumberFormat="1" applyFont="1" applyFill="1" applyBorder="1" applyAlignment="1">
      <alignment horizontal="left" vertical="top"/>
    </xf>
    <xf numFmtId="49" fontId="6" fillId="33" borderId="31" xfId="0" applyNumberFormat="1" applyFont="1" applyFill="1" applyBorder="1" applyAlignment="1">
      <alignment horizontal="center" vertical="top"/>
    </xf>
    <xf numFmtId="49" fontId="6" fillId="33" borderId="33" xfId="0" applyNumberFormat="1" applyFont="1" applyFill="1" applyBorder="1" applyAlignment="1">
      <alignment horizontal="center" vertical="top"/>
    </xf>
    <xf numFmtId="0" fontId="6" fillId="33" borderId="16" xfId="0" applyFont="1" applyFill="1" applyBorder="1" applyAlignment="1">
      <alignment horizontal="center" vertical="top" wrapText="1"/>
    </xf>
    <xf numFmtId="49" fontId="6" fillId="33" borderId="36" xfId="0" applyNumberFormat="1" applyFont="1" applyFill="1" applyBorder="1" applyAlignment="1">
      <alignment horizontal="center" vertical="top"/>
    </xf>
    <xf numFmtId="49" fontId="3" fillId="0" borderId="11" xfId="0" applyNumberFormat="1" applyFont="1" applyBorder="1" applyAlignment="1">
      <alignment horizontal="center" vertical="center" textRotation="90"/>
    </xf>
    <xf numFmtId="49" fontId="3" fillId="0" borderId="19" xfId="0" applyNumberFormat="1" applyFont="1" applyBorder="1" applyAlignment="1">
      <alignment horizontal="center" vertical="center" textRotation="90"/>
    </xf>
    <xf numFmtId="49" fontId="6" fillId="33" borderId="34" xfId="0" applyNumberFormat="1" applyFont="1" applyFill="1" applyBorder="1" applyAlignment="1">
      <alignment horizontal="center" vertical="top"/>
    </xf>
    <xf numFmtId="49" fontId="6" fillId="33" borderId="35" xfId="0" applyNumberFormat="1" applyFont="1" applyFill="1" applyBorder="1" applyAlignment="1">
      <alignment horizontal="center" vertical="top"/>
    </xf>
    <xf numFmtId="49" fontId="6" fillId="33" borderId="36" xfId="0" applyNumberFormat="1" applyFont="1" applyFill="1" applyBorder="1" applyAlignment="1">
      <alignment horizontal="center" vertical="top"/>
    </xf>
    <xf numFmtId="0" fontId="7" fillId="0" borderId="17" xfId="0" applyFont="1" applyBorder="1" applyAlignment="1">
      <alignment horizontal="left" vertical="top" wrapText="1"/>
    </xf>
    <xf numFmtId="0" fontId="6" fillId="0" borderId="14" xfId="0" applyFont="1" applyFill="1" applyBorder="1" applyAlignment="1">
      <alignment horizontal="left" vertical="top" wrapText="1"/>
    </xf>
    <xf numFmtId="49" fontId="6" fillId="0" borderId="12" xfId="0" applyNumberFormat="1" applyFont="1" applyBorder="1" applyAlignment="1">
      <alignment horizontal="center" vertical="top"/>
    </xf>
    <xf numFmtId="49" fontId="6" fillId="0" borderId="14" xfId="0" applyNumberFormat="1" applyFont="1" applyBorder="1" applyAlignment="1">
      <alignment horizontal="center" vertical="top"/>
    </xf>
    <xf numFmtId="49" fontId="6" fillId="0" borderId="15" xfId="0" applyNumberFormat="1" applyFont="1" applyFill="1" applyBorder="1" applyAlignment="1">
      <alignment horizontal="center" vertical="center" textRotation="90"/>
    </xf>
    <xf numFmtId="49" fontId="6" fillId="0" borderId="11" xfId="0" applyNumberFormat="1" applyFont="1" applyFill="1" applyBorder="1" applyAlignment="1">
      <alignment horizontal="center" vertical="top"/>
    </xf>
    <xf numFmtId="49" fontId="6" fillId="0" borderId="19" xfId="0" applyNumberFormat="1" applyFont="1" applyFill="1" applyBorder="1" applyAlignment="1">
      <alignment horizontal="center" vertical="top"/>
    </xf>
    <xf numFmtId="0" fontId="1" fillId="37" borderId="15" xfId="0" applyFont="1" applyFill="1" applyBorder="1" applyAlignment="1">
      <alignment horizontal="right"/>
    </xf>
    <xf numFmtId="0" fontId="1" fillId="37" borderId="18" xfId="0" applyFont="1" applyFill="1" applyBorder="1" applyAlignment="1">
      <alignment horizontal="right"/>
    </xf>
    <xf numFmtId="0" fontId="6" fillId="37" borderId="15" xfId="0" applyFont="1" applyFill="1" applyBorder="1" applyAlignment="1">
      <alignment horizontal="center" vertical="top" wrapText="1"/>
    </xf>
    <xf numFmtId="0" fontId="6" fillId="37" borderId="31" xfId="0" applyFont="1" applyFill="1" applyBorder="1" applyAlignment="1">
      <alignment horizontal="center" vertical="top" wrapText="1"/>
    </xf>
    <xf numFmtId="1" fontId="6" fillId="36" borderId="11" xfId="0" applyNumberFormat="1" applyFont="1" applyFill="1" applyBorder="1" applyAlignment="1">
      <alignment horizontal="center" vertical="top"/>
    </xf>
    <xf numFmtId="1" fontId="6" fillId="36" borderId="19" xfId="0" applyNumberFormat="1" applyFont="1" applyFill="1" applyBorder="1" applyAlignment="1">
      <alignment horizontal="center" vertical="top"/>
    </xf>
    <xf numFmtId="0" fontId="6" fillId="36" borderId="16" xfId="0" applyFont="1" applyFill="1" applyBorder="1" applyAlignment="1">
      <alignment horizontal="left" vertical="top" wrapText="1"/>
    </xf>
    <xf numFmtId="0" fontId="6" fillId="36" borderId="15" xfId="0" applyFont="1" applyFill="1" applyBorder="1" applyAlignment="1">
      <alignment horizontal="left" vertical="top" wrapText="1"/>
    </xf>
    <xf numFmtId="0" fontId="7" fillId="35" borderId="12" xfId="0" applyFont="1" applyFill="1" applyBorder="1" applyAlignment="1">
      <alignment horizontal="center" vertical="top"/>
    </xf>
    <xf numFmtId="1" fontId="6" fillId="0" borderId="12" xfId="0" applyNumberFormat="1" applyFont="1" applyBorder="1" applyAlignment="1">
      <alignment horizontal="center" vertical="top"/>
    </xf>
    <xf numFmtId="49" fontId="6" fillId="0" borderId="19" xfId="0" applyNumberFormat="1" applyFont="1" applyBorder="1" applyAlignment="1">
      <alignment horizontal="center" vertical="top"/>
    </xf>
    <xf numFmtId="49" fontId="6" fillId="0" borderId="29" xfId="0" applyNumberFormat="1" applyFont="1" applyFill="1" applyBorder="1" applyAlignment="1">
      <alignment horizontal="center" vertical="top" wrapText="1"/>
    </xf>
    <xf numFmtId="49" fontId="6" fillId="0" borderId="30" xfId="0" applyNumberFormat="1" applyFont="1" applyFill="1" applyBorder="1" applyAlignment="1">
      <alignment horizontal="center" vertical="top" wrapText="1"/>
    </xf>
    <xf numFmtId="49" fontId="6" fillId="0" borderId="31" xfId="0" applyNumberFormat="1" applyFont="1" applyFill="1" applyBorder="1" applyAlignment="1">
      <alignment horizontal="center" vertical="top" wrapText="1"/>
    </xf>
    <xf numFmtId="0" fontId="7" fillId="0" borderId="16" xfId="0" applyFont="1" applyBorder="1" applyAlignment="1">
      <alignment vertical="top" wrapText="1"/>
    </xf>
    <xf numFmtId="49" fontId="6" fillId="0" borderId="34" xfId="0" applyNumberFormat="1" applyFont="1" applyFill="1" applyBorder="1" applyAlignment="1">
      <alignment horizontal="center" vertical="top" wrapText="1"/>
    </xf>
    <xf numFmtId="49" fontId="6" fillId="0" borderId="35" xfId="0" applyNumberFormat="1" applyFont="1" applyFill="1" applyBorder="1" applyAlignment="1">
      <alignment horizontal="center" vertical="top" wrapText="1"/>
    </xf>
    <xf numFmtId="49" fontId="6" fillId="0" borderId="36" xfId="0" applyNumberFormat="1" applyFont="1" applyFill="1" applyBorder="1" applyAlignment="1">
      <alignment horizontal="center" vertical="top" wrapText="1"/>
    </xf>
    <xf numFmtId="0" fontId="6" fillId="0" borderId="16" xfId="0" applyFont="1" applyFill="1" applyBorder="1" applyAlignment="1">
      <alignment horizontal="center" vertical="top"/>
    </xf>
    <xf numFmtId="0" fontId="6" fillId="0" borderId="15" xfId="0" applyFont="1" applyFill="1" applyBorder="1" applyAlignment="1">
      <alignment horizontal="center" vertical="top"/>
    </xf>
    <xf numFmtId="0" fontId="1" fillId="0" borderId="17" xfId="0" applyFont="1" applyFill="1" applyBorder="1" applyAlignment="1">
      <alignment horizontal="center" vertical="top" wrapText="1"/>
    </xf>
    <xf numFmtId="0" fontId="1" fillId="0" borderId="15" xfId="0" applyFont="1" applyFill="1" applyBorder="1" applyAlignment="1">
      <alignment horizontal="center" vertical="top" wrapText="1"/>
    </xf>
    <xf numFmtId="49" fontId="6" fillId="0" borderId="12" xfId="0" applyNumberFormat="1" applyFont="1" applyBorder="1" applyAlignment="1">
      <alignment horizontal="center" vertical="center" textRotation="90"/>
    </xf>
    <xf numFmtId="49" fontId="6" fillId="0" borderId="12" xfId="0" applyNumberFormat="1" applyFont="1" applyBorder="1" applyAlignment="1">
      <alignment horizontal="center" vertical="top"/>
    </xf>
    <xf numFmtId="0" fontId="6" fillId="0" borderId="16" xfId="0" applyFont="1" applyFill="1" applyBorder="1" applyAlignment="1">
      <alignment horizontal="left"/>
    </xf>
    <xf numFmtId="0" fontId="7" fillId="0" borderId="17" xfId="0" applyFont="1" applyBorder="1" applyAlignment="1">
      <alignment horizontal="left"/>
    </xf>
    <xf numFmtId="0" fontId="7" fillId="0" borderId="15" xfId="0" applyFont="1" applyBorder="1" applyAlignment="1">
      <alignment horizontal="left"/>
    </xf>
    <xf numFmtId="0" fontId="1" fillId="0" borderId="22"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7" fillId="0" borderId="12" xfId="0" applyFont="1" applyBorder="1" applyAlignment="1">
      <alignment horizontal="center" vertical="center" textRotation="90"/>
    </xf>
    <xf numFmtId="0" fontId="7" fillId="0" borderId="19" xfId="0" applyFont="1" applyBorder="1" applyAlignment="1">
      <alignment horizontal="center" vertical="center" textRotation="90"/>
    </xf>
    <xf numFmtId="49" fontId="6" fillId="33" borderId="29" xfId="0" applyNumberFormat="1" applyFont="1" applyFill="1" applyBorder="1" applyAlignment="1">
      <alignment horizontal="center" vertical="top" wrapText="1"/>
    </xf>
    <xf numFmtId="0" fontId="7" fillId="33" borderId="30" xfId="0" applyFont="1" applyFill="1" applyBorder="1" applyAlignment="1">
      <alignment horizontal="center" vertical="top" wrapText="1"/>
    </xf>
    <xf numFmtId="0" fontId="7" fillId="33" borderId="31" xfId="0" applyFont="1" applyFill="1" applyBorder="1" applyAlignment="1">
      <alignment horizontal="center" vertical="top" wrapText="1"/>
    </xf>
    <xf numFmtId="49" fontId="6" fillId="33" borderId="32" xfId="0" applyNumberFormat="1" applyFont="1" applyFill="1" applyBorder="1" applyAlignment="1">
      <alignment horizontal="center" vertical="top" wrapText="1"/>
    </xf>
    <xf numFmtId="0" fontId="7" fillId="33" borderId="0" xfId="0" applyFont="1" applyFill="1" applyBorder="1" applyAlignment="1">
      <alignment horizontal="center" vertical="top" wrapText="1"/>
    </xf>
    <xf numFmtId="0" fontId="7" fillId="33" borderId="33" xfId="0" applyFont="1" applyFill="1" applyBorder="1" applyAlignment="1">
      <alignment horizontal="center" vertical="top" wrapText="1"/>
    </xf>
    <xf numFmtId="49" fontId="6" fillId="33" borderId="34" xfId="0" applyNumberFormat="1" applyFont="1" applyFill="1" applyBorder="1" applyAlignment="1">
      <alignment horizontal="center" vertical="top" wrapText="1"/>
    </xf>
    <xf numFmtId="0" fontId="7" fillId="33" borderId="35" xfId="0" applyFont="1" applyFill="1" applyBorder="1" applyAlignment="1">
      <alignment horizontal="center" vertical="top" wrapText="1"/>
    </xf>
    <xf numFmtId="0" fontId="7" fillId="33" borderId="36" xfId="0" applyFont="1" applyFill="1" applyBorder="1" applyAlignment="1">
      <alignment horizontal="center" vertical="top" wrapText="1"/>
    </xf>
    <xf numFmtId="0" fontId="7" fillId="0" borderId="12" xfId="0" applyFont="1" applyBorder="1" applyAlignment="1">
      <alignment horizontal="left" vertical="top" wrapText="1"/>
    </xf>
    <xf numFmtId="0" fontId="7" fillId="0" borderId="19" xfId="0" applyFont="1" applyBorder="1" applyAlignment="1">
      <alignment horizontal="left" vertical="top" wrapText="1"/>
    </xf>
    <xf numFmtId="0" fontId="6" fillId="0" borderId="13" xfId="0" applyFont="1" applyFill="1" applyBorder="1" applyAlignment="1">
      <alignment horizontal="left" vertical="top" wrapText="1"/>
    </xf>
    <xf numFmtId="164" fontId="6" fillId="34" borderId="11" xfId="0" applyNumberFormat="1" applyFont="1" applyFill="1" applyBorder="1" applyAlignment="1">
      <alignment horizontal="center" vertical="top" wrapText="1"/>
    </xf>
    <xf numFmtId="0" fontId="7" fillId="34" borderId="12"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9" xfId="0" applyFont="1" applyFill="1" applyBorder="1" applyAlignment="1">
      <alignment horizontal="center" vertical="top" wrapText="1"/>
    </xf>
    <xf numFmtId="0" fontId="7" fillId="36" borderId="17" xfId="0" applyFont="1" applyFill="1" applyBorder="1" applyAlignment="1">
      <alignment horizontal="left" vertical="top" wrapText="1"/>
    </xf>
    <xf numFmtId="0" fontId="7" fillId="36" borderId="14" xfId="0" applyFont="1" applyFill="1" applyBorder="1" applyAlignment="1">
      <alignment horizontal="center" vertical="top"/>
    </xf>
    <xf numFmtId="0" fontId="6" fillId="0" borderId="14" xfId="0" applyFont="1" applyFill="1" applyBorder="1" applyAlignment="1">
      <alignment vertical="top" wrapText="1"/>
    </xf>
    <xf numFmtId="0" fontId="0" fillId="0" borderId="17" xfId="0" applyBorder="1" applyAlignment="1">
      <alignment vertical="top"/>
    </xf>
    <xf numFmtId="0" fontId="0" fillId="0" borderId="15" xfId="0" applyBorder="1" applyAlignment="1">
      <alignment vertical="top"/>
    </xf>
    <xf numFmtId="0" fontId="6" fillId="35" borderId="14" xfId="0" applyFont="1" applyFill="1" applyBorder="1" applyAlignment="1">
      <alignment vertical="top" wrapText="1"/>
    </xf>
    <xf numFmtId="0" fontId="6" fillId="33" borderId="14" xfId="0" applyFont="1" applyFill="1" applyBorder="1" applyAlignment="1">
      <alignment vertical="top" wrapText="1"/>
    </xf>
    <xf numFmtId="0" fontId="7" fillId="33" borderId="15" xfId="0" applyFont="1" applyFill="1" applyBorder="1" applyAlignment="1">
      <alignment vertical="top" wrapText="1"/>
    </xf>
    <xf numFmtId="0" fontId="0" fillId="35" borderId="15" xfId="0" applyFill="1" applyBorder="1" applyAlignment="1">
      <alignment vertical="top" wrapText="1"/>
    </xf>
    <xf numFmtId="164" fontId="6" fillId="0" borderId="27" xfId="0" applyNumberFormat="1" applyFont="1" applyBorder="1" applyAlignment="1">
      <alignment horizontal="center" vertical="top" wrapText="1"/>
    </xf>
    <xf numFmtId="0" fontId="7" fillId="0" borderId="37" xfId="0" applyFont="1" applyBorder="1" applyAlignment="1">
      <alignment horizontal="center" vertical="top" wrapText="1"/>
    </xf>
    <xf numFmtId="164" fontId="6" fillId="0" borderId="25" xfId="0" applyNumberFormat="1" applyFont="1" applyBorder="1" applyAlignment="1">
      <alignment horizontal="center" vertical="top" wrapText="1"/>
    </xf>
    <xf numFmtId="0" fontId="7" fillId="0" borderId="38" xfId="0" applyFont="1" applyBorder="1" applyAlignment="1">
      <alignment horizontal="center" vertical="top" wrapText="1"/>
    </xf>
    <xf numFmtId="164" fontId="6" fillId="0" borderId="39" xfId="0" applyNumberFormat="1" applyFont="1" applyBorder="1" applyAlignment="1">
      <alignment horizontal="center" vertical="top" wrapText="1"/>
    </xf>
    <xf numFmtId="0" fontId="7" fillId="0" borderId="40" xfId="0" applyFont="1" applyBorder="1" applyAlignment="1">
      <alignment vertical="top" wrapText="1"/>
    </xf>
    <xf numFmtId="164" fontId="1" fillId="38" borderId="22" xfId="0" applyNumberFormat="1" applyFont="1" applyFill="1" applyBorder="1" applyAlignment="1">
      <alignment horizontal="center" vertical="top" wrapText="1"/>
    </xf>
    <xf numFmtId="0" fontId="7" fillId="0" borderId="21" xfId="0" applyFont="1" applyBorder="1" applyAlignment="1">
      <alignment horizontal="center" vertical="top" wrapText="1"/>
    </xf>
    <xf numFmtId="164" fontId="1" fillId="0" borderId="22" xfId="0" applyNumberFormat="1" applyFont="1" applyBorder="1" applyAlignment="1">
      <alignment horizontal="center" vertical="top" wrapText="1"/>
    </xf>
    <xf numFmtId="164" fontId="6" fillId="0" borderId="23" xfId="0" applyNumberFormat="1" applyFont="1" applyBorder="1" applyAlignment="1">
      <alignment horizontal="center" vertical="top" wrapText="1"/>
    </xf>
    <xf numFmtId="0" fontId="7" fillId="0" borderId="41" xfId="0" applyFont="1" applyBorder="1" applyAlignment="1">
      <alignment horizontal="center" vertical="top" wrapText="1"/>
    </xf>
    <xf numFmtId="164" fontId="1" fillId="38" borderId="22" xfId="0" applyNumberFormat="1" applyFont="1" applyFill="1" applyBorder="1" applyAlignment="1">
      <alignment horizontal="center" vertical="top" wrapText="1"/>
    </xf>
    <xf numFmtId="164" fontId="6" fillId="0" borderId="42" xfId="0" applyNumberFormat="1" applyFont="1" applyBorder="1" applyAlignment="1">
      <alignment horizontal="center" vertical="top" wrapText="1"/>
    </xf>
    <xf numFmtId="164" fontId="6" fillId="0" borderId="43" xfId="0" applyNumberFormat="1" applyFont="1" applyBorder="1" applyAlignment="1">
      <alignment horizontal="center" vertical="top" wrapText="1"/>
    </xf>
    <xf numFmtId="164" fontId="1" fillId="37" borderId="20" xfId="0" applyNumberFormat="1" applyFont="1" applyFill="1" applyBorder="1" applyAlignment="1">
      <alignment horizontal="center" vertical="top" wrapText="1"/>
    </xf>
    <xf numFmtId="164" fontId="7" fillId="0" borderId="21" xfId="0" applyNumberFormat="1" applyFont="1" applyBorder="1" applyAlignment="1">
      <alignment horizontal="center" vertical="top" wrapText="1"/>
    </xf>
    <xf numFmtId="164" fontId="6" fillId="0" borderId="44" xfId="0" applyNumberFormat="1" applyFont="1" applyBorder="1" applyAlignment="1">
      <alignment horizontal="center" vertical="top" wrapText="1"/>
    </xf>
    <xf numFmtId="164" fontId="6" fillId="0" borderId="40" xfId="0" applyNumberFormat="1" applyFont="1" applyBorder="1" applyAlignment="1">
      <alignment horizontal="center" vertical="top" wrapText="1"/>
    </xf>
    <xf numFmtId="164" fontId="6" fillId="0" borderId="31" xfId="0" applyNumberFormat="1" applyFont="1" applyBorder="1" applyAlignment="1">
      <alignment horizontal="center" vertical="top" wrapText="1"/>
    </xf>
    <xf numFmtId="0" fontId="7" fillId="0" borderId="36" xfId="0" applyFont="1" applyBorder="1" applyAlignment="1">
      <alignment horizontal="center" vertical="top" wrapText="1"/>
    </xf>
    <xf numFmtId="164" fontId="1" fillId="37" borderId="31" xfId="0" applyNumberFormat="1" applyFont="1" applyFill="1" applyBorder="1" applyAlignment="1">
      <alignment horizontal="center" vertical="top" wrapText="1"/>
    </xf>
    <xf numFmtId="164" fontId="1" fillId="37" borderId="36" xfId="0" applyNumberFormat="1" applyFont="1" applyFill="1" applyBorder="1" applyAlignment="1">
      <alignment horizontal="center" vertical="top" wrapText="1"/>
    </xf>
    <xf numFmtId="0" fontId="7" fillId="0" borderId="21" xfId="0" applyFont="1" applyBorder="1" applyAlignment="1">
      <alignment vertical="top" wrapText="1"/>
    </xf>
    <xf numFmtId="164" fontId="6" fillId="0" borderId="45" xfId="0" applyNumberFormat="1" applyFont="1" applyBorder="1" applyAlignment="1">
      <alignment horizontal="center" vertical="top" wrapText="1"/>
    </xf>
    <xf numFmtId="164" fontId="6" fillId="0" borderId="46" xfId="0" applyNumberFormat="1" applyFont="1" applyBorder="1" applyAlignment="1">
      <alignment horizontal="center" vertical="top" wrapText="1"/>
    </xf>
    <xf numFmtId="164" fontId="1" fillId="38" borderId="20" xfId="0" applyNumberFormat="1" applyFont="1" applyFill="1" applyBorder="1" applyAlignment="1">
      <alignment horizontal="center" vertical="top" wrapText="1"/>
    </xf>
    <xf numFmtId="164" fontId="6" fillId="0" borderId="47" xfId="0" applyNumberFormat="1" applyFont="1" applyBorder="1" applyAlignment="1">
      <alignment horizontal="center" vertical="top" wrapText="1"/>
    </xf>
    <xf numFmtId="0" fontId="7" fillId="0" borderId="48" xfId="0" applyFont="1" applyBorder="1" applyAlignment="1">
      <alignment vertical="top" wrapText="1"/>
    </xf>
    <xf numFmtId="164" fontId="6" fillId="0" borderId="49" xfId="0" applyNumberFormat="1" applyFont="1" applyBorder="1" applyAlignment="1">
      <alignment horizontal="center" vertical="top" wrapText="1"/>
    </xf>
    <xf numFmtId="0" fontId="7" fillId="0" borderId="50" xfId="0" applyFont="1" applyBorder="1" applyAlignment="1">
      <alignment vertical="top" wrapText="1"/>
    </xf>
    <xf numFmtId="0" fontId="7" fillId="0" borderId="43" xfId="0" applyFont="1" applyBorder="1" applyAlignment="1">
      <alignment vertical="top" wrapText="1"/>
    </xf>
    <xf numFmtId="0" fontId="7" fillId="0" borderId="51" xfId="0" applyFont="1" applyBorder="1" applyAlignment="1">
      <alignment vertical="top" wrapText="1"/>
    </xf>
    <xf numFmtId="1" fontId="6" fillId="0" borderId="13" xfId="0" applyNumberFormat="1" applyFont="1" applyBorder="1" applyAlignment="1">
      <alignment horizontal="center" vertical="top"/>
    </xf>
    <xf numFmtId="1" fontId="6" fillId="0" borderId="14" xfId="0" applyNumberFormat="1" applyFont="1" applyBorder="1" applyAlignment="1">
      <alignment horizontal="center" vertical="top"/>
    </xf>
    <xf numFmtId="2" fontId="21" fillId="0" borderId="32" xfId="0" applyNumberFormat="1" applyFont="1" applyBorder="1" applyAlignment="1">
      <alignment horizontal="left" vertical="top" wrapText="1"/>
    </xf>
    <xf numFmtId="0" fontId="16" fillId="0" borderId="0" xfId="0" applyFont="1" applyAlignment="1">
      <alignment horizontal="center" vertical="top" wrapText="1"/>
    </xf>
    <xf numFmtId="0" fontId="17" fillId="0" borderId="0" xfId="0" applyFont="1" applyAlignment="1">
      <alignment vertical="top" wrapText="1"/>
    </xf>
    <xf numFmtId="0" fontId="16" fillId="0" borderId="0" xfId="0" applyFont="1" applyAlignment="1">
      <alignment horizontal="center" vertical="top" wrapText="1"/>
    </xf>
    <xf numFmtId="0" fontId="20" fillId="0" borderId="0" xfId="0" applyFont="1" applyAlignment="1">
      <alignment horizontal="center" vertical="top" wrapText="1"/>
    </xf>
    <xf numFmtId="0" fontId="6" fillId="33" borderId="16" xfId="0" applyFont="1" applyFill="1" applyBorder="1" applyAlignment="1">
      <alignment vertical="top" wrapText="1"/>
    </xf>
    <xf numFmtId="0" fontId="0" fillId="0" borderId="15" xfId="0" applyBorder="1" applyAlignment="1">
      <alignment vertical="top" wrapText="1"/>
    </xf>
    <xf numFmtId="0" fontId="6" fillId="34" borderId="15" xfId="0" applyFont="1" applyFill="1" applyBorder="1" applyAlignment="1">
      <alignment horizontal="center" vertical="top" wrapText="1"/>
    </xf>
    <xf numFmtId="0" fontId="7" fillId="34" borderId="14" xfId="0" applyFont="1" applyFill="1" applyBorder="1" applyAlignment="1">
      <alignment horizontal="center" vertical="top"/>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Programos Nr. 12 įvykdymas pagal 2007 m. SVP </a:t>
            </a:r>
          </a:p>
        </c:rich>
      </c:tx>
      <c:layout>
        <c:manualLayout>
          <c:xMode val="factor"/>
          <c:yMode val="factor"/>
          <c:x val="0.0115"/>
          <c:y val="0"/>
        </c:manualLayout>
      </c:layout>
      <c:spPr>
        <a:noFill/>
        <a:ln>
          <a:noFill/>
        </a:ln>
      </c:spPr>
    </c:title>
    <c:view3D>
      <c:rotX val="15"/>
      <c:hPercent val="100"/>
      <c:rotY val="0"/>
      <c:depthPercent val="100"/>
      <c:rAngAx val="1"/>
    </c:view3D>
    <c:plotArea>
      <c:layout>
        <c:manualLayout>
          <c:xMode val="edge"/>
          <c:yMode val="edge"/>
          <c:x val="0.29525"/>
          <c:y val="0.4545"/>
          <c:w val="0.36375"/>
          <c:h val="0.35875"/>
        </c:manualLayout>
      </c:layout>
      <c:pie3DChart>
        <c:varyColors val="1"/>
        <c:ser>
          <c:idx val="0"/>
          <c:order val="0"/>
          <c:spPr>
            <a:solidFill>
              <a:srgbClr val="FF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50" b="0" i="0" u="none" baseline="0">
                    <a:solidFill>
                      <a:srgbClr val="000000"/>
                    </a:solidFill>
                  </a:defRPr>
                </a:pPr>
              </a:p>
            </c:txPr>
            <c:showLegendKey val="0"/>
            <c:showVal val="0"/>
            <c:showBubbleSize val="0"/>
            <c:showCatName val="1"/>
            <c:showSerName val="0"/>
            <c:showLeaderLines val="1"/>
            <c:showPercent val="1"/>
          </c:dLbls>
          <c:cat>
            <c:strRef>
              <c:f>APRAŠYMAS!$B$13:$B$15</c:f>
              <c:strCache/>
            </c:strRef>
          </c:cat>
          <c:val>
            <c:numRef>
              <c:f>APRAŠYMAS!$C$13:$C$15</c:f>
              <c:numCache/>
            </c:numRef>
          </c:val>
        </c:ser>
      </c:pie3DChart>
      <c:spPr>
        <a:solidFill>
          <a:srgbClr val="FFFFFF"/>
        </a:solidFill>
        <a:ln w="3175">
          <a:noFill/>
        </a:ln>
      </c:spPr>
    </c:plotArea>
    <c:sideWall>
      <c:thickness val="0"/>
    </c:sideWall>
    <c:backWall>
      <c:thickness val="0"/>
    </c:backWall>
    <c:plotVisOnly val="1"/>
    <c:dispBlanksAs val="zero"/>
    <c:showDLblsOverMax val="0"/>
  </c:chart>
  <c:spPr>
    <a:solidFill>
      <a:srgbClr val="FFFFFF"/>
    </a:solidFill>
    <a:ln w="12700">
      <a:solidFill>
        <a:srgbClr val="FFFFFF"/>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solidFill>
                  <a:srgbClr val="000000"/>
                </a:solidFill>
              </a:rPr>
              <a:t>Programos Nr.12 įvykdymas pagal  2007 m. SVP</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cat>
            <c:strRef>
              <c:f>APRAŠYMAS!$A$4:$A$5</c:f>
              <c:strCache>
                <c:ptCount val="2"/>
                <c:pt idx="0">
                  <c:v>Asignavimų valdytojai: Klaipėdos miesto savivaldybės administracija, BĮ Klaipėdos miesto socialinės paramos centras, BĮ Neįgaliųjų dienos užimtumo centras „Klaipėdos lakštutė“, BĮ Klaipėdos miesto nakvynės namai, BĮ Klaipėdos miesto globos namai, BĮ Klaip</c:v>
                </c:pt>
              </c:strCache>
            </c:strRef>
          </c:cat>
          <c:val>
            <c:numRef>
              <c:f>APRAŠYMAS!$B$4:$B$5</c:f>
              <c:numCache>
                <c:ptCount val="2"/>
              </c:numCache>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9</xdr:row>
      <xdr:rowOff>104775</xdr:rowOff>
    </xdr:from>
    <xdr:to>
      <xdr:col>7</xdr:col>
      <xdr:colOff>47625</xdr:colOff>
      <xdr:row>18</xdr:row>
      <xdr:rowOff>0</xdr:rowOff>
    </xdr:to>
    <xdr:graphicFrame>
      <xdr:nvGraphicFramePr>
        <xdr:cNvPr id="1" name="Diagrama 3"/>
        <xdr:cNvGraphicFramePr/>
      </xdr:nvGraphicFramePr>
      <xdr:xfrm>
        <a:off x="352425" y="2962275"/>
        <a:ext cx="5057775" cy="2076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14</xdr:col>
      <xdr:colOff>762000</xdr:colOff>
      <xdr:row>0</xdr:row>
      <xdr:rowOff>0</xdr:rowOff>
    </xdr:to>
    <xdr:graphicFrame>
      <xdr:nvGraphicFramePr>
        <xdr:cNvPr id="1" name="Diagrama 1"/>
        <xdr:cNvGraphicFramePr/>
      </xdr:nvGraphicFramePr>
      <xdr:xfrm>
        <a:off x="2543175" y="0"/>
        <a:ext cx="56197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3"/>
  <sheetViews>
    <sheetView tabSelected="1" view="pageBreakPreview" zoomScaleSheetLayoutView="100" zoomScalePageLayoutView="0" workbookViewId="0" topLeftCell="A1">
      <selection activeCell="A1" sqref="A1:H2"/>
    </sheetView>
  </sheetViews>
  <sheetFormatPr defaultColWidth="9.140625" defaultRowHeight="12.75"/>
  <cols>
    <col min="1" max="1" width="19.7109375" style="0" customWidth="1"/>
    <col min="2" max="2" width="10.7109375" style="0" customWidth="1"/>
    <col min="3" max="3" width="11.140625" style="0" customWidth="1"/>
    <col min="4" max="4" width="10.8515625" style="0" customWidth="1"/>
    <col min="5" max="5" width="9.7109375" style="0" customWidth="1"/>
  </cols>
  <sheetData>
    <row r="1" spans="1:17" ht="15">
      <c r="A1" s="139" t="s">
        <v>209</v>
      </c>
      <c r="B1" s="140"/>
      <c r="C1" s="140"/>
      <c r="D1" s="140"/>
      <c r="E1" s="140"/>
      <c r="F1" s="140"/>
      <c r="G1" s="140"/>
      <c r="H1" s="140"/>
      <c r="I1" s="23"/>
      <c r="J1" s="1"/>
      <c r="K1" s="1"/>
      <c r="L1" s="1"/>
      <c r="M1" s="1"/>
      <c r="N1" s="1"/>
      <c r="O1" s="6"/>
      <c r="P1" s="1"/>
      <c r="Q1" s="1"/>
    </row>
    <row r="2" spans="1:17" ht="16.5" customHeight="1">
      <c r="A2" s="140"/>
      <c r="B2" s="140"/>
      <c r="C2" s="140"/>
      <c r="D2" s="140"/>
      <c r="E2" s="140"/>
      <c r="F2" s="140"/>
      <c r="G2" s="140"/>
      <c r="H2" s="140"/>
      <c r="I2" s="23"/>
      <c r="J2" s="18"/>
      <c r="K2" s="18"/>
      <c r="L2" s="18"/>
      <c r="M2" s="18"/>
      <c r="N2" s="19"/>
      <c r="O2" s="19"/>
      <c r="P2" s="1"/>
      <c r="Q2" s="1"/>
    </row>
    <row r="3" spans="1:17" ht="26.25" customHeight="1">
      <c r="A3" s="139" t="s">
        <v>185</v>
      </c>
      <c r="B3" s="139"/>
      <c r="C3" s="139"/>
      <c r="D3" s="139"/>
      <c r="E3" s="139"/>
      <c r="F3" s="139"/>
      <c r="G3" s="139"/>
      <c r="H3" s="139"/>
      <c r="I3" s="23"/>
      <c r="J3" s="18"/>
      <c r="K3" s="18"/>
      <c r="L3" s="18"/>
      <c r="M3" s="18"/>
      <c r="N3" s="19"/>
      <c r="O3" s="19"/>
      <c r="P3" s="1"/>
      <c r="Q3" s="1"/>
    </row>
    <row r="4" spans="1:17" ht="38.25" customHeight="1">
      <c r="A4" s="143" t="s">
        <v>223</v>
      </c>
      <c r="B4" s="144"/>
      <c r="C4" s="144"/>
      <c r="D4" s="144"/>
      <c r="E4" s="144"/>
      <c r="F4" s="144"/>
      <c r="G4" s="144"/>
      <c r="H4" s="144"/>
      <c r="I4" s="23"/>
      <c r="J4" s="15"/>
      <c r="K4" s="15"/>
      <c r="L4" s="15"/>
      <c r="M4" s="15"/>
      <c r="N4" s="15"/>
      <c r="O4" s="15"/>
      <c r="P4" s="1"/>
      <c r="Q4" s="1"/>
    </row>
    <row r="5" spans="1:17" ht="15.75" customHeight="1">
      <c r="A5" s="144"/>
      <c r="B5" s="144"/>
      <c r="C5" s="144"/>
      <c r="D5" s="144"/>
      <c r="E5" s="144"/>
      <c r="F5" s="144"/>
      <c r="G5" s="144"/>
      <c r="H5" s="144"/>
      <c r="I5" s="23"/>
      <c r="J5" s="15"/>
      <c r="K5" s="15"/>
      <c r="L5" s="15"/>
      <c r="M5" s="15"/>
      <c r="N5" s="15"/>
      <c r="O5" s="15"/>
      <c r="P5" s="1"/>
      <c r="Q5" s="1"/>
    </row>
    <row r="6" spans="1:17" ht="31.5" customHeight="1">
      <c r="A6" s="143" t="s">
        <v>224</v>
      </c>
      <c r="B6" s="142"/>
      <c r="C6" s="142"/>
      <c r="D6" s="142"/>
      <c r="E6" s="142"/>
      <c r="F6" s="142"/>
      <c r="G6" s="142"/>
      <c r="H6" s="142"/>
      <c r="I6" s="16"/>
      <c r="J6" s="16"/>
      <c r="K6" s="16"/>
      <c r="L6" s="16"/>
      <c r="M6" s="16"/>
      <c r="N6" s="16"/>
      <c r="O6" s="16"/>
      <c r="P6" s="1"/>
      <c r="Q6" s="1"/>
    </row>
    <row r="7" spans="1:17" ht="33.75" customHeight="1">
      <c r="A7" s="142"/>
      <c r="B7" s="142"/>
      <c r="C7" s="142"/>
      <c r="D7" s="142"/>
      <c r="E7" s="142"/>
      <c r="F7" s="142"/>
      <c r="G7" s="142"/>
      <c r="H7" s="142"/>
      <c r="I7" s="16"/>
      <c r="J7" s="16"/>
      <c r="K7" s="16"/>
      <c r="L7" s="16"/>
      <c r="M7" s="16"/>
      <c r="N7" s="16"/>
      <c r="O7" s="16"/>
      <c r="P7" s="1"/>
      <c r="Q7" s="1"/>
    </row>
    <row r="8" spans="1:17" ht="21.75" customHeight="1">
      <c r="A8" s="141" t="s">
        <v>226</v>
      </c>
      <c r="B8" s="142"/>
      <c r="C8" s="142"/>
      <c r="D8" s="142"/>
      <c r="E8" s="142"/>
      <c r="F8" s="142"/>
      <c r="G8" s="142"/>
      <c r="H8" s="142"/>
      <c r="I8" s="16"/>
      <c r="J8" s="16"/>
      <c r="K8" s="16"/>
      <c r="L8" s="16"/>
      <c r="M8" s="16"/>
      <c r="N8" s="16"/>
      <c r="O8" s="16"/>
      <c r="P8" s="1"/>
      <c r="Q8" s="1"/>
    </row>
    <row r="9" spans="1:17" ht="26.25" customHeight="1">
      <c r="A9" s="142"/>
      <c r="B9" s="142"/>
      <c r="C9" s="142"/>
      <c r="D9" s="142"/>
      <c r="E9" s="142"/>
      <c r="F9" s="142"/>
      <c r="G9" s="142"/>
      <c r="H9" s="142"/>
      <c r="I9" s="16"/>
      <c r="J9" s="16"/>
      <c r="K9" s="16"/>
      <c r="L9" s="16"/>
      <c r="M9" s="16"/>
      <c r="N9" s="16"/>
      <c r="O9" s="16"/>
      <c r="P9" s="1"/>
      <c r="Q9" s="1"/>
    </row>
    <row r="10" spans="1:17" ht="16.5" customHeight="1">
      <c r="A10" s="26"/>
      <c r="B10" s="25"/>
      <c r="C10" s="25"/>
      <c r="D10" s="25"/>
      <c r="E10" s="25"/>
      <c r="F10" s="25"/>
      <c r="G10" s="25"/>
      <c r="H10" s="25"/>
      <c r="I10" s="16"/>
      <c r="J10" s="16"/>
      <c r="K10" s="16"/>
      <c r="L10" s="16"/>
      <c r="M10" s="16"/>
      <c r="N10" s="16"/>
      <c r="O10" s="16"/>
      <c r="P10" s="1"/>
      <c r="Q10" s="1"/>
    </row>
    <row r="11" spans="1:17" ht="15.75" customHeight="1">
      <c r="A11" s="25"/>
      <c r="B11" s="25"/>
      <c r="C11" s="25"/>
      <c r="D11" s="25"/>
      <c r="E11" s="25"/>
      <c r="F11" s="25"/>
      <c r="G11" s="25"/>
      <c r="H11" s="25"/>
      <c r="I11" s="16"/>
      <c r="J11" s="16"/>
      <c r="K11" s="16"/>
      <c r="L11" s="16"/>
      <c r="M11" s="16"/>
      <c r="N11" s="16"/>
      <c r="O11" s="16"/>
      <c r="P11" s="1"/>
      <c r="Q11" s="1"/>
    </row>
    <row r="12" spans="1:17" ht="15.75">
      <c r="A12" s="27"/>
      <c r="B12" s="27"/>
      <c r="C12" s="27"/>
      <c r="D12" s="27"/>
      <c r="E12" s="27"/>
      <c r="F12" s="27"/>
      <c r="G12" s="27"/>
      <c r="H12" s="27"/>
      <c r="I12" s="22"/>
      <c r="J12" s="13"/>
      <c r="K12" s="13"/>
      <c r="L12" s="13"/>
      <c r="M12" s="13"/>
      <c r="N12" s="14"/>
      <c r="O12" s="14"/>
      <c r="P12" s="2"/>
      <c r="Q12" s="2"/>
    </row>
    <row r="13" spans="1:17" ht="25.5">
      <c r="A13" s="27"/>
      <c r="B13" s="132" t="s">
        <v>206</v>
      </c>
      <c r="C13" s="132">
        <v>55</v>
      </c>
      <c r="D13" s="27"/>
      <c r="E13" s="27"/>
      <c r="F13" s="27"/>
      <c r="G13" s="27"/>
      <c r="H13" s="27"/>
      <c r="I13" s="22"/>
      <c r="J13" s="13"/>
      <c r="K13" s="13"/>
      <c r="L13" s="13"/>
      <c r="M13" s="13"/>
      <c r="N13" s="14"/>
      <c r="O13" s="14"/>
      <c r="P13" s="2"/>
      <c r="Q13" s="2"/>
    </row>
    <row r="14" spans="1:17" ht="25.5">
      <c r="A14" s="27"/>
      <c r="B14" s="132" t="s">
        <v>207</v>
      </c>
      <c r="C14" s="132">
        <v>38</v>
      </c>
      <c r="D14" s="27"/>
      <c r="E14" s="27"/>
      <c r="F14" s="27"/>
      <c r="G14" s="27"/>
      <c r="H14" s="27"/>
      <c r="I14" s="22"/>
      <c r="J14" s="13"/>
      <c r="K14" s="13"/>
      <c r="L14" s="13"/>
      <c r="M14" s="13"/>
      <c r="N14" s="14"/>
      <c r="O14" s="14"/>
      <c r="P14" s="2"/>
      <c r="Q14" s="2"/>
    </row>
    <row r="15" spans="1:17" ht="25.5">
      <c r="A15" s="27"/>
      <c r="B15" s="132" t="s">
        <v>208</v>
      </c>
      <c r="C15" s="132">
        <v>7</v>
      </c>
      <c r="D15" s="27"/>
      <c r="E15" s="27"/>
      <c r="F15" s="27"/>
      <c r="G15" s="27"/>
      <c r="H15" s="27"/>
      <c r="I15" s="22"/>
      <c r="J15" s="13"/>
      <c r="K15" s="13"/>
      <c r="L15" s="13"/>
      <c r="M15" s="13"/>
      <c r="N15" s="14"/>
      <c r="O15" s="14"/>
      <c r="P15" s="2"/>
      <c r="Q15" s="2"/>
    </row>
    <row r="16" spans="1:17" ht="15.75">
      <c r="A16" s="27"/>
      <c r="B16" s="27"/>
      <c r="C16" s="27"/>
      <c r="D16" s="27"/>
      <c r="E16" s="27"/>
      <c r="F16" s="27"/>
      <c r="G16" s="27"/>
      <c r="H16" s="27"/>
      <c r="I16" s="22"/>
      <c r="J16" s="13"/>
      <c r="K16" s="13"/>
      <c r="L16" s="13"/>
      <c r="M16" s="13"/>
      <c r="N16" s="14"/>
      <c r="O16" s="14"/>
      <c r="P16" s="2"/>
      <c r="Q16" s="2"/>
    </row>
    <row r="17" spans="1:17" ht="15.75">
      <c r="A17" s="27"/>
      <c r="B17" s="27"/>
      <c r="C17" s="27"/>
      <c r="D17" s="27"/>
      <c r="E17" s="27"/>
      <c r="F17" s="27"/>
      <c r="G17" s="27"/>
      <c r="H17" s="27"/>
      <c r="I17" s="22"/>
      <c r="J17" s="13"/>
      <c r="K17" s="13"/>
      <c r="L17" s="13"/>
      <c r="M17" s="13"/>
      <c r="N17" s="14"/>
      <c r="O17" s="14"/>
      <c r="P17" s="2"/>
      <c r="Q17" s="2"/>
    </row>
    <row r="18" spans="1:17" ht="15.75">
      <c r="A18" s="27"/>
      <c r="B18" s="27"/>
      <c r="C18" s="27"/>
      <c r="D18" s="27"/>
      <c r="E18" s="27"/>
      <c r="F18" s="27"/>
      <c r="G18" s="27"/>
      <c r="H18" s="27"/>
      <c r="I18" s="22"/>
      <c r="J18" s="13"/>
      <c r="K18" s="13"/>
      <c r="L18" s="13"/>
      <c r="M18" s="13"/>
      <c r="N18" s="14"/>
      <c r="O18" s="14"/>
      <c r="P18" s="2"/>
      <c r="Q18" s="2"/>
    </row>
    <row r="19" spans="1:17" ht="20.25" customHeight="1">
      <c r="A19" s="28" t="s">
        <v>171</v>
      </c>
      <c r="B19" s="29"/>
      <c r="C19" s="29"/>
      <c r="D19" s="29"/>
      <c r="E19" s="29"/>
      <c r="F19" s="29"/>
      <c r="G19" s="29"/>
      <c r="H19" s="29"/>
      <c r="I19" s="16"/>
      <c r="J19" s="16"/>
      <c r="K19" s="16"/>
      <c r="L19" s="16"/>
      <c r="M19" s="16"/>
      <c r="N19" s="16"/>
      <c r="O19" s="16"/>
      <c r="P19" s="16"/>
      <c r="Q19" s="16"/>
    </row>
    <row r="20" spans="1:17" ht="31.5" customHeight="1">
      <c r="A20" s="143" t="s">
        <v>172</v>
      </c>
      <c r="B20" s="142"/>
      <c r="C20" s="142"/>
      <c r="D20" s="142"/>
      <c r="E20" s="142"/>
      <c r="F20" s="142"/>
      <c r="G20" s="142"/>
      <c r="H20" s="142"/>
      <c r="I20" s="16"/>
      <c r="J20" s="16"/>
      <c r="K20" s="16"/>
      <c r="L20" s="16"/>
      <c r="M20" s="16"/>
      <c r="N20" s="16"/>
      <c r="O20" s="16"/>
      <c r="P20" s="9"/>
      <c r="Q20" s="9"/>
    </row>
    <row r="21" spans="1:17" ht="24.75" customHeight="1">
      <c r="A21" s="26" t="s">
        <v>173</v>
      </c>
      <c r="B21" s="29"/>
      <c r="C21" s="29"/>
      <c r="D21" s="29"/>
      <c r="E21" s="29"/>
      <c r="F21" s="29"/>
      <c r="G21" s="29"/>
      <c r="H21" s="29"/>
      <c r="I21" s="16"/>
      <c r="J21" s="16"/>
      <c r="K21" s="16"/>
      <c r="L21" s="16"/>
      <c r="M21" s="16"/>
      <c r="N21" s="16"/>
      <c r="O21" s="16"/>
      <c r="P21" s="9"/>
      <c r="Q21" s="9"/>
    </row>
    <row r="22" spans="1:17" ht="18.75" customHeight="1">
      <c r="A22" s="143" t="s">
        <v>174</v>
      </c>
      <c r="B22" s="142"/>
      <c r="C22" s="142"/>
      <c r="D22" s="142"/>
      <c r="E22" s="142"/>
      <c r="F22" s="142"/>
      <c r="G22" s="142"/>
      <c r="H22" s="142"/>
      <c r="I22" s="16"/>
      <c r="J22" s="16"/>
      <c r="K22" s="16"/>
      <c r="L22" s="16"/>
      <c r="M22" s="16"/>
      <c r="N22" s="16"/>
      <c r="O22" s="16"/>
      <c r="P22" s="9"/>
      <c r="Q22" s="9"/>
    </row>
    <row r="23" spans="1:17" ht="15.75">
      <c r="A23" s="26" t="s">
        <v>176</v>
      </c>
      <c r="B23" s="29"/>
      <c r="C23" s="29"/>
      <c r="D23" s="29"/>
      <c r="E23" s="29"/>
      <c r="F23" s="29"/>
      <c r="G23" s="29"/>
      <c r="H23" s="29"/>
      <c r="I23" s="16"/>
      <c r="J23" s="16"/>
      <c r="K23" s="16"/>
      <c r="L23" s="16"/>
      <c r="M23" s="16"/>
      <c r="N23" s="16"/>
      <c r="O23" s="16"/>
      <c r="P23" s="9"/>
      <c r="Q23" s="9"/>
    </row>
    <row r="24" spans="1:17" ht="16.5" customHeight="1">
      <c r="A24" s="145" t="s">
        <v>175</v>
      </c>
      <c r="B24" s="146"/>
      <c r="C24" s="146"/>
      <c r="D24" s="146"/>
      <c r="E24" s="146"/>
      <c r="F24" s="146"/>
      <c r="G24" s="146"/>
      <c r="H24" s="146"/>
      <c r="I24" s="20"/>
      <c r="J24" s="20"/>
      <c r="K24" s="20"/>
      <c r="L24" s="20"/>
      <c r="M24" s="20"/>
      <c r="N24" s="20"/>
      <c r="O24" s="20"/>
      <c r="P24" s="9"/>
      <c r="Q24" s="9"/>
    </row>
    <row r="25" spans="1:17" ht="15.75">
      <c r="A25" s="26" t="s">
        <v>177</v>
      </c>
      <c r="B25" s="29"/>
      <c r="C25" s="29"/>
      <c r="D25" s="29"/>
      <c r="E25" s="29"/>
      <c r="F25" s="29"/>
      <c r="G25" s="29"/>
      <c r="H25" s="29"/>
      <c r="I25" s="16"/>
      <c r="J25" s="16"/>
      <c r="K25" s="16"/>
      <c r="L25" s="16"/>
      <c r="M25" s="16"/>
      <c r="N25" s="16"/>
      <c r="O25" s="16"/>
      <c r="P25" s="9"/>
      <c r="Q25" s="9"/>
    </row>
    <row r="26" spans="1:17" ht="15.75">
      <c r="A26" s="26" t="s">
        <v>178</v>
      </c>
      <c r="B26" s="29"/>
      <c r="C26" s="29"/>
      <c r="D26" s="29"/>
      <c r="E26" s="29"/>
      <c r="F26" s="29"/>
      <c r="G26" s="29"/>
      <c r="H26" s="29"/>
      <c r="I26" s="16"/>
      <c r="J26" s="16"/>
      <c r="K26" s="16"/>
      <c r="L26" s="16"/>
      <c r="M26" s="16"/>
      <c r="N26" s="16"/>
      <c r="O26" s="16"/>
      <c r="P26" s="9"/>
      <c r="Q26" s="9"/>
    </row>
    <row r="27" spans="1:17" ht="15.75">
      <c r="A27" s="26" t="s">
        <v>179</v>
      </c>
      <c r="B27" s="29"/>
      <c r="C27" s="29"/>
      <c r="D27" s="29"/>
      <c r="E27" s="29"/>
      <c r="F27" s="29"/>
      <c r="G27" s="29"/>
      <c r="H27" s="29"/>
      <c r="I27" s="16"/>
      <c r="J27" s="16"/>
      <c r="K27" s="16"/>
      <c r="L27" s="16"/>
      <c r="M27" s="16"/>
      <c r="N27" s="16"/>
      <c r="O27" s="16"/>
      <c r="P27" s="9"/>
      <c r="Q27" s="9"/>
    </row>
    <row r="28" spans="1:17" ht="30" customHeight="1">
      <c r="A28" s="141" t="s">
        <v>180</v>
      </c>
      <c r="B28" s="142"/>
      <c r="C28" s="142"/>
      <c r="D28" s="142"/>
      <c r="E28" s="142"/>
      <c r="F28" s="142"/>
      <c r="G28" s="142"/>
      <c r="H28" s="142"/>
      <c r="I28" s="16"/>
      <c r="J28" s="16"/>
      <c r="K28" s="16"/>
      <c r="L28" s="16"/>
      <c r="M28" s="16"/>
      <c r="N28" s="16"/>
      <c r="O28" s="16"/>
      <c r="P28" s="9"/>
      <c r="Q28" s="9"/>
    </row>
    <row r="29" spans="1:17" ht="41.25" customHeight="1">
      <c r="A29" s="141" t="s">
        <v>181</v>
      </c>
      <c r="B29" s="142"/>
      <c r="C29" s="142"/>
      <c r="D29" s="142"/>
      <c r="E29" s="142"/>
      <c r="F29" s="142"/>
      <c r="G29" s="142"/>
      <c r="H29" s="142"/>
      <c r="I29" s="16"/>
      <c r="J29" s="16"/>
      <c r="K29" s="16"/>
      <c r="L29" s="16"/>
      <c r="M29" s="16"/>
      <c r="N29" s="16"/>
      <c r="O29" s="16"/>
      <c r="P29" s="9"/>
      <c r="Q29" s="9"/>
    </row>
    <row r="30" spans="1:17" ht="33" customHeight="1">
      <c r="A30" s="143" t="s">
        <v>182</v>
      </c>
      <c r="B30" s="142"/>
      <c r="C30" s="142"/>
      <c r="D30" s="142"/>
      <c r="E30" s="142"/>
      <c r="F30" s="142"/>
      <c r="G30" s="142"/>
      <c r="H30" s="142"/>
      <c r="I30" s="16"/>
      <c r="J30" s="21"/>
      <c r="K30" s="21"/>
      <c r="L30" s="21"/>
      <c r="M30" s="21"/>
      <c r="N30" s="21"/>
      <c r="O30" s="21"/>
      <c r="P30" s="9"/>
      <c r="Q30" s="9"/>
    </row>
    <row r="31" spans="1:17" ht="16.5" customHeight="1">
      <c r="A31" s="147" t="s">
        <v>183</v>
      </c>
      <c r="B31" s="146"/>
      <c r="C31" s="146"/>
      <c r="D31" s="146"/>
      <c r="E31" s="146"/>
      <c r="F31" s="146"/>
      <c r="G31" s="146"/>
      <c r="H31" s="146"/>
      <c r="I31" s="20"/>
      <c r="J31" s="20"/>
      <c r="K31" s="20"/>
      <c r="L31" s="20"/>
      <c r="M31" s="20"/>
      <c r="N31" s="20"/>
      <c r="O31" s="20"/>
      <c r="P31" s="9"/>
      <c r="Q31" s="9"/>
    </row>
    <row r="32" spans="1:17" ht="15.75">
      <c r="A32" s="31"/>
      <c r="B32" s="30"/>
      <c r="C32" s="30"/>
      <c r="D32" s="30"/>
      <c r="E32" s="30"/>
      <c r="F32" s="30"/>
      <c r="G32" s="30"/>
      <c r="H32" s="30"/>
      <c r="I32" s="20"/>
      <c r="J32" s="20"/>
      <c r="K32" s="20"/>
      <c r="L32" s="20"/>
      <c r="M32" s="20"/>
      <c r="N32" s="20"/>
      <c r="O32" s="20"/>
      <c r="P32" s="9"/>
      <c r="Q32" s="9"/>
    </row>
    <row r="33" spans="1:17" ht="15.75">
      <c r="A33" s="17"/>
      <c r="B33" s="16"/>
      <c r="C33" s="16"/>
      <c r="D33" s="16"/>
      <c r="E33" s="16"/>
      <c r="F33" s="16"/>
      <c r="G33" s="16"/>
      <c r="H33" s="16"/>
      <c r="I33" s="16"/>
      <c r="J33" s="16"/>
      <c r="K33" s="16"/>
      <c r="L33" s="16"/>
      <c r="M33" s="16"/>
      <c r="N33" s="16"/>
      <c r="O33" s="16"/>
      <c r="P33" s="1"/>
      <c r="Q33" s="1"/>
    </row>
  </sheetData>
  <sheetProtection/>
  <mergeCells count="12">
    <mergeCell ref="A30:H30"/>
    <mergeCell ref="A31:H31"/>
    <mergeCell ref="A1:H2"/>
    <mergeCell ref="A3:H3"/>
    <mergeCell ref="A29:H29"/>
    <mergeCell ref="A4:H5"/>
    <mergeCell ref="A6:H7"/>
    <mergeCell ref="A8:H9"/>
    <mergeCell ref="A28:H28"/>
    <mergeCell ref="A20:H20"/>
    <mergeCell ref="A22:H22"/>
    <mergeCell ref="A24:H24"/>
  </mergeCells>
  <printOptions/>
  <pageMargins left="0.984251968503937" right="0.3937007874015748" top="0.7874015748031497" bottom="0.3937007874015748"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HT140"/>
  <sheetViews>
    <sheetView view="pageBreakPreview" zoomScaleSheetLayoutView="100" zoomScalePageLayoutView="0" workbookViewId="0" topLeftCell="A1">
      <selection activeCell="A1" sqref="A1"/>
    </sheetView>
  </sheetViews>
  <sheetFormatPr defaultColWidth="9.140625" defaultRowHeight="12.75"/>
  <cols>
    <col min="1" max="1" width="4.140625" style="1" customWidth="1"/>
    <col min="2" max="2" width="3.8515625" style="1" customWidth="1"/>
    <col min="3" max="3" width="2.7109375" style="1" customWidth="1"/>
    <col min="4" max="4" width="24.28125" style="1" customWidth="1"/>
    <col min="5" max="5" width="3.140625" style="1" customWidth="1"/>
    <col min="6" max="7" width="4.421875" style="1" customWidth="1"/>
    <col min="8" max="8" width="5.8515625" style="1" customWidth="1"/>
    <col min="9" max="9" width="6.8515625" style="1" customWidth="1"/>
    <col min="10" max="10" width="7.00390625" style="1" customWidth="1"/>
    <col min="11" max="11" width="6.57421875" style="1" customWidth="1"/>
    <col min="12" max="12" width="25.8515625" style="1" customWidth="1"/>
    <col min="13" max="13" width="5.8515625" style="1" customWidth="1"/>
    <col min="14" max="14" width="6.00390625" style="1" customWidth="1"/>
    <col min="15" max="15" width="50.7109375" style="1" customWidth="1"/>
    <col min="16" max="16384" width="9.140625" style="1" customWidth="1"/>
  </cols>
  <sheetData>
    <row r="1" spans="1:15" ht="32.25" customHeight="1">
      <c r="A1" s="90"/>
      <c r="B1" s="91"/>
      <c r="C1" s="91"/>
      <c r="D1" s="480" t="s">
        <v>202</v>
      </c>
      <c r="E1" s="480"/>
      <c r="F1" s="480"/>
      <c r="G1" s="480"/>
      <c r="H1" s="480"/>
      <c r="I1" s="480"/>
      <c r="J1" s="480"/>
      <c r="K1" s="480"/>
      <c r="L1" s="480"/>
      <c r="M1" s="480"/>
      <c r="N1" s="480"/>
      <c r="O1" s="481"/>
    </row>
    <row r="2" spans="1:15" ht="16.5" customHeight="1">
      <c r="A2" s="482" t="s">
        <v>185</v>
      </c>
      <c r="B2" s="483"/>
      <c r="C2" s="483"/>
      <c r="D2" s="483"/>
      <c r="E2" s="483"/>
      <c r="F2" s="483"/>
      <c r="G2" s="483"/>
      <c r="H2" s="483"/>
      <c r="I2" s="483"/>
      <c r="J2" s="483"/>
      <c r="K2" s="483"/>
      <c r="L2" s="483"/>
      <c r="M2" s="483"/>
      <c r="N2" s="483"/>
      <c r="O2" s="481"/>
    </row>
    <row r="3" ht="12" customHeight="1" thickBot="1">
      <c r="O3" s="6" t="s">
        <v>31</v>
      </c>
    </row>
    <row r="4" spans="1:15" ht="24" customHeight="1" thickBot="1">
      <c r="A4" s="341" t="s">
        <v>213</v>
      </c>
      <c r="B4" s="342"/>
      <c r="C4" s="342"/>
      <c r="D4" s="338" t="s">
        <v>32</v>
      </c>
      <c r="E4" s="321" t="s">
        <v>33</v>
      </c>
      <c r="F4" s="321" t="s">
        <v>34</v>
      </c>
      <c r="G4" s="321" t="s">
        <v>35</v>
      </c>
      <c r="H4" s="321" t="s">
        <v>36</v>
      </c>
      <c r="I4" s="177" t="s">
        <v>143</v>
      </c>
      <c r="J4" s="178"/>
      <c r="K4" s="178"/>
      <c r="L4" s="177" t="s">
        <v>37</v>
      </c>
      <c r="M4" s="177"/>
      <c r="N4" s="178"/>
      <c r="O4" s="166" t="s">
        <v>138</v>
      </c>
    </row>
    <row r="5" spans="1:15" ht="24" customHeight="1">
      <c r="A5" s="343"/>
      <c r="B5" s="344"/>
      <c r="C5" s="344"/>
      <c r="D5" s="339"/>
      <c r="E5" s="337"/>
      <c r="F5" s="337"/>
      <c r="G5" s="337"/>
      <c r="H5" s="337"/>
      <c r="I5" s="321" t="s">
        <v>220</v>
      </c>
      <c r="J5" s="190" t="s">
        <v>221</v>
      </c>
      <c r="K5" s="190" t="s">
        <v>139</v>
      </c>
      <c r="L5" s="226" t="s">
        <v>38</v>
      </c>
      <c r="M5" s="175" t="s">
        <v>144</v>
      </c>
      <c r="N5" s="175" t="s">
        <v>145</v>
      </c>
      <c r="O5" s="167"/>
    </row>
    <row r="6" spans="1:15" ht="62.25" customHeight="1" thickBot="1">
      <c r="A6" s="345"/>
      <c r="B6" s="346"/>
      <c r="C6" s="346"/>
      <c r="D6" s="340"/>
      <c r="E6" s="322"/>
      <c r="F6" s="322"/>
      <c r="G6" s="322"/>
      <c r="H6" s="322"/>
      <c r="I6" s="322"/>
      <c r="J6" s="191"/>
      <c r="K6" s="192"/>
      <c r="L6" s="227"/>
      <c r="M6" s="176"/>
      <c r="N6" s="176"/>
      <c r="O6" s="167"/>
    </row>
    <row r="7" spans="1:15" ht="87.75" customHeight="1">
      <c r="A7" s="316" t="s">
        <v>39</v>
      </c>
      <c r="B7" s="333" t="s">
        <v>39</v>
      </c>
      <c r="C7" s="347" t="s">
        <v>39</v>
      </c>
      <c r="D7" s="335" t="s">
        <v>124</v>
      </c>
      <c r="E7" s="357"/>
      <c r="F7" s="323" t="s">
        <v>61</v>
      </c>
      <c r="G7" s="349" t="s">
        <v>211</v>
      </c>
      <c r="H7" s="75" t="s">
        <v>100</v>
      </c>
      <c r="I7" s="5">
        <v>13252.8</v>
      </c>
      <c r="J7" s="5">
        <v>13252.8</v>
      </c>
      <c r="K7" s="5">
        <v>16733.9</v>
      </c>
      <c r="L7" s="188" t="s">
        <v>67</v>
      </c>
      <c r="M7" s="186">
        <v>43.2</v>
      </c>
      <c r="N7" s="170">
        <v>55.2</v>
      </c>
      <c r="O7" s="154" t="s">
        <v>239</v>
      </c>
    </row>
    <row r="8" spans="1:15" ht="17.25" customHeight="1" thickBot="1">
      <c r="A8" s="317"/>
      <c r="B8" s="334"/>
      <c r="C8" s="348"/>
      <c r="D8" s="336"/>
      <c r="E8" s="268"/>
      <c r="F8" s="324"/>
      <c r="G8" s="247"/>
      <c r="H8" s="73" t="s">
        <v>62</v>
      </c>
      <c r="I8" s="74">
        <f>I7</f>
        <v>13252.8</v>
      </c>
      <c r="J8" s="74">
        <f>J7</f>
        <v>13252.8</v>
      </c>
      <c r="K8" s="74">
        <f>K7</f>
        <v>16733.9</v>
      </c>
      <c r="L8" s="189"/>
      <c r="M8" s="187"/>
      <c r="N8" s="171"/>
      <c r="O8" s="156"/>
    </row>
    <row r="9" spans="1:15" ht="16.5" customHeight="1">
      <c r="A9" s="316" t="s">
        <v>39</v>
      </c>
      <c r="B9" s="333" t="s">
        <v>39</v>
      </c>
      <c r="C9" s="347" t="s">
        <v>40</v>
      </c>
      <c r="D9" s="275" t="s">
        <v>69</v>
      </c>
      <c r="E9" s="267"/>
      <c r="F9" s="351" t="s">
        <v>61</v>
      </c>
      <c r="G9" s="246" t="s">
        <v>211</v>
      </c>
      <c r="H9" s="49" t="s">
        <v>71</v>
      </c>
      <c r="I9" s="5">
        <v>1873.9</v>
      </c>
      <c r="J9" s="66">
        <v>1240.7</v>
      </c>
      <c r="K9" s="5">
        <v>1154.3</v>
      </c>
      <c r="L9" s="223" t="s">
        <v>91</v>
      </c>
      <c r="M9" s="228">
        <v>1.4</v>
      </c>
      <c r="N9" s="172">
        <v>0.8</v>
      </c>
      <c r="O9" s="150" t="s">
        <v>0</v>
      </c>
    </row>
    <row r="10" spans="1:15" ht="17.25" customHeight="1">
      <c r="A10" s="317"/>
      <c r="B10" s="334"/>
      <c r="C10" s="348"/>
      <c r="D10" s="302"/>
      <c r="E10" s="300"/>
      <c r="F10" s="352"/>
      <c r="G10" s="280"/>
      <c r="H10" s="56" t="s">
        <v>141</v>
      </c>
      <c r="I10" s="66"/>
      <c r="J10" s="66">
        <v>130.4</v>
      </c>
      <c r="K10" s="66">
        <v>119.6</v>
      </c>
      <c r="L10" s="224"/>
      <c r="M10" s="180"/>
      <c r="N10" s="173"/>
      <c r="O10" s="211"/>
    </row>
    <row r="11" spans="1:15" ht="15.75" customHeight="1" thickBot="1">
      <c r="A11" s="317"/>
      <c r="B11" s="334"/>
      <c r="C11" s="348"/>
      <c r="D11" s="276"/>
      <c r="E11" s="268"/>
      <c r="F11" s="324"/>
      <c r="G11" s="247"/>
      <c r="H11" s="89" t="s">
        <v>62</v>
      </c>
      <c r="I11" s="74">
        <f>I9</f>
        <v>1873.9</v>
      </c>
      <c r="J11" s="74">
        <f>J9+J10</f>
        <v>1371.1000000000001</v>
      </c>
      <c r="K11" s="74">
        <f>K9+K10</f>
        <v>1273.8999999999999</v>
      </c>
      <c r="L11" s="225"/>
      <c r="M11" s="229"/>
      <c r="N11" s="174"/>
      <c r="O11" s="211"/>
    </row>
    <row r="12" spans="1:15" ht="17.25" customHeight="1">
      <c r="A12" s="316" t="s">
        <v>39</v>
      </c>
      <c r="B12" s="333" t="s">
        <v>39</v>
      </c>
      <c r="C12" s="347" t="s">
        <v>41</v>
      </c>
      <c r="D12" s="275" t="s">
        <v>90</v>
      </c>
      <c r="E12" s="267"/>
      <c r="F12" s="351" t="s">
        <v>61</v>
      </c>
      <c r="G12" s="246" t="s">
        <v>211</v>
      </c>
      <c r="H12" s="373" t="s">
        <v>100</v>
      </c>
      <c r="I12" s="184">
        <v>19380.2</v>
      </c>
      <c r="J12" s="184">
        <v>18140.2</v>
      </c>
      <c r="K12" s="184">
        <v>17781.7</v>
      </c>
      <c r="L12" s="193" t="s">
        <v>91</v>
      </c>
      <c r="M12" s="172">
        <v>18.2</v>
      </c>
      <c r="N12" s="172">
        <v>16.6</v>
      </c>
      <c r="O12" s="230" t="s">
        <v>146</v>
      </c>
    </row>
    <row r="13" spans="1:15" ht="43.5" customHeight="1">
      <c r="A13" s="317"/>
      <c r="B13" s="334"/>
      <c r="C13" s="348"/>
      <c r="D13" s="302"/>
      <c r="E13" s="300"/>
      <c r="F13" s="352"/>
      <c r="G13" s="280"/>
      <c r="H13" s="185"/>
      <c r="I13" s="185"/>
      <c r="J13" s="185"/>
      <c r="K13" s="185"/>
      <c r="L13" s="194"/>
      <c r="M13" s="173"/>
      <c r="N13" s="173"/>
      <c r="O13" s="231"/>
    </row>
    <row r="14" spans="1:15" ht="56.25" customHeight="1">
      <c r="A14" s="317"/>
      <c r="B14" s="334"/>
      <c r="C14" s="348"/>
      <c r="D14" s="302"/>
      <c r="E14" s="300"/>
      <c r="F14" s="352"/>
      <c r="G14" s="280"/>
      <c r="H14" s="56" t="s">
        <v>47</v>
      </c>
      <c r="I14" s="66">
        <v>144</v>
      </c>
      <c r="J14" s="61">
        <v>164</v>
      </c>
      <c r="K14" s="66">
        <v>157.7</v>
      </c>
      <c r="L14" s="358" t="s">
        <v>102</v>
      </c>
      <c r="M14" s="180">
        <v>36</v>
      </c>
      <c r="N14" s="179">
        <v>22</v>
      </c>
      <c r="O14" s="168" t="s">
        <v>1</v>
      </c>
    </row>
    <row r="15" spans="1:15" ht="21" customHeight="1" thickBot="1">
      <c r="A15" s="317"/>
      <c r="B15" s="334"/>
      <c r="C15" s="348"/>
      <c r="D15" s="276"/>
      <c r="E15" s="268"/>
      <c r="F15" s="324"/>
      <c r="G15" s="247"/>
      <c r="H15" s="69" t="s">
        <v>62</v>
      </c>
      <c r="I15" s="68">
        <f>I12+I14</f>
        <v>19524.2</v>
      </c>
      <c r="J15" s="68">
        <f>J12+J14</f>
        <v>18304.2</v>
      </c>
      <c r="K15" s="68">
        <f>K12+K14</f>
        <v>17939.4</v>
      </c>
      <c r="L15" s="242"/>
      <c r="M15" s="181"/>
      <c r="N15" s="174"/>
      <c r="O15" s="232"/>
    </row>
    <row r="16" spans="1:15" ht="49.5" customHeight="1">
      <c r="A16" s="362" t="s">
        <v>39</v>
      </c>
      <c r="B16" s="365" t="s">
        <v>39</v>
      </c>
      <c r="C16" s="368" t="s">
        <v>42</v>
      </c>
      <c r="D16" s="328" t="s">
        <v>186</v>
      </c>
      <c r="E16" s="411"/>
      <c r="F16" s="353" t="s">
        <v>61</v>
      </c>
      <c r="G16" s="354" t="s">
        <v>211</v>
      </c>
      <c r="H16" s="92" t="s">
        <v>71</v>
      </c>
      <c r="I16" s="62">
        <v>2263.3</v>
      </c>
      <c r="J16" s="62">
        <v>1211.8</v>
      </c>
      <c r="K16" s="62">
        <v>1208.3</v>
      </c>
      <c r="L16" s="97" t="s">
        <v>92</v>
      </c>
      <c r="M16" s="100">
        <v>11.7</v>
      </c>
      <c r="N16" s="100">
        <v>4.7</v>
      </c>
      <c r="O16" s="46" t="s">
        <v>2</v>
      </c>
    </row>
    <row r="17" spans="1:15" ht="17.25" customHeight="1">
      <c r="A17" s="363"/>
      <c r="B17" s="366"/>
      <c r="C17" s="369"/>
      <c r="D17" s="359"/>
      <c r="E17" s="412"/>
      <c r="F17" s="279"/>
      <c r="G17" s="355"/>
      <c r="H17" s="71"/>
      <c r="I17" s="71"/>
      <c r="J17" s="71"/>
      <c r="K17" s="71"/>
      <c r="L17" s="358" t="s">
        <v>133</v>
      </c>
      <c r="M17" s="182">
        <v>5</v>
      </c>
      <c r="N17" s="182" t="s">
        <v>147</v>
      </c>
      <c r="O17" s="168" t="s">
        <v>148</v>
      </c>
    </row>
    <row r="18" spans="1:15" ht="22.5" customHeight="1" thickBot="1">
      <c r="A18" s="364"/>
      <c r="B18" s="367"/>
      <c r="C18" s="370"/>
      <c r="D18" s="360"/>
      <c r="E18" s="413"/>
      <c r="F18" s="245"/>
      <c r="G18" s="356"/>
      <c r="H18" s="68" t="s">
        <v>62</v>
      </c>
      <c r="I18" s="68">
        <f>SUM(I16:I17)</f>
        <v>2263.3</v>
      </c>
      <c r="J18" s="68">
        <f>SUM(J16:J17)</f>
        <v>1211.8</v>
      </c>
      <c r="K18" s="68">
        <f>SUM(K16:K17)</f>
        <v>1208.3</v>
      </c>
      <c r="L18" s="361"/>
      <c r="M18" s="183"/>
      <c r="N18" s="183"/>
      <c r="O18" s="169"/>
    </row>
    <row r="19" spans="1:15" ht="20.25" customHeight="1">
      <c r="A19" s="316" t="s">
        <v>39</v>
      </c>
      <c r="B19" s="333" t="s">
        <v>39</v>
      </c>
      <c r="C19" s="347" t="s">
        <v>44</v>
      </c>
      <c r="D19" s="275" t="s">
        <v>73</v>
      </c>
      <c r="E19" s="267"/>
      <c r="F19" s="375" t="s">
        <v>61</v>
      </c>
      <c r="G19" s="246" t="s">
        <v>211</v>
      </c>
      <c r="H19" s="49" t="s">
        <v>71</v>
      </c>
      <c r="I19" s="5">
        <v>1941.8</v>
      </c>
      <c r="J19" s="62">
        <v>1617</v>
      </c>
      <c r="K19" s="5">
        <v>1583</v>
      </c>
      <c r="L19" s="223" t="s">
        <v>93</v>
      </c>
      <c r="M19" s="228">
        <v>207</v>
      </c>
      <c r="N19" s="172">
        <v>169</v>
      </c>
      <c r="O19" s="150" t="s">
        <v>149</v>
      </c>
    </row>
    <row r="20" spans="1:15" ht="18" customHeight="1" thickBot="1">
      <c r="A20" s="371"/>
      <c r="B20" s="372"/>
      <c r="C20" s="374"/>
      <c r="D20" s="276"/>
      <c r="E20" s="268"/>
      <c r="F20" s="376"/>
      <c r="G20" s="247"/>
      <c r="H20" s="69" t="s">
        <v>62</v>
      </c>
      <c r="I20" s="68">
        <f>SUM(I19)</f>
        <v>1941.8</v>
      </c>
      <c r="J20" s="68">
        <f>SUM(J19)</f>
        <v>1617</v>
      </c>
      <c r="K20" s="68">
        <f>SUM(K19)</f>
        <v>1583</v>
      </c>
      <c r="L20" s="225"/>
      <c r="M20" s="229"/>
      <c r="N20" s="174"/>
      <c r="O20" s="151"/>
    </row>
    <row r="21" spans="1:15" ht="28.5" customHeight="1">
      <c r="A21" s="316" t="s">
        <v>39</v>
      </c>
      <c r="B21" s="333" t="s">
        <v>39</v>
      </c>
      <c r="C21" s="347" t="s">
        <v>45</v>
      </c>
      <c r="D21" s="275" t="s">
        <v>113</v>
      </c>
      <c r="E21" s="267"/>
      <c r="F21" s="282" t="s">
        <v>61</v>
      </c>
      <c r="G21" s="286" t="s">
        <v>210</v>
      </c>
      <c r="H21" s="49" t="s">
        <v>47</v>
      </c>
      <c r="I21" s="5">
        <v>10042.2</v>
      </c>
      <c r="J21" s="76">
        <v>10042.2</v>
      </c>
      <c r="K21" s="5">
        <v>9164.5</v>
      </c>
      <c r="L21" s="48" t="s">
        <v>150</v>
      </c>
      <c r="M21" s="49">
        <v>7110</v>
      </c>
      <c r="N21" s="93">
        <v>7109.3</v>
      </c>
      <c r="O21" s="34" t="s">
        <v>170</v>
      </c>
    </row>
    <row r="22" spans="1:15" ht="23.25" customHeight="1">
      <c r="A22" s="317"/>
      <c r="B22" s="334"/>
      <c r="C22" s="348"/>
      <c r="D22" s="302"/>
      <c r="E22" s="300"/>
      <c r="F22" s="279"/>
      <c r="G22" s="287"/>
      <c r="H22" s="56" t="s">
        <v>47</v>
      </c>
      <c r="I22" s="66">
        <v>83.3</v>
      </c>
      <c r="J22" s="66">
        <v>83.3</v>
      </c>
      <c r="K22" s="66">
        <v>36.5</v>
      </c>
      <c r="L22" s="164" t="s">
        <v>151</v>
      </c>
      <c r="M22" s="238">
        <v>4.3</v>
      </c>
      <c r="N22" s="238">
        <v>4.3</v>
      </c>
      <c r="O22" s="148" t="s">
        <v>170</v>
      </c>
    </row>
    <row r="23" spans="1:15" ht="24.75" customHeight="1" thickBot="1">
      <c r="A23" s="371"/>
      <c r="B23" s="372"/>
      <c r="C23" s="374"/>
      <c r="D23" s="276"/>
      <c r="E23" s="268"/>
      <c r="F23" s="285"/>
      <c r="G23" s="288"/>
      <c r="H23" s="73" t="s">
        <v>62</v>
      </c>
      <c r="I23" s="74">
        <f>SUM(I21:I22)</f>
        <v>10125.5</v>
      </c>
      <c r="J23" s="74">
        <f>SUM(J21:J22)</f>
        <v>10125.5</v>
      </c>
      <c r="K23" s="74">
        <f>SUM(K21:K22)</f>
        <v>9201</v>
      </c>
      <c r="L23" s="165"/>
      <c r="M23" s="240"/>
      <c r="N23" s="239"/>
      <c r="O23" s="149"/>
    </row>
    <row r="24" spans="1:15" ht="32.25" customHeight="1">
      <c r="A24" s="316" t="s">
        <v>39</v>
      </c>
      <c r="B24" s="333" t="s">
        <v>39</v>
      </c>
      <c r="C24" s="347" t="s">
        <v>46</v>
      </c>
      <c r="D24" s="275" t="s">
        <v>74</v>
      </c>
      <c r="E24" s="267"/>
      <c r="F24" s="282" t="s">
        <v>61</v>
      </c>
      <c r="G24" s="246" t="s">
        <v>211</v>
      </c>
      <c r="H24" s="49" t="s">
        <v>47</v>
      </c>
      <c r="I24" s="5">
        <f>414+69</f>
        <v>483</v>
      </c>
      <c r="J24" s="71">
        <v>717.3</v>
      </c>
      <c r="K24" s="5">
        <v>712.6</v>
      </c>
      <c r="L24" s="258" t="s">
        <v>72</v>
      </c>
      <c r="M24" s="236">
        <v>2000</v>
      </c>
      <c r="N24" s="152">
        <v>2988</v>
      </c>
      <c r="O24" s="161" t="s">
        <v>3</v>
      </c>
    </row>
    <row r="25" spans="1:15" ht="19.5" customHeight="1" thickBot="1">
      <c r="A25" s="317"/>
      <c r="B25" s="334"/>
      <c r="C25" s="348"/>
      <c r="D25" s="276"/>
      <c r="E25" s="268"/>
      <c r="F25" s="285"/>
      <c r="G25" s="247"/>
      <c r="H25" s="69" t="s">
        <v>62</v>
      </c>
      <c r="I25" s="68">
        <f>I24</f>
        <v>483</v>
      </c>
      <c r="J25" s="68">
        <f>J24</f>
        <v>717.3</v>
      </c>
      <c r="K25" s="68">
        <f>K24</f>
        <v>712.6</v>
      </c>
      <c r="L25" s="205"/>
      <c r="M25" s="237"/>
      <c r="N25" s="153"/>
      <c r="O25" s="156"/>
    </row>
    <row r="26" spans="1:15" ht="34.5" customHeight="1">
      <c r="A26" s="316" t="s">
        <v>39</v>
      </c>
      <c r="B26" s="333" t="s">
        <v>39</v>
      </c>
      <c r="C26" s="347" t="s">
        <v>50</v>
      </c>
      <c r="D26" s="275" t="s">
        <v>75</v>
      </c>
      <c r="E26" s="267"/>
      <c r="F26" s="282" t="s">
        <v>61</v>
      </c>
      <c r="G26" s="246" t="s">
        <v>211</v>
      </c>
      <c r="H26" s="49" t="s">
        <v>47</v>
      </c>
      <c r="I26" s="5">
        <v>300</v>
      </c>
      <c r="J26" s="5">
        <v>65.7</v>
      </c>
      <c r="K26" s="5">
        <v>65.7</v>
      </c>
      <c r="L26" s="223" t="s">
        <v>72</v>
      </c>
      <c r="M26" s="228">
        <v>85</v>
      </c>
      <c r="N26" s="172">
        <v>22</v>
      </c>
      <c r="O26" s="150" t="s">
        <v>152</v>
      </c>
    </row>
    <row r="27" spans="1:15" ht="19.5" customHeight="1" thickBot="1">
      <c r="A27" s="371"/>
      <c r="B27" s="372"/>
      <c r="C27" s="374"/>
      <c r="D27" s="276"/>
      <c r="E27" s="268"/>
      <c r="F27" s="285"/>
      <c r="G27" s="247"/>
      <c r="H27" s="69" t="s">
        <v>62</v>
      </c>
      <c r="I27" s="68">
        <f>I26</f>
        <v>300</v>
      </c>
      <c r="J27" s="68">
        <f>J26</f>
        <v>65.7</v>
      </c>
      <c r="K27" s="68">
        <f>K26</f>
        <v>65.7</v>
      </c>
      <c r="L27" s="225"/>
      <c r="M27" s="229"/>
      <c r="N27" s="174"/>
      <c r="O27" s="151"/>
    </row>
    <row r="28" spans="1:15" ht="66" customHeight="1">
      <c r="A28" s="316" t="s">
        <v>39</v>
      </c>
      <c r="B28" s="333" t="s">
        <v>39</v>
      </c>
      <c r="C28" s="347" t="s">
        <v>51</v>
      </c>
      <c r="D28" s="275" t="s">
        <v>136</v>
      </c>
      <c r="E28" s="267"/>
      <c r="F28" s="282" t="s">
        <v>61</v>
      </c>
      <c r="G28" s="246" t="s">
        <v>211</v>
      </c>
      <c r="H28" s="49" t="s">
        <v>141</v>
      </c>
      <c r="I28" s="5"/>
      <c r="J28" s="5">
        <v>16.3</v>
      </c>
      <c r="K28" s="5">
        <v>16.3</v>
      </c>
      <c r="L28" s="250" t="s">
        <v>72</v>
      </c>
      <c r="M28" s="158">
        <v>10</v>
      </c>
      <c r="N28" s="158">
        <v>8</v>
      </c>
      <c r="O28" s="200" t="s">
        <v>153</v>
      </c>
    </row>
    <row r="29" spans="1:15" ht="71.25" customHeight="1">
      <c r="A29" s="317"/>
      <c r="B29" s="334"/>
      <c r="C29" s="348"/>
      <c r="D29" s="302"/>
      <c r="E29" s="300"/>
      <c r="F29" s="279"/>
      <c r="G29" s="280"/>
      <c r="H29" s="56" t="s">
        <v>100</v>
      </c>
      <c r="I29" s="94"/>
      <c r="J29" s="56">
        <v>17.3</v>
      </c>
      <c r="K29" s="56">
        <v>17.3</v>
      </c>
      <c r="L29" s="380"/>
      <c r="M29" s="159"/>
      <c r="N29" s="159"/>
      <c r="O29" s="214"/>
    </row>
    <row r="30" spans="1:15" ht="17.25" customHeight="1" thickBot="1">
      <c r="A30" s="371"/>
      <c r="B30" s="372"/>
      <c r="C30" s="374"/>
      <c r="D30" s="276"/>
      <c r="E30" s="268"/>
      <c r="F30" s="285"/>
      <c r="G30" s="247"/>
      <c r="H30" s="73" t="s">
        <v>62</v>
      </c>
      <c r="I30" s="74">
        <f>I28</f>
        <v>0</v>
      </c>
      <c r="J30" s="74">
        <f>J28+J29</f>
        <v>33.6</v>
      </c>
      <c r="K30" s="74">
        <f>K28+K29</f>
        <v>33.6</v>
      </c>
      <c r="L30" s="165"/>
      <c r="M30" s="160"/>
      <c r="N30" s="160"/>
      <c r="O30" s="201"/>
    </row>
    <row r="31" spans="1:15" ht="110.25" customHeight="1">
      <c r="A31" s="362" t="s">
        <v>40</v>
      </c>
      <c r="B31" s="365" t="s">
        <v>39</v>
      </c>
      <c r="C31" s="377" t="s">
        <v>39</v>
      </c>
      <c r="D31" s="328" t="s">
        <v>187</v>
      </c>
      <c r="E31" s="267"/>
      <c r="F31" s="312" t="s">
        <v>65</v>
      </c>
      <c r="G31" s="286" t="s">
        <v>70</v>
      </c>
      <c r="H31" s="75" t="s">
        <v>47</v>
      </c>
      <c r="I31" s="63">
        <v>853.9</v>
      </c>
      <c r="J31" s="76">
        <v>853.9</v>
      </c>
      <c r="K31" s="63">
        <v>853.9</v>
      </c>
      <c r="L31" s="59" t="s">
        <v>78</v>
      </c>
      <c r="M31" s="104">
        <v>40</v>
      </c>
      <c r="N31" s="95">
        <v>45.5</v>
      </c>
      <c r="O31" s="35" t="s">
        <v>4</v>
      </c>
    </row>
    <row r="32" spans="1:15" ht="42.75" customHeight="1">
      <c r="A32" s="363"/>
      <c r="B32" s="366"/>
      <c r="C32" s="378"/>
      <c r="D32" s="380"/>
      <c r="E32" s="301"/>
      <c r="F32" s="313"/>
      <c r="G32" s="280"/>
      <c r="H32" s="56" t="s">
        <v>71</v>
      </c>
      <c r="I32" s="66">
        <v>10.9</v>
      </c>
      <c r="J32" s="77">
        <v>10.8</v>
      </c>
      <c r="K32" s="66">
        <v>10.8</v>
      </c>
      <c r="L32" s="53" t="s">
        <v>78</v>
      </c>
      <c r="M32" s="47">
        <v>0.75</v>
      </c>
      <c r="N32" s="47">
        <v>0.75</v>
      </c>
      <c r="O32" s="10" t="s">
        <v>214</v>
      </c>
    </row>
    <row r="33" spans="1:15" ht="35.25" customHeight="1">
      <c r="A33" s="363"/>
      <c r="B33" s="366"/>
      <c r="C33" s="378"/>
      <c r="D33" s="380"/>
      <c r="E33" s="301"/>
      <c r="F33" s="313"/>
      <c r="G33" s="280"/>
      <c r="H33" s="78" t="s">
        <v>47</v>
      </c>
      <c r="I33" s="66"/>
      <c r="J33" s="77">
        <v>256.4</v>
      </c>
      <c r="K33" s="66">
        <v>256.4</v>
      </c>
      <c r="L33" s="105" t="s">
        <v>135</v>
      </c>
      <c r="M33" s="106"/>
      <c r="N33" s="106">
        <v>18</v>
      </c>
      <c r="O33" s="157" t="s">
        <v>5</v>
      </c>
    </row>
    <row r="34" spans="1:15" ht="33.75" customHeight="1">
      <c r="A34" s="363"/>
      <c r="B34" s="366"/>
      <c r="C34" s="378"/>
      <c r="D34" s="380"/>
      <c r="E34" s="301"/>
      <c r="F34" s="313"/>
      <c r="G34" s="280"/>
      <c r="H34" s="78" t="s">
        <v>84</v>
      </c>
      <c r="I34" s="66">
        <v>18.9</v>
      </c>
      <c r="J34" s="77">
        <v>18.9</v>
      </c>
      <c r="K34" s="66">
        <v>21.3</v>
      </c>
      <c r="L34" s="105" t="s">
        <v>134</v>
      </c>
      <c r="M34" s="106"/>
      <c r="N34" s="106">
        <v>1</v>
      </c>
      <c r="O34" s="155"/>
    </row>
    <row r="35" spans="1:15" ht="34.5" customHeight="1">
      <c r="A35" s="363"/>
      <c r="B35" s="366"/>
      <c r="C35" s="378"/>
      <c r="D35" s="380"/>
      <c r="E35" s="350"/>
      <c r="F35" s="313"/>
      <c r="G35" s="280"/>
      <c r="H35" s="56" t="s">
        <v>141</v>
      </c>
      <c r="I35" s="66"/>
      <c r="J35" s="77">
        <v>0.6</v>
      </c>
      <c r="K35" s="66">
        <v>0.6</v>
      </c>
      <c r="L35" s="189" t="s">
        <v>234</v>
      </c>
      <c r="M35" s="162">
        <v>1</v>
      </c>
      <c r="N35" s="162"/>
      <c r="O35" s="155"/>
    </row>
    <row r="36" spans="1:15" ht="39.75" customHeight="1" thickBot="1">
      <c r="A36" s="364"/>
      <c r="B36" s="367"/>
      <c r="C36" s="379"/>
      <c r="D36" s="165"/>
      <c r="E36" s="268"/>
      <c r="F36" s="314"/>
      <c r="G36" s="281"/>
      <c r="H36" s="80" t="s">
        <v>62</v>
      </c>
      <c r="I36" s="74">
        <f>I31+I32+I34</f>
        <v>883.6999999999999</v>
      </c>
      <c r="J36" s="74">
        <f>J31+J32+J34+J33+J35</f>
        <v>1140.6</v>
      </c>
      <c r="K36" s="74">
        <f>K31+K32+K34+K33+K35</f>
        <v>1142.9999999999998</v>
      </c>
      <c r="L36" s="205"/>
      <c r="M36" s="163"/>
      <c r="N36" s="163"/>
      <c r="O36" s="156"/>
    </row>
    <row r="37" spans="1:15" ht="15.75" customHeight="1">
      <c r="A37" s="419" t="s">
        <v>40</v>
      </c>
      <c r="B37" s="422" t="s">
        <v>39</v>
      </c>
      <c r="C37" s="425" t="s">
        <v>41</v>
      </c>
      <c r="D37" s="275" t="s">
        <v>188</v>
      </c>
      <c r="E37" s="267"/>
      <c r="F37" s="282" t="s">
        <v>65</v>
      </c>
      <c r="G37" s="286" t="s">
        <v>70</v>
      </c>
      <c r="H37" s="54" t="s">
        <v>47</v>
      </c>
      <c r="I37" s="63">
        <v>102.2</v>
      </c>
      <c r="J37" s="5">
        <v>102.2</v>
      </c>
      <c r="K37" s="63">
        <v>102.2</v>
      </c>
      <c r="L37" s="223" t="s">
        <v>6</v>
      </c>
      <c r="M37" s="228">
        <v>2620</v>
      </c>
      <c r="N37" s="217">
        <v>1478</v>
      </c>
      <c r="O37" s="150" t="s">
        <v>7</v>
      </c>
    </row>
    <row r="38" spans="1:15" ht="30" customHeight="1">
      <c r="A38" s="420"/>
      <c r="B38" s="423"/>
      <c r="C38" s="426"/>
      <c r="D38" s="428"/>
      <c r="E38" s="213"/>
      <c r="F38" s="417"/>
      <c r="G38" s="287"/>
      <c r="H38" s="56" t="s">
        <v>101</v>
      </c>
      <c r="I38" s="66"/>
      <c r="J38" s="66"/>
      <c r="K38" s="66"/>
      <c r="L38" s="224"/>
      <c r="M38" s="180"/>
      <c r="N38" s="218"/>
      <c r="O38" s="211"/>
    </row>
    <row r="39" spans="1:15" ht="35.25" customHeight="1" thickBot="1">
      <c r="A39" s="421"/>
      <c r="B39" s="424"/>
      <c r="C39" s="427"/>
      <c r="D39" s="429"/>
      <c r="E39" s="198"/>
      <c r="F39" s="418"/>
      <c r="G39" s="288"/>
      <c r="H39" s="85" t="s">
        <v>62</v>
      </c>
      <c r="I39" s="68">
        <f>I37+I38</f>
        <v>102.2</v>
      </c>
      <c r="J39" s="68">
        <f>J37+J38</f>
        <v>102.2</v>
      </c>
      <c r="K39" s="68">
        <f>K37+K38</f>
        <v>102.2</v>
      </c>
      <c r="L39" s="225"/>
      <c r="M39" s="229"/>
      <c r="N39" s="219"/>
      <c r="O39" s="151"/>
    </row>
    <row r="40" spans="1:15" ht="34.5" customHeight="1">
      <c r="A40" s="316" t="s">
        <v>40</v>
      </c>
      <c r="B40" s="333" t="s">
        <v>39</v>
      </c>
      <c r="C40" s="347" t="s">
        <v>42</v>
      </c>
      <c r="D40" s="275" t="s">
        <v>189</v>
      </c>
      <c r="E40" s="267"/>
      <c r="F40" s="282" t="s">
        <v>65</v>
      </c>
      <c r="G40" s="253" t="s">
        <v>66</v>
      </c>
      <c r="H40" s="75" t="s">
        <v>100</v>
      </c>
      <c r="I40" s="5">
        <v>122</v>
      </c>
      <c r="J40" s="5">
        <v>117.1</v>
      </c>
      <c r="K40" s="5">
        <v>96</v>
      </c>
      <c r="L40" s="59" t="s">
        <v>235</v>
      </c>
      <c r="M40" s="101">
        <v>800</v>
      </c>
      <c r="N40" s="102">
        <v>941</v>
      </c>
      <c r="O40" s="154" t="s">
        <v>8</v>
      </c>
    </row>
    <row r="41" spans="1:15" ht="27.75" customHeight="1">
      <c r="A41" s="317"/>
      <c r="B41" s="334"/>
      <c r="C41" s="348"/>
      <c r="D41" s="302"/>
      <c r="E41" s="300"/>
      <c r="F41" s="279"/>
      <c r="G41" s="254"/>
      <c r="H41" s="78" t="s">
        <v>47</v>
      </c>
      <c r="I41" s="66"/>
      <c r="J41" s="66"/>
      <c r="K41" s="66">
        <v>71.2</v>
      </c>
      <c r="L41" s="189" t="s">
        <v>68</v>
      </c>
      <c r="M41" s="162">
        <v>900</v>
      </c>
      <c r="N41" s="162">
        <v>1147</v>
      </c>
      <c r="O41" s="155"/>
    </row>
    <row r="42" spans="1:15" ht="24.75" customHeight="1" thickBot="1">
      <c r="A42" s="317"/>
      <c r="B42" s="334"/>
      <c r="C42" s="348"/>
      <c r="D42" s="276"/>
      <c r="E42" s="268"/>
      <c r="F42" s="285"/>
      <c r="G42" s="247"/>
      <c r="H42" s="73" t="s">
        <v>62</v>
      </c>
      <c r="I42" s="74">
        <f>I40</f>
        <v>122</v>
      </c>
      <c r="J42" s="74">
        <f>J40</f>
        <v>117.1</v>
      </c>
      <c r="K42" s="74">
        <f>K40+K41</f>
        <v>167.2</v>
      </c>
      <c r="L42" s="205"/>
      <c r="M42" s="486"/>
      <c r="N42" s="486"/>
      <c r="O42" s="156"/>
    </row>
    <row r="43" spans="1:15" ht="89.25" customHeight="1">
      <c r="A43" s="316" t="s">
        <v>40</v>
      </c>
      <c r="B43" s="333" t="s">
        <v>39</v>
      </c>
      <c r="C43" s="347" t="s">
        <v>44</v>
      </c>
      <c r="D43" s="275" t="s">
        <v>203</v>
      </c>
      <c r="E43" s="267"/>
      <c r="F43" s="282" t="s">
        <v>65</v>
      </c>
      <c r="G43" s="253" t="s">
        <v>66</v>
      </c>
      <c r="H43" s="49" t="s">
        <v>100</v>
      </c>
      <c r="I43" s="5">
        <v>200</v>
      </c>
      <c r="J43" s="5">
        <v>180</v>
      </c>
      <c r="K43" s="5">
        <v>169.3</v>
      </c>
      <c r="L43" s="258" t="s">
        <v>165</v>
      </c>
      <c r="M43" s="236">
        <v>48</v>
      </c>
      <c r="N43" s="152">
        <v>43</v>
      </c>
      <c r="O43" s="154" t="s">
        <v>9</v>
      </c>
    </row>
    <row r="44" spans="1:15" ht="69" customHeight="1">
      <c r="A44" s="317"/>
      <c r="B44" s="334"/>
      <c r="C44" s="348"/>
      <c r="D44" s="302"/>
      <c r="E44" s="300"/>
      <c r="F44" s="279"/>
      <c r="G44" s="254"/>
      <c r="H44" s="83" t="s">
        <v>98</v>
      </c>
      <c r="I44" s="66"/>
      <c r="J44" s="108">
        <v>425.9</v>
      </c>
      <c r="K44" s="66">
        <v>364.9</v>
      </c>
      <c r="L44" s="209"/>
      <c r="M44" s="487"/>
      <c r="N44" s="220"/>
      <c r="O44" s="155"/>
    </row>
    <row r="45" spans="1:15" ht="28.5" customHeight="1" thickBot="1">
      <c r="A45" s="371"/>
      <c r="B45" s="372"/>
      <c r="C45" s="374"/>
      <c r="D45" s="276"/>
      <c r="E45" s="268"/>
      <c r="F45" s="285"/>
      <c r="G45" s="247"/>
      <c r="H45" s="73" t="s">
        <v>62</v>
      </c>
      <c r="I45" s="74">
        <f>I43</f>
        <v>200</v>
      </c>
      <c r="J45" s="74">
        <f>J43+J44</f>
        <v>605.9</v>
      </c>
      <c r="K45" s="74">
        <f>K43+K44</f>
        <v>534.2</v>
      </c>
      <c r="L45" s="103"/>
      <c r="M45" s="107"/>
      <c r="N45" s="107"/>
      <c r="O45" s="440"/>
    </row>
    <row r="46" spans="1:15" ht="115.5" customHeight="1">
      <c r="A46" s="316" t="s">
        <v>40</v>
      </c>
      <c r="B46" s="333" t="s">
        <v>39</v>
      </c>
      <c r="C46" s="347" t="s">
        <v>50</v>
      </c>
      <c r="D46" s="275" t="s">
        <v>190</v>
      </c>
      <c r="E46" s="303"/>
      <c r="F46" s="244" t="s">
        <v>65</v>
      </c>
      <c r="G46" s="253" t="s">
        <v>70</v>
      </c>
      <c r="H46" s="81" t="s">
        <v>98</v>
      </c>
      <c r="I46" s="5">
        <v>0</v>
      </c>
      <c r="J46" s="82">
        <v>518.4</v>
      </c>
      <c r="K46" s="5">
        <v>473.9</v>
      </c>
      <c r="L46" s="109" t="s">
        <v>154</v>
      </c>
      <c r="M46" s="92">
        <v>60</v>
      </c>
      <c r="N46" s="92">
        <v>58</v>
      </c>
      <c r="O46" s="484" t="s">
        <v>10</v>
      </c>
    </row>
    <row r="47" spans="1:15" ht="22.5" customHeight="1" thickBot="1">
      <c r="A47" s="371"/>
      <c r="B47" s="372"/>
      <c r="C47" s="374"/>
      <c r="D47" s="276"/>
      <c r="E47" s="304"/>
      <c r="F47" s="245"/>
      <c r="G47" s="397"/>
      <c r="H47" s="69" t="s">
        <v>62</v>
      </c>
      <c r="I47" s="68">
        <f>SUM(I46:I46)</f>
        <v>0</v>
      </c>
      <c r="J47" s="68">
        <f>SUM(J46:J46)</f>
        <v>518.4</v>
      </c>
      <c r="K47" s="68">
        <f>SUM(K46:K46)</f>
        <v>473.9</v>
      </c>
      <c r="L47" s="134"/>
      <c r="M47" s="133"/>
      <c r="N47" s="45"/>
      <c r="O47" s="485"/>
    </row>
    <row r="48" spans="1:15" ht="104.25" customHeight="1">
      <c r="A48" s="316" t="s">
        <v>40</v>
      </c>
      <c r="B48" s="333" t="s">
        <v>39</v>
      </c>
      <c r="C48" s="347" t="s">
        <v>51</v>
      </c>
      <c r="D48" s="275" t="s">
        <v>191</v>
      </c>
      <c r="E48" s="303"/>
      <c r="F48" s="244" t="s">
        <v>65</v>
      </c>
      <c r="G48" s="253" t="s">
        <v>70</v>
      </c>
      <c r="H48" s="81" t="s">
        <v>98</v>
      </c>
      <c r="I48" s="5">
        <v>0</v>
      </c>
      <c r="J48" s="82">
        <v>250.6</v>
      </c>
      <c r="K48" s="5">
        <v>91.2</v>
      </c>
      <c r="L48" s="250" t="s">
        <v>155</v>
      </c>
      <c r="M48" s="158">
        <v>5</v>
      </c>
      <c r="N48" s="158">
        <v>5</v>
      </c>
      <c r="O48" s="200" t="s">
        <v>215</v>
      </c>
    </row>
    <row r="49" spans="1:15" ht="26.25" customHeight="1" thickBot="1">
      <c r="A49" s="371"/>
      <c r="B49" s="372"/>
      <c r="C49" s="374"/>
      <c r="D49" s="276"/>
      <c r="E49" s="304"/>
      <c r="F49" s="245"/>
      <c r="G49" s="397"/>
      <c r="H49" s="69" t="s">
        <v>62</v>
      </c>
      <c r="I49" s="68">
        <f>SUM(I48:I48)</f>
        <v>0</v>
      </c>
      <c r="J49" s="68">
        <f>SUM(J48:J48)</f>
        <v>250.6</v>
      </c>
      <c r="K49" s="68">
        <f>SUM(K48:K48)</f>
        <v>91.2</v>
      </c>
      <c r="L49" s="165"/>
      <c r="M49" s="160"/>
      <c r="N49" s="160"/>
      <c r="O49" s="201"/>
    </row>
    <row r="50" spans="1:15" ht="60" customHeight="1">
      <c r="A50" s="289" t="s">
        <v>40</v>
      </c>
      <c r="B50" s="292" t="s">
        <v>40</v>
      </c>
      <c r="C50" s="295" t="s">
        <v>39</v>
      </c>
      <c r="D50" s="275" t="s">
        <v>227</v>
      </c>
      <c r="E50" s="267"/>
      <c r="F50" s="244" t="s">
        <v>87</v>
      </c>
      <c r="G50" s="246" t="s">
        <v>88</v>
      </c>
      <c r="H50" s="75" t="s">
        <v>47</v>
      </c>
      <c r="I50" s="5">
        <v>491.1</v>
      </c>
      <c r="J50" s="5">
        <v>491.1</v>
      </c>
      <c r="K50" s="5">
        <v>491.1</v>
      </c>
      <c r="L50" s="59" t="s">
        <v>43</v>
      </c>
      <c r="M50" s="104">
        <v>75</v>
      </c>
      <c r="N50" s="104">
        <v>90</v>
      </c>
      <c r="O50" s="35" t="s">
        <v>156</v>
      </c>
    </row>
    <row r="51" spans="1:15" ht="147" customHeight="1">
      <c r="A51" s="290"/>
      <c r="B51" s="293"/>
      <c r="C51" s="296"/>
      <c r="D51" s="308"/>
      <c r="E51" s="301"/>
      <c r="F51" s="279"/>
      <c r="G51" s="382"/>
      <c r="H51" s="78" t="s">
        <v>84</v>
      </c>
      <c r="I51" s="66">
        <v>64.5</v>
      </c>
      <c r="J51" s="66">
        <v>64.5</v>
      </c>
      <c r="K51" s="66">
        <v>71.1</v>
      </c>
      <c r="L51" s="55" t="s">
        <v>78</v>
      </c>
      <c r="M51" s="56">
        <v>30.5</v>
      </c>
      <c r="N51" s="56">
        <v>30.5</v>
      </c>
      <c r="O51" s="10" t="s">
        <v>11</v>
      </c>
    </row>
    <row r="52" spans="1:15" ht="33.75" customHeight="1">
      <c r="A52" s="290"/>
      <c r="B52" s="293"/>
      <c r="C52" s="296"/>
      <c r="D52" s="308"/>
      <c r="E52" s="301"/>
      <c r="F52" s="279"/>
      <c r="G52" s="382"/>
      <c r="H52" s="83" t="s">
        <v>47</v>
      </c>
      <c r="I52" s="66"/>
      <c r="J52" s="77">
        <v>40.2</v>
      </c>
      <c r="K52" s="66">
        <v>40.2</v>
      </c>
      <c r="L52" s="105" t="s">
        <v>216</v>
      </c>
      <c r="M52" s="106">
        <v>1</v>
      </c>
      <c r="N52" s="106">
        <v>1</v>
      </c>
      <c r="O52" s="157" t="s">
        <v>12</v>
      </c>
    </row>
    <row r="53" spans="1:15" ht="24.75" customHeight="1">
      <c r="A53" s="290"/>
      <c r="B53" s="293"/>
      <c r="C53" s="296"/>
      <c r="D53" s="308"/>
      <c r="E53" s="301"/>
      <c r="F53" s="279"/>
      <c r="G53" s="382"/>
      <c r="H53" s="56" t="s">
        <v>71</v>
      </c>
      <c r="I53" s="66">
        <v>96.3</v>
      </c>
      <c r="J53" s="77">
        <v>96.3</v>
      </c>
      <c r="K53" s="66">
        <v>96.3</v>
      </c>
      <c r="L53" s="96" t="s">
        <v>115</v>
      </c>
      <c r="M53" s="110">
        <v>5</v>
      </c>
      <c r="N53" s="110">
        <v>7</v>
      </c>
      <c r="O53" s="155"/>
    </row>
    <row r="54" spans="1:15" ht="21" customHeight="1">
      <c r="A54" s="290"/>
      <c r="B54" s="293"/>
      <c r="C54" s="296"/>
      <c r="D54" s="381"/>
      <c r="E54" s="350"/>
      <c r="F54" s="279"/>
      <c r="G54" s="383"/>
      <c r="H54" s="56" t="s">
        <v>141</v>
      </c>
      <c r="I54" s="66"/>
      <c r="J54" s="77">
        <v>0.3</v>
      </c>
      <c r="K54" s="66">
        <v>0.3</v>
      </c>
      <c r="L54" s="111"/>
      <c r="M54" s="112"/>
      <c r="N54" s="112"/>
      <c r="O54" s="155"/>
    </row>
    <row r="55" spans="1:15" ht="21.75" customHeight="1" thickBot="1">
      <c r="A55" s="291"/>
      <c r="B55" s="294"/>
      <c r="C55" s="297"/>
      <c r="D55" s="276"/>
      <c r="E55" s="268"/>
      <c r="F55" s="245"/>
      <c r="G55" s="247"/>
      <c r="H55" s="80" t="s">
        <v>62</v>
      </c>
      <c r="I55" s="74">
        <f>I50+I51+I53</f>
        <v>651.9</v>
      </c>
      <c r="J55" s="74">
        <f>J50+J51+J53+J54+J52</f>
        <v>692.4</v>
      </c>
      <c r="K55" s="74">
        <f>K50+K51+K53+K54+K52</f>
        <v>699</v>
      </c>
      <c r="L55" s="103"/>
      <c r="M55" s="107"/>
      <c r="N55" s="107"/>
      <c r="O55" s="156"/>
    </row>
    <row r="56" spans="1:15" ht="51.75" customHeight="1">
      <c r="A56" s="289" t="s">
        <v>40</v>
      </c>
      <c r="B56" s="292" t="s">
        <v>40</v>
      </c>
      <c r="C56" s="295" t="s">
        <v>40</v>
      </c>
      <c r="D56" s="275" t="s">
        <v>192</v>
      </c>
      <c r="E56" s="267"/>
      <c r="F56" s="282" t="s">
        <v>87</v>
      </c>
      <c r="G56" s="246" t="s">
        <v>88</v>
      </c>
      <c r="H56" s="75" t="s">
        <v>101</v>
      </c>
      <c r="I56" s="5">
        <v>40</v>
      </c>
      <c r="J56" s="71"/>
      <c r="K56" s="5"/>
      <c r="L56" s="393" t="s">
        <v>89</v>
      </c>
      <c r="M56" s="391">
        <v>30</v>
      </c>
      <c r="N56" s="203"/>
      <c r="O56" s="195" t="s">
        <v>217</v>
      </c>
    </row>
    <row r="57" spans="1:15" ht="21" customHeight="1" thickBot="1">
      <c r="A57" s="291"/>
      <c r="B57" s="294"/>
      <c r="C57" s="297"/>
      <c r="D57" s="276"/>
      <c r="E57" s="268"/>
      <c r="F57" s="285"/>
      <c r="G57" s="247"/>
      <c r="H57" s="80" t="s">
        <v>62</v>
      </c>
      <c r="I57" s="74">
        <f>I56</f>
        <v>40</v>
      </c>
      <c r="J57" s="74">
        <f>J56</f>
        <v>0</v>
      </c>
      <c r="K57" s="74">
        <f>K56</f>
        <v>0</v>
      </c>
      <c r="L57" s="394"/>
      <c r="M57" s="392"/>
      <c r="N57" s="204"/>
      <c r="O57" s="196"/>
    </row>
    <row r="58" spans="1:15" ht="65.25" customHeight="1">
      <c r="A58" s="289" t="s">
        <v>40</v>
      </c>
      <c r="B58" s="292" t="s">
        <v>40</v>
      </c>
      <c r="C58" s="295" t="s">
        <v>41</v>
      </c>
      <c r="D58" s="275" t="s">
        <v>228</v>
      </c>
      <c r="E58" s="267"/>
      <c r="F58" s="282" t="s">
        <v>87</v>
      </c>
      <c r="G58" s="246" t="s">
        <v>88</v>
      </c>
      <c r="H58" s="75" t="s">
        <v>84</v>
      </c>
      <c r="I58" s="5">
        <v>6</v>
      </c>
      <c r="J58" s="5">
        <v>6</v>
      </c>
      <c r="K58" s="5">
        <v>6</v>
      </c>
      <c r="L58" s="250" t="s">
        <v>89</v>
      </c>
      <c r="M58" s="256">
        <v>20</v>
      </c>
      <c r="N58" s="197">
        <v>20</v>
      </c>
      <c r="O58" s="200" t="s">
        <v>184</v>
      </c>
    </row>
    <row r="59" spans="1:15" ht="18.75" customHeight="1" thickBot="1">
      <c r="A59" s="291"/>
      <c r="B59" s="294"/>
      <c r="C59" s="297"/>
      <c r="D59" s="276"/>
      <c r="E59" s="268"/>
      <c r="F59" s="285"/>
      <c r="G59" s="247"/>
      <c r="H59" s="80" t="s">
        <v>62</v>
      </c>
      <c r="I59" s="74">
        <f>I58</f>
        <v>6</v>
      </c>
      <c r="J59" s="74">
        <f>J58</f>
        <v>6</v>
      </c>
      <c r="K59" s="74">
        <f>K58</f>
        <v>6</v>
      </c>
      <c r="L59" s="251"/>
      <c r="M59" s="257"/>
      <c r="N59" s="198"/>
      <c r="O59" s="201"/>
    </row>
    <row r="60" spans="1:15" s="2" customFormat="1" ht="40.5" customHeight="1">
      <c r="A60" s="289" t="s">
        <v>40</v>
      </c>
      <c r="B60" s="292" t="s">
        <v>41</v>
      </c>
      <c r="C60" s="295" t="s">
        <v>39</v>
      </c>
      <c r="D60" s="275" t="s">
        <v>193</v>
      </c>
      <c r="E60" s="267"/>
      <c r="F60" s="282" t="s">
        <v>85</v>
      </c>
      <c r="G60" s="246" t="s">
        <v>86</v>
      </c>
      <c r="H60" s="75" t="s">
        <v>47</v>
      </c>
      <c r="I60" s="5">
        <v>761.2</v>
      </c>
      <c r="J60" s="5">
        <v>768</v>
      </c>
      <c r="K60" s="5">
        <v>768</v>
      </c>
      <c r="L60" s="51" t="s">
        <v>160</v>
      </c>
      <c r="M60" s="52">
        <v>172</v>
      </c>
      <c r="N60" s="52">
        <v>172</v>
      </c>
      <c r="O60" s="58" t="s">
        <v>13</v>
      </c>
    </row>
    <row r="61" spans="1:15" s="2" customFormat="1" ht="63" customHeight="1">
      <c r="A61" s="290"/>
      <c r="B61" s="293"/>
      <c r="C61" s="296"/>
      <c r="D61" s="430"/>
      <c r="E61" s="357"/>
      <c r="F61" s="315"/>
      <c r="G61" s="248"/>
      <c r="H61" s="84" t="s">
        <v>47</v>
      </c>
      <c r="I61" s="71"/>
      <c r="J61" s="77">
        <v>35.6</v>
      </c>
      <c r="K61" s="71">
        <v>35.6</v>
      </c>
      <c r="L61" s="55" t="s">
        <v>78</v>
      </c>
      <c r="M61" s="56">
        <v>33</v>
      </c>
      <c r="N61" s="56">
        <v>33</v>
      </c>
      <c r="O61" s="60" t="s">
        <v>14</v>
      </c>
    </row>
    <row r="62" spans="1:15" ht="28.5" customHeight="1">
      <c r="A62" s="290"/>
      <c r="B62" s="293"/>
      <c r="C62" s="296"/>
      <c r="D62" s="308"/>
      <c r="E62" s="301"/>
      <c r="F62" s="283"/>
      <c r="G62" s="382"/>
      <c r="H62" s="78" t="s">
        <v>84</v>
      </c>
      <c r="I62" s="66">
        <v>18</v>
      </c>
      <c r="J62" s="77">
        <v>18</v>
      </c>
      <c r="K62" s="66">
        <v>12.9</v>
      </c>
      <c r="L62" s="116" t="s">
        <v>236</v>
      </c>
      <c r="M62" s="117">
        <v>1</v>
      </c>
      <c r="N62" s="117">
        <v>0</v>
      </c>
      <c r="O62" s="121" t="s">
        <v>204</v>
      </c>
    </row>
    <row r="63" spans="1:15" ht="18.75" customHeight="1">
      <c r="A63" s="290"/>
      <c r="B63" s="293"/>
      <c r="C63" s="296"/>
      <c r="D63" s="308"/>
      <c r="E63" s="301"/>
      <c r="F63" s="283"/>
      <c r="G63" s="382"/>
      <c r="H63" s="56" t="s">
        <v>141</v>
      </c>
      <c r="I63" s="66"/>
      <c r="J63" s="79">
        <v>0.6</v>
      </c>
      <c r="K63" s="66">
        <v>0.6</v>
      </c>
      <c r="L63" s="119"/>
      <c r="M63" s="120"/>
      <c r="N63" s="120"/>
      <c r="O63" s="114"/>
    </row>
    <row r="64" spans="1:15" ht="17.25" customHeight="1" thickBot="1">
      <c r="A64" s="291"/>
      <c r="B64" s="294"/>
      <c r="C64" s="297"/>
      <c r="D64" s="276"/>
      <c r="E64" s="268"/>
      <c r="F64" s="285"/>
      <c r="G64" s="247"/>
      <c r="H64" s="80" t="s">
        <v>62</v>
      </c>
      <c r="I64" s="86">
        <f>I60+I62</f>
        <v>779.2</v>
      </c>
      <c r="J64" s="86">
        <f>J60+J62+J61+J63</f>
        <v>822.2</v>
      </c>
      <c r="K64" s="86">
        <f>K60+K62+K61+K63</f>
        <v>817.1</v>
      </c>
      <c r="L64" s="113"/>
      <c r="M64" s="118"/>
      <c r="N64" s="118"/>
      <c r="O64" s="115"/>
    </row>
    <row r="65" spans="1:15" ht="54" customHeight="1">
      <c r="A65" s="289" t="s">
        <v>40</v>
      </c>
      <c r="B65" s="292" t="s">
        <v>41</v>
      </c>
      <c r="C65" s="295" t="s">
        <v>40</v>
      </c>
      <c r="D65" s="275" t="s">
        <v>205</v>
      </c>
      <c r="E65" s="267"/>
      <c r="F65" s="282" t="s">
        <v>85</v>
      </c>
      <c r="G65" s="246" t="s">
        <v>86</v>
      </c>
      <c r="H65" s="75" t="s">
        <v>47</v>
      </c>
      <c r="I65" s="5">
        <v>6.8</v>
      </c>
      <c r="J65" s="5"/>
      <c r="K65" s="5"/>
      <c r="L65" s="393" t="s">
        <v>43</v>
      </c>
      <c r="M65" s="391">
        <v>54</v>
      </c>
      <c r="N65" s="203"/>
      <c r="O65" s="195" t="s">
        <v>15</v>
      </c>
    </row>
    <row r="66" spans="1:15" ht="21" customHeight="1" thickBot="1">
      <c r="A66" s="291"/>
      <c r="B66" s="294"/>
      <c r="C66" s="297"/>
      <c r="D66" s="276"/>
      <c r="E66" s="268"/>
      <c r="F66" s="285"/>
      <c r="G66" s="247"/>
      <c r="H66" s="85" t="s">
        <v>62</v>
      </c>
      <c r="I66" s="68">
        <f>I65</f>
        <v>6.8</v>
      </c>
      <c r="J66" s="68">
        <f>J65</f>
        <v>0</v>
      </c>
      <c r="K66" s="68">
        <f>K65</f>
        <v>0</v>
      </c>
      <c r="L66" s="436"/>
      <c r="M66" s="437"/>
      <c r="N66" s="215"/>
      <c r="O66" s="216"/>
    </row>
    <row r="67" spans="1:15" ht="48" customHeight="1">
      <c r="A67" s="289" t="s">
        <v>40</v>
      </c>
      <c r="B67" s="292" t="s">
        <v>41</v>
      </c>
      <c r="C67" s="295" t="s">
        <v>41</v>
      </c>
      <c r="D67" s="275" t="s">
        <v>194</v>
      </c>
      <c r="E67" s="303"/>
      <c r="F67" s="351" t="s">
        <v>85</v>
      </c>
      <c r="G67" s="253" t="s">
        <v>86</v>
      </c>
      <c r="H67" s="75" t="s">
        <v>47</v>
      </c>
      <c r="I67" s="5">
        <v>94.2</v>
      </c>
      <c r="J67" s="5">
        <v>94.2</v>
      </c>
      <c r="K67" s="5">
        <v>94.2</v>
      </c>
      <c r="L67" s="43" t="s">
        <v>114</v>
      </c>
      <c r="M67" s="92">
        <v>800</v>
      </c>
      <c r="N67" s="92"/>
      <c r="O67" s="150" t="s">
        <v>225</v>
      </c>
    </row>
    <row r="68" spans="1:228" s="3" customFormat="1" ht="16.5" customHeight="1" thickBot="1">
      <c r="A68" s="291"/>
      <c r="B68" s="294"/>
      <c r="C68" s="297"/>
      <c r="D68" s="276"/>
      <c r="E68" s="304"/>
      <c r="F68" s="324"/>
      <c r="G68" s="397"/>
      <c r="H68" s="69" t="s">
        <v>62</v>
      </c>
      <c r="I68" s="68">
        <f>SUM(I67:I67)</f>
        <v>94.2</v>
      </c>
      <c r="J68" s="68">
        <f>SUM(J67:J67)</f>
        <v>94.2</v>
      </c>
      <c r="K68" s="68">
        <f>SUM(K67:K67)</f>
        <v>94.2</v>
      </c>
      <c r="L68" s="44"/>
      <c r="M68" s="72"/>
      <c r="N68" s="45"/>
      <c r="O68" s="444"/>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row>
    <row r="69" spans="1:228" s="3" customFormat="1" ht="25.5" customHeight="1">
      <c r="A69" s="289" t="s">
        <v>40</v>
      </c>
      <c r="B69" s="292" t="s">
        <v>42</v>
      </c>
      <c r="C69" s="295" t="s">
        <v>39</v>
      </c>
      <c r="D69" s="275" t="s">
        <v>195</v>
      </c>
      <c r="E69" s="267"/>
      <c r="F69" s="282" t="s">
        <v>82</v>
      </c>
      <c r="G69" s="246" t="s">
        <v>83</v>
      </c>
      <c r="H69" s="75" t="s">
        <v>47</v>
      </c>
      <c r="I69" s="5">
        <v>842.7</v>
      </c>
      <c r="J69" s="5">
        <v>842.7</v>
      </c>
      <c r="K69" s="5">
        <v>842.7</v>
      </c>
      <c r="L69" s="51" t="s">
        <v>43</v>
      </c>
      <c r="M69" s="52">
        <v>80</v>
      </c>
      <c r="N69" s="52">
        <v>80</v>
      </c>
      <c r="O69" s="11" t="s">
        <v>158</v>
      </c>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row>
    <row r="70" spans="1:15" ht="32.25" customHeight="1">
      <c r="A70" s="290"/>
      <c r="B70" s="293"/>
      <c r="C70" s="296"/>
      <c r="D70" s="308"/>
      <c r="E70" s="301"/>
      <c r="F70" s="283"/>
      <c r="G70" s="382"/>
      <c r="H70" s="78" t="s">
        <v>84</v>
      </c>
      <c r="I70" s="66">
        <v>438.7</v>
      </c>
      <c r="J70" s="77">
        <v>438.7</v>
      </c>
      <c r="K70" s="66">
        <v>448.6</v>
      </c>
      <c r="L70" s="55" t="s">
        <v>78</v>
      </c>
      <c r="M70" s="56">
        <v>57</v>
      </c>
      <c r="N70" s="56">
        <v>57</v>
      </c>
      <c r="O70" s="12" t="s">
        <v>157</v>
      </c>
    </row>
    <row r="71" spans="1:15" ht="67.5" customHeight="1">
      <c r="A71" s="290"/>
      <c r="B71" s="293"/>
      <c r="C71" s="296"/>
      <c r="D71" s="308"/>
      <c r="E71" s="301"/>
      <c r="F71" s="283"/>
      <c r="G71" s="382"/>
      <c r="H71" s="84" t="s">
        <v>47</v>
      </c>
      <c r="I71" s="66"/>
      <c r="J71" s="79">
        <v>109</v>
      </c>
      <c r="K71" s="66">
        <v>109</v>
      </c>
      <c r="L71" s="96" t="s">
        <v>116</v>
      </c>
      <c r="M71" s="106">
        <v>7</v>
      </c>
      <c r="N71" s="110">
        <v>52</v>
      </c>
      <c r="O71" s="32" t="s">
        <v>159</v>
      </c>
    </row>
    <row r="72" spans="1:15" ht="15.75" customHeight="1">
      <c r="A72" s="290"/>
      <c r="B72" s="293"/>
      <c r="C72" s="296"/>
      <c r="D72" s="308"/>
      <c r="E72" s="301"/>
      <c r="F72" s="283"/>
      <c r="G72" s="382"/>
      <c r="H72" s="125" t="s">
        <v>71</v>
      </c>
      <c r="I72" s="66">
        <v>183.6</v>
      </c>
      <c r="J72" s="79">
        <v>183.6</v>
      </c>
      <c r="K72" s="66">
        <v>183.6</v>
      </c>
      <c r="L72" s="122"/>
      <c r="M72" s="57"/>
      <c r="N72" s="57"/>
      <c r="O72" s="438" t="s">
        <v>161</v>
      </c>
    </row>
    <row r="73" spans="1:15" ht="18" customHeight="1">
      <c r="A73" s="290"/>
      <c r="B73" s="293"/>
      <c r="C73" s="296"/>
      <c r="D73" s="381"/>
      <c r="E73" s="350"/>
      <c r="F73" s="284"/>
      <c r="G73" s="383"/>
      <c r="H73" s="56" t="s">
        <v>141</v>
      </c>
      <c r="I73" s="66"/>
      <c r="J73" s="77">
        <v>3.7</v>
      </c>
      <c r="K73" s="66">
        <v>3.7</v>
      </c>
      <c r="L73" s="123"/>
      <c r="M73" s="124"/>
      <c r="N73" s="124"/>
      <c r="O73" s="439"/>
    </row>
    <row r="74" spans="1:15" ht="17.25" customHeight="1" thickBot="1">
      <c r="A74" s="291"/>
      <c r="B74" s="294"/>
      <c r="C74" s="297"/>
      <c r="D74" s="276"/>
      <c r="E74" s="268"/>
      <c r="F74" s="285"/>
      <c r="G74" s="247"/>
      <c r="H74" s="73" t="s">
        <v>62</v>
      </c>
      <c r="I74" s="74">
        <f>I69+I70+I72</f>
        <v>1465</v>
      </c>
      <c r="J74" s="74">
        <f>J69+J70+J71+J72+J73</f>
        <v>1577.7</v>
      </c>
      <c r="K74" s="74">
        <f>K69+K70+K71+K72+K73</f>
        <v>1587.6000000000001</v>
      </c>
      <c r="L74" s="33"/>
      <c r="M74" s="33"/>
      <c r="N74" s="33"/>
      <c r="O74" s="440"/>
    </row>
    <row r="75" spans="1:15" ht="27" customHeight="1">
      <c r="A75" s="398" t="s">
        <v>40</v>
      </c>
      <c r="B75" s="325" t="s">
        <v>44</v>
      </c>
      <c r="C75" s="402" t="s">
        <v>39</v>
      </c>
      <c r="D75" s="328" t="s">
        <v>196</v>
      </c>
      <c r="E75" s="401"/>
      <c r="F75" s="312" t="s">
        <v>76</v>
      </c>
      <c r="G75" s="330" t="s">
        <v>77</v>
      </c>
      <c r="H75" s="75" t="s">
        <v>47</v>
      </c>
      <c r="I75" s="76">
        <v>654.5</v>
      </c>
      <c r="J75" s="76">
        <v>654.5</v>
      </c>
      <c r="K75" s="76">
        <v>596</v>
      </c>
      <c r="L75" s="11" t="s">
        <v>96</v>
      </c>
      <c r="M75" s="49">
        <v>16</v>
      </c>
      <c r="N75" s="49">
        <v>16</v>
      </c>
      <c r="O75" s="42" t="s">
        <v>162</v>
      </c>
    </row>
    <row r="76" spans="1:15" ht="51" customHeight="1">
      <c r="A76" s="399"/>
      <c r="B76" s="326"/>
      <c r="C76" s="403"/>
      <c r="D76" s="302"/>
      <c r="E76" s="214"/>
      <c r="F76" s="313"/>
      <c r="G76" s="331"/>
      <c r="H76" s="83" t="s">
        <v>47</v>
      </c>
      <c r="I76" s="70"/>
      <c r="J76" s="77">
        <v>32.9</v>
      </c>
      <c r="K76" s="70">
        <v>32.9</v>
      </c>
      <c r="L76" s="50"/>
      <c r="M76" s="112"/>
      <c r="N76" s="112"/>
      <c r="O76" s="36" t="s">
        <v>16</v>
      </c>
    </row>
    <row r="77" spans="1:15" ht="39" customHeight="1">
      <c r="A77" s="399"/>
      <c r="B77" s="326"/>
      <c r="C77" s="403"/>
      <c r="D77" s="302"/>
      <c r="E77" s="214"/>
      <c r="F77" s="313"/>
      <c r="G77" s="331"/>
      <c r="H77" s="125" t="s">
        <v>71</v>
      </c>
      <c r="I77" s="83">
        <v>115.7</v>
      </c>
      <c r="J77" s="77">
        <v>115.7</v>
      </c>
      <c r="K77" s="83">
        <v>115.4</v>
      </c>
      <c r="L77" s="53" t="s">
        <v>78</v>
      </c>
      <c r="M77" s="8">
        <v>35</v>
      </c>
      <c r="N77" s="8">
        <v>35</v>
      </c>
      <c r="O77" s="37" t="s">
        <v>163</v>
      </c>
    </row>
    <row r="78" spans="1:15" ht="19.5" customHeight="1">
      <c r="A78" s="399"/>
      <c r="B78" s="326"/>
      <c r="C78" s="403"/>
      <c r="D78" s="302"/>
      <c r="E78" s="214"/>
      <c r="F78" s="313"/>
      <c r="G78" s="331"/>
      <c r="H78" s="56" t="s">
        <v>141</v>
      </c>
      <c r="I78" s="83"/>
      <c r="J78" s="77">
        <v>0.9</v>
      </c>
      <c r="K78" s="83">
        <v>0.9</v>
      </c>
      <c r="L78" s="99" t="s">
        <v>79</v>
      </c>
      <c r="M78" s="126">
        <v>9500</v>
      </c>
      <c r="N78" s="126">
        <v>8527</v>
      </c>
      <c r="O78" s="441" t="s">
        <v>17</v>
      </c>
    </row>
    <row r="79" spans="1:15" ht="15.75" customHeight="1" thickBot="1">
      <c r="A79" s="400"/>
      <c r="B79" s="327"/>
      <c r="C79" s="404"/>
      <c r="D79" s="329"/>
      <c r="E79" s="201"/>
      <c r="F79" s="314"/>
      <c r="G79" s="332"/>
      <c r="H79" s="73" t="s">
        <v>62</v>
      </c>
      <c r="I79" s="74">
        <f>SUM(I75:I77)</f>
        <v>770.2</v>
      </c>
      <c r="J79" s="74">
        <f>J75+J76+J77+J78</f>
        <v>804</v>
      </c>
      <c r="K79" s="74">
        <f>SUM(K75:K78)</f>
        <v>745.1999999999999</v>
      </c>
      <c r="L79" s="98"/>
      <c r="M79" s="127"/>
      <c r="N79" s="127"/>
      <c r="O79" s="440"/>
    </row>
    <row r="80" spans="1:15" ht="102" customHeight="1">
      <c r="A80" s="289" t="s">
        <v>40</v>
      </c>
      <c r="B80" s="292" t="s">
        <v>44</v>
      </c>
      <c r="C80" s="295" t="s">
        <v>40</v>
      </c>
      <c r="D80" s="275" t="s">
        <v>197</v>
      </c>
      <c r="E80" s="267"/>
      <c r="F80" s="282" t="s">
        <v>76</v>
      </c>
      <c r="G80" s="246" t="s">
        <v>77</v>
      </c>
      <c r="H80" s="373" t="s">
        <v>47</v>
      </c>
      <c r="I80" s="184">
        <v>4.6</v>
      </c>
      <c r="J80" s="184">
        <v>4.6</v>
      </c>
      <c r="K80" s="184">
        <v>4</v>
      </c>
      <c r="L80" s="51" t="s">
        <v>80</v>
      </c>
      <c r="M80" s="7">
        <v>2</v>
      </c>
      <c r="N80" s="7">
        <v>2</v>
      </c>
      <c r="O80" s="11" t="s">
        <v>218</v>
      </c>
    </row>
    <row r="81" spans="1:15" ht="23.25" customHeight="1">
      <c r="A81" s="290"/>
      <c r="B81" s="293"/>
      <c r="C81" s="296"/>
      <c r="D81" s="308"/>
      <c r="E81" s="301"/>
      <c r="F81" s="283"/>
      <c r="G81" s="382"/>
      <c r="H81" s="233"/>
      <c r="I81" s="233"/>
      <c r="J81" s="233"/>
      <c r="K81" s="233"/>
      <c r="L81" s="55" t="s">
        <v>81</v>
      </c>
      <c r="M81" s="56">
        <v>35</v>
      </c>
      <c r="N81" s="56">
        <v>59</v>
      </c>
      <c r="O81" s="10" t="s">
        <v>164</v>
      </c>
    </row>
    <row r="82" spans="1:15" ht="18" customHeight="1">
      <c r="A82" s="290"/>
      <c r="B82" s="293"/>
      <c r="C82" s="296"/>
      <c r="D82" s="381"/>
      <c r="E82" s="350"/>
      <c r="F82" s="284"/>
      <c r="G82" s="383"/>
      <c r="H82" s="87"/>
      <c r="I82" s="87"/>
      <c r="J82" s="87"/>
      <c r="K82" s="87"/>
      <c r="L82" s="164" t="s">
        <v>237</v>
      </c>
      <c r="M82" s="238">
        <v>2</v>
      </c>
      <c r="N82" s="238">
        <v>1</v>
      </c>
      <c r="O82" s="442" t="s">
        <v>18</v>
      </c>
    </row>
    <row r="83" spans="1:15" ht="19.5" customHeight="1" thickBot="1">
      <c r="A83" s="291"/>
      <c r="B83" s="294"/>
      <c r="C83" s="297"/>
      <c r="D83" s="276"/>
      <c r="E83" s="268"/>
      <c r="F83" s="285"/>
      <c r="G83" s="247"/>
      <c r="H83" s="69" t="s">
        <v>62</v>
      </c>
      <c r="I83" s="68">
        <f>I80</f>
        <v>4.6</v>
      </c>
      <c r="J83" s="68">
        <f>J80</f>
        <v>4.6</v>
      </c>
      <c r="K83" s="68">
        <f>K80</f>
        <v>4</v>
      </c>
      <c r="L83" s="165"/>
      <c r="M83" s="239"/>
      <c r="N83" s="239"/>
      <c r="O83" s="443"/>
    </row>
    <row r="84" spans="1:15" ht="77.25" customHeight="1">
      <c r="A84" s="309" t="s">
        <v>40</v>
      </c>
      <c r="B84" s="318" t="s">
        <v>45</v>
      </c>
      <c r="C84" s="305" t="s">
        <v>39</v>
      </c>
      <c r="D84" s="275" t="s">
        <v>109</v>
      </c>
      <c r="E84" s="267"/>
      <c r="F84" s="244" t="s">
        <v>61</v>
      </c>
      <c r="G84" s="246" t="s">
        <v>211</v>
      </c>
      <c r="H84" s="75" t="s">
        <v>47</v>
      </c>
      <c r="I84" s="5">
        <v>281</v>
      </c>
      <c r="J84" s="76">
        <v>281</v>
      </c>
      <c r="K84" s="5">
        <v>281</v>
      </c>
      <c r="L84" s="223" t="s">
        <v>59</v>
      </c>
      <c r="M84" s="234">
        <v>60</v>
      </c>
      <c r="N84" s="202">
        <v>41</v>
      </c>
      <c r="O84" s="150" t="s">
        <v>19</v>
      </c>
    </row>
    <row r="85" spans="1:15" ht="19.5" customHeight="1" thickBot="1">
      <c r="A85" s="311"/>
      <c r="B85" s="319"/>
      <c r="C85" s="307"/>
      <c r="D85" s="276"/>
      <c r="E85" s="268"/>
      <c r="F85" s="245"/>
      <c r="G85" s="247"/>
      <c r="H85" s="85" t="s">
        <v>62</v>
      </c>
      <c r="I85" s="68">
        <f>I84</f>
        <v>281</v>
      </c>
      <c r="J85" s="68">
        <f>J84</f>
        <v>281</v>
      </c>
      <c r="K85" s="68">
        <f>K84</f>
        <v>281</v>
      </c>
      <c r="L85" s="225"/>
      <c r="M85" s="235"/>
      <c r="N85" s="174"/>
      <c r="O85" s="151"/>
    </row>
    <row r="86" spans="1:15" ht="18" customHeight="1">
      <c r="A86" s="309" t="s">
        <v>40</v>
      </c>
      <c r="B86" s="318" t="s">
        <v>45</v>
      </c>
      <c r="C86" s="305" t="s">
        <v>40</v>
      </c>
      <c r="D86" s="275" t="s">
        <v>108</v>
      </c>
      <c r="E86" s="267"/>
      <c r="F86" s="244" t="s">
        <v>61</v>
      </c>
      <c r="G86" s="246" t="s">
        <v>211</v>
      </c>
      <c r="H86" s="75" t="s">
        <v>47</v>
      </c>
      <c r="I86" s="5">
        <v>161.5</v>
      </c>
      <c r="J86" s="5">
        <v>161.5</v>
      </c>
      <c r="K86" s="5">
        <v>122.9</v>
      </c>
      <c r="L86" s="223" t="s">
        <v>58</v>
      </c>
      <c r="M86" s="234">
        <v>35</v>
      </c>
      <c r="N86" s="202">
        <v>31</v>
      </c>
      <c r="O86" s="150" t="s">
        <v>20</v>
      </c>
    </row>
    <row r="87" spans="1:15" ht="54.75" customHeight="1">
      <c r="A87" s="310"/>
      <c r="B87" s="320"/>
      <c r="C87" s="306"/>
      <c r="D87" s="308"/>
      <c r="E87" s="301"/>
      <c r="F87" s="279"/>
      <c r="G87" s="248"/>
      <c r="H87" s="125" t="s">
        <v>71</v>
      </c>
      <c r="I87" s="67">
        <v>94.5</v>
      </c>
      <c r="J87" s="66">
        <v>94.5</v>
      </c>
      <c r="K87" s="67">
        <v>91.1</v>
      </c>
      <c r="L87" s="224"/>
      <c r="M87" s="255"/>
      <c r="N87" s="173"/>
      <c r="O87" s="211"/>
    </row>
    <row r="88" spans="1:15" ht="15.75" customHeight="1" thickBot="1">
      <c r="A88" s="311"/>
      <c r="B88" s="319"/>
      <c r="C88" s="307"/>
      <c r="D88" s="276"/>
      <c r="E88" s="268"/>
      <c r="F88" s="245"/>
      <c r="G88" s="247"/>
      <c r="H88" s="85" t="s">
        <v>62</v>
      </c>
      <c r="I88" s="68">
        <f>I86+I87</f>
        <v>256</v>
      </c>
      <c r="J88" s="68">
        <f>J86+J87</f>
        <v>256</v>
      </c>
      <c r="K88" s="68">
        <f>K86+K87</f>
        <v>214</v>
      </c>
      <c r="L88" s="225"/>
      <c r="M88" s="235"/>
      <c r="N88" s="174"/>
      <c r="O88" s="151"/>
    </row>
    <row r="89" spans="1:15" ht="56.25" customHeight="1">
      <c r="A89" s="289" t="s">
        <v>40</v>
      </c>
      <c r="B89" s="292" t="s">
        <v>45</v>
      </c>
      <c r="C89" s="295" t="s">
        <v>41</v>
      </c>
      <c r="D89" s="275" t="s">
        <v>117</v>
      </c>
      <c r="E89" s="267"/>
      <c r="F89" s="282" t="s">
        <v>61</v>
      </c>
      <c r="G89" s="246" t="s">
        <v>211</v>
      </c>
      <c r="H89" s="75" t="s">
        <v>47</v>
      </c>
      <c r="I89" s="5">
        <v>143.6</v>
      </c>
      <c r="J89" s="62">
        <v>123.6</v>
      </c>
      <c r="K89" s="5">
        <v>82.5</v>
      </c>
      <c r="L89" s="223" t="s">
        <v>106</v>
      </c>
      <c r="M89" s="234">
        <v>50</v>
      </c>
      <c r="N89" s="202">
        <v>27</v>
      </c>
      <c r="O89" s="150" t="s">
        <v>21</v>
      </c>
    </row>
    <row r="90" spans="1:15" ht="15.75" customHeight="1" thickBot="1">
      <c r="A90" s="291"/>
      <c r="B90" s="294"/>
      <c r="C90" s="297"/>
      <c r="D90" s="276"/>
      <c r="E90" s="268"/>
      <c r="F90" s="285"/>
      <c r="G90" s="247"/>
      <c r="H90" s="69" t="s">
        <v>62</v>
      </c>
      <c r="I90" s="68">
        <f>SUM(I89:I89)</f>
        <v>143.6</v>
      </c>
      <c r="J90" s="68">
        <f>SUM(J89:J89)</f>
        <v>123.6</v>
      </c>
      <c r="K90" s="68">
        <f>SUM(K89:K89)</f>
        <v>82.5</v>
      </c>
      <c r="L90" s="361"/>
      <c r="M90" s="181"/>
      <c r="N90" s="174"/>
      <c r="O90" s="151"/>
    </row>
    <row r="91" spans="1:15" ht="46.5" customHeight="1">
      <c r="A91" s="309" t="s">
        <v>40</v>
      </c>
      <c r="B91" s="318" t="s">
        <v>45</v>
      </c>
      <c r="C91" s="305" t="s">
        <v>42</v>
      </c>
      <c r="D91" s="275" t="s">
        <v>137</v>
      </c>
      <c r="E91" s="267"/>
      <c r="F91" s="244" t="s">
        <v>61</v>
      </c>
      <c r="G91" s="246" t="s">
        <v>211</v>
      </c>
      <c r="H91" s="49" t="s">
        <v>71</v>
      </c>
      <c r="I91" s="5">
        <v>33.6</v>
      </c>
      <c r="J91" s="5">
        <v>33.7</v>
      </c>
      <c r="K91" s="5">
        <v>36.3</v>
      </c>
      <c r="L91" s="223" t="s">
        <v>107</v>
      </c>
      <c r="M91" s="234">
        <v>25</v>
      </c>
      <c r="N91" s="202">
        <v>11</v>
      </c>
      <c r="O91" s="150" t="s">
        <v>198</v>
      </c>
    </row>
    <row r="92" spans="1:15" ht="18.75" customHeight="1" thickBot="1">
      <c r="A92" s="311"/>
      <c r="B92" s="319"/>
      <c r="C92" s="307"/>
      <c r="D92" s="276"/>
      <c r="E92" s="268"/>
      <c r="F92" s="245"/>
      <c r="G92" s="247"/>
      <c r="H92" s="80" t="s">
        <v>62</v>
      </c>
      <c r="I92" s="74">
        <f>I91</f>
        <v>33.6</v>
      </c>
      <c r="J92" s="74">
        <f>J91</f>
        <v>33.7</v>
      </c>
      <c r="K92" s="74">
        <f>K91</f>
        <v>36.3</v>
      </c>
      <c r="L92" s="225"/>
      <c r="M92" s="235"/>
      <c r="N92" s="174"/>
      <c r="O92" s="151"/>
    </row>
    <row r="93" spans="1:15" ht="36" customHeight="1">
      <c r="A93" s="309" t="s">
        <v>40</v>
      </c>
      <c r="B93" s="318" t="s">
        <v>45</v>
      </c>
      <c r="C93" s="305" t="s">
        <v>44</v>
      </c>
      <c r="D93" s="275" t="s">
        <v>229</v>
      </c>
      <c r="E93" s="267"/>
      <c r="F93" s="244" t="s">
        <v>61</v>
      </c>
      <c r="G93" s="246" t="s">
        <v>128</v>
      </c>
      <c r="H93" s="75" t="s">
        <v>47</v>
      </c>
      <c r="I93" s="5">
        <v>190.9</v>
      </c>
      <c r="J93" s="5">
        <v>190.9</v>
      </c>
      <c r="K93" s="5">
        <v>67.4</v>
      </c>
      <c r="L93" s="243" t="s">
        <v>52</v>
      </c>
      <c r="M93" s="477">
        <v>152.5</v>
      </c>
      <c r="N93" s="221">
        <v>154</v>
      </c>
      <c r="O93" s="200" t="s">
        <v>167</v>
      </c>
    </row>
    <row r="94" spans="1:228" ht="16.5" customHeight="1" thickBot="1">
      <c r="A94" s="311"/>
      <c r="B94" s="319"/>
      <c r="C94" s="307"/>
      <c r="D94" s="276"/>
      <c r="E94" s="268"/>
      <c r="F94" s="245"/>
      <c r="G94" s="247"/>
      <c r="H94" s="80" t="s">
        <v>62</v>
      </c>
      <c r="I94" s="74">
        <f>I93</f>
        <v>190.9</v>
      </c>
      <c r="J94" s="74">
        <f>J93</f>
        <v>190.9</v>
      </c>
      <c r="K94" s="74">
        <f>K93</f>
        <v>67.4</v>
      </c>
      <c r="L94" s="243"/>
      <c r="M94" s="478"/>
      <c r="N94" s="222"/>
      <c r="O94" s="201"/>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row>
    <row r="95" spans="1:228" ht="46.5" customHeight="1">
      <c r="A95" s="309" t="s">
        <v>40</v>
      </c>
      <c r="B95" s="318" t="s">
        <v>45</v>
      </c>
      <c r="C95" s="305" t="s">
        <v>45</v>
      </c>
      <c r="D95" s="275" t="s">
        <v>110</v>
      </c>
      <c r="E95" s="267"/>
      <c r="F95" s="244" t="s">
        <v>61</v>
      </c>
      <c r="G95" s="246" t="s">
        <v>211</v>
      </c>
      <c r="H95" s="75" t="s">
        <v>47</v>
      </c>
      <c r="I95" s="5">
        <v>110.7</v>
      </c>
      <c r="J95" s="62">
        <v>110.7</v>
      </c>
      <c r="K95" s="5">
        <v>108.9</v>
      </c>
      <c r="L95" s="250" t="s">
        <v>53</v>
      </c>
      <c r="M95" s="256">
        <v>9</v>
      </c>
      <c r="N95" s="197">
        <v>9</v>
      </c>
      <c r="O95" s="200" t="s">
        <v>22</v>
      </c>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row>
    <row r="96" spans="1:15" s="4" customFormat="1" ht="17.25" customHeight="1" thickBot="1">
      <c r="A96" s="311"/>
      <c r="B96" s="319"/>
      <c r="C96" s="307"/>
      <c r="D96" s="276"/>
      <c r="E96" s="268"/>
      <c r="F96" s="245"/>
      <c r="G96" s="247"/>
      <c r="H96" s="85" t="s">
        <v>62</v>
      </c>
      <c r="I96" s="68">
        <f>SUM(I95:I95)</f>
        <v>110.7</v>
      </c>
      <c r="J96" s="68">
        <f>SUM(J95:J95)</f>
        <v>110.7</v>
      </c>
      <c r="K96" s="68">
        <f>SUM(K95:K95)</f>
        <v>108.9</v>
      </c>
      <c r="L96" s="251"/>
      <c r="M96" s="257"/>
      <c r="N96" s="198"/>
      <c r="O96" s="201"/>
    </row>
    <row r="97" spans="1:25" ht="42" customHeight="1">
      <c r="A97" s="309" t="s">
        <v>40</v>
      </c>
      <c r="B97" s="318" t="s">
        <v>45</v>
      </c>
      <c r="C97" s="305" t="s">
        <v>46</v>
      </c>
      <c r="D97" s="275" t="s">
        <v>57</v>
      </c>
      <c r="E97" s="267"/>
      <c r="F97" s="244" t="s">
        <v>61</v>
      </c>
      <c r="G97" s="246" t="s">
        <v>211</v>
      </c>
      <c r="H97" s="75" t="s">
        <v>47</v>
      </c>
      <c r="I97" s="5">
        <v>65.8</v>
      </c>
      <c r="J97" s="5">
        <f>65.8+10</f>
        <v>75.8</v>
      </c>
      <c r="K97" s="5">
        <v>75.8</v>
      </c>
      <c r="L97" s="258" t="s">
        <v>60</v>
      </c>
      <c r="M97" s="259">
        <v>200</v>
      </c>
      <c r="N97" s="199">
        <v>420</v>
      </c>
      <c r="O97" s="154" t="s">
        <v>168</v>
      </c>
      <c r="P97" s="2"/>
      <c r="Q97" s="2"/>
      <c r="R97" s="2"/>
      <c r="S97" s="2"/>
      <c r="T97" s="2"/>
      <c r="U97" s="2"/>
      <c r="V97" s="2"/>
      <c r="W97" s="2"/>
      <c r="X97" s="2"/>
      <c r="Y97" s="2"/>
    </row>
    <row r="98" spans="1:15" s="4" customFormat="1" ht="18.75" customHeight="1" thickBot="1">
      <c r="A98" s="311"/>
      <c r="B98" s="319"/>
      <c r="C98" s="307"/>
      <c r="D98" s="276"/>
      <c r="E98" s="268"/>
      <c r="F98" s="245"/>
      <c r="G98" s="247"/>
      <c r="H98" s="80" t="s">
        <v>62</v>
      </c>
      <c r="I98" s="74">
        <f>I97</f>
        <v>65.8</v>
      </c>
      <c r="J98" s="74">
        <f>J97</f>
        <v>75.8</v>
      </c>
      <c r="K98" s="74">
        <f>K97</f>
        <v>75.8</v>
      </c>
      <c r="L98" s="205"/>
      <c r="M98" s="260"/>
      <c r="N98" s="153"/>
      <c r="O98" s="156"/>
    </row>
    <row r="99" spans="1:25" ht="75" customHeight="1" thickBot="1">
      <c r="A99" s="309" t="s">
        <v>40</v>
      </c>
      <c r="B99" s="318" t="s">
        <v>45</v>
      </c>
      <c r="C99" s="305" t="s">
        <v>50</v>
      </c>
      <c r="D99" s="275" t="s">
        <v>230</v>
      </c>
      <c r="E99" s="267"/>
      <c r="F99" s="353" t="s">
        <v>61</v>
      </c>
      <c r="G99" s="385" t="s">
        <v>211</v>
      </c>
      <c r="H99" s="88" t="s">
        <v>47</v>
      </c>
      <c r="I99" s="5">
        <v>48.2</v>
      </c>
      <c r="J99" s="62">
        <v>48.2</v>
      </c>
      <c r="K99" s="5">
        <v>33.6</v>
      </c>
      <c r="L99" s="258" t="s">
        <v>63</v>
      </c>
      <c r="M99" s="259">
        <v>10</v>
      </c>
      <c r="N99" s="199">
        <v>13</v>
      </c>
      <c r="O99" s="154" t="s">
        <v>23</v>
      </c>
      <c r="P99" s="2"/>
      <c r="Q99" s="2"/>
      <c r="R99" s="2"/>
      <c r="S99" s="2"/>
      <c r="T99" s="2"/>
      <c r="U99" s="2"/>
      <c r="V99" s="2"/>
      <c r="W99" s="2"/>
      <c r="X99" s="2"/>
      <c r="Y99" s="2"/>
    </row>
    <row r="100" spans="1:25" ht="22.5" customHeight="1" thickBot="1">
      <c r="A100" s="311"/>
      <c r="B100" s="319"/>
      <c r="C100" s="307"/>
      <c r="D100" s="276"/>
      <c r="E100" s="268"/>
      <c r="F100" s="384"/>
      <c r="G100" s="386"/>
      <c r="H100" s="64" t="s">
        <v>62</v>
      </c>
      <c r="I100" s="65">
        <f>I99</f>
        <v>48.2</v>
      </c>
      <c r="J100" s="65">
        <f>J99</f>
        <v>48.2</v>
      </c>
      <c r="K100" s="65">
        <f>K99</f>
        <v>33.6</v>
      </c>
      <c r="L100" s="205"/>
      <c r="M100" s="260"/>
      <c r="N100" s="153"/>
      <c r="O100" s="156"/>
      <c r="P100" s="2"/>
      <c r="Q100" s="2"/>
      <c r="R100" s="2"/>
      <c r="S100" s="2"/>
      <c r="T100" s="2"/>
      <c r="U100" s="2"/>
      <c r="V100" s="2"/>
      <c r="W100" s="2"/>
      <c r="X100" s="2"/>
      <c r="Y100" s="2"/>
    </row>
    <row r="101" spans="1:25" ht="67.5" customHeight="1">
      <c r="A101" s="309" t="s">
        <v>40</v>
      </c>
      <c r="B101" s="318" t="s">
        <v>45</v>
      </c>
      <c r="C101" s="305" t="s">
        <v>51</v>
      </c>
      <c r="D101" s="275" t="s">
        <v>94</v>
      </c>
      <c r="E101" s="267"/>
      <c r="F101" s="244" t="s">
        <v>61</v>
      </c>
      <c r="G101" s="246" t="s">
        <v>211</v>
      </c>
      <c r="H101" s="81" t="s">
        <v>47</v>
      </c>
      <c r="I101" s="5">
        <v>132.5</v>
      </c>
      <c r="J101" s="5">
        <v>167.7</v>
      </c>
      <c r="K101" s="5">
        <v>167.5</v>
      </c>
      <c r="L101" s="223" t="s">
        <v>54</v>
      </c>
      <c r="M101" s="234">
        <v>38</v>
      </c>
      <c r="N101" s="202">
        <v>29</v>
      </c>
      <c r="O101" s="150" t="s">
        <v>24</v>
      </c>
      <c r="P101" s="2"/>
      <c r="Q101" s="2"/>
      <c r="R101" s="2"/>
      <c r="S101" s="2"/>
      <c r="T101" s="2"/>
      <c r="U101" s="2"/>
      <c r="V101" s="2"/>
      <c r="W101" s="2"/>
      <c r="X101" s="2"/>
      <c r="Y101" s="2"/>
    </row>
    <row r="102" spans="1:15" ht="25.5" customHeight="1" thickBot="1">
      <c r="A102" s="311"/>
      <c r="B102" s="319"/>
      <c r="C102" s="307"/>
      <c r="D102" s="276"/>
      <c r="E102" s="268"/>
      <c r="F102" s="245"/>
      <c r="G102" s="247"/>
      <c r="H102" s="73" t="s">
        <v>62</v>
      </c>
      <c r="I102" s="74">
        <f>I101</f>
        <v>132.5</v>
      </c>
      <c r="J102" s="74">
        <f>J101</f>
        <v>167.7</v>
      </c>
      <c r="K102" s="74">
        <f>K101</f>
        <v>167.5</v>
      </c>
      <c r="L102" s="225"/>
      <c r="M102" s="235"/>
      <c r="N102" s="174"/>
      <c r="O102" s="151"/>
    </row>
    <row r="103" spans="1:15" ht="36.75" customHeight="1">
      <c r="A103" s="309" t="s">
        <v>40</v>
      </c>
      <c r="B103" s="318" t="s">
        <v>45</v>
      </c>
      <c r="C103" s="305" t="s">
        <v>48</v>
      </c>
      <c r="D103" s="275" t="s">
        <v>95</v>
      </c>
      <c r="E103" s="267"/>
      <c r="F103" s="244" t="s">
        <v>61</v>
      </c>
      <c r="G103" s="246" t="s">
        <v>211</v>
      </c>
      <c r="H103" s="81" t="s">
        <v>47</v>
      </c>
      <c r="I103" s="5">
        <v>22.5</v>
      </c>
      <c r="J103" s="5">
        <v>22.5</v>
      </c>
      <c r="K103" s="5">
        <v>22.5</v>
      </c>
      <c r="L103" s="250" t="s">
        <v>60</v>
      </c>
      <c r="M103" s="256">
        <v>100</v>
      </c>
      <c r="N103" s="197">
        <v>100</v>
      </c>
      <c r="O103" s="200" t="s">
        <v>169</v>
      </c>
    </row>
    <row r="104" spans="1:25" ht="14.25" customHeight="1" thickBot="1">
      <c r="A104" s="311"/>
      <c r="B104" s="319"/>
      <c r="C104" s="307"/>
      <c r="D104" s="276"/>
      <c r="E104" s="268"/>
      <c r="F104" s="245"/>
      <c r="G104" s="247"/>
      <c r="H104" s="73" t="s">
        <v>62</v>
      </c>
      <c r="I104" s="74">
        <f>I103</f>
        <v>22.5</v>
      </c>
      <c r="J104" s="74">
        <f>J103</f>
        <v>22.5</v>
      </c>
      <c r="K104" s="74">
        <f>K103</f>
        <v>22.5</v>
      </c>
      <c r="L104" s="251"/>
      <c r="M104" s="257"/>
      <c r="N104" s="198"/>
      <c r="O104" s="201"/>
      <c r="P104" s="2"/>
      <c r="Q104" s="2"/>
      <c r="R104" s="2"/>
      <c r="S104" s="2"/>
      <c r="T104" s="2"/>
      <c r="U104" s="2"/>
      <c r="V104" s="2"/>
      <c r="W104" s="2"/>
      <c r="X104" s="2"/>
      <c r="Y104" s="2"/>
    </row>
    <row r="105" spans="1:25" ht="84.75" customHeight="1">
      <c r="A105" s="309" t="s">
        <v>40</v>
      </c>
      <c r="B105" s="318" t="s">
        <v>45</v>
      </c>
      <c r="C105" s="305" t="s">
        <v>55</v>
      </c>
      <c r="D105" s="275" t="s">
        <v>103</v>
      </c>
      <c r="E105" s="405" t="s">
        <v>126</v>
      </c>
      <c r="F105" s="244" t="s">
        <v>61</v>
      </c>
      <c r="G105" s="246" t="s">
        <v>211</v>
      </c>
      <c r="H105" s="81" t="s">
        <v>47</v>
      </c>
      <c r="I105" s="5">
        <v>150</v>
      </c>
      <c r="J105" s="5">
        <v>150</v>
      </c>
      <c r="K105" s="5"/>
      <c r="L105" s="393" t="s">
        <v>104</v>
      </c>
      <c r="M105" s="391">
        <v>10</v>
      </c>
      <c r="N105" s="203"/>
      <c r="O105" s="195" t="s">
        <v>25</v>
      </c>
      <c r="P105" s="2"/>
      <c r="Q105" s="2"/>
      <c r="R105" s="2"/>
      <c r="S105" s="2"/>
      <c r="T105" s="2"/>
      <c r="U105" s="2"/>
      <c r="V105" s="2"/>
      <c r="W105" s="2"/>
      <c r="X105" s="2"/>
      <c r="Y105" s="2"/>
    </row>
    <row r="106" spans="1:15" ht="19.5" customHeight="1" thickBot="1">
      <c r="A106" s="311"/>
      <c r="B106" s="319"/>
      <c r="C106" s="307"/>
      <c r="D106" s="276"/>
      <c r="E106" s="406"/>
      <c r="F106" s="245"/>
      <c r="G106" s="247"/>
      <c r="H106" s="73" t="s">
        <v>62</v>
      </c>
      <c r="I106" s="74">
        <f>I105</f>
        <v>150</v>
      </c>
      <c r="J106" s="74">
        <f>J105</f>
        <v>150</v>
      </c>
      <c r="K106" s="74">
        <f>K105</f>
        <v>0</v>
      </c>
      <c r="L106" s="394"/>
      <c r="M106" s="392"/>
      <c r="N106" s="204"/>
      <c r="O106" s="196"/>
    </row>
    <row r="107" spans="1:15" ht="26.25" customHeight="1">
      <c r="A107" s="309" t="s">
        <v>40</v>
      </c>
      <c r="B107" s="318" t="s">
        <v>45</v>
      </c>
      <c r="C107" s="305" t="s">
        <v>56</v>
      </c>
      <c r="D107" s="275" t="s">
        <v>231</v>
      </c>
      <c r="E107" s="267"/>
      <c r="F107" s="244" t="s">
        <v>61</v>
      </c>
      <c r="G107" s="246" t="s">
        <v>211</v>
      </c>
      <c r="H107" s="252" t="s">
        <v>47</v>
      </c>
      <c r="I107" s="249"/>
      <c r="J107" s="184">
        <v>28.4</v>
      </c>
      <c r="K107" s="184">
        <v>28.4</v>
      </c>
      <c r="L107" s="250" t="s">
        <v>111</v>
      </c>
      <c r="M107" s="256">
        <v>10000</v>
      </c>
      <c r="N107" s="197">
        <v>10000</v>
      </c>
      <c r="O107" s="200" t="s">
        <v>26</v>
      </c>
    </row>
    <row r="108" spans="1:15" ht="43.5" customHeight="1">
      <c r="A108" s="310"/>
      <c r="B108" s="320"/>
      <c r="C108" s="306"/>
      <c r="D108" s="308"/>
      <c r="E108" s="301"/>
      <c r="F108" s="279"/>
      <c r="G108" s="248"/>
      <c r="H108" s="185"/>
      <c r="I108" s="185"/>
      <c r="J108" s="185"/>
      <c r="K108" s="185"/>
      <c r="L108" s="243"/>
      <c r="M108" s="396"/>
      <c r="N108" s="213"/>
      <c r="O108" s="214"/>
    </row>
    <row r="109" spans="1:15" ht="23.25" customHeight="1" thickBot="1">
      <c r="A109" s="311"/>
      <c r="B109" s="319"/>
      <c r="C109" s="307"/>
      <c r="D109" s="276"/>
      <c r="E109" s="268"/>
      <c r="F109" s="245"/>
      <c r="G109" s="247"/>
      <c r="H109" s="80" t="s">
        <v>62</v>
      </c>
      <c r="I109" s="74">
        <f>I107</f>
        <v>0</v>
      </c>
      <c r="J109" s="74">
        <f>J107</f>
        <v>28.4</v>
      </c>
      <c r="K109" s="74">
        <f>K107</f>
        <v>28.4</v>
      </c>
      <c r="L109" s="251"/>
      <c r="M109" s="257"/>
      <c r="N109" s="198"/>
      <c r="O109" s="201"/>
    </row>
    <row r="110" spans="1:15" ht="16.5" customHeight="1">
      <c r="A110" s="309" t="s">
        <v>40</v>
      </c>
      <c r="B110" s="318" t="s">
        <v>45</v>
      </c>
      <c r="C110" s="305" t="s">
        <v>112</v>
      </c>
      <c r="D110" s="275" t="s">
        <v>30</v>
      </c>
      <c r="E110" s="267"/>
      <c r="F110" s="244" t="s">
        <v>61</v>
      </c>
      <c r="G110" s="246" t="s">
        <v>212</v>
      </c>
      <c r="H110" s="252" t="s">
        <v>47</v>
      </c>
      <c r="I110" s="184">
        <v>10</v>
      </c>
      <c r="J110" s="184">
        <v>10</v>
      </c>
      <c r="K110" s="184"/>
      <c r="L110" s="223" t="s">
        <v>105</v>
      </c>
      <c r="M110" s="234">
        <v>2</v>
      </c>
      <c r="N110" s="202">
        <v>1</v>
      </c>
      <c r="O110" s="150" t="s">
        <v>27</v>
      </c>
    </row>
    <row r="111" spans="1:15" ht="84" customHeight="1">
      <c r="A111" s="310"/>
      <c r="B111" s="320"/>
      <c r="C111" s="306"/>
      <c r="D111" s="308"/>
      <c r="E111" s="301"/>
      <c r="F111" s="279"/>
      <c r="G111" s="248"/>
      <c r="H111" s="185"/>
      <c r="I111" s="185"/>
      <c r="J111" s="185"/>
      <c r="K111" s="185"/>
      <c r="L111" s="224"/>
      <c r="M111" s="255"/>
      <c r="N111" s="173"/>
      <c r="O111" s="211"/>
    </row>
    <row r="112" spans="1:15" ht="15.75" customHeight="1" thickBot="1">
      <c r="A112" s="311"/>
      <c r="B112" s="319"/>
      <c r="C112" s="307"/>
      <c r="D112" s="276"/>
      <c r="E112" s="268"/>
      <c r="F112" s="245"/>
      <c r="G112" s="247"/>
      <c r="H112" s="85" t="s">
        <v>62</v>
      </c>
      <c r="I112" s="68">
        <f>I110</f>
        <v>10</v>
      </c>
      <c r="J112" s="68">
        <f>J110</f>
        <v>10</v>
      </c>
      <c r="K112" s="68">
        <f>K110</f>
        <v>0</v>
      </c>
      <c r="L112" s="225"/>
      <c r="M112" s="235"/>
      <c r="N112" s="174"/>
      <c r="O112" s="151"/>
    </row>
    <row r="113" spans="1:15" ht="17.25" customHeight="1">
      <c r="A113" s="289" t="s">
        <v>40</v>
      </c>
      <c r="B113" s="292" t="s">
        <v>46</v>
      </c>
      <c r="C113" s="295" t="s">
        <v>40</v>
      </c>
      <c r="D113" s="298" t="s">
        <v>232</v>
      </c>
      <c r="E113" s="407" t="s">
        <v>99</v>
      </c>
      <c r="F113" s="279" t="s">
        <v>61</v>
      </c>
      <c r="G113" s="280" t="s">
        <v>211</v>
      </c>
      <c r="H113" s="75" t="s">
        <v>125</v>
      </c>
      <c r="I113" s="71">
        <v>365.8</v>
      </c>
      <c r="J113" s="76">
        <v>365.8</v>
      </c>
      <c r="K113" s="71">
        <v>311.2</v>
      </c>
      <c r="L113" s="223" t="s">
        <v>49</v>
      </c>
      <c r="M113" s="234">
        <v>349</v>
      </c>
      <c r="N113" s="202">
        <v>300</v>
      </c>
      <c r="O113" s="150" t="s">
        <v>166</v>
      </c>
    </row>
    <row r="114" spans="1:15" ht="17.25" customHeight="1">
      <c r="A114" s="290"/>
      <c r="B114" s="293"/>
      <c r="C114" s="296"/>
      <c r="D114" s="298"/>
      <c r="E114" s="407"/>
      <c r="F114" s="279"/>
      <c r="G114" s="280"/>
      <c r="H114" s="83" t="s">
        <v>47</v>
      </c>
      <c r="I114" s="66"/>
      <c r="J114" s="77">
        <v>14.4</v>
      </c>
      <c r="K114" s="66">
        <v>14.3</v>
      </c>
      <c r="L114" s="241"/>
      <c r="M114" s="395"/>
      <c r="N114" s="173"/>
      <c r="O114" s="211"/>
    </row>
    <row r="115" spans="1:15" ht="15.75" customHeight="1" thickBot="1">
      <c r="A115" s="291"/>
      <c r="B115" s="294"/>
      <c r="C115" s="297"/>
      <c r="D115" s="299"/>
      <c r="E115" s="408"/>
      <c r="F115" s="245"/>
      <c r="G115" s="281"/>
      <c r="H115" s="73" t="s">
        <v>62</v>
      </c>
      <c r="I115" s="74">
        <f>SUM(I113:I114)</f>
        <v>365.8</v>
      </c>
      <c r="J115" s="74">
        <f>SUM(J113:J114)</f>
        <v>380.2</v>
      </c>
      <c r="K115" s="74">
        <f>SUM(K113:K114)</f>
        <v>325.5</v>
      </c>
      <c r="L115" s="242"/>
      <c r="M115" s="181"/>
      <c r="N115" s="174"/>
      <c r="O115" s="151"/>
    </row>
    <row r="116" spans="1:15" ht="24.75" customHeight="1">
      <c r="A116" s="289" t="s">
        <v>41</v>
      </c>
      <c r="B116" s="292" t="s">
        <v>39</v>
      </c>
      <c r="C116" s="295" t="s">
        <v>39</v>
      </c>
      <c r="D116" s="275" t="s">
        <v>219</v>
      </c>
      <c r="E116" s="267"/>
      <c r="F116" s="351" t="s">
        <v>61</v>
      </c>
      <c r="G116" s="253" t="s">
        <v>211</v>
      </c>
      <c r="H116" s="252" t="s">
        <v>47</v>
      </c>
      <c r="I116" s="184"/>
      <c r="J116" s="184">
        <v>163</v>
      </c>
      <c r="K116" s="184">
        <v>163</v>
      </c>
      <c r="L116" s="250" t="s">
        <v>118</v>
      </c>
      <c r="M116" s="253" t="s">
        <v>97</v>
      </c>
      <c r="N116" s="212" t="s">
        <v>97</v>
      </c>
      <c r="O116" s="200" t="s">
        <v>28</v>
      </c>
    </row>
    <row r="117" spans="1:15" ht="33" customHeight="1">
      <c r="A117" s="290"/>
      <c r="B117" s="293"/>
      <c r="C117" s="296"/>
      <c r="D117" s="308"/>
      <c r="E117" s="301"/>
      <c r="F117" s="409"/>
      <c r="G117" s="410"/>
      <c r="H117" s="185"/>
      <c r="I117" s="185"/>
      <c r="J117" s="185"/>
      <c r="K117" s="185"/>
      <c r="L117" s="243"/>
      <c r="M117" s="410"/>
      <c r="N117" s="213"/>
      <c r="O117" s="214"/>
    </row>
    <row r="118" spans="1:15" ht="19.5" customHeight="1" thickBot="1">
      <c r="A118" s="291"/>
      <c r="B118" s="294"/>
      <c r="C118" s="297"/>
      <c r="D118" s="276"/>
      <c r="E118" s="268"/>
      <c r="F118" s="324"/>
      <c r="G118" s="397"/>
      <c r="H118" s="73" t="s">
        <v>62</v>
      </c>
      <c r="I118" s="74">
        <f>SUM(I116:I117)</f>
        <v>0</v>
      </c>
      <c r="J118" s="74">
        <f>SUM(J116:J117)</f>
        <v>163</v>
      </c>
      <c r="K118" s="74">
        <f>SUM(K116:K117)</f>
        <v>163</v>
      </c>
      <c r="L118" s="251"/>
      <c r="M118" s="397"/>
      <c r="N118" s="198"/>
      <c r="O118" s="201"/>
    </row>
    <row r="119" spans="1:15" ht="23.25" customHeight="1">
      <c r="A119" s="289" t="s">
        <v>41</v>
      </c>
      <c r="B119" s="292" t="s">
        <v>39</v>
      </c>
      <c r="C119" s="295" t="s">
        <v>41</v>
      </c>
      <c r="D119" s="275" t="s">
        <v>142</v>
      </c>
      <c r="E119" s="433"/>
      <c r="F119" s="351" t="s">
        <v>61</v>
      </c>
      <c r="G119" s="253" t="s">
        <v>211</v>
      </c>
      <c r="H119" s="252" t="s">
        <v>47</v>
      </c>
      <c r="I119" s="184"/>
      <c r="J119" s="184">
        <v>35</v>
      </c>
      <c r="K119" s="184">
        <v>35</v>
      </c>
      <c r="L119" s="208" t="s">
        <v>238</v>
      </c>
      <c r="M119" s="431"/>
      <c r="N119" s="199">
        <v>55.98</v>
      </c>
      <c r="O119" s="154" t="s">
        <v>29</v>
      </c>
    </row>
    <row r="120" spans="1:15" ht="49.5" customHeight="1">
      <c r="A120" s="290"/>
      <c r="B120" s="293"/>
      <c r="C120" s="296"/>
      <c r="D120" s="308"/>
      <c r="E120" s="434"/>
      <c r="F120" s="409"/>
      <c r="G120" s="410"/>
      <c r="H120" s="185"/>
      <c r="I120" s="185"/>
      <c r="J120" s="185"/>
      <c r="K120" s="185"/>
      <c r="L120" s="209"/>
      <c r="M120" s="432"/>
      <c r="N120" s="206"/>
      <c r="O120" s="155"/>
    </row>
    <row r="121" spans="1:15" ht="23.25" customHeight="1" thickBot="1">
      <c r="A121" s="291"/>
      <c r="B121" s="294"/>
      <c r="C121" s="297"/>
      <c r="D121" s="276"/>
      <c r="E121" s="435"/>
      <c r="F121" s="324"/>
      <c r="G121" s="397"/>
      <c r="H121" s="69" t="s">
        <v>62</v>
      </c>
      <c r="I121" s="74">
        <f>I119</f>
        <v>0</v>
      </c>
      <c r="J121" s="128">
        <f>SUM(J119:J120)</f>
        <v>35</v>
      </c>
      <c r="K121" s="128">
        <f>SUM(K119:K120)</f>
        <v>35</v>
      </c>
      <c r="L121" s="210"/>
      <c r="M121" s="153"/>
      <c r="N121" s="207"/>
      <c r="O121" s="156"/>
    </row>
    <row r="122" spans="1:15" ht="17.25" customHeight="1" thickBot="1">
      <c r="A122" s="129" t="s">
        <v>56</v>
      </c>
      <c r="B122" s="387" t="s">
        <v>64</v>
      </c>
      <c r="C122" s="387"/>
      <c r="D122" s="388"/>
      <c r="E122" s="388"/>
      <c r="F122" s="388"/>
      <c r="G122" s="388"/>
      <c r="H122" s="388"/>
      <c r="I122" s="138">
        <f>I121+I118+I115+I112+I109+I106+I104+I102+I100+I98+I96+I94+I92+I90+I88+I85+I83+I79+I74+I68+I66+I64+I59+I57+I55+I49+I47+I45+I42+I39+I36+I30+I27+I25+I23+I20+I18+I15+I11+I8</f>
        <v>56700.899999999994</v>
      </c>
      <c r="J122" s="138">
        <f>J121+J118+J115+J112+J109+J106+J104+J102+J100+J98+J96+J94+J92+J90+J88+J85+J83+J79+J74+J68+J66+J64+J59+J57+J55+J49+J47+J45+J42+J39+J36+J30+J27+J25+J23+J20+J18+J15+J11+J8</f>
        <v>55511.59999999999</v>
      </c>
      <c r="K122" s="138">
        <f>K121+K118+K115+K112+K109+K106+K104+K102+K100+K98+K96+K94+K92+K90+K88+K85+K83+K79+K74+K68+K66+K64+K59+K57+K55+K49+K47+K45+K42+K39+K36+K30+K27+K25+K23+K20+K18+K15+K11+K8</f>
        <v>56857.600000000006</v>
      </c>
      <c r="L122" s="389"/>
      <c r="M122" s="390"/>
      <c r="N122" s="130"/>
      <c r="O122" s="131"/>
    </row>
    <row r="123" spans="1:15" s="24" customFormat="1" ht="12.75">
      <c r="A123" s="479" t="s">
        <v>222</v>
      </c>
      <c r="B123" s="479"/>
      <c r="C123" s="479"/>
      <c r="D123" s="479"/>
      <c r="E123" s="479"/>
      <c r="F123" s="479"/>
      <c r="G123" s="479"/>
      <c r="H123" s="479"/>
      <c r="I123" s="479"/>
      <c r="J123" s="479"/>
      <c r="K123" s="479"/>
      <c r="L123" s="479"/>
      <c r="M123" s="479"/>
      <c r="N123" s="479"/>
      <c r="O123" s="38"/>
    </row>
    <row r="124" spans="1:15" s="24" customFormat="1" ht="18.75" customHeight="1" thickBot="1">
      <c r="A124" s="39" t="s">
        <v>233</v>
      </c>
      <c r="B124" s="135"/>
      <c r="C124" s="135"/>
      <c r="D124" s="135"/>
      <c r="E124" s="135"/>
      <c r="F124" s="135"/>
      <c r="G124" s="135"/>
      <c r="H124" s="136"/>
      <c r="I124" s="136"/>
      <c r="J124" s="136"/>
      <c r="K124" s="137"/>
      <c r="L124" s="137"/>
      <c r="M124" s="137"/>
      <c r="N124" s="137"/>
      <c r="O124" s="38"/>
    </row>
    <row r="125" spans="1:15" ht="60.75" customHeight="1" thickBot="1">
      <c r="A125" s="39"/>
      <c r="B125" s="39"/>
      <c r="C125" s="40"/>
      <c r="D125" s="414" t="s">
        <v>119</v>
      </c>
      <c r="E125" s="415"/>
      <c r="F125" s="415"/>
      <c r="G125" s="415"/>
      <c r="H125" s="416"/>
      <c r="I125" s="453" t="s">
        <v>199</v>
      </c>
      <c r="J125" s="452"/>
      <c r="K125" s="453" t="s">
        <v>200</v>
      </c>
      <c r="L125" s="467"/>
      <c r="M125" s="414" t="s">
        <v>201</v>
      </c>
      <c r="N125" s="416"/>
      <c r="O125" s="39"/>
    </row>
    <row r="126" spans="1:15" ht="15.75" customHeight="1" thickBot="1">
      <c r="A126" s="39"/>
      <c r="B126" s="39"/>
      <c r="C126" s="40"/>
      <c r="D126" s="271" t="s">
        <v>120</v>
      </c>
      <c r="E126" s="272"/>
      <c r="F126" s="272"/>
      <c r="G126" s="272"/>
      <c r="H126" s="272"/>
      <c r="I126" s="451">
        <f>I127+I128+I129+I130+I131</f>
        <v>23705.9</v>
      </c>
      <c r="J126" s="452"/>
      <c r="K126" s="451">
        <f>K127+K128+K129+K130+K131</f>
        <v>22609.300000000007</v>
      </c>
      <c r="L126" s="452"/>
      <c r="M126" s="451">
        <f>M127+M128+M129+M130+M131</f>
        <v>21129.400000000005</v>
      </c>
      <c r="N126" s="452"/>
      <c r="O126" s="39"/>
    </row>
    <row r="127" spans="1:15" ht="16.5" customHeight="1">
      <c r="A127" s="39"/>
      <c r="B127" s="39"/>
      <c r="C127" s="40"/>
      <c r="D127" s="269" t="s">
        <v>127</v>
      </c>
      <c r="E127" s="270"/>
      <c r="F127" s="270"/>
      <c r="G127" s="270"/>
      <c r="H127" s="270"/>
      <c r="I127" s="447">
        <f>SUMIF(H7:H121,H107,I7:I121)</f>
        <v>16180.400000000003</v>
      </c>
      <c r="J127" s="448"/>
      <c r="K127" s="449">
        <f>SUMIF(H7:H121,H119,J7:J121)</f>
        <v>16940.500000000007</v>
      </c>
      <c r="L127" s="450"/>
      <c r="M127" s="468">
        <f>SUMIF(H7:H121,H119,K7:K121)</f>
        <v>15637.200000000003</v>
      </c>
      <c r="N127" s="469"/>
      <c r="O127" s="39"/>
    </row>
    <row r="128" spans="1:15" ht="27" customHeight="1">
      <c r="A128" s="39"/>
      <c r="B128" s="39"/>
      <c r="C128" s="40"/>
      <c r="D128" s="273" t="s">
        <v>140</v>
      </c>
      <c r="E128" s="274"/>
      <c r="F128" s="274"/>
      <c r="G128" s="274"/>
      <c r="H128" s="274"/>
      <c r="I128" s="445">
        <f>SUMIF(H7:H121,H54,I7:I121)</f>
        <v>0</v>
      </c>
      <c r="J128" s="446"/>
      <c r="K128" s="449">
        <f>SUMIF(H7:H121,H73,J7:J121)</f>
        <v>152.8</v>
      </c>
      <c r="L128" s="450"/>
      <c r="M128" s="461">
        <f>SUMIF(H7:H121,H73,K7:K121)</f>
        <v>142</v>
      </c>
      <c r="N128" s="462"/>
      <c r="O128" s="39"/>
    </row>
    <row r="129" spans="1:15" ht="14.25" customHeight="1">
      <c r="A129" s="39"/>
      <c r="B129" s="39"/>
      <c r="C129" s="40"/>
      <c r="D129" s="273" t="s">
        <v>121</v>
      </c>
      <c r="E129" s="274"/>
      <c r="F129" s="274"/>
      <c r="G129" s="274"/>
      <c r="H129" s="274"/>
      <c r="I129" s="445">
        <f>SUMIF(H7:H121,H87,I7:I121)</f>
        <v>6613.600000000001</v>
      </c>
      <c r="J129" s="446"/>
      <c r="K129" s="449">
        <f>SUMIF(H7:H121,H91,J7:J121)</f>
        <v>4604.1</v>
      </c>
      <c r="L129" s="450"/>
      <c r="M129" s="461">
        <f>SUMIF(H7:H121,H91,K7:K121)</f>
        <v>4479.1</v>
      </c>
      <c r="N129" s="462"/>
      <c r="O129" s="41"/>
    </row>
    <row r="130" spans="1:15" ht="25.5" customHeight="1">
      <c r="A130" s="39"/>
      <c r="B130" s="39"/>
      <c r="C130" s="40"/>
      <c r="D130" s="273" t="s">
        <v>129</v>
      </c>
      <c r="E130" s="274"/>
      <c r="F130" s="274"/>
      <c r="G130" s="274"/>
      <c r="H130" s="274"/>
      <c r="I130" s="445">
        <f>SUMIF(H7:H121,H51,I7:I121)</f>
        <v>546.1</v>
      </c>
      <c r="J130" s="446"/>
      <c r="K130" s="449">
        <f>SUMIF(H7:H121,H70,J7:J121)</f>
        <v>546.1</v>
      </c>
      <c r="L130" s="450"/>
      <c r="M130" s="461">
        <f>SUMIF(H7:H121,H70,K7:K121)</f>
        <v>559.9</v>
      </c>
      <c r="N130" s="462"/>
      <c r="O130" s="41"/>
    </row>
    <row r="131" spans="1:15" ht="12.75" customHeight="1" thickBot="1">
      <c r="A131" s="39"/>
      <c r="B131" s="39"/>
      <c r="C131" s="40"/>
      <c r="D131" s="263" t="s">
        <v>132</v>
      </c>
      <c r="E131" s="264"/>
      <c r="F131" s="264"/>
      <c r="G131" s="264"/>
      <c r="H131" s="264"/>
      <c r="I131" s="454">
        <f>SUMIF(H7:H121,H113,I7:I121)</f>
        <v>365.8</v>
      </c>
      <c r="J131" s="455"/>
      <c r="K131" s="473">
        <f>SUMIF(H7:H121,H113,J7:J121)</f>
        <v>365.8</v>
      </c>
      <c r="L131" s="475"/>
      <c r="M131" s="457">
        <f>SUMIF(H7:H121,H113,K7:K121)</f>
        <v>311.2</v>
      </c>
      <c r="N131" s="458"/>
      <c r="O131" s="41"/>
    </row>
    <row r="132" spans="1:15" ht="12.75" thickBot="1">
      <c r="A132" s="39"/>
      <c r="B132" s="39"/>
      <c r="C132" s="40"/>
      <c r="D132" s="265" t="s">
        <v>122</v>
      </c>
      <c r="E132" s="266"/>
      <c r="F132" s="266"/>
      <c r="G132" s="266"/>
      <c r="H132" s="266"/>
      <c r="I132" s="456">
        <f>I133+I134+I135</f>
        <v>32995</v>
      </c>
      <c r="J132" s="452"/>
      <c r="K132" s="456">
        <f>K133+K134+K135</f>
        <v>32902.299999999996</v>
      </c>
      <c r="L132" s="467"/>
      <c r="M132" s="470">
        <f>M133+M134+M135</f>
        <v>35728.20000000001</v>
      </c>
      <c r="N132" s="460"/>
      <c r="O132" s="41"/>
    </row>
    <row r="133" spans="1:15" ht="12.75" customHeight="1">
      <c r="A133" s="39"/>
      <c r="B133" s="39"/>
      <c r="C133" s="40"/>
      <c r="D133" s="269" t="s">
        <v>131</v>
      </c>
      <c r="E133" s="270"/>
      <c r="F133" s="270"/>
      <c r="G133" s="270"/>
      <c r="H133" s="270"/>
      <c r="I133" s="447">
        <f>SUMIF(H7:H121,H44,I7:I121)</f>
        <v>0</v>
      </c>
      <c r="J133" s="448"/>
      <c r="K133" s="471">
        <f>SUMIF(H7:H121,H46,J7:J121)</f>
        <v>1194.8999999999999</v>
      </c>
      <c r="L133" s="472"/>
      <c r="M133" s="461">
        <f>SUMIF(H7:H121,H44,K7:K121)</f>
        <v>930</v>
      </c>
      <c r="N133" s="462"/>
      <c r="O133" s="41"/>
    </row>
    <row r="134" spans="1:15" ht="12.75" customHeight="1">
      <c r="A134" s="39"/>
      <c r="B134" s="39"/>
      <c r="C134" s="40"/>
      <c r="D134" s="277" t="s">
        <v>130</v>
      </c>
      <c r="E134" s="278"/>
      <c r="F134" s="278"/>
      <c r="G134" s="278"/>
      <c r="H134" s="278"/>
      <c r="I134" s="445">
        <f>SUMIF(H7:H121,H40,I7:I121)</f>
        <v>32955</v>
      </c>
      <c r="J134" s="446"/>
      <c r="K134" s="449">
        <f>SUMIF(H7:H121,H40,J7:J121)</f>
        <v>31707.399999999998</v>
      </c>
      <c r="L134" s="476"/>
      <c r="M134" s="461">
        <f>SUMIF(H7:H121,H43,K7:K121)</f>
        <v>34798.20000000001</v>
      </c>
      <c r="N134" s="462"/>
      <c r="O134" s="41"/>
    </row>
    <row r="135" spans="1:15" ht="12.75" thickBot="1">
      <c r="A135" s="39"/>
      <c r="B135" s="39"/>
      <c r="C135" s="40"/>
      <c r="D135" s="263" t="s">
        <v>123</v>
      </c>
      <c r="E135" s="264"/>
      <c r="F135" s="264"/>
      <c r="G135" s="264"/>
      <c r="H135" s="264"/>
      <c r="I135" s="463">
        <f>SUMIF(H7:H119,H38,I7:I119)</f>
        <v>40</v>
      </c>
      <c r="J135" s="464"/>
      <c r="K135" s="473">
        <f>SUMIF(H7:H121,H56,J7:J121)</f>
        <v>0</v>
      </c>
      <c r="L135" s="474"/>
      <c r="M135" s="457">
        <f>SUMIF(H7:H121,H38,K7:K121)</f>
        <v>0</v>
      </c>
      <c r="N135" s="458"/>
      <c r="O135" s="39"/>
    </row>
    <row r="136" spans="1:15" ht="12.75" thickBot="1">
      <c r="A136" s="39"/>
      <c r="B136" s="39"/>
      <c r="C136" s="40"/>
      <c r="D136" s="261" t="s">
        <v>62</v>
      </c>
      <c r="E136" s="262"/>
      <c r="F136" s="262"/>
      <c r="G136" s="262"/>
      <c r="H136" s="262"/>
      <c r="I136" s="465">
        <f>I132+I126</f>
        <v>56700.9</v>
      </c>
      <c r="J136" s="466"/>
      <c r="K136" s="459">
        <f>K132+K126</f>
        <v>55511.600000000006</v>
      </c>
      <c r="L136" s="467"/>
      <c r="M136" s="459">
        <f>M132+M126</f>
        <v>56857.60000000002</v>
      </c>
      <c r="N136" s="460"/>
      <c r="O136" s="39"/>
    </row>
    <row r="137" spans="3:14" ht="11.25">
      <c r="C137" s="2"/>
      <c r="D137" s="2"/>
      <c r="E137" s="2"/>
      <c r="F137" s="2"/>
      <c r="G137" s="2"/>
      <c r="H137" s="2"/>
      <c r="I137" s="2"/>
      <c r="J137" s="2"/>
      <c r="K137" s="2"/>
      <c r="L137" s="2"/>
      <c r="M137" s="2"/>
      <c r="N137" s="2"/>
    </row>
    <row r="138" spans="3:14" ht="11.25">
      <c r="C138" s="2"/>
      <c r="D138" s="2"/>
      <c r="E138" s="2"/>
      <c r="F138" s="2"/>
      <c r="G138" s="2"/>
      <c r="H138" s="2"/>
      <c r="I138" s="2"/>
      <c r="J138" s="2"/>
      <c r="K138" s="2"/>
      <c r="L138" s="2"/>
      <c r="M138" s="2"/>
      <c r="N138" s="2"/>
    </row>
    <row r="139" spans="7:9" ht="11.25">
      <c r="G139" s="2"/>
      <c r="H139" s="2"/>
      <c r="I139" s="2"/>
    </row>
    <row r="140" spans="7:9" ht="11.25">
      <c r="G140" s="2"/>
      <c r="H140" s="2"/>
      <c r="I140" s="2"/>
    </row>
  </sheetData>
  <sheetProtection/>
  <mergeCells count="517">
    <mergeCell ref="D1:O1"/>
    <mergeCell ref="A2:O2"/>
    <mergeCell ref="O43:O45"/>
    <mergeCell ref="O46:O47"/>
    <mergeCell ref="M41:M42"/>
    <mergeCell ref="N41:N42"/>
    <mergeCell ref="L43:L44"/>
    <mergeCell ref="M9:M11"/>
    <mergeCell ref="A28:A30"/>
    <mergeCell ref="M43:M44"/>
    <mergeCell ref="M125:N125"/>
    <mergeCell ref="N89:N90"/>
    <mergeCell ref="K134:L134"/>
    <mergeCell ref="L95:L96"/>
    <mergeCell ref="M116:M118"/>
    <mergeCell ref="M91:M92"/>
    <mergeCell ref="M93:M94"/>
    <mergeCell ref="M101:M102"/>
    <mergeCell ref="N107:N109"/>
    <mergeCell ref="A123:N123"/>
    <mergeCell ref="K125:L125"/>
    <mergeCell ref="K135:L135"/>
    <mergeCell ref="K128:L128"/>
    <mergeCell ref="K129:L129"/>
    <mergeCell ref="K130:L130"/>
    <mergeCell ref="K131:L131"/>
    <mergeCell ref="K136:L136"/>
    <mergeCell ref="M126:N126"/>
    <mergeCell ref="M127:N127"/>
    <mergeCell ref="M128:N128"/>
    <mergeCell ref="M129:N129"/>
    <mergeCell ref="M130:N130"/>
    <mergeCell ref="M131:N131"/>
    <mergeCell ref="M132:N132"/>
    <mergeCell ref="K132:L132"/>
    <mergeCell ref="K133:L133"/>
    <mergeCell ref="I131:J131"/>
    <mergeCell ref="I132:J132"/>
    <mergeCell ref="M135:N135"/>
    <mergeCell ref="M136:N136"/>
    <mergeCell ref="I133:J133"/>
    <mergeCell ref="I134:J134"/>
    <mergeCell ref="M133:N133"/>
    <mergeCell ref="M134:N134"/>
    <mergeCell ref="I135:J135"/>
    <mergeCell ref="I136:J136"/>
    <mergeCell ref="J107:J108"/>
    <mergeCell ref="K107:K108"/>
    <mergeCell ref="I130:J130"/>
    <mergeCell ref="I129:J129"/>
    <mergeCell ref="I128:J128"/>
    <mergeCell ref="I127:J127"/>
    <mergeCell ref="K127:L127"/>
    <mergeCell ref="I126:J126"/>
    <mergeCell ref="K126:L126"/>
    <mergeCell ref="I125:J125"/>
    <mergeCell ref="O89:O90"/>
    <mergeCell ref="N58:N59"/>
    <mergeCell ref="O93:O94"/>
    <mergeCell ref="O95:O96"/>
    <mergeCell ref="O97:O98"/>
    <mergeCell ref="O91:O92"/>
    <mergeCell ref="O86:O88"/>
    <mergeCell ref="N48:N49"/>
    <mergeCell ref="O82:O83"/>
    <mergeCell ref="O67:O68"/>
    <mergeCell ref="M56:M57"/>
    <mergeCell ref="O84:O85"/>
    <mergeCell ref="L65:L66"/>
    <mergeCell ref="M65:M66"/>
    <mergeCell ref="L82:L83"/>
    <mergeCell ref="M82:M83"/>
    <mergeCell ref="L58:L59"/>
    <mergeCell ref="O72:O74"/>
    <mergeCell ref="O78:O79"/>
    <mergeCell ref="N91:N92"/>
    <mergeCell ref="N86:N88"/>
    <mergeCell ref="N82:N83"/>
    <mergeCell ref="M89:M90"/>
    <mergeCell ref="M86:M88"/>
    <mergeCell ref="L84:L85"/>
    <mergeCell ref="L89:L90"/>
    <mergeCell ref="M48:M49"/>
    <mergeCell ref="A119:A121"/>
    <mergeCell ref="B119:B121"/>
    <mergeCell ref="C119:C121"/>
    <mergeCell ref="D119:D121"/>
    <mergeCell ref="M119:M121"/>
    <mergeCell ref="E119:E121"/>
    <mergeCell ref="F119:F121"/>
    <mergeCell ref="G119:G121"/>
    <mergeCell ref="G46:G47"/>
    <mergeCell ref="G48:G49"/>
    <mergeCell ref="G50:G55"/>
    <mergeCell ref="G56:G57"/>
    <mergeCell ref="G60:G64"/>
    <mergeCell ref="D56:D57"/>
    <mergeCell ref="D46:D47"/>
    <mergeCell ref="E48:E49"/>
    <mergeCell ref="F48:F49"/>
    <mergeCell ref="E56:E57"/>
    <mergeCell ref="F65:F66"/>
    <mergeCell ref="E60:E64"/>
    <mergeCell ref="E50:E55"/>
    <mergeCell ref="E65:E66"/>
    <mergeCell ref="F50:F55"/>
    <mergeCell ref="E58:E59"/>
    <mergeCell ref="D125:H125"/>
    <mergeCell ref="F37:F39"/>
    <mergeCell ref="A37:A39"/>
    <mergeCell ref="B37:B39"/>
    <mergeCell ref="C37:C39"/>
    <mergeCell ref="D37:D39"/>
    <mergeCell ref="A89:A90"/>
    <mergeCell ref="F89:F90"/>
    <mergeCell ref="A46:A47"/>
    <mergeCell ref="B46:B47"/>
    <mergeCell ref="E9:E11"/>
    <mergeCell ref="F9:F11"/>
    <mergeCell ref="D26:D27"/>
    <mergeCell ref="E12:E15"/>
    <mergeCell ref="E21:E23"/>
    <mergeCell ref="E16:E18"/>
    <mergeCell ref="I110:I111"/>
    <mergeCell ref="J110:J111"/>
    <mergeCell ref="G9:G11"/>
    <mergeCell ref="L28:L30"/>
    <mergeCell ref="A9:A11"/>
    <mergeCell ref="B9:B11"/>
    <mergeCell ref="C9:C11"/>
    <mergeCell ref="D9:D11"/>
    <mergeCell ref="L9:L11"/>
    <mergeCell ref="A26:A27"/>
    <mergeCell ref="E110:E112"/>
    <mergeCell ref="H116:H117"/>
    <mergeCell ref="C46:C47"/>
    <mergeCell ref="L116:L118"/>
    <mergeCell ref="L91:L92"/>
    <mergeCell ref="D116:D118"/>
    <mergeCell ref="F116:F118"/>
    <mergeCell ref="G116:G118"/>
    <mergeCell ref="L56:L57"/>
    <mergeCell ref="H110:H111"/>
    <mergeCell ref="B103:B104"/>
    <mergeCell ref="A110:A112"/>
    <mergeCell ref="B110:B112"/>
    <mergeCell ref="K110:K111"/>
    <mergeCell ref="A116:A118"/>
    <mergeCell ref="B116:B118"/>
    <mergeCell ref="C116:C118"/>
    <mergeCell ref="C110:C112"/>
    <mergeCell ref="E116:E118"/>
    <mergeCell ref="D110:D112"/>
    <mergeCell ref="C101:C102"/>
    <mergeCell ref="C107:C109"/>
    <mergeCell ref="B101:B102"/>
    <mergeCell ref="E113:E115"/>
    <mergeCell ref="A91:A92"/>
    <mergeCell ref="B91:B92"/>
    <mergeCell ref="C91:C92"/>
    <mergeCell ref="D91:D92"/>
    <mergeCell ref="A105:A106"/>
    <mergeCell ref="A103:A104"/>
    <mergeCell ref="E107:E109"/>
    <mergeCell ref="D99:D100"/>
    <mergeCell ref="E99:E100"/>
    <mergeCell ref="D103:D104"/>
    <mergeCell ref="E101:E102"/>
    <mergeCell ref="D101:D102"/>
    <mergeCell ref="E105:E106"/>
    <mergeCell ref="C60:C64"/>
    <mergeCell ref="E89:E90"/>
    <mergeCell ref="A69:A74"/>
    <mergeCell ref="A75:A79"/>
    <mergeCell ref="E75:E79"/>
    <mergeCell ref="C75:C79"/>
    <mergeCell ref="D69:D74"/>
    <mergeCell ref="B86:B88"/>
    <mergeCell ref="D60:D64"/>
    <mergeCell ref="E67:E68"/>
    <mergeCell ref="G67:G68"/>
    <mergeCell ref="A80:A83"/>
    <mergeCell ref="F67:F68"/>
    <mergeCell ref="A67:A68"/>
    <mergeCell ref="B67:B68"/>
    <mergeCell ref="C67:C68"/>
    <mergeCell ref="C69:C74"/>
    <mergeCell ref="E80:E83"/>
    <mergeCell ref="D80:D83"/>
    <mergeCell ref="F75:F79"/>
    <mergeCell ref="F105:F106"/>
    <mergeCell ref="F110:F112"/>
    <mergeCell ref="F107:F109"/>
    <mergeCell ref="D105:D106"/>
    <mergeCell ref="D107:D109"/>
    <mergeCell ref="A65:A66"/>
    <mergeCell ref="B65:B66"/>
    <mergeCell ref="C65:C66"/>
    <mergeCell ref="D65:D66"/>
    <mergeCell ref="C103:C104"/>
    <mergeCell ref="B122:H122"/>
    <mergeCell ref="L122:M122"/>
    <mergeCell ref="M105:M106"/>
    <mergeCell ref="L105:L106"/>
    <mergeCell ref="M113:M115"/>
    <mergeCell ref="L110:L112"/>
    <mergeCell ref="M107:M109"/>
    <mergeCell ref="B105:B106"/>
    <mergeCell ref="C105:C106"/>
    <mergeCell ref="G110:G112"/>
    <mergeCell ref="D89:D90"/>
    <mergeCell ref="A97:A98"/>
    <mergeCell ref="B97:B98"/>
    <mergeCell ref="C97:C98"/>
    <mergeCell ref="D97:D98"/>
    <mergeCell ref="D95:D96"/>
    <mergeCell ref="C93:C94"/>
    <mergeCell ref="D93:D94"/>
    <mergeCell ref="A93:A94"/>
    <mergeCell ref="B93:B94"/>
    <mergeCell ref="F95:F96"/>
    <mergeCell ref="F84:F85"/>
    <mergeCell ref="F103:F104"/>
    <mergeCell ref="G103:G104"/>
    <mergeCell ref="G101:G102"/>
    <mergeCell ref="G99:G100"/>
    <mergeCell ref="F101:F102"/>
    <mergeCell ref="F91:F92"/>
    <mergeCell ref="F86:F88"/>
    <mergeCell ref="C99:C100"/>
    <mergeCell ref="M95:M96"/>
    <mergeCell ref="F97:F98"/>
    <mergeCell ref="G97:G98"/>
    <mergeCell ref="G95:G96"/>
    <mergeCell ref="M97:M98"/>
    <mergeCell ref="L97:L98"/>
    <mergeCell ref="F99:F100"/>
    <mergeCell ref="E97:E98"/>
    <mergeCell ref="C95:C96"/>
    <mergeCell ref="E69:E74"/>
    <mergeCell ref="E91:E92"/>
    <mergeCell ref="G86:G88"/>
    <mergeCell ref="G91:G92"/>
    <mergeCell ref="G89:G90"/>
    <mergeCell ref="G69:G74"/>
    <mergeCell ref="G84:G85"/>
    <mergeCell ref="H80:H81"/>
    <mergeCell ref="G80:G83"/>
    <mergeCell ref="A56:A57"/>
    <mergeCell ref="B56:B57"/>
    <mergeCell ref="C56:C57"/>
    <mergeCell ref="F58:F59"/>
    <mergeCell ref="F56:F57"/>
    <mergeCell ref="A58:A59"/>
    <mergeCell ref="B58:B59"/>
    <mergeCell ref="C58:C59"/>
    <mergeCell ref="D58:D59"/>
    <mergeCell ref="A50:A55"/>
    <mergeCell ref="B50:B55"/>
    <mergeCell ref="C50:C55"/>
    <mergeCell ref="D50:D55"/>
    <mergeCell ref="A84:A85"/>
    <mergeCell ref="B84:B85"/>
    <mergeCell ref="C84:C85"/>
    <mergeCell ref="D84:D85"/>
    <mergeCell ref="A60:A64"/>
    <mergeCell ref="D48:D49"/>
    <mergeCell ref="A31:A36"/>
    <mergeCell ref="B31:B36"/>
    <mergeCell ref="C31:C36"/>
    <mergeCell ref="D31:D36"/>
    <mergeCell ref="A48:A49"/>
    <mergeCell ref="B48:B49"/>
    <mergeCell ref="C48:C49"/>
    <mergeCell ref="C21:C23"/>
    <mergeCell ref="D21:D23"/>
    <mergeCell ref="C28:C30"/>
    <mergeCell ref="A43:A45"/>
    <mergeCell ref="B43:B45"/>
    <mergeCell ref="C43:C45"/>
    <mergeCell ref="B28:B30"/>
    <mergeCell ref="B26:B27"/>
    <mergeCell ref="D28:D30"/>
    <mergeCell ref="D19:D20"/>
    <mergeCell ref="G19:G20"/>
    <mergeCell ref="L19:L20"/>
    <mergeCell ref="C26:C27"/>
    <mergeCell ref="D24:D25"/>
    <mergeCell ref="E26:E27"/>
    <mergeCell ref="E24:E25"/>
    <mergeCell ref="C24:C25"/>
    <mergeCell ref="F19:F20"/>
    <mergeCell ref="E19:E20"/>
    <mergeCell ref="A12:A15"/>
    <mergeCell ref="B12:B15"/>
    <mergeCell ref="C12:C15"/>
    <mergeCell ref="D12:D15"/>
    <mergeCell ref="H12:H13"/>
    <mergeCell ref="I12:I13"/>
    <mergeCell ref="A16:A18"/>
    <mergeCell ref="B16:B18"/>
    <mergeCell ref="C16:C18"/>
    <mergeCell ref="A24:A25"/>
    <mergeCell ref="B24:B25"/>
    <mergeCell ref="A21:A23"/>
    <mergeCell ref="B21:B23"/>
    <mergeCell ref="A19:A20"/>
    <mergeCell ref="B19:B20"/>
    <mergeCell ref="C19:C20"/>
    <mergeCell ref="L14:L15"/>
    <mergeCell ref="M19:M20"/>
    <mergeCell ref="B40:B42"/>
    <mergeCell ref="C40:C42"/>
    <mergeCell ref="D16:D18"/>
    <mergeCell ref="L24:L25"/>
    <mergeCell ref="G24:G25"/>
    <mergeCell ref="G26:G27"/>
    <mergeCell ref="L17:L18"/>
    <mergeCell ref="L26:L27"/>
    <mergeCell ref="G7:G8"/>
    <mergeCell ref="E31:E36"/>
    <mergeCell ref="F12:F15"/>
    <mergeCell ref="F21:F23"/>
    <mergeCell ref="F16:F18"/>
    <mergeCell ref="G16:G18"/>
    <mergeCell ref="G12:G15"/>
    <mergeCell ref="E7:E8"/>
    <mergeCell ref="F24:F25"/>
    <mergeCell ref="F26:F27"/>
    <mergeCell ref="A7:A8"/>
    <mergeCell ref="B7:B8"/>
    <mergeCell ref="D7:D8"/>
    <mergeCell ref="H4:H6"/>
    <mergeCell ref="F4:F6"/>
    <mergeCell ref="G4:G6"/>
    <mergeCell ref="D4:D6"/>
    <mergeCell ref="E4:E6"/>
    <mergeCell ref="A4:C6"/>
    <mergeCell ref="C7:C8"/>
    <mergeCell ref="I5:I6"/>
    <mergeCell ref="F7:F8"/>
    <mergeCell ref="B75:B79"/>
    <mergeCell ref="B69:B74"/>
    <mergeCell ref="D75:D79"/>
    <mergeCell ref="G75:G79"/>
    <mergeCell ref="F69:F74"/>
    <mergeCell ref="G28:G30"/>
    <mergeCell ref="G31:G36"/>
    <mergeCell ref="G21:G23"/>
    <mergeCell ref="A40:A42"/>
    <mergeCell ref="A107:A109"/>
    <mergeCell ref="B89:B90"/>
    <mergeCell ref="A95:A96"/>
    <mergeCell ref="B95:B96"/>
    <mergeCell ref="B99:B100"/>
    <mergeCell ref="A101:A102"/>
    <mergeCell ref="B107:B109"/>
    <mergeCell ref="B60:B64"/>
    <mergeCell ref="A99:A100"/>
    <mergeCell ref="D86:D88"/>
    <mergeCell ref="A86:A88"/>
    <mergeCell ref="F28:F30"/>
    <mergeCell ref="E40:E42"/>
    <mergeCell ref="F40:F42"/>
    <mergeCell ref="E37:E39"/>
    <mergeCell ref="E28:E30"/>
    <mergeCell ref="F31:F36"/>
    <mergeCell ref="F60:F64"/>
    <mergeCell ref="B80:B83"/>
    <mergeCell ref="F43:F45"/>
    <mergeCell ref="F46:F47"/>
    <mergeCell ref="G40:G42"/>
    <mergeCell ref="C89:C90"/>
    <mergeCell ref="D43:D45"/>
    <mergeCell ref="E46:E47"/>
    <mergeCell ref="C80:C83"/>
    <mergeCell ref="C86:C88"/>
    <mergeCell ref="G58:G59"/>
    <mergeCell ref="G65:G66"/>
    <mergeCell ref="F80:F83"/>
    <mergeCell ref="G37:G39"/>
    <mergeCell ref="L41:L42"/>
    <mergeCell ref="A113:A115"/>
    <mergeCell ref="B113:B115"/>
    <mergeCell ref="C113:C115"/>
    <mergeCell ref="D113:D115"/>
    <mergeCell ref="E43:E45"/>
    <mergeCell ref="E86:E88"/>
    <mergeCell ref="D40:D42"/>
    <mergeCell ref="D130:H130"/>
    <mergeCell ref="D67:D68"/>
    <mergeCell ref="E84:E85"/>
    <mergeCell ref="D134:H134"/>
    <mergeCell ref="D135:H135"/>
    <mergeCell ref="F113:F115"/>
    <mergeCell ref="G113:G115"/>
    <mergeCell ref="H119:H120"/>
    <mergeCell ref="E95:E96"/>
    <mergeCell ref="E93:E94"/>
    <mergeCell ref="K80:K81"/>
    <mergeCell ref="D136:H136"/>
    <mergeCell ref="D131:H131"/>
    <mergeCell ref="D132:H132"/>
    <mergeCell ref="E103:E104"/>
    <mergeCell ref="D133:H133"/>
    <mergeCell ref="D127:H127"/>
    <mergeCell ref="D126:H126"/>
    <mergeCell ref="D128:H128"/>
    <mergeCell ref="D129:H129"/>
    <mergeCell ref="H107:H108"/>
    <mergeCell ref="G43:G45"/>
    <mergeCell ref="M110:M112"/>
    <mergeCell ref="L107:L109"/>
    <mergeCell ref="I80:I81"/>
    <mergeCell ref="L48:L49"/>
    <mergeCell ref="M103:M104"/>
    <mergeCell ref="L99:L100"/>
    <mergeCell ref="M99:M100"/>
    <mergeCell ref="M58:M59"/>
    <mergeCell ref="M22:M23"/>
    <mergeCell ref="L113:L115"/>
    <mergeCell ref="L93:L94"/>
    <mergeCell ref="F93:F94"/>
    <mergeCell ref="G93:G94"/>
    <mergeCell ref="G107:G109"/>
    <mergeCell ref="I107:I108"/>
    <mergeCell ref="L101:L102"/>
    <mergeCell ref="L103:L104"/>
    <mergeCell ref="G105:G106"/>
    <mergeCell ref="O14:O15"/>
    <mergeCell ref="J80:J81"/>
    <mergeCell ref="N84:N85"/>
    <mergeCell ref="M84:M85"/>
    <mergeCell ref="N17:N18"/>
    <mergeCell ref="M24:M25"/>
    <mergeCell ref="M28:M30"/>
    <mergeCell ref="M26:M27"/>
    <mergeCell ref="L37:L39"/>
    <mergeCell ref="N22:N23"/>
    <mergeCell ref="N93:N94"/>
    <mergeCell ref="L86:L88"/>
    <mergeCell ref="O28:O30"/>
    <mergeCell ref="I4:K4"/>
    <mergeCell ref="L5:L6"/>
    <mergeCell ref="M37:M39"/>
    <mergeCell ref="O7:O8"/>
    <mergeCell ref="O9:O11"/>
    <mergeCell ref="N12:N13"/>
    <mergeCell ref="O12:O13"/>
    <mergeCell ref="O58:O59"/>
    <mergeCell ref="N65:N66"/>
    <mergeCell ref="O65:O66"/>
    <mergeCell ref="O37:O39"/>
    <mergeCell ref="N37:N39"/>
    <mergeCell ref="N43:N44"/>
    <mergeCell ref="O56:O57"/>
    <mergeCell ref="N56:N57"/>
    <mergeCell ref="O52:O55"/>
    <mergeCell ref="O48:O49"/>
    <mergeCell ref="N110:N112"/>
    <mergeCell ref="O110:O112"/>
    <mergeCell ref="N116:N118"/>
    <mergeCell ref="O116:O118"/>
    <mergeCell ref="O107:O109"/>
    <mergeCell ref="N113:N115"/>
    <mergeCell ref="J116:J117"/>
    <mergeCell ref="K116:K117"/>
    <mergeCell ref="N119:N121"/>
    <mergeCell ref="O119:O121"/>
    <mergeCell ref="L119:L121"/>
    <mergeCell ref="O113:O115"/>
    <mergeCell ref="N19:N20"/>
    <mergeCell ref="I119:I120"/>
    <mergeCell ref="J119:J120"/>
    <mergeCell ref="K119:K120"/>
    <mergeCell ref="N95:N96"/>
    <mergeCell ref="N97:N98"/>
    <mergeCell ref="N105:N106"/>
    <mergeCell ref="I116:I117"/>
    <mergeCell ref="L35:L36"/>
    <mergeCell ref="M35:M36"/>
    <mergeCell ref="O105:O106"/>
    <mergeCell ref="N103:N104"/>
    <mergeCell ref="N99:N100"/>
    <mergeCell ref="O99:O100"/>
    <mergeCell ref="O103:O104"/>
    <mergeCell ref="N101:N102"/>
    <mergeCell ref="O101:O102"/>
    <mergeCell ref="M17:M18"/>
    <mergeCell ref="M5:M6"/>
    <mergeCell ref="J12:J13"/>
    <mergeCell ref="K12:K13"/>
    <mergeCell ref="M7:M8"/>
    <mergeCell ref="L7:L8"/>
    <mergeCell ref="M12:M13"/>
    <mergeCell ref="J5:J6"/>
    <mergeCell ref="K5:K6"/>
    <mergeCell ref="L12:L13"/>
    <mergeCell ref="L22:L23"/>
    <mergeCell ref="O4:O6"/>
    <mergeCell ref="O17:O18"/>
    <mergeCell ref="O19:O20"/>
    <mergeCell ref="N7:N8"/>
    <mergeCell ref="N9:N11"/>
    <mergeCell ref="N5:N6"/>
    <mergeCell ref="L4:N4"/>
    <mergeCell ref="N14:N15"/>
    <mergeCell ref="M14:M15"/>
    <mergeCell ref="O22:O23"/>
    <mergeCell ref="O26:O27"/>
    <mergeCell ref="N24:N25"/>
    <mergeCell ref="O40:O42"/>
    <mergeCell ref="O33:O36"/>
    <mergeCell ref="N28:N30"/>
    <mergeCell ref="O24:O25"/>
    <mergeCell ref="N35:N36"/>
    <mergeCell ref="N26:N27"/>
  </mergeCells>
  <printOptions horizontalCentered="1"/>
  <pageMargins left="0.03937007874015748" right="0.03937007874015748" top="0.5905511811023623" bottom="0.03937007874015748" header="0.2362204724409449" footer="0.2362204724409449"/>
  <pageSetup horizontalDpi="600" verticalDpi="600" orientation="landscape" paperSize="9" scale="81" r:id="rId2"/>
  <rowBreaks count="5" manualBreakCount="5">
    <brk id="57" max="14" man="1"/>
    <brk id="74" max="14" man="1"/>
    <brk id="88" max="14" man="1"/>
    <brk id="104" max="255" man="1"/>
    <brk id="1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Snieguole Kacerauskaite</cp:lastModifiedBy>
  <cp:lastPrinted>2008-03-31T12:09:20Z</cp:lastPrinted>
  <dcterms:created xsi:type="dcterms:W3CDTF">2004-04-19T12:01:47Z</dcterms:created>
  <dcterms:modified xsi:type="dcterms:W3CDTF">2012-09-18T08:00:35Z</dcterms:modified>
  <cp:category/>
  <cp:version/>
  <cp:contentType/>
  <cp:contentStatus/>
</cp:coreProperties>
</file>