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17-12-21 SPRENDIMAI\"/>
    </mc:Choice>
  </mc:AlternateContent>
  <bookViews>
    <workbookView xWindow="480" yWindow="1095" windowWidth="19425" windowHeight="10740" activeTab="2"/>
  </bookViews>
  <sheets>
    <sheet name="1 pr. pajamos " sheetId="9" r:id="rId1"/>
    <sheet name="1 pr. asignavimai" sheetId="10" r:id="rId2"/>
    <sheet name="2 pr." sheetId="5" r:id="rId3"/>
  </sheets>
  <definedNames>
    <definedName name="_xlnm._FilterDatabase" localSheetId="1" hidden="1">'1 pr. asignavimai'!$B$1:$B$5</definedName>
    <definedName name="_xlnm._FilterDatabase" localSheetId="2" hidden="1">'2 pr.'!$C$1:$C$14</definedName>
    <definedName name="_xlnm.Print_Titles" localSheetId="1">'1 pr. asignavimai'!$2:$5</definedName>
    <definedName name="_xlnm.Print_Titles" localSheetId="0">'1 pr. pajamos '!$11:$12</definedName>
    <definedName name="_xlnm.Print_Titles" localSheetId="2">'2 pr.'!$11:$14</definedName>
  </definedNames>
  <calcPr calcId="162913" fullPrecision="0"/>
</workbook>
</file>

<file path=xl/calcChain.xml><?xml version="1.0" encoding="utf-8"?>
<calcChain xmlns="http://schemas.openxmlformats.org/spreadsheetml/2006/main">
  <c r="E45" i="5" l="1"/>
  <c r="E51" i="5"/>
  <c r="D150" i="10"/>
  <c r="D124" i="10"/>
  <c r="E52" i="5" l="1"/>
  <c r="F52" i="5"/>
  <c r="G52" i="5"/>
  <c r="E47" i="5"/>
  <c r="F47" i="5"/>
  <c r="G47" i="5"/>
  <c r="D51" i="5"/>
  <c r="D52" i="5" s="1"/>
  <c r="D45" i="5"/>
  <c r="D47" i="5" s="1"/>
  <c r="F106" i="10"/>
  <c r="D122" i="10"/>
  <c r="D106" i="10" s="1"/>
  <c r="E122" i="10"/>
  <c r="E106" i="10" s="1"/>
  <c r="F122" i="10"/>
  <c r="C124" i="10"/>
  <c r="C122" i="10" s="1"/>
  <c r="C106" i="10" s="1"/>
  <c r="D148" i="10"/>
  <c r="D130" i="10" s="1"/>
  <c r="E148" i="10"/>
  <c r="E130" i="10" s="1"/>
  <c r="F148" i="10"/>
  <c r="F130" i="10" s="1"/>
  <c r="C150" i="10"/>
  <c r="C148" i="10" s="1"/>
  <c r="C130" i="10" s="1"/>
  <c r="E62" i="5" l="1"/>
  <c r="E63" i="5" s="1"/>
  <c r="F62" i="5"/>
  <c r="F63" i="5" s="1"/>
  <c r="D60" i="5"/>
  <c r="D61" i="5"/>
  <c r="D58" i="5"/>
  <c r="G59" i="5"/>
  <c r="G62" i="5" s="1"/>
  <c r="D55" i="10"/>
  <c r="D181" i="10" s="1"/>
  <c r="E55" i="10"/>
  <c r="F96" i="10"/>
  <c r="C96" i="10" s="1"/>
  <c r="C93" i="10" s="1"/>
  <c r="C55" i="10" s="1"/>
  <c r="C181" i="10" s="1"/>
  <c r="C52" i="9"/>
  <c r="C23" i="9" s="1"/>
  <c r="C21" i="9" s="1"/>
  <c r="C13" i="9"/>
  <c r="C53" i="9"/>
  <c r="G63" i="5" l="1"/>
  <c r="D59" i="5"/>
  <c r="D62" i="5" s="1"/>
  <c r="D63" i="5" s="1"/>
  <c r="F93" i="10"/>
  <c r="F55" i="10" s="1"/>
  <c r="F181" i="10" s="1"/>
  <c r="E181" i="10"/>
  <c r="C86" i="9"/>
  <c r="A9" i="10"/>
  <c r="A11" i="10"/>
  <c r="A13" i="10"/>
  <c r="A15" i="10"/>
  <c r="A17" i="10"/>
  <c r="A19" i="10"/>
  <c r="A21" i="10"/>
  <c r="A23" i="10"/>
  <c r="A25" i="10"/>
  <c r="A27" i="10"/>
  <c r="A29" i="10"/>
  <c r="A31" i="10"/>
  <c r="A33" i="10"/>
  <c r="A35" i="10"/>
  <c r="A37" i="10"/>
  <c r="A39" i="10"/>
  <c r="A41" i="10"/>
  <c r="A43" i="10"/>
  <c r="A45" i="10"/>
  <c r="A47" i="10"/>
  <c r="A49" i="10"/>
  <c r="A51" i="10"/>
  <c r="A53" i="10"/>
  <c r="A55" i="10"/>
  <c r="A57" i="10"/>
  <c r="A59" i="10"/>
  <c r="A61" i="10"/>
  <c r="A63" i="10"/>
  <c r="A65" i="10"/>
  <c r="A67" i="10"/>
  <c r="A69" i="10"/>
  <c r="A71" i="10"/>
  <c r="A73" i="10"/>
  <c r="A75" i="10"/>
  <c r="A77" i="10"/>
  <c r="A79" i="10"/>
  <c r="A81" i="10"/>
  <c r="A83" i="10"/>
  <c r="A85" i="10"/>
  <c r="A87" i="10"/>
  <c r="A89" i="10"/>
  <c r="A91" i="10"/>
  <c r="A93" i="10"/>
  <c r="A95" i="10"/>
  <c r="A97" i="10"/>
  <c r="A99" i="10"/>
  <c r="A101" i="10"/>
  <c r="A103" i="10"/>
  <c r="A105" i="10"/>
  <c r="A107" i="10"/>
  <c r="A109" i="10"/>
  <c r="A111" i="10"/>
  <c r="A113" i="10"/>
  <c r="A115" i="10"/>
  <c r="A117" i="10"/>
  <c r="A119" i="10"/>
  <c r="A121" i="10"/>
  <c r="A123" i="10"/>
  <c r="A125" i="10"/>
  <c r="A127" i="10"/>
  <c r="A129" i="10"/>
  <c r="A131" i="10"/>
  <c r="A133" i="10"/>
  <c r="A135" i="10"/>
  <c r="A137" i="10"/>
  <c r="A139" i="10"/>
  <c r="A141" i="10"/>
  <c r="A143" i="10"/>
  <c r="A145" i="10"/>
  <c r="A147" i="10"/>
  <c r="A149" i="10"/>
  <c r="A151" i="10"/>
  <c r="A153" i="10"/>
  <c r="A155" i="10"/>
  <c r="A157" i="10"/>
  <c r="A159" i="10"/>
  <c r="A161" i="10"/>
  <c r="A163" i="10"/>
  <c r="A165" i="10"/>
  <c r="A167" i="10"/>
  <c r="A169" i="10"/>
  <c r="A171" i="10"/>
  <c r="A173" i="10"/>
  <c r="A175" i="10"/>
  <c r="A177" i="10"/>
  <c r="A179" i="10"/>
  <c r="A181" i="10"/>
  <c r="A7" i="10" l="1"/>
</calcChain>
</file>

<file path=xl/sharedStrings.xml><?xml version="1.0" encoding="utf-8"?>
<sst xmlns="http://schemas.openxmlformats.org/spreadsheetml/2006/main" count="365" uniqueCount="232">
  <si>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</si>
  <si>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</si>
  <si>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</si>
  <si>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</si>
  <si>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</si>
  <si>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</si>
  <si>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</si>
  <si>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</si>
  <si>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</si>
  <si>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>MOKESČIAI (2+...+8)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</si>
  <si>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</si>
  <si>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</si>
  <si>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</si>
  <si>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</si>
  <si>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</si>
  <si>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</si>
  <si>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</si>
  <si>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</si>
  <si>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</si>
  <si>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</si>
  <si>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</si>
  <si>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</si>
  <si>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</si>
  <si>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>Vaikų ir jaunimo teisių apsauga</t>
  </si>
  <si>
    <t>Darbo rinkos politikos priemonių ir gyventojų užimtumo programų rengimas ir įgyvendinimas</t>
  </si>
  <si>
    <t xml:space="preserve">Socialinės paslaugos </t>
  </si>
  <si>
    <t>Socialinėms išmokoms ir kompensacijoms skaičiuoti ir mokėti</t>
  </si>
  <si>
    <t>Socialinė parama mokiniams</t>
  </si>
  <si>
    <t>Mokinių visuomenės sveikatos priežiūra</t>
  </si>
  <si>
    <t>Visuomenės sveikatos stiprinimas ir stebėsena</t>
  </si>
  <si>
    <t>švietimo (be mokinio krepšelio)</t>
  </si>
  <si>
    <t>socialinės apsaugos</t>
  </si>
  <si>
    <t>Savivaldybių mokykloms (klasėms), turinčioms specialiųjų ugdymosi poreikio mokinių, finansuoti</t>
  </si>
  <si>
    <t xml:space="preserve">Palūkanos už depozitus </t>
  </si>
  <si>
    <t>Dividendai</t>
  </si>
  <si>
    <t xml:space="preserve">Mokesčiai už valstybinius gamtos išteklius </t>
  </si>
  <si>
    <t>Pajamos už prekes ir paslaugas</t>
  </si>
  <si>
    <t>Pajamos už patalpų nuomą</t>
  </si>
  <si>
    <t>Įmokos už išlaikymą švietimo, socialinės apsaugos ir kitose įstaigose</t>
  </si>
  <si>
    <t>Pajamos iš baudų ir konfiskacijos</t>
  </si>
  <si>
    <t>Pajamos už leidimų ir kitų dokumentų išdavimą</t>
  </si>
  <si>
    <t>Žemė</t>
  </si>
  <si>
    <t>Pastatai ir statiniai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</si>
  <si>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</si>
  <si>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</si>
  <si>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</si>
  <si>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</si>
  <si>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</si>
  <si>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</si>
  <si>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</si>
  <si>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</si>
  <si>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</si>
  <si>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</si>
  <si>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</si>
  <si>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</si>
  <si>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</si>
  <si>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</si>
  <si>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</si>
  <si>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Vaikų teisių apsauga</t>
  </si>
  <si>
    <t>Jaunimo teisių apsauga</t>
  </si>
  <si>
    <t>Darbo rinkos politikos priemonių ir gyventojų užimtumo programų rengimo ir įgyvendinimo administravimas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</si>
  <si>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</si>
  <si>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</si>
  <si>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</si>
  <si>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</si>
  <si>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</si>
  <si>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</si>
  <si>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t>Investicijų ir ekonomikos departamentas</t>
  </si>
  <si>
    <t>Savivaldybės valdymo  programa (savivaldybės biudžeto lėšos)</t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</si>
  <si>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</si>
  <si>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</si>
  <si>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</si>
  <si>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</si>
  <si>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</si>
  <si>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</si>
  <si>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</si>
  <si>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</si>
  <si>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</si>
  <si>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</si>
  <si>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</si>
  <si>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</si>
  <si>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</si>
  <si>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</si>
  <si>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</si>
  <si>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</si>
  <si>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</si>
  <si>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</si>
  <si>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</si>
  <si>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</si>
  <si>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</si>
  <si>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</si>
  <si>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</si>
  <si>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</si>
  <si>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</si>
  <si>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</si>
  <si>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</si>
  <si>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</si>
  <si>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</si>
  <si>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</si>
  <si>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</si>
  <si>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</si>
  <si>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</si>
  <si>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</si>
  <si>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</si>
  <si>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</si>
  <si>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</si>
  <si>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</si>
  <si>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</si>
  <si>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>Piliečių prašymams atkurti nuosavybės teises į išlikusį nekilnojamąjį turtą nagrinėti ir sprendimams dėl nuosavybės teisių atkūrimo priimti</t>
  </si>
  <si>
    <t>Būsto nuomos ar išperkamosios būsto nuomos mokesčių dalies kompensacijos</t>
  </si>
  <si>
    <t>14.</t>
  </si>
  <si>
    <t>Būsto nuomos ar išperkamosios būsto nuomos mokesčių dalies kompensacijoms administruoti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</si>
  <si>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</si>
  <si>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</si>
  <si>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</si>
  <si>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</si>
  <si>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</si>
  <si>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</si>
  <si>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</si>
  <si>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</si>
  <si>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</si>
  <si>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</si>
  <si>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</si>
  <si>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</si>
  <si>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</si>
  <si>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</si>
  <si>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</si>
  <si>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</si>
  <si>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</si>
  <si>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>Mokinio (klasės, grupės) krepšeliui finansuoti</t>
  </si>
  <si>
    <t>Dotacija krantotvarkos programos priemonėms įgyvendinti ir aplinkos teršimo šaltiniams pašalinti</t>
  </si>
  <si>
    <t xml:space="preserve">Europos Sąjungos finansinės paramos lėšos </t>
  </si>
  <si>
    <t xml:space="preserve">Aplinkos apsaugos programa (savivaldybės biudžeto lėšos) </t>
  </si>
  <si>
    <r>
      <rPr>
        <b/>
        <sz val="12"/>
        <rFont val="Times New Roman"/>
        <family val="1"/>
        <charset val="186"/>
      </rPr>
      <t>Kūno kultūros ir sporto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</si>
  <si>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</si>
  <si>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</si>
  <si>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</si>
  <si>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Pirminės valstybės garantuojamos teisinės pagalbos teikimas</t>
  </si>
  <si>
    <t>Savivaldybei priskirtos valstybinės žemės ir kito valstybės turto valdymas, naudojimas ir disponavimas juo patikėjimo teise</t>
  </si>
  <si>
    <t>Žemės ūkio funkcijoms atlikti</t>
  </si>
  <si>
    <t>Ugdymo proceso užtikrinimo programa (specialios tikslinės dotacijos mokinio (klasės, grupės) krepšeliui finansuoti lėšos)</t>
  </si>
  <si>
    <t>Aplinkos apsaugos programa (dotacijos krantotvarkos programos priemonėms įgyvendinti ir aplinkos teršimo šaltiniams pašalinti lėšos)</t>
  </si>
  <si>
    <t>Nuomos mokestis už valstybinę žemę</t>
  </si>
  <si>
    <t>Tūkst. Eur</t>
  </si>
  <si>
    <t xml:space="preserve">        Tūkst. Eur</t>
  </si>
  <si>
    <t xml:space="preserve">Miesto urbanistinio planavimo programa </t>
  </si>
  <si>
    <t>Miesto infrastruktūros objektų priežiūros ir modernizavimo programa</t>
  </si>
  <si>
    <t>Kitos neišvardytos pajamos</t>
  </si>
  <si>
    <t>Neveiksnių asmenų būklės peržiūrėjimui užtikrinti</t>
  </si>
  <si>
    <t>Pagal teisės aktus savivaldybėms perduotoms įstaigoms išlaikyti</t>
  </si>
  <si>
    <t>Valstybės tarnautojams 15 proc. apskaičiuoto grąžintino neišmokėto darbo užmokesčio dalis</t>
  </si>
  <si>
    <t xml:space="preserve">Savivaldybės valdymo  programa  </t>
  </si>
  <si>
    <r>
      <t xml:space="preserve">Kultūros plėtros programa </t>
    </r>
    <r>
      <rPr>
        <sz val="12"/>
        <rFont val="Times New Roman"/>
        <family val="1"/>
        <charset val="186"/>
      </rPr>
      <t>(savivaldybės biudžeto lėšos)</t>
    </r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</si>
  <si>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</si>
  <si>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</si>
  <si>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</si>
  <si>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r>
      <rPr>
        <b/>
        <sz val="12"/>
        <rFont val="Times New Roman"/>
        <family val="1"/>
        <charset val="186"/>
      </rPr>
      <t>Sveikatos apsaugos programa</t>
    </r>
    <r>
      <rPr>
        <sz val="12"/>
        <rFont val="Times New Roman"/>
        <family val="1"/>
        <charset val="186"/>
      </rPr>
      <t xml:space="preserve">  (savivaldybės biudžeto lėšos)</t>
    </r>
  </si>
  <si>
    <t>Sveikatos apsaugos programa (bendrosios dotacijos kompensacijos savivaldybėms perduotoms įstaigoms išlaikyti lėšos)</t>
  </si>
  <si>
    <t>Savivaldybės valdymo  programa (bendrosios dotacijos kompensacijos valstybės tarnautojams grąžintino neišmokėto darbo užmokesčio dalies   lėšos)</t>
  </si>
  <si>
    <t>Dotacija neformaliajam vaikų švietimui</t>
  </si>
  <si>
    <t>Ugdymo proceso užtikrinimo programa (dotacijos   neformaliajam vaikų švietimui lėšos)</t>
  </si>
  <si>
    <t>Ugdymo proceso užtikrinimo programa (Europos Sąjungos finansinės paramos lėšos)</t>
  </si>
  <si>
    <t>Socialinės atskirties mažinimo programa (Europos Sąjungos finansinės paramos lėšos)</t>
  </si>
  <si>
    <t>KLAIPĖDOS MIESTO SAVIVALDYBĖS 2017 METŲ BIUDŽETAS</t>
  </si>
  <si>
    <t>KLAIPĖDOS MIESTO SAVIVALDYBĖS 2017 METŲ BIUDŽETO ASIGNAVIMAI                                  PAGAL PROGRAMAS</t>
  </si>
  <si>
    <t>Aplinkos apsaugos programa (Europos Sąjungos finansinės paramos lėšos)</t>
  </si>
  <si>
    <t>Susisiekimo sistemos priežiūros ir plėtros programa (savivaldybės biudžeto lėšos)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</si>
  <si>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</si>
  <si>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 xml:space="preserve">Miesto urbanistinio planavimo programa (savivaldybės biudžeto lėšos) </t>
  </si>
  <si>
    <t>Miesto urbanistinio planavimo programa  (Europos Sąjungos finansinės paramos lėšos)</t>
  </si>
  <si>
    <t>Kūno kultūros ir sporto plėtros programa (Europos Sąjungos finansinės paramos lėšos)</t>
  </si>
  <si>
    <t xml:space="preserve">Socialinės atskirties mažinimo programa </t>
  </si>
  <si>
    <t>13.</t>
  </si>
  <si>
    <t>Valstybinėms (valstybės perduotoms savivaldybėms) funkcijoms atlikti (13+...+33)</t>
  </si>
  <si>
    <t>Savivaldybėms perduotoms įstaigoms išlaikyti (36+37)</t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</si>
  <si>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</si>
  <si>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t>4.</t>
  </si>
  <si>
    <t xml:space="preserve">                       2017 m. vasario 23 d. sprendimo Nr. T2-25</t>
  </si>
  <si>
    <t xml:space="preserve">                                                  2017 m. vasario 23 d. sprendimo Nr. T2-25</t>
  </si>
  <si>
    <t>Viešosios įstaigos Klaipėdos universitetinės ligoninės centrinio korpuso operacinės rekonstrukcija, Liepojos g. 41, Klaipėda</t>
  </si>
  <si>
    <t xml:space="preserve">Savivaldybėms vietinės reikšmės keliams (gatvėms) tiesti, taisyti, prižiūrėti ir saugaus eismo sąlygoms užtikrinti </t>
  </si>
  <si>
    <t>Politinių kalinių ir tremtinių bei jų šeimų sugrįžimo į Lietuvą ir jų aprūpinimo programos įgyvendinimas savivaldybėse</t>
  </si>
  <si>
    <t>Dotacija pedagoginių darbuotojų darbo apmokėjimo sąlygoms gerinti</t>
  </si>
  <si>
    <t>Ugdymo proceso užtikrinimo programa (dotacijos pedagoginių darbuotojų darbo apmokėjimo sąlygoms gerinti lėšos)</t>
  </si>
  <si>
    <t>Sveikatos apsaugos programa (savivaldybės biudžeto lėšos)</t>
  </si>
  <si>
    <t xml:space="preserve">Sveikatos apsaugos programa (specialios tikslinės dotacijos valstybės kapitalo investicijų programoje numatytiems projektams finansuoti lėšos) </t>
  </si>
  <si>
    <r>
      <t>Socialinės atskirties mažinimo programa</t>
    </r>
    <r>
      <rPr>
        <sz val="12"/>
        <rFont val="Times New Roman"/>
        <family val="1"/>
        <charset val="186"/>
      </rPr>
      <t xml:space="preserve"> </t>
    </r>
  </si>
  <si>
    <t xml:space="preserve">Socialinės atskirties mažinimo programa (specialios tikslinės dotacijos valstybės kapitalo investicijų programoje numatytiems projektams finansuoti lėšos) </t>
  </si>
  <si>
    <t>Susisiekimo sistemos priežiūros ir plėtros programa (specialios tikslinės dotacijos savivaldybėms vietinės reikšmės keliams (gatvėms) tiesti, taisyti, prižiūrėti ir saugaus eismo sąlygoms užtikrinti lėšos)</t>
  </si>
  <si>
    <t>Miesto infrastruktūros objektų priežiūros ir modernizavimo programa (specialios tikslinės dotacijos savivaldybėms vietinės reikšmės keliams (gatvėms) tiesti, taisyti, prižiūrėti ir saugaus eismo sąlygoms užtikrinti lėšos)</t>
  </si>
  <si>
    <t>Specialios tikslinės dotacijos (12+34+35+38+39+40)</t>
  </si>
  <si>
    <t xml:space="preserve">                                                  Klaipėdos miesto savivaldybės tarybos</t>
  </si>
  <si>
    <t xml:space="preserve">                                                  1 priedas</t>
  </si>
  <si>
    <t>Viešosios įstaigos Klaipėdos universitetinės ligoninės dezinfekcijos proceso modernizavimas, Liepojos g. 39, Klaipėda</t>
  </si>
  <si>
    <t>Dotacija išlaidoms, susijusioms su pedagoginių darbuotojų skaičiaus optimizavimu, apmokėti</t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</si>
  <si>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</si>
  <si>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t>Ugdymo proceso užtikrinimo programa (dotacijos išlaidoms, susijusioms su pedagoginių darbuotojų skaičiaus optimizavimu, apmokėti lėšos)</t>
  </si>
  <si>
    <t>Klaipėdos Prano Mašioto progimnazijos modernizavimas, Varpų g. 3, Klaipėda</t>
  </si>
  <si>
    <t>Klaipėdos Vytauto Didžiojo gimnazijos modernizavimas, S. Daukanto g. 31, Klaipėda</t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</si>
  <si>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</si>
  <si>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t xml:space="preserve">Ugdymo proceso užtikrinimo programa (specialios tikslinės dotacijos valstybės kapitalo investicijų programoje numatytiems projektams finansuoti lėšos) </t>
  </si>
  <si>
    <t>Klaipėdos „Pajūrio“ progimnazijos statinio  modernizavimas, Laukininkų g. 3, Klaipėda</t>
  </si>
  <si>
    <t>Klaipėdos Simono Dacho progimnazijos pastato modernizavimas, Kuršių a. 3, Klaipėda</t>
  </si>
  <si>
    <r>
      <t xml:space="preserve">Savivaldybės valdymo  programa (specialios tikslinės dotacijos savivaldybėms perduotoms </t>
    </r>
    <r>
      <rPr>
        <sz val="12"/>
        <color indexed="8"/>
        <rFont val="Times New Roman"/>
        <family val="1"/>
        <charset val="186"/>
      </rPr>
      <t>įstaigoms išlaikyti lėšos)</t>
    </r>
  </si>
  <si>
    <r>
      <rPr>
        <b/>
        <sz val="12"/>
        <rFont val="Times New Roman"/>
        <family val="1"/>
        <charset val="186"/>
      </rPr>
      <t>Jaunimo politikos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</si>
  <si>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</si>
  <si>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Kūno kultūros ir sporto plėtros programa (specialios tikslinės dotacijos valstybės kapitalo investicijų programoje numatytiems projektams finansuoti lėšos) </t>
  </si>
  <si>
    <t>Dotacija Lietuvos Respublikos valstybės ir savivaldybių įstaigų darbuotojų darbo apmokėjimo įstatymui laipsniškai įgyvendinti</t>
  </si>
  <si>
    <t xml:space="preserve">                                                  (Klaipėdos miesto savivaldybės tarybos</t>
  </si>
  <si>
    <t xml:space="preserve">                                                  redakcija)</t>
  </si>
  <si>
    <t>Savivaldybės sekretoriato aptarnavimas (dotacijos Lietuvos Respublikos valstybės ir savivaldybių įstaigų darbuotojų darbo apmokėjimo įstatymui laipsniškai įgyvendinti lėšos)</t>
  </si>
  <si>
    <t>Savivaldybės administracijos veiklos užtikrinimas ir kitų priemonių vykdymas (dotacijos Lietuvos Respublikos valstybės ir savivaldybių įstaigų darbuotojų darbo apmokėjimo įstatymui laipsniškai įgyvendinti lėšos)</t>
  </si>
  <si>
    <t>Miesto infrastruktūros objektų priežiūros ir modernizavimo programa (dotacijos Lietuvos Respublikos valstybės ir savivaldybių įstaigų darbuotojų darbo apmokėjimo įstatymui laipsniškai įgyvendinti lėšos)</t>
  </si>
  <si>
    <t>Kultūros plėtros programa (dotacijos Lietuvos Respublikos valstybės ir savivaldybių įstaigų darbuotojų darbo apmokėjimo įstatymui laipsniškai įgyvendinti lėšos)</t>
  </si>
  <si>
    <t>Ugdymo proceso užtikrinimo programa  (dotacijos Lietuvos Respublikos valstybės ir savivaldybių įstaigų darbuotojų darbo apmokėjimo įstatymui laipsniškai įgyvendinti lėšos)</t>
  </si>
  <si>
    <t>Kūno kultūros ir sporto plėtros programa (dotacijos Lietuvos Respublikos valstybės ir savivaldybių įstaigų darbuotojų darbo apmokėjimo įstatymui laipsniškai įgyvendinti lėšos)</t>
  </si>
  <si>
    <t>Socialinės atskirties mažinimo programa (dotacijos Lietuvos Respublikos valstybės ir savivaldybių įstaigų darbuotojų darbo apmokėjimo įstatymui laipsniškai įgyvendinti lėšos)</t>
  </si>
  <si>
    <t xml:space="preserve">                        redakcija)</t>
  </si>
  <si>
    <t xml:space="preserve">                       (Klaipėdos miesto savivaldybės tarybos</t>
  </si>
  <si>
    <t>Bendrosios dotacijos kompensacija (51+52)</t>
  </si>
  <si>
    <t>Valstybės kapitalo investicijų programoje numatytiems projektams finansuoti (41+...+49)</t>
  </si>
  <si>
    <t>Kitos dotacijos ir lėšos iš kitų valdymo lygių (54+...+58)</t>
  </si>
  <si>
    <t>KITOS PAJAMOS (60+...+69)</t>
  </si>
  <si>
    <t>MATERIALIOJO IR NEMATERIALIOJO TURTO REALIZAVIMO PAJAMOS (71)</t>
  </si>
  <si>
    <t>Ilgalaikio materialiojo turto realizavimo pajamos (72+73)</t>
  </si>
  <si>
    <t>Iš viso (1+9+59+70)</t>
  </si>
  <si>
    <t>DOTACIJOS (10+11+50+53)</t>
  </si>
  <si>
    <t>Ugdymo proceso užtikrinimo programa (specialios tikslinės dotacijos valstybės kapitalo investicijų programoje numatytiems projektams finansuoti lėšos)</t>
  </si>
  <si>
    <r>
      <t>Subalansuoto turizmo skatinimo ir vystymo programa</t>
    </r>
    <r>
      <rPr>
        <sz val="12"/>
        <rFont val="Times New Roman"/>
        <family val="1"/>
        <charset val="186"/>
      </rPr>
      <t xml:space="preserve"> (savivaldybės biudžeto lėšos)</t>
    </r>
  </si>
  <si>
    <t>Klaipėdos „Versmės“ progimnazijos sporto aikštyno atnaujinimas, I. Simonaitytės g. 2, Klaipėda</t>
  </si>
  <si>
    <t xml:space="preserve">                                                  2017 m. gruodžio 21 d. sprendimo Nr. T2-</t>
  </si>
  <si>
    <t xml:space="preserve">                        2017 m. gruodžio 21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</si>
</sst>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1" applyFont="1"/>
    <xf numFmtId="0" fontId="1" fillId="0" borderId="0" xfId="1"/>
    <xf numFmtId="0" fontId="2" fillId="0" borderId="2" xfId="1" applyFont="1" applyBorder="1" applyAlignment="1">
      <alignment horizontal="center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6" fillId="0" borderId="0" xfId="1" applyFont="1" applyAlignment="1">
      <alignment horizontal="center"/>
    </xf>
    <xf numFmtId="0" fontId="1" fillId="0" borderId="1" xfId="1" applyBorder="1"/>
    <xf numFmtId="164" fontId="2" fillId="0" borderId="2" xfId="1" applyNumberFormat="1" applyFont="1" applyFill="1" applyBorder="1" applyAlignment="1">
      <alignment horizontal="left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justify" vertical="justify"/>
    </xf>
    <xf numFmtId="0" fontId="4" fillId="0" borderId="0" xfId="1" applyFont="1" applyFill="1" applyAlignment="1">
      <alignment horizontal="center"/>
    </xf>
    <xf numFmtId="0" fontId="4" fillId="0" borderId="0" xfId="1" applyFont="1" applyFill="1" applyAlignment="1"/>
    <xf numFmtId="22" fontId="2" fillId="0" borderId="0" xfId="1" applyNumberFormat="1" applyFont="1" applyFill="1"/>
    <xf numFmtId="0" fontId="4" fillId="0" borderId="0" xfId="1" applyFont="1" applyFill="1"/>
    <xf numFmtId="0" fontId="2" fillId="0" borderId="2" xfId="0" applyFont="1" applyFill="1" applyBorder="1" applyAlignment="1">
      <alignment wrapText="1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wrapText="1"/>
    </xf>
    <xf numFmtId="0" fontId="7" fillId="0" borderId="0" xfId="0" applyFont="1" applyAlignment="1"/>
    <xf numFmtId="0" fontId="2" fillId="0" borderId="0" xfId="1" applyFont="1" applyAlignment="1"/>
    <xf numFmtId="164" fontId="2" fillId="0" borderId="2" xfId="1" applyNumberFormat="1" applyFont="1" applyBorder="1"/>
    <xf numFmtId="164" fontId="4" fillId="0" borderId="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/>
    </xf>
    <xf numFmtId="0" fontId="2" fillId="0" borderId="0" xfId="1" applyFont="1" applyBorder="1"/>
    <xf numFmtId="0" fontId="2" fillId="0" borderId="2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left" wrapText="1"/>
    </xf>
    <xf numFmtId="164" fontId="1" fillId="0" borderId="0" xfId="1" applyNumberFormat="1"/>
    <xf numFmtId="0" fontId="2" fillId="0" borderId="0" xfId="1" applyFont="1" applyAlignment="1">
      <alignment horizontal="left"/>
    </xf>
    <xf numFmtId="0" fontId="2" fillId="0" borderId="2" xfId="1" applyFont="1" applyFill="1" applyBorder="1" applyAlignment="1">
      <alignment horizontal="center" wrapText="1"/>
    </xf>
    <xf numFmtId="0" fontId="2" fillId="0" borderId="0" xfId="0" applyFont="1" applyFill="1" applyAlignment="1">
      <alignment vertical="justify"/>
    </xf>
    <xf numFmtId="0" fontId="2" fillId="0" borderId="0" xfId="0" applyFont="1" applyFill="1" applyAlignment="1">
      <alignment horizontal="left" vertical="justify"/>
    </xf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 vertical="center"/>
    </xf>
  </cellXfs>
  <cellStyles count="7">
    <cellStyle name="Įprastas" xfId="0" builtinId="0"/>
    <cellStyle name="Įprastas 2" xfId="1"/>
    <cellStyle name="Įprastas 3" xfId="2"/>
    <cellStyle name="Įprastas 3 2" xfId="6"/>
    <cellStyle name="Normal 2" xfId="3"/>
    <cellStyle name="Procentai 2" xfId="4"/>
    <cellStyle name="Procentai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zoomScale="115" zoomScaleNormal="115" workbookViewId="0">
      <selection activeCell="I18" sqref="I18"/>
    </sheetView>
  </sheetViews>
  <sheetFormatPr defaultRowHeight="12.75" x14ac:dyDescent="0.2"/>
  <cols>
    <col min="1" max="1" width="9.140625" style="2"/>
    <col min="2" max="2" width="60" style="2" customWidth="1"/>
    <col min="3" max="3" width="16.5703125" style="2" customWidth="1"/>
    <col min="4" max="151" width="9.140625" style="2"/>
    <col min="152" max="152" width="60" style="2" customWidth="1"/>
    <col min="153" max="153" width="17.28515625" style="2" customWidth="1"/>
    <col min="154" max="154" width="13.28515625" style="2" customWidth="1"/>
    <col min="155" max="155" width="12" style="2" customWidth="1"/>
    <col min="156" max="407" width="9.140625" style="2"/>
    <col min="408" max="408" width="60" style="2" customWidth="1"/>
    <col min="409" max="409" width="17.28515625" style="2" customWidth="1"/>
    <col min="410" max="410" width="13.28515625" style="2" customWidth="1"/>
    <col min="411" max="411" width="12" style="2" customWidth="1"/>
    <col min="412" max="663" width="9.140625" style="2"/>
    <col min="664" max="664" width="60" style="2" customWidth="1"/>
    <col min="665" max="665" width="17.28515625" style="2" customWidth="1"/>
    <col min="666" max="666" width="13.28515625" style="2" customWidth="1"/>
    <col min="667" max="667" width="12" style="2" customWidth="1"/>
    <col min="668" max="919" width="9.140625" style="2"/>
    <col min="920" max="920" width="60" style="2" customWidth="1"/>
    <col min="921" max="921" width="17.28515625" style="2" customWidth="1"/>
    <col min="922" max="922" width="13.28515625" style="2" customWidth="1"/>
    <col min="923" max="923" width="12" style="2" customWidth="1"/>
    <col min="924" max="1175" width="9.140625" style="2"/>
    <col min="1176" max="1176" width="60" style="2" customWidth="1"/>
    <col min="1177" max="1177" width="17.28515625" style="2" customWidth="1"/>
    <col min="1178" max="1178" width="13.28515625" style="2" customWidth="1"/>
    <col min="1179" max="1179" width="12" style="2" customWidth="1"/>
    <col min="1180" max="1431" width="9.140625" style="2"/>
    <col min="1432" max="1432" width="60" style="2" customWidth="1"/>
    <col min="1433" max="1433" width="17.28515625" style="2" customWidth="1"/>
    <col min="1434" max="1434" width="13.28515625" style="2" customWidth="1"/>
    <col min="1435" max="1435" width="12" style="2" customWidth="1"/>
    <col min="1436" max="1687" width="9.140625" style="2"/>
    <col min="1688" max="1688" width="60" style="2" customWidth="1"/>
    <col min="1689" max="1689" width="17.28515625" style="2" customWidth="1"/>
    <col min="1690" max="1690" width="13.28515625" style="2" customWidth="1"/>
    <col min="1691" max="1691" width="12" style="2" customWidth="1"/>
    <col min="1692" max="1943" width="9.140625" style="2"/>
    <col min="1944" max="1944" width="60" style="2" customWidth="1"/>
    <col min="1945" max="1945" width="17.28515625" style="2" customWidth="1"/>
    <col min="1946" max="1946" width="13.28515625" style="2" customWidth="1"/>
    <col min="1947" max="1947" width="12" style="2" customWidth="1"/>
    <col min="1948" max="2199" width="9.140625" style="2"/>
    <col min="2200" max="2200" width="60" style="2" customWidth="1"/>
    <col min="2201" max="2201" width="17.28515625" style="2" customWidth="1"/>
    <col min="2202" max="2202" width="13.28515625" style="2" customWidth="1"/>
    <col min="2203" max="2203" width="12" style="2" customWidth="1"/>
    <col min="2204" max="2455" width="9.140625" style="2"/>
    <col min="2456" max="2456" width="60" style="2" customWidth="1"/>
    <col min="2457" max="2457" width="17.28515625" style="2" customWidth="1"/>
    <col min="2458" max="2458" width="13.28515625" style="2" customWidth="1"/>
    <col min="2459" max="2459" width="12" style="2" customWidth="1"/>
    <col min="2460" max="2711" width="9.140625" style="2"/>
    <col min="2712" max="2712" width="60" style="2" customWidth="1"/>
    <col min="2713" max="2713" width="17.28515625" style="2" customWidth="1"/>
    <col min="2714" max="2714" width="13.28515625" style="2" customWidth="1"/>
    <col min="2715" max="2715" width="12" style="2" customWidth="1"/>
    <col min="2716" max="2967" width="9.140625" style="2"/>
    <col min="2968" max="2968" width="60" style="2" customWidth="1"/>
    <col min="2969" max="2969" width="17.28515625" style="2" customWidth="1"/>
    <col min="2970" max="2970" width="13.28515625" style="2" customWidth="1"/>
    <col min="2971" max="2971" width="12" style="2" customWidth="1"/>
    <col min="2972" max="3223" width="9.140625" style="2"/>
    <col min="3224" max="3224" width="60" style="2" customWidth="1"/>
    <col min="3225" max="3225" width="17.28515625" style="2" customWidth="1"/>
    <col min="3226" max="3226" width="13.28515625" style="2" customWidth="1"/>
    <col min="3227" max="3227" width="12" style="2" customWidth="1"/>
    <col min="3228" max="3479" width="9.140625" style="2"/>
    <col min="3480" max="3480" width="60" style="2" customWidth="1"/>
    <col min="3481" max="3481" width="17.28515625" style="2" customWidth="1"/>
    <col min="3482" max="3482" width="13.28515625" style="2" customWidth="1"/>
    <col min="3483" max="3483" width="12" style="2" customWidth="1"/>
    <col min="3484" max="3735" width="9.140625" style="2"/>
    <col min="3736" max="3736" width="60" style="2" customWidth="1"/>
    <col min="3737" max="3737" width="17.28515625" style="2" customWidth="1"/>
    <col min="3738" max="3738" width="13.28515625" style="2" customWidth="1"/>
    <col min="3739" max="3739" width="12" style="2" customWidth="1"/>
    <col min="3740" max="3991" width="9.140625" style="2"/>
    <col min="3992" max="3992" width="60" style="2" customWidth="1"/>
    <col min="3993" max="3993" width="17.28515625" style="2" customWidth="1"/>
    <col min="3994" max="3994" width="13.28515625" style="2" customWidth="1"/>
    <col min="3995" max="3995" width="12" style="2" customWidth="1"/>
    <col min="3996" max="4247" width="9.140625" style="2"/>
    <col min="4248" max="4248" width="60" style="2" customWidth="1"/>
    <col min="4249" max="4249" width="17.28515625" style="2" customWidth="1"/>
    <col min="4250" max="4250" width="13.28515625" style="2" customWidth="1"/>
    <col min="4251" max="4251" width="12" style="2" customWidth="1"/>
    <col min="4252" max="4503" width="9.140625" style="2"/>
    <col min="4504" max="4504" width="60" style="2" customWidth="1"/>
    <col min="4505" max="4505" width="17.28515625" style="2" customWidth="1"/>
    <col min="4506" max="4506" width="13.28515625" style="2" customWidth="1"/>
    <col min="4507" max="4507" width="12" style="2" customWidth="1"/>
    <col min="4508" max="4759" width="9.140625" style="2"/>
    <col min="4760" max="4760" width="60" style="2" customWidth="1"/>
    <col min="4761" max="4761" width="17.28515625" style="2" customWidth="1"/>
    <col min="4762" max="4762" width="13.28515625" style="2" customWidth="1"/>
    <col min="4763" max="4763" width="12" style="2" customWidth="1"/>
    <col min="4764" max="5015" width="9.140625" style="2"/>
    <col min="5016" max="5016" width="60" style="2" customWidth="1"/>
    <col min="5017" max="5017" width="17.28515625" style="2" customWidth="1"/>
    <col min="5018" max="5018" width="13.28515625" style="2" customWidth="1"/>
    <col min="5019" max="5019" width="12" style="2" customWidth="1"/>
    <col min="5020" max="5271" width="9.140625" style="2"/>
    <col min="5272" max="5272" width="60" style="2" customWidth="1"/>
    <col min="5273" max="5273" width="17.28515625" style="2" customWidth="1"/>
    <col min="5274" max="5274" width="13.28515625" style="2" customWidth="1"/>
    <col min="5275" max="5275" width="12" style="2" customWidth="1"/>
    <col min="5276" max="5527" width="9.140625" style="2"/>
    <col min="5528" max="5528" width="60" style="2" customWidth="1"/>
    <col min="5529" max="5529" width="17.28515625" style="2" customWidth="1"/>
    <col min="5530" max="5530" width="13.28515625" style="2" customWidth="1"/>
    <col min="5531" max="5531" width="12" style="2" customWidth="1"/>
    <col min="5532" max="5783" width="9.140625" style="2"/>
    <col min="5784" max="5784" width="60" style="2" customWidth="1"/>
    <col min="5785" max="5785" width="17.28515625" style="2" customWidth="1"/>
    <col min="5786" max="5786" width="13.28515625" style="2" customWidth="1"/>
    <col min="5787" max="5787" width="12" style="2" customWidth="1"/>
    <col min="5788" max="6039" width="9.140625" style="2"/>
    <col min="6040" max="6040" width="60" style="2" customWidth="1"/>
    <col min="6041" max="6041" width="17.28515625" style="2" customWidth="1"/>
    <col min="6042" max="6042" width="13.28515625" style="2" customWidth="1"/>
    <col min="6043" max="6043" width="12" style="2" customWidth="1"/>
    <col min="6044" max="6295" width="9.140625" style="2"/>
    <col min="6296" max="6296" width="60" style="2" customWidth="1"/>
    <col min="6297" max="6297" width="17.28515625" style="2" customWidth="1"/>
    <col min="6298" max="6298" width="13.28515625" style="2" customWidth="1"/>
    <col min="6299" max="6299" width="12" style="2" customWidth="1"/>
    <col min="6300" max="6551" width="9.140625" style="2"/>
    <col min="6552" max="6552" width="60" style="2" customWidth="1"/>
    <col min="6553" max="6553" width="17.28515625" style="2" customWidth="1"/>
    <col min="6554" max="6554" width="13.28515625" style="2" customWidth="1"/>
    <col min="6555" max="6555" width="12" style="2" customWidth="1"/>
    <col min="6556" max="6807" width="9.140625" style="2"/>
    <col min="6808" max="6808" width="60" style="2" customWidth="1"/>
    <col min="6809" max="6809" width="17.28515625" style="2" customWidth="1"/>
    <col min="6810" max="6810" width="13.28515625" style="2" customWidth="1"/>
    <col min="6811" max="6811" width="12" style="2" customWidth="1"/>
    <col min="6812" max="7063" width="9.140625" style="2"/>
    <col min="7064" max="7064" width="60" style="2" customWidth="1"/>
    <col min="7065" max="7065" width="17.28515625" style="2" customWidth="1"/>
    <col min="7066" max="7066" width="13.28515625" style="2" customWidth="1"/>
    <col min="7067" max="7067" width="12" style="2" customWidth="1"/>
    <col min="7068" max="7319" width="9.140625" style="2"/>
    <col min="7320" max="7320" width="60" style="2" customWidth="1"/>
    <col min="7321" max="7321" width="17.28515625" style="2" customWidth="1"/>
    <col min="7322" max="7322" width="13.28515625" style="2" customWidth="1"/>
    <col min="7323" max="7323" width="12" style="2" customWidth="1"/>
    <col min="7324" max="7575" width="9.140625" style="2"/>
    <col min="7576" max="7576" width="60" style="2" customWidth="1"/>
    <col min="7577" max="7577" width="17.28515625" style="2" customWidth="1"/>
    <col min="7578" max="7578" width="13.28515625" style="2" customWidth="1"/>
    <col min="7579" max="7579" width="12" style="2" customWidth="1"/>
    <col min="7580" max="7831" width="9.140625" style="2"/>
    <col min="7832" max="7832" width="60" style="2" customWidth="1"/>
    <col min="7833" max="7833" width="17.28515625" style="2" customWidth="1"/>
    <col min="7834" max="7834" width="13.28515625" style="2" customWidth="1"/>
    <col min="7835" max="7835" width="12" style="2" customWidth="1"/>
    <col min="7836" max="8087" width="9.140625" style="2"/>
    <col min="8088" max="8088" width="60" style="2" customWidth="1"/>
    <col min="8089" max="8089" width="17.28515625" style="2" customWidth="1"/>
    <col min="8090" max="8090" width="13.28515625" style="2" customWidth="1"/>
    <col min="8091" max="8091" width="12" style="2" customWidth="1"/>
    <col min="8092" max="8343" width="9.140625" style="2"/>
    <col min="8344" max="8344" width="60" style="2" customWidth="1"/>
    <col min="8345" max="8345" width="17.28515625" style="2" customWidth="1"/>
    <col min="8346" max="8346" width="13.28515625" style="2" customWidth="1"/>
    <col min="8347" max="8347" width="12" style="2" customWidth="1"/>
    <col min="8348" max="8599" width="9.140625" style="2"/>
    <col min="8600" max="8600" width="60" style="2" customWidth="1"/>
    <col min="8601" max="8601" width="17.28515625" style="2" customWidth="1"/>
    <col min="8602" max="8602" width="13.28515625" style="2" customWidth="1"/>
    <col min="8603" max="8603" width="12" style="2" customWidth="1"/>
    <col min="8604" max="8855" width="9.140625" style="2"/>
    <col min="8856" max="8856" width="60" style="2" customWidth="1"/>
    <col min="8857" max="8857" width="17.28515625" style="2" customWidth="1"/>
    <col min="8858" max="8858" width="13.28515625" style="2" customWidth="1"/>
    <col min="8859" max="8859" width="12" style="2" customWidth="1"/>
    <col min="8860" max="9111" width="9.140625" style="2"/>
    <col min="9112" max="9112" width="60" style="2" customWidth="1"/>
    <col min="9113" max="9113" width="17.28515625" style="2" customWidth="1"/>
    <col min="9114" max="9114" width="13.28515625" style="2" customWidth="1"/>
    <col min="9115" max="9115" width="12" style="2" customWidth="1"/>
    <col min="9116" max="9367" width="9.140625" style="2"/>
    <col min="9368" max="9368" width="60" style="2" customWidth="1"/>
    <col min="9369" max="9369" width="17.28515625" style="2" customWidth="1"/>
    <col min="9370" max="9370" width="13.28515625" style="2" customWidth="1"/>
    <col min="9371" max="9371" width="12" style="2" customWidth="1"/>
    <col min="9372" max="9623" width="9.140625" style="2"/>
    <col min="9624" max="9624" width="60" style="2" customWidth="1"/>
    <col min="9625" max="9625" width="17.28515625" style="2" customWidth="1"/>
    <col min="9626" max="9626" width="13.28515625" style="2" customWidth="1"/>
    <col min="9627" max="9627" width="12" style="2" customWidth="1"/>
    <col min="9628" max="9879" width="9.140625" style="2"/>
    <col min="9880" max="9880" width="60" style="2" customWidth="1"/>
    <col min="9881" max="9881" width="17.28515625" style="2" customWidth="1"/>
    <col min="9882" max="9882" width="13.28515625" style="2" customWidth="1"/>
    <col min="9883" max="9883" width="12" style="2" customWidth="1"/>
    <col min="9884" max="10135" width="9.140625" style="2"/>
    <col min="10136" max="10136" width="60" style="2" customWidth="1"/>
    <col min="10137" max="10137" width="17.28515625" style="2" customWidth="1"/>
    <col min="10138" max="10138" width="13.28515625" style="2" customWidth="1"/>
    <col min="10139" max="10139" width="12" style="2" customWidth="1"/>
    <col min="10140" max="10391" width="9.140625" style="2"/>
    <col min="10392" max="10392" width="60" style="2" customWidth="1"/>
    <col min="10393" max="10393" width="17.28515625" style="2" customWidth="1"/>
    <col min="10394" max="10394" width="13.28515625" style="2" customWidth="1"/>
    <col min="10395" max="10395" width="12" style="2" customWidth="1"/>
    <col min="10396" max="10647" width="9.140625" style="2"/>
    <col min="10648" max="10648" width="60" style="2" customWidth="1"/>
    <col min="10649" max="10649" width="17.28515625" style="2" customWidth="1"/>
    <col min="10650" max="10650" width="13.28515625" style="2" customWidth="1"/>
    <col min="10651" max="10651" width="12" style="2" customWidth="1"/>
    <col min="10652" max="10903" width="9.140625" style="2"/>
    <col min="10904" max="10904" width="60" style="2" customWidth="1"/>
    <col min="10905" max="10905" width="17.28515625" style="2" customWidth="1"/>
    <col min="10906" max="10906" width="13.28515625" style="2" customWidth="1"/>
    <col min="10907" max="10907" width="12" style="2" customWidth="1"/>
    <col min="10908" max="11159" width="9.140625" style="2"/>
    <col min="11160" max="11160" width="60" style="2" customWidth="1"/>
    <col min="11161" max="11161" width="17.28515625" style="2" customWidth="1"/>
    <col min="11162" max="11162" width="13.28515625" style="2" customWidth="1"/>
    <col min="11163" max="11163" width="12" style="2" customWidth="1"/>
    <col min="11164" max="11415" width="9.140625" style="2"/>
    <col min="11416" max="11416" width="60" style="2" customWidth="1"/>
    <col min="11417" max="11417" width="17.28515625" style="2" customWidth="1"/>
    <col min="11418" max="11418" width="13.28515625" style="2" customWidth="1"/>
    <col min="11419" max="11419" width="12" style="2" customWidth="1"/>
    <col min="11420" max="11671" width="9.140625" style="2"/>
    <col min="11672" max="11672" width="60" style="2" customWidth="1"/>
    <col min="11673" max="11673" width="17.28515625" style="2" customWidth="1"/>
    <col min="11674" max="11674" width="13.28515625" style="2" customWidth="1"/>
    <col min="11675" max="11675" width="12" style="2" customWidth="1"/>
    <col min="11676" max="11927" width="9.140625" style="2"/>
    <col min="11928" max="11928" width="60" style="2" customWidth="1"/>
    <col min="11929" max="11929" width="17.28515625" style="2" customWidth="1"/>
    <col min="11930" max="11930" width="13.28515625" style="2" customWidth="1"/>
    <col min="11931" max="11931" width="12" style="2" customWidth="1"/>
    <col min="11932" max="12183" width="9.140625" style="2"/>
    <col min="12184" max="12184" width="60" style="2" customWidth="1"/>
    <col min="12185" max="12185" width="17.28515625" style="2" customWidth="1"/>
    <col min="12186" max="12186" width="13.28515625" style="2" customWidth="1"/>
    <col min="12187" max="12187" width="12" style="2" customWidth="1"/>
    <col min="12188" max="12439" width="9.140625" style="2"/>
    <col min="12440" max="12440" width="60" style="2" customWidth="1"/>
    <col min="12441" max="12441" width="17.28515625" style="2" customWidth="1"/>
    <col min="12442" max="12442" width="13.28515625" style="2" customWidth="1"/>
    <col min="12443" max="12443" width="12" style="2" customWidth="1"/>
    <col min="12444" max="12695" width="9.140625" style="2"/>
    <col min="12696" max="12696" width="60" style="2" customWidth="1"/>
    <col min="12697" max="12697" width="17.28515625" style="2" customWidth="1"/>
    <col min="12698" max="12698" width="13.28515625" style="2" customWidth="1"/>
    <col min="12699" max="12699" width="12" style="2" customWidth="1"/>
    <col min="12700" max="12951" width="9.140625" style="2"/>
    <col min="12952" max="12952" width="60" style="2" customWidth="1"/>
    <col min="12953" max="12953" width="17.28515625" style="2" customWidth="1"/>
    <col min="12954" max="12954" width="13.28515625" style="2" customWidth="1"/>
    <col min="12955" max="12955" width="12" style="2" customWidth="1"/>
    <col min="12956" max="13207" width="9.140625" style="2"/>
    <col min="13208" max="13208" width="60" style="2" customWidth="1"/>
    <col min="13209" max="13209" width="17.28515625" style="2" customWidth="1"/>
    <col min="13210" max="13210" width="13.28515625" style="2" customWidth="1"/>
    <col min="13211" max="13211" width="12" style="2" customWidth="1"/>
    <col min="13212" max="13463" width="9.140625" style="2"/>
    <col min="13464" max="13464" width="60" style="2" customWidth="1"/>
    <col min="13465" max="13465" width="17.28515625" style="2" customWidth="1"/>
    <col min="13466" max="13466" width="13.28515625" style="2" customWidth="1"/>
    <col min="13467" max="13467" width="12" style="2" customWidth="1"/>
    <col min="13468" max="13719" width="9.140625" style="2"/>
    <col min="13720" max="13720" width="60" style="2" customWidth="1"/>
    <col min="13721" max="13721" width="17.28515625" style="2" customWidth="1"/>
    <col min="13722" max="13722" width="13.28515625" style="2" customWidth="1"/>
    <col min="13723" max="13723" width="12" style="2" customWidth="1"/>
    <col min="13724" max="13975" width="9.140625" style="2"/>
    <col min="13976" max="13976" width="60" style="2" customWidth="1"/>
    <col min="13977" max="13977" width="17.28515625" style="2" customWidth="1"/>
    <col min="13978" max="13978" width="13.28515625" style="2" customWidth="1"/>
    <col min="13979" max="13979" width="12" style="2" customWidth="1"/>
    <col min="13980" max="14231" width="9.140625" style="2"/>
    <col min="14232" max="14232" width="60" style="2" customWidth="1"/>
    <col min="14233" max="14233" width="17.28515625" style="2" customWidth="1"/>
    <col min="14234" max="14234" width="13.28515625" style="2" customWidth="1"/>
    <col min="14235" max="14235" width="12" style="2" customWidth="1"/>
    <col min="14236" max="14487" width="9.140625" style="2"/>
    <col min="14488" max="14488" width="60" style="2" customWidth="1"/>
    <col min="14489" max="14489" width="17.28515625" style="2" customWidth="1"/>
    <col min="14490" max="14490" width="13.28515625" style="2" customWidth="1"/>
    <col min="14491" max="14491" width="12" style="2" customWidth="1"/>
    <col min="14492" max="14743" width="9.140625" style="2"/>
    <col min="14744" max="14744" width="60" style="2" customWidth="1"/>
    <col min="14745" max="14745" width="17.28515625" style="2" customWidth="1"/>
    <col min="14746" max="14746" width="13.28515625" style="2" customWidth="1"/>
    <col min="14747" max="14747" width="12" style="2" customWidth="1"/>
    <col min="14748" max="14999" width="9.140625" style="2"/>
    <col min="15000" max="15000" width="60" style="2" customWidth="1"/>
    <col min="15001" max="15001" width="17.28515625" style="2" customWidth="1"/>
    <col min="15002" max="15002" width="13.28515625" style="2" customWidth="1"/>
    <col min="15003" max="15003" width="12" style="2" customWidth="1"/>
    <col min="15004" max="15255" width="9.140625" style="2"/>
    <col min="15256" max="15256" width="60" style="2" customWidth="1"/>
    <col min="15257" max="15257" width="17.28515625" style="2" customWidth="1"/>
    <col min="15258" max="15258" width="13.28515625" style="2" customWidth="1"/>
    <col min="15259" max="15259" width="12" style="2" customWidth="1"/>
    <col min="15260" max="15511" width="9.140625" style="2"/>
    <col min="15512" max="15512" width="60" style="2" customWidth="1"/>
    <col min="15513" max="15513" width="17.28515625" style="2" customWidth="1"/>
    <col min="15514" max="15514" width="13.28515625" style="2" customWidth="1"/>
    <col min="15515" max="15515" width="12" style="2" customWidth="1"/>
    <col min="15516" max="15767" width="9.140625" style="2"/>
    <col min="15768" max="15768" width="60" style="2" customWidth="1"/>
    <col min="15769" max="15769" width="17.28515625" style="2" customWidth="1"/>
    <col min="15770" max="15770" width="13.28515625" style="2" customWidth="1"/>
    <col min="15771" max="15771" width="12" style="2" customWidth="1"/>
    <col min="15772" max="16023" width="9.140625" style="2"/>
    <col min="16024" max="16024" width="60" style="2" customWidth="1"/>
    <col min="16025" max="16025" width="17.28515625" style="2" customWidth="1"/>
    <col min="16026" max="16026" width="13.28515625" style="2" customWidth="1"/>
    <col min="16027" max="16027" width="12" style="2" customWidth="1"/>
    <col min="16028" max="16384" width="9.140625" style="2"/>
  </cols>
  <sheetData>
    <row r="1" spans="1:3" customFormat="1" ht="16.5" customHeight="1" x14ac:dyDescent="0.25">
      <c r="A1" s="17"/>
      <c r="B1" s="45" t="s">
        <v>191</v>
      </c>
      <c r="C1" s="45"/>
    </row>
    <row r="2" spans="1:3" customFormat="1" ht="14.25" customHeight="1" x14ac:dyDescent="0.25">
      <c r="A2" s="17"/>
      <c r="B2" s="46" t="s">
        <v>178</v>
      </c>
      <c r="C2" s="46"/>
    </row>
    <row r="3" spans="1:3" customFormat="1" ht="15.75" x14ac:dyDescent="0.25">
      <c r="A3" s="18"/>
      <c r="B3" s="45" t="s">
        <v>192</v>
      </c>
      <c r="C3" s="45"/>
    </row>
    <row r="4" spans="1:3" customFormat="1" ht="15" customHeight="1" x14ac:dyDescent="0.25">
      <c r="A4" s="18"/>
      <c r="B4" s="43" t="s">
        <v>208</v>
      </c>
      <c r="C4" s="29"/>
    </row>
    <row r="5" spans="1:3" customFormat="1" ht="15.75" x14ac:dyDescent="0.25">
      <c r="A5" s="18"/>
      <c r="B5" s="30" t="s">
        <v>230</v>
      </c>
      <c r="C5" s="29"/>
    </row>
    <row r="6" spans="1:3" customFormat="1" ht="11.25" customHeight="1" x14ac:dyDescent="0.25">
      <c r="A6" s="18"/>
      <c r="B6" s="43" t="s">
        <v>209</v>
      </c>
      <c r="C6" s="29"/>
    </row>
    <row r="7" spans="1:3" ht="12.75" customHeight="1" x14ac:dyDescent="0.25">
      <c r="A7" s="19"/>
      <c r="B7" s="20"/>
      <c r="C7" s="20"/>
    </row>
    <row r="8" spans="1:3" ht="15.75" x14ac:dyDescent="0.25">
      <c r="A8" s="21"/>
      <c r="B8" s="22" t="s">
        <v>163</v>
      </c>
      <c r="C8" s="6"/>
    </row>
    <row r="9" spans="1:3" ht="11.25" customHeight="1" x14ac:dyDescent="0.25">
      <c r="A9" s="19"/>
      <c r="B9" s="22"/>
      <c r="C9" s="23"/>
    </row>
    <row r="10" spans="1:3" ht="15.75" x14ac:dyDescent="0.25">
      <c r="A10" s="19"/>
      <c r="B10" s="24" t="s">
        <v>7</v>
      </c>
      <c r="C10" s="6" t="s">
        <v>144</v>
      </c>
    </row>
    <row r="11" spans="1:3" ht="42.75" customHeight="1" x14ac:dyDescent="0.2">
      <c r="A11" s="37" t="s">
        <v>0</v>
      </c>
      <c r="B11" s="37" t="s">
        <v>8</v>
      </c>
      <c r="C11" s="37" t="s">
        <v>101</v>
      </c>
    </row>
    <row r="12" spans="1:3" s="7" customFormat="1" ht="15.75" x14ac:dyDescent="0.25">
      <c r="A12" s="34">
        <v>1</v>
      </c>
      <c r="B12" s="34">
        <v>2</v>
      </c>
      <c r="C12" s="34">
        <v>3</v>
      </c>
    </row>
    <row r="13" spans="1:3" ht="15.75" x14ac:dyDescent="0.25">
      <c r="A13" s="10">
        <v>1</v>
      </c>
      <c r="B13" s="8" t="s">
        <v>9</v>
      </c>
      <c r="C13" s="32">
        <f>SUM(C14:C20)</f>
        <v>90467.9</v>
      </c>
    </row>
    <row r="14" spans="1:3" ht="15.75" x14ac:dyDescent="0.25">
      <c r="A14" s="10">
        <v>2</v>
      </c>
      <c r="B14" s="9" t="s">
        <v>10</v>
      </c>
      <c r="C14" s="31">
        <v>75066</v>
      </c>
    </row>
    <row r="15" spans="1:3" ht="15.75" x14ac:dyDescent="0.25">
      <c r="A15" s="10">
        <v>3</v>
      </c>
      <c r="B15" s="9" t="s">
        <v>11</v>
      </c>
      <c r="C15" s="31">
        <v>360</v>
      </c>
    </row>
    <row r="16" spans="1:3" ht="15.75" x14ac:dyDescent="0.25">
      <c r="A16" s="10">
        <v>4</v>
      </c>
      <c r="B16" s="9" t="s">
        <v>12</v>
      </c>
      <c r="C16" s="31">
        <v>61</v>
      </c>
    </row>
    <row r="17" spans="1:3" ht="15.75" x14ac:dyDescent="0.25">
      <c r="A17" s="10">
        <v>5</v>
      </c>
      <c r="B17" s="9" t="s">
        <v>13</v>
      </c>
      <c r="C17" s="31">
        <v>7860</v>
      </c>
    </row>
    <row r="18" spans="1:3" ht="15.75" x14ac:dyDescent="0.25">
      <c r="A18" s="10">
        <v>6</v>
      </c>
      <c r="B18" s="9" t="s">
        <v>14</v>
      </c>
      <c r="C18" s="31">
        <v>405.5</v>
      </c>
    </row>
    <row r="19" spans="1:3" ht="15.75" x14ac:dyDescent="0.25">
      <c r="A19" s="10">
        <v>7</v>
      </c>
      <c r="B19" s="9" t="s">
        <v>15</v>
      </c>
      <c r="C19" s="31">
        <v>133</v>
      </c>
    </row>
    <row r="20" spans="1:3" ht="15.75" x14ac:dyDescent="0.25">
      <c r="A20" s="10">
        <v>8</v>
      </c>
      <c r="B20" s="9" t="s">
        <v>16</v>
      </c>
      <c r="C20" s="31">
        <v>6582.4</v>
      </c>
    </row>
    <row r="21" spans="1:3" ht="15.75" x14ac:dyDescent="0.25">
      <c r="A21" s="10">
        <v>9</v>
      </c>
      <c r="B21" s="8" t="s">
        <v>226</v>
      </c>
      <c r="C21" s="32">
        <f>+C23+C22+C62+C65</f>
        <v>63914.3</v>
      </c>
    </row>
    <row r="22" spans="1:3" ht="15.75" x14ac:dyDescent="0.25">
      <c r="A22" s="10">
        <v>10</v>
      </c>
      <c r="B22" s="8" t="s">
        <v>131</v>
      </c>
      <c r="C22" s="32">
        <v>14903.1</v>
      </c>
    </row>
    <row r="23" spans="1:3" ht="15.75" x14ac:dyDescent="0.25">
      <c r="A23" s="10">
        <v>11</v>
      </c>
      <c r="B23" s="8" t="s">
        <v>190</v>
      </c>
      <c r="C23" s="32">
        <f>+C24+C46+C47+C50+C51+C52</f>
        <v>45881.3</v>
      </c>
    </row>
    <row r="24" spans="1:3" ht="31.5" x14ac:dyDescent="0.25">
      <c r="A24" s="10">
        <v>12</v>
      </c>
      <c r="B24" s="9" t="s">
        <v>173</v>
      </c>
      <c r="C24" s="31">
        <v>5792.1</v>
      </c>
    </row>
    <row r="25" spans="1:3" ht="15.75" x14ac:dyDescent="0.25">
      <c r="A25" s="10">
        <v>13</v>
      </c>
      <c r="B25" s="4" t="s">
        <v>17</v>
      </c>
      <c r="C25" s="31">
        <v>0.6</v>
      </c>
    </row>
    <row r="26" spans="1:3" ht="15.75" x14ac:dyDescent="0.25">
      <c r="A26" s="10">
        <v>14</v>
      </c>
      <c r="B26" s="4" t="s">
        <v>18</v>
      </c>
      <c r="C26" s="31">
        <v>17.399999999999999</v>
      </c>
    </row>
    <row r="27" spans="1:3" ht="15.75" x14ac:dyDescent="0.25">
      <c r="A27" s="10">
        <v>15</v>
      </c>
      <c r="B27" s="4" t="s">
        <v>21</v>
      </c>
      <c r="C27" s="31">
        <v>60.8</v>
      </c>
    </row>
    <row r="28" spans="1:3" ht="15.75" x14ac:dyDescent="0.25">
      <c r="A28" s="10">
        <v>16</v>
      </c>
      <c r="B28" s="4" t="s">
        <v>19</v>
      </c>
      <c r="C28" s="31">
        <v>9.8000000000000007</v>
      </c>
    </row>
    <row r="29" spans="1:3" ht="15.75" x14ac:dyDescent="0.25">
      <c r="A29" s="10">
        <v>17</v>
      </c>
      <c r="B29" s="4" t="s">
        <v>136</v>
      </c>
      <c r="C29" s="31">
        <v>69.8</v>
      </c>
    </row>
    <row r="30" spans="1:3" ht="15.75" x14ac:dyDescent="0.25">
      <c r="A30" s="10">
        <v>18</v>
      </c>
      <c r="B30" s="4" t="s">
        <v>137</v>
      </c>
      <c r="C30" s="31">
        <v>31.4</v>
      </c>
    </row>
    <row r="31" spans="1:3" ht="15.75" x14ac:dyDescent="0.25">
      <c r="A31" s="10">
        <v>19</v>
      </c>
      <c r="B31" s="4" t="s">
        <v>20</v>
      </c>
      <c r="C31" s="31">
        <v>86.1</v>
      </c>
    </row>
    <row r="32" spans="1:3" ht="31.5" x14ac:dyDescent="0.25">
      <c r="A32" s="10">
        <v>20</v>
      </c>
      <c r="B32" s="4" t="s">
        <v>128</v>
      </c>
      <c r="C32" s="31">
        <v>22.3</v>
      </c>
    </row>
    <row r="33" spans="1:3" ht="31.5" x14ac:dyDescent="0.25">
      <c r="A33" s="10">
        <v>21</v>
      </c>
      <c r="B33" s="4" t="s">
        <v>22</v>
      </c>
      <c r="C33" s="31">
        <v>2.7</v>
      </c>
    </row>
    <row r="34" spans="1:3" ht="31.5" x14ac:dyDescent="0.25">
      <c r="A34" s="10">
        <v>22</v>
      </c>
      <c r="B34" s="4" t="s">
        <v>138</v>
      </c>
      <c r="C34" s="31">
        <v>0.4</v>
      </c>
    </row>
    <row r="35" spans="1:3" ht="15.75" x14ac:dyDescent="0.25">
      <c r="A35" s="10">
        <v>23</v>
      </c>
      <c r="B35" s="4" t="s">
        <v>139</v>
      </c>
      <c r="C35" s="31">
        <v>4.8</v>
      </c>
    </row>
    <row r="36" spans="1:3" ht="47.25" x14ac:dyDescent="0.25">
      <c r="A36" s="10">
        <v>24</v>
      </c>
      <c r="B36" s="4" t="s">
        <v>108</v>
      </c>
      <c r="C36" s="31">
        <v>0.7</v>
      </c>
    </row>
    <row r="37" spans="1:3" ht="15.75" x14ac:dyDescent="0.25">
      <c r="A37" s="10">
        <v>25</v>
      </c>
      <c r="B37" s="9" t="s">
        <v>23</v>
      </c>
      <c r="C37" s="31">
        <v>332.6</v>
      </c>
    </row>
    <row r="38" spans="1:3" ht="31.5" x14ac:dyDescent="0.25">
      <c r="A38" s="10">
        <v>26</v>
      </c>
      <c r="B38" s="4" t="s">
        <v>24</v>
      </c>
      <c r="C38" s="31">
        <v>257.8</v>
      </c>
    </row>
    <row r="39" spans="1:3" ht="15.75" x14ac:dyDescent="0.25">
      <c r="A39" s="10">
        <v>27</v>
      </c>
      <c r="B39" s="4" t="s">
        <v>25</v>
      </c>
      <c r="C39" s="31">
        <v>3263.7</v>
      </c>
    </row>
    <row r="40" spans="1:3" ht="15.75" x14ac:dyDescent="0.25">
      <c r="A40" s="10">
        <v>28</v>
      </c>
      <c r="B40" s="4" t="s">
        <v>26</v>
      </c>
      <c r="C40" s="31">
        <v>693.6</v>
      </c>
    </row>
    <row r="41" spans="1:3" ht="15.75" x14ac:dyDescent="0.25">
      <c r="A41" s="10">
        <v>29</v>
      </c>
      <c r="B41" s="4" t="s">
        <v>27</v>
      </c>
      <c r="C41" s="31">
        <v>373.9</v>
      </c>
    </row>
    <row r="42" spans="1:3" ht="31.5" x14ac:dyDescent="0.25">
      <c r="A42" s="10">
        <v>30</v>
      </c>
      <c r="B42" s="4" t="s">
        <v>109</v>
      </c>
      <c r="C42" s="31">
        <v>25</v>
      </c>
    </row>
    <row r="43" spans="1:3" ht="15.75" x14ac:dyDescent="0.25">
      <c r="A43" s="10">
        <v>31</v>
      </c>
      <c r="B43" s="4" t="s">
        <v>28</v>
      </c>
      <c r="C43" s="31">
        <v>351.6</v>
      </c>
    </row>
    <row r="44" spans="1:3" ht="15.75" x14ac:dyDescent="0.25">
      <c r="A44" s="10">
        <v>32</v>
      </c>
      <c r="B44" s="4" t="s">
        <v>29</v>
      </c>
      <c r="C44" s="31">
        <v>182.4</v>
      </c>
    </row>
    <row r="45" spans="1:3" ht="15.75" x14ac:dyDescent="0.25">
      <c r="A45" s="10">
        <v>33</v>
      </c>
      <c r="B45" s="4" t="s">
        <v>148</v>
      </c>
      <c r="C45" s="31">
        <v>4.7</v>
      </c>
    </row>
    <row r="46" spans="1:3" ht="15.75" x14ac:dyDescent="0.25">
      <c r="A46" s="10">
        <v>34</v>
      </c>
      <c r="B46" s="9" t="s">
        <v>129</v>
      </c>
      <c r="C46" s="31">
        <v>34031.800000000003</v>
      </c>
    </row>
    <row r="47" spans="1:3" ht="15.75" x14ac:dyDescent="0.25">
      <c r="A47" s="10">
        <v>35</v>
      </c>
      <c r="B47" s="9" t="s">
        <v>174</v>
      </c>
      <c r="C47" s="31">
        <v>1166.3</v>
      </c>
    </row>
    <row r="48" spans="1:3" ht="15.75" x14ac:dyDescent="0.25">
      <c r="A48" s="10">
        <v>36</v>
      </c>
      <c r="B48" s="9" t="s">
        <v>30</v>
      </c>
      <c r="C48" s="31">
        <v>833.3</v>
      </c>
    </row>
    <row r="49" spans="1:3" ht="15.75" x14ac:dyDescent="0.25">
      <c r="A49" s="10">
        <v>37</v>
      </c>
      <c r="B49" s="9" t="s">
        <v>31</v>
      </c>
      <c r="C49" s="31">
        <v>333</v>
      </c>
    </row>
    <row r="50" spans="1:3" ht="31.5" x14ac:dyDescent="0.25">
      <c r="A50" s="10">
        <v>38</v>
      </c>
      <c r="B50" s="9" t="s">
        <v>32</v>
      </c>
      <c r="C50" s="31">
        <v>1.4</v>
      </c>
    </row>
    <row r="51" spans="1:3" ht="31.5" x14ac:dyDescent="0.25">
      <c r="A51" s="10">
        <v>39</v>
      </c>
      <c r="B51" s="9" t="s">
        <v>180</v>
      </c>
      <c r="C51" s="31">
        <v>1545</v>
      </c>
    </row>
    <row r="52" spans="1:3" ht="31.5" x14ac:dyDescent="0.25">
      <c r="A52" s="10">
        <v>40</v>
      </c>
      <c r="B52" s="9" t="s">
        <v>220</v>
      </c>
      <c r="C52" s="31">
        <f>SUM(C53:C61)</f>
        <v>3344.7</v>
      </c>
    </row>
    <row r="53" spans="1:3" ht="31.5" x14ac:dyDescent="0.25">
      <c r="A53" s="10">
        <v>41</v>
      </c>
      <c r="B53" s="9" t="s">
        <v>179</v>
      </c>
      <c r="C53" s="31">
        <f>252-4</f>
        <v>248</v>
      </c>
    </row>
    <row r="54" spans="1:3" ht="31.5" x14ac:dyDescent="0.25">
      <c r="A54" s="10">
        <v>42</v>
      </c>
      <c r="B54" s="9" t="s">
        <v>193</v>
      </c>
      <c r="C54" s="31">
        <v>340</v>
      </c>
    </row>
    <row r="55" spans="1:3" ht="31.5" x14ac:dyDescent="0.25">
      <c r="A55" s="10">
        <v>43</v>
      </c>
      <c r="B55" s="9" t="s">
        <v>181</v>
      </c>
      <c r="C55" s="31">
        <v>50</v>
      </c>
    </row>
    <row r="56" spans="1:3" ht="31.5" x14ac:dyDescent="0.25">
      <c r="A56" s="10">
        <v>44</v>
      </c>
      <c r="B56" s="9" t="s">
        <v>197</v>
      </c>
      <c r="C56" s="31">
        <v>80</v>
      </c>
    </row>
    <row r="57" spans="1:3" ht="31.5" x14ac:dyDescent="0.25">
      <c r="A57" s="10">
        <v>45</v>
      </c>
      <c r="B57" s="9" t="s">
        <v>198</v>
      </c>
      <c r="C57" s="31">
        <v>80</v>
      </c>
    </row>
    <row r="58" spans="1:3" ht="31.5" x14ac:dyDescent="0.25">
      <c r="A58" s="10">
        <v>46</v>
      </c>
      <c r="B58" s="9" t="s">
        <v>201</v>
      </c>
      <c r="C58" s="31">
        <v>76.599999999999994</v>
      </c>
    </row>
    <row r="59" spans="1:3" ht="31.5" x14ac:dyDescent="0.25">
      <c r="A59" s="10">
        <v>47</v>
      </c>
      <c r="B59" s="9" t="s">
        <v>202</v>
      </c>
      <c r="C59" s="31">
        <v>76.599999999999994</v>
      </c>
    </row>
    <row r="60" spans="1:3" ht="31.5" x14ac:dyDescent="0.25">
      <c r="A60" s="10">
        <v>48</v>
      </c>
      <c r="B60" s="9" t="s">
        <v>229</v>
      </c>
      <c r="C60" s="31">
        <v>104</v>
      </c>
    </row>
    <row r="61" spans="1:3" ht="31.5" x14ac:dyDescent="0.25">
      <c r="A61" s="10">
        <v>49</v>
      </c>
      <c r="B61" s="9" t="s">
        <v>180</v>
      </c>
      <c r="C61" s="31">
        <v>2289.5</v>
      </c>
    </row>
    <row r="62" spans="1:3" ht="15.75" x14ac:dyDescent="0.25">
      <c r="A62" s="10">
        <v>50</v>
      </c>
      <c r="B62" s="8" t="s">
        <v>219</v>
      </c>
      <c r="C62" s="32">
        <v>996</v>
      </c>
    </row>
    <row r="63" spans="1:3" ht="15.75" x14ac:dyDescent="0.25">
      <c r="A63" s="10">
        <v>51</v>
      </c>
      <c r="B63" s="9" t="s">
        <v>149</v>
      </c>
      <c r="C63" s="31">
        <v>921</v>
      </c>
    </row>
    <row r="64" spans="1:3" ht="31.5" x14ac:dyDescent="0.25">
      <c r="A64" s="10">
        <v>52</v>
      </c>
      <c r="B64" s="9" t="s">
        <v>150</v>
      </c>
      <c r="C64" s="31">
        <v>75</v>
      </c>
    </row>
    <row r="65" spans="1:3" ht="15.75" x14ac:dyDescent="0.25">
      <c r="A65" s="10">
        <v>53</v>
      </c>
      <c r="B65" s="28" t="s">
        <v>221</v>
      </c>
      <c r="C65" s="32">
        <v>2133.9</v>
      </c>
    </row>
    <row r="66" spans="1:3" ht="31.5" x14ac:dyDescent="0.25">
      <c r="A66" s="10">
        <v>54</v>
      </c>
      <c r="B66" s="25" t="s">
        <v>130</v>
      </c>
      <c r="C66" s="31">
        <v>60</v>
      </c>
    </row>
    <row r="67" spans="1:3" ht="15.75" x14ac:dyDescent="0.25">
      <c r="A67" s="10">
        <v>55</v>
      </c>
      <c r="B67" s="25" t="s">
        <v>159</v>
      </c>
      <c r="C67" s="31">
        <v>497.6</v>
      </c>
    </row>
    <row r="68" spans="1:3" ht="31.5" x14ac:dyDescent="0.25">
      <c r="A68" s="10">
        <v>56</v>
      </c>
      <c r="B68" s="25" t="s">
        <v>194</v>
      </c>
      <c r="C68" s="31">
        <v>219.8</v>
      </c>
    </row>
    <row r="69" spans="1:3" ht="31.5" x14ac:dyDescent="0.25">
      <c r="A69" s="10">
        <v>57</v>
      </c>
      <c r="B69" s="25" t="s">
        <v>182</v>
      </c>
      <c r="C69" s="31">
        <v>863.2</v>
      </c>
    </row>
    <row r="70" spans="1:3" ht="31.5" x14ac:dyDescent="0.25">
      <c r="A70" s="10">
        <v>58</v>
      </c>
      <c r="B70" s="25" t="s">
        <v>207</v>
      </c>
      <c r="C70" s="31">
        <v>493.3</v>
      </c>
    </row>
    <row r="71" spans="1:3" ht="15.75" x14ac:dyDescent="0.25">
      <c r="A71" s="10">
        <v>59</v>
      </c>
      <c r="B71" s="8" t="s">
        <v>222</v>
      </c>
      <c r="C71" s="32">
        <v>11195.3</v>
      </c>
    </row>
    <row r="72" spans="1:3" ht="15.75" x14ac:dyDescent="0.25">
      <c r="A72" s="10">
        <v>60</v>
      </c>
      <c r="B72" s="9" t="s">
        <v>33</v>
      </c>
      <c r="C72" s="31">
        <v>10</v>
      </c>
    </row>
    <row r="73" spans="1:3" ht="15.75" x14ac:dyDescent="0.25">
      <c r="A73" s="10">
        <v>61</v>
      </c>
      <c r="B73" s="9" t="s">
        <v>34</v>
      </c>
      <c r="C73" s="31">
        <v>505.7</v>
      </c>
    </row>
    <row r="74" spans="1:3" ht="15.75" x14ac:dyDescent="0.25">
      <c r="A74" s="10">
        <v>62</v>
      </c>
      <c r="B74" s="9" t="s">
        <v>142</v>
      </c>
      <c r="C74" s="31">
        <v>2056</v>
      </c>
    </row>
    <row r="75" spans="1:3" ht="15.75" x14ac:dyDescent="0.25">
      <c r="A75" s="10">
        <v>63</v>
      </c>
      <c r="B75" s="9" t="s">
        <v>35</v>
      </c>
      <c r="C75" s="31">
        <v>120</v>
      </c>
    </row>
    <row r="76" spans="1:3" ht="15.75" x14ac:dyDescent="0.25">
      <c r="A76" s="10">
        <v>64</v>
      </c>
      <c r="B76" s="9" t="s">
        <v>36</v>
      </c>
      <c r="C76" s="31">
        <v>1465.1</v>
      </c>
    </row>
    <row r="77" spans="1:3" ht="15.75" x14ac:dyDescent="0.25">
      <c r="A77" s="10">
        <v>65</v>
      </c>
      <c r="B77" s="9" t="s">
        <v>37</v>
      </c>
      <c r="C77" s="31">
        <v>1377.4</v>
      </c>
    </row>
    <row r="78" spans="1:3" ht="31.5" x14ac:dyDescent="0.25">
      <c r="A78" s="10">
        <v>66</v>
      </c>
      <c r="B78" s="9" t="s">
        <v>38</v>
      </c>
      <c r="C78" s="31">
        <v>5283.1</v>
      </c>
    </row>
    <row r="79" spans="1:3" ht="15.75" x14ac:dyDescent="0.25">
      <c r="A79" s="10">
        <v>67</v>
      </c>
      <c r="B79" s="9" t="s">
        <v>39</v>
      </c>
      <c r="C79" s="31">
        <v>250</v>
      </c>
    </row>
    <row r="80" spans="1:3" ht="15.75" x14ac:dyDescent="0.25">
      <c r="A80" s="10">
        <v>68</v>
      </c>
      <c r="B80" s="9" t="s">
        <v>40</v>
      </c>
      <c r="C80" s="31">
        <v>20</v>
      </c>
    </row>
    <row r="81" spans="1:3" ht="15.75" x14ac:dyDescent="0.25">
      <c r="A81" s="10">
        <v>69</v>
      </c>
      <c r="B81" s="9" t="s">
        <v>147</v>
      </c>
      <c r="C81" s="31">
        <v>108</v>
      </c>
    </row>
    <row r="82" spans="1:3" ht="31.5" x14ac:dyDescent="0.25">
      <c r="A82" s="10">
        <v>70</v>
      </c>
      <c r="B82" s="8" t="s">
        <v>223</v>
      </c>
      <c r="C82" s="32">
        <v>1843.5</v>
      </c>
    </row>
    <row r="83" spans="1:3" ht="15.75" x14ac:dyDescent="0.25">
      <c r="A83" s="10">
        <v>71</v>
      </c>
      <c r="B83" s="8" t="s">
        <v>224</v>
      </c>
      <c r="C83" s="32">
        <v>1843.5</v>
      </c>
    </row>
    <row r="84" spans="1:3" ht="15.75" x14ac:dyDescent="0.25">
      <c r="A84" s="10">
        <v>72</v>
      </c>
      <c r="B84" s="9" t="s">
        <v>41</v>
      </c>
      <c r="C84" s="31">
        <v>1000</v>
      </c>
    </row>
    <row r="85" spans="1:3" ht="15.75" x14ac:dyDescent="0.25">
      <c r="A85" s="10">
        <v>73</v>
      </c>
      <c r="B85" s="9" t="s">
        <v>42</v>
      </c>
      <c r="C85" s="31">
        <v>843.5</v>
      </c>
    </row>
    <row r="86" spans="1:3" ht="15.75" x14ac:dyDescent="0.25">
      <c r="A86" s="10">
        <v>74</v>
      </c>
      <c r="B86" s="8" t="s">
        <v>225</v>
      </c>
      <c r="C86" s="32">
        <f>+C13+C21+C71+C82</f>
        <v>167421</v>
      </c>
    </row>
    <row r="88" spans="1:3" x14ac:dyDescent="0.2">
      <c r="C88" s="42"/>
    </row>
  </sheetData>
  <mergeCells count="3">
    <mergeCell ref="B1:C1"/>
    <mergeCell ref="B3:C3"/>
    <mergeCell ref="B2:C2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showZeros="0" zoomScaleNormal="100" workbookViewId="0">
      <pane xSplit="2" ySplit="5" topLeftCell="C147" activePane="bottomRight" state="frozen"/>
      <selection pane="topRight" activeCell="D1" sqref="D1"/>
      <selection pane="bottomLeft" activeCell="A7" sqref="A7"/>
      <selection pane="bottomRight" activeCell="H1" sqref="H1:L1048576"/>
    </sheetView>
  </sheetViews>
  <sheetFormatPr defaultColWidth="10.140625" defaultRowHeight="15" x14ac:dyDescent="0.2"/>
  <cols>
    <col min="1" max="1" width="6" style="14" customWidth="1"/>
    <col min="2" max="2" width="44" style="2" customWidth="1"/>
    <col min="3" max="3" width="10.7109375" style="2" customWidth="1"/>
    <col min="4" max="4" width="10.140625" style="2" customWidth="1"/>
    <col min="5" max="5" width="10.7109375" style="2" customWidth="1"/>
    <col min="6" max="6" width="11.85546875" style="2" customWidth="1"/>
    <col min="7" max="80" width="10.140625" style="2"/>
    <col min="81" max="81" width="6" style="2" customWidth="1"/>
    <col min="82" max="82" width="44" style="2" customWidth="1"/>
    <col min="83" max="83" width="10.7109375" style="2" customWidth="1"/>
    <col min="84" max="84" width="10.140625" style="2" customWidth="1"/>
    <col min="85" max="85" width="10.7109375" style="2" customWidth="1"/>
    <col min="86" max="86" width="11.85546875" style="2" customWidth="1"/>
    <col min="87" max="336" width="10.140625" style="2"/>
    <col min="337" max="337" width="6" style="2" customWidth="1"/>
    <col min="338" max="338" width="44" style="2" customWidth="1"/>
    <col min="339" max="339" width="10.7109375" style="2" customWidth="1"/>
    <col min="340" max="340" width="10.140625" style="2" customWidth="1"/>
    <col min="341" max="341" width="10.7109375" style="2" customWidth="1"/>
    <col min="342" max="342" width="11.85546875" style="2" customWidth="1"/>
    <col min="343" max="592" width="10.140625" style="2"/>
    <col min="593" max="593" width="6" style="2" customWidth="1"/>
    <col min="594" max="594" width="44" style="2" customWidth="1"/>
    <col min="595" max="595" width="10.7109375" style="2" customWidth="1"/>
    <col min="596" max="596" width="10.140625" style="2" customWidth="1"/>
    <col min="597" max="597" width="10.7109375" style="2" customWidth="1"/>
    <col min="598" max="598" width="11.85546875" style="2" customWidth="1"/>
    <col min="599" max="848" width="10.140625" style="2"/>
    <col min="849" max="849" width="6" style="2" customWidth="1"/>
    <col min="850" max="850" width="44" style="2" customWidth="1"/>
    <col min="851" max="851" width="10.7109375" style="2" customWidth="1"/>
    <col min="852" max="852" width="10.140625" style="2" customWidth="1"/>
    <col min="853" max="853" width="10.7109375" style="2" customWidth="1"/>
    <col min="854" max="854" width="11.85546875" style="2" customWidth="1"/>
    <col min="855" max="1104" width="10.140625" style="2"/>
    <col min="1105" max="1105" width="6" style="2" customWidth="1"/>
    <col min="1106" max="1106" width="44" style="2" customWidth="1"/>
    <col min="1107" max="1107" width="10.7109375" style="2" customWidth="1"/>
    <col min="1108" max="1108" width="10.140625" style="2" customWidth="1"/>
    <col min="1109" max="1109" width="10.7109375" style="2" customWidth="1"/>
    <col min="1110" max="1110" width="11.85546875" style="2" customWidth="1"/>
    <col min="1111" max="1360" width="10.140625" style="2"/>
    <col min="1361" max="1361" width="6" style="2" customWidth="1"/>
    <col min="1362" max="1362" width="44" style="2" customWidth="1"/>
    <col min="1363" max="1363" width="10.7109375" style="2" customWidth="1"/>
    <col min="1364" max="1364" width="10.140625" style="2" customWidth="1"/>
    <col min="1365" max="1365" width="10.7109375" style="2" customWidth="1"/>
    <col min="1366" max="1366" width="11.85546875" style="2" customWidth="1"/>
    <col min="1367" max="1616" width="10.140625" style="2"/>
    <col min="1617" max="1617" width="6" style="2" customWidth="1"/>
    <col min="1618" max="1618" width="44" style="2" customWidth="1"/>
    <col min="1619" max="1619" width="10.7109375" style="2" customWidth="1"/>
    <col min="1620" max="1620" width="10.140625" style="2" customWidth="1"/>
    <col min="1621" max="1621" width="10.7109375" style="2" customWidth="1"/>
    <col min="1622" max="1622" width="11.85546875" style="2" customWidth="1"/>
    <col min="1623" max="1872" width="10.140625" style="2"/>
    <col min="1873" max="1873" width="6" style="2" customWidth="1"/>
    <col min="1874" max="1874" width="44" style="2" customWidth="1"/>
    <col min="1875" max="1875" width="10.7109375" style="2" customWidth="1"/>
    <col min="1876" max="1876" width="10.140625" style="2" customWidth="1"/>
    <col min="1877" max="1877" width="10.7109375" style="2" customWidth="1"/>
    <col min="1878" max="1878" width="11.85546875" style="2" customWidth="1"/>
    <col min="1879" max="2128" width="10.140625" style="2"/>
    <col min="2129" max="2129" width="6" style="2" customWidth="1"/>
    <col min="2130" max="2130" width="44" style="2" customWidth="1"/>
    <col min="2131" max="2131" width="10.7109375" style="2" customWidth="1"/>
    <col min="2132" max="2132" width="10.140625" style="2" customWidth="1"/>
    <col min="2133" max="2133" width="10.7109375" style="2" customWidth="1"/>
    <col min="2134" max="2134" width="11.85546875" style="2" customWidth="1"/>
    <col min="2135" max="2384" width="10.140625" style="2"/>
    <col min="2385" max="2385" width="6" style="2" customWidth="1"/>
    <col min="2386" max="2386" width="44" style="2" customWidth="1"/>
    <col min="2387" max="2387" width="10.7109375" style="2" customWidth="1"/>
    <col min="2388" max="2388" width="10.140625" style="2" customWidth="1"/>
    <col min="2389" max="2389" width="10.7109375" style="2" customWidth="1"/>
    <col min="2390" max="2390" width="11.85546875" style="2" customWidth="1"/>
    <col min="2391" max="2640" width="10.140625" style="2"/>
    <col min="2641" max="2641" width="6" style="2" customWidth="1"/>
    <col min="2642" max="2642" width="44" style="2" customWidth="1"/>
    <col min="2643" max="2643" width="10.7109375" style="2" customWidth="1"/>
    <col min="2644" max="2644" width="10.140625" style="2" customWidth="1"/>
    <col min="2645" max="2645" width="10.7109375" style="2" customWidth="1"/>
    <col min="2646" max="2646" width="11.85546875" style="2" customWidth="1"/>
    <col min="2647" max="2896" width="10.140625" style="2"/>
    <col min="2897" max="2897" width="6" style="2" customWidth="1"/>
    <col min="2898" max="2898" width="44" style="2" customWidth="1"/>
    <col min="2899" max="2899" width="10.7109375" style="2" customWidth="1"/>
    <col min="2900" max="2900" width="10.140625" style="2" customWidth="1"/>
    <col min="2901" max="2901" width="10.7109375" style="2" customWidth="1"/>
    <col min="2902" max="2902" width="11.85546875" style="2" customWidth="1"/>
    <col min="2903" max="3152" width="10.140625" style="2"/>
    <col min="3153" max="3153" width="6" style="2" customWidth="1"/>
    <col min="3154" max="3154" width="44" style="2" customWidth="1"/>
    <col min="3155" max="3155" width="10.7109375" style="2" customWidth="1"/>
    <col min="3156" max="3156" width="10.140625" style="2" customWidth="1"/>
    <col min="3157" max="3157" width="10.7109375" style="2" customWidth="1"/>
    <col min="3158" max="3158" width="11.85546875" style="2" customWidth="1"/>
    <col min="3159" max="3408" width="10.140625" style="2"/>
    <col min="3409" max="3409" width="6" style="2" customWidth="1"/>
    <col min="3410" max="3410" width="44" style="2" customWidth="1"/>
    <col min="3411" max="3411" width="10.7109375" style="2" customWidth="1"/>
    <col min="3412" max="3412" width="10.140625" style="2" customWidth="1"/>
    <col min="3413" max="3413" width="10.7109375" style="2" customWidth="1"/>
    <col min="3414" max="3414" width="11.85546875" style="2" customWidth="1"/>
    <col min="3415" max="3664" width="10.140625" style="2"/>
    <col min="3665" max="3665" width="6" style="2" customWidth="1"/>
    <col min="3666" max="3666" width="44" style="2" customWidth="1"/>
    <col min="3667" max="3667" width="10.7109375" style="2" customWidth="1"/>
    <col min="3668" max="3668" width="10.140625" style="2" customWidth="1"/>
    <col min="3669" max="3669" width="10.7109375" style="2" customWidth="1"/>
    <col min="3670" max="3670" width="11.85546875" style="2" customWidth="1"/>
    <col min="3671" max="3920" width="10.140625" style="2"/>
    <col min="3921" max="3921" width="6" style="2" customWidth="1"/>
    <col min="3922" max="3922" width="44" style="2" customWidth="1"/>
    <col min="3923" max="3923" width="10.7109375" style="2" customWidth="1"/>
    <col min="3924" max="3924" width="10.140625" style="2" customWidth="1"/>
    <col min="3925" max="3925" width="10.7109375" style="2" customWidth="1"/>
    <col min="3926" max="3926" width="11.85546875" style="2" customWidth="1"/>
    <col min="3927" max="4176" width="10.140625" style="2"/>
    <col min="4177" max="4177" width="6" style="2" customWidth="1"/>
    <col min="4178" max="4178" width="44" style="2" customWidth="1"/>
    <col min="4179" max="4179" width="10.7109375" style="2" customWidth="1"/>
    <col min="4180" max="4180" width="10.140625" style="2" customWidth="1"/>
    <col min="4181" max="4181" width="10.7109375" style="2" customWidth="1"/>
    <col min="4182" max="4182" width="11.85546875" style="2" customWidth="1"/>
    <col min="4183" max="4432" width="10.140625" style="2"/>
    <col min="4433" max="4433" width="6" style="2" customWidth="1"/>
    <col min="4434" max="4434" width="44" style="2" customWidth="1"/>
    <col min="4435" max="4435" width="10.7109375" style="2" customWidth="1"/>
    <col min="4436" max="4436" width="10.140625" style="2" customWidth="1"/>
    <col min="4437" max="4437" width="10.7109375" style="2" customWidth="1"/>
    <col min="4438" max="4438" width="11.85546875" style="2" customWidth="1"/>
    <col min="4439" max="4688" width="10.140625" style="2"/>
    <col min="4689" max="4689" width="6" style="2" customWidth="1"/>
    <col min="4690" max="4690" width="44" style="2" customWidth="1"/>
    <col min="4691" max="4691" width="10.7109375" style="2" customWidth="1"/>
    <col min="4692" max="4692" width="10.140625" style="2" customWidth="1"/>
    <col min="4693" max="4693" width="10.7109375" style="2" customWidth="1"/>
    <col min="4694" max="4694" width="11.85546875" style="2" customWidth="1"/>
    <col min="4695" max="4944" width="10.140625" style="2"/>
    <col min="4945" max="4945" width="6" style="2" customWidth="1"/>
    <col min="4946" max="4946" width="44" style="2" customWidth="1"/>
    <col min="4947" max="4947" width="10.7109375" style="2" customWidth="1"/>
    <col min="4948" max="4948" width="10.140625" style="2" customWidth="1"/>
    <col min="4949" max="4949" width="10.7109375" style="2" customWidth="1"/>
    <col min="4950" max="4950" width="11.85546875" style="2" customWidth="1"/>
    <col min="4951" max="5200" width="10.140625" style="2"/>
    <col min="5201" max="5201" width="6" style="2" customWidth="1"/>
    <col min="5202" max="5202" width="44" style="2" customWidth="1"/>
    <col min="5203" max="5203" width="10.7109375" style="2" customWidth="1"/>
    <col min="5204" max="5204" width="10.140625" style="2" customWidth="1"/>
    <col min="5205" max="5205" width="10.7109375" style="2" customWidth="1"/>
    <col min="5206" max="5206" width="11.85546875" style="2" customWidth="1"/>
    <col min="5207" max="5456" width="10.140625" style="2"/>
    <col min="5457" max="5457" width="6" style="2" customWidth="1"/>
    <col min="5458" max="5458" width="44" style="2" customWidth="1"/>
    <col min="5459" max="5459" width="10.7109375" style="2" customWidth="1"/>
    <col min="5460" max="5460" width="10.140625" style="2" customWidth="1"/>
    <col min="5461" max="5461" width="10.7109375" style="2" customWidth="1"/>
    <col min="5462" max="5462" width="11.85546875" style="2" customWidth="1"/>
    <col min="5463" max="5712" width="10.140625" style="2"/>
    <col min="5713" max="5713" width="6" style="2" customWidth="1"/>
    <col min="5714" max="5714" width="44" style="2" customWidth="1"/>
    <col min="5715" max="5715" width="10.7109375" style="2" customWidth="1"/>
    <col min="5716" max="5716" width="10.140625" style="2" customWidth="1"/>
    <col min="5717" max="5717" width="10.7109375" style="2" customWidth="1"/>
    <col min="5718" max="5718" width="11.85546875" style="2" customWidth="1"/>
    <col min="5719" max="5968" width="10.140625" style="2"/>
    <col min="5969" max="5969" width="6" style="2" customWidth="1"/>
    <col min="5970" max="5970" width="44" style="2" customWidth="1"/>
    <col min="5971" max="5971" width="10.7109375" style="2" customWidth="1"/>
    <col min="5972" max="5972" width="10.140625" style="2" customWidth="1"/>
    <col min="5973" max="5973" width="10.7109375" style="2" customWidth="1"/>
    <col min="5974" max="5974" width="11.85546875" style="2" customWidth="1"/>
    <col min="5975" max="6224" width="10.140625" style="2"/>
    <col min="6225" max="6225" width="6" style="2" customWidth="1"/>
    <col min="6226" max="6226" width="44" style="2" customWidth="1"/>
    <col min="6227" max="6227" width="10.7109375" style="2" customWidth="1"/>
    <col min="6228" max="6228" width="10.140625" style="2" customWidth="1"/>
    <col min="6229" max="6229" width="10.7109375" style="2" customWidth="1"/>
    <col min="6230" max="6230" width="11.85546875" style="2" customWidth="1"/>
    <col min="6231" max="6480" width="10.140625" style="2"/>
    <col min="6481" max="6481" width="6" style="2" customWidth="1"/>
    <col min="6482" max="6482" width="44" style="2" customWidth="1"/>
    <col min="6483" max="6483" width="10.7109375" style="2" customWidth="1"/>
    <col min="6484" max="6484" width="10.140625" style="2" customWidth="1"/>
    <col min="6485" max="6485" width="10.7109375" style="2" customWidth="1"/>
    <col min="6486" max="6486" width="11.85546875" style="2" customWidth="1"/>
    <col min="6487" max="6736" width="10.140625" style="2"/>
    <col min="6737" max="6737" width="6" style="2" customWidth="1"/>
    <col min="6738" max="6738" width="44" style="2" customWidth="1"/>
    <col min="6739" max="6739" width="10.7109375" style="2" customWidth="1"/>
    <col min="6740" max="6740" width="10.140625" style="2" customWidth="1"/>
    <col min="6741" max="6741" width="10.7109375" style="2" customWidth="1"/>
    <col min="6742" max="6742" width="11.85546875" style="2" customWidth="1"/>
    <col min="6743" max="6992" width="10.140625" style="2"/>
    <col min="6993" max="6993" width="6" style="2" customWidth="1"/>
    <col min="6994" max="6994" width="44" style="2" customWidth="1"/>
    <col min="6995" max="6995" width="10.7109375" style="2" customWidth="1"/>
    <col min="6996" max="6996" width="10.140625" style="2" customWidth="1"/>
    <col min="6997" max="6997" width="10.7109375" style="2" customWidth="1"/>
    <col min="6998" max="6998" width="11.85546875" style="2" customWidth="1"/>
    <col min="6999" max="7248" width="10.140625" style="2"/>
    <col min="7249" max="7249" width="6" style="2" customWidth="1"/>
    <col min="7250" max="7250" width="44" style="2" customWidth="1"/>
    <col min="7251" max="7251" width="10.7109375" style="2" customWidth="1"/>
    <col min="7252" max="7252" width="10.140625" style="2" customWidth="1"/>
    <col min="7253" max="7253" width="10.7109375" style="2" customWidth="1"/>
    <col min="7254" max="7254" width="11.85546875" style="2" customWidth="1"/>
    <col min="7255" max="7504" width="10.140625" style="2"/>
    <col min="7505" max="7505" width="6" style="2" customWidth="1"/>
    <col min="7506" max="7506" width="44" style="2" customWidth="1"/>
    <col min="7507" max="7507" width="10.7109375" style="2" customWidth="1"/>
    <col min="7508" max="7508" width="10.140625" style="2" customWidth="1"/>
    <col min="7509" max="7509" width="10.7109375" style="2" customWidth="1"/>
    <col min="7510" max="7510" width="11.85546875" style="2" customWidth="1"/>
    <col min="7511" max="7760" width="10.140625" style="2"/>
    <col min="7761" max="7761" width="6" style="2" customWidth="1"/>
    <col min="7762" max="7762" width="44" style="2" customWidth="1"/>
    <col min="7763" max="7763" width="10.7109375" style="2" customWidth="1"/>
    <col min="7764" max="7764" width="10.140625" style="2" customWidth="1"/>
    <col min="7765" max="7765" width="10.7109375" style="2" customWidth="1"/>
    <col min="7766" max="7766" width="11.85546875" style="2" customWidth="1"/>
    <col min="7767" max="8016" width="10.140625" style="2"/>
    <col min="8017" max="8017" width="6" style="2" customWidth="1"/>
    <col min="8018" max="8018" width="44" style="2" customWidth="1"/>
    <col min="8019" max="8019" width="10.7109375" style="2" customWidth="1"/>
    <col min="8020" max="8020" width="10.140625" style="2" customWidth="1"/>
    <col min="8021" max="8021" width="10.7109375" style="2" customWidth="1"/>
    <col min="8022" max="8022" width="11.85546875" style="2" customWidth="1"/>
    <col min="8023" max="8272" width="10.140625" style="2"/>
    <col min="8273" max="8273" width="6" style="2" customWidth="1"/>
    <col min="8274" max="8274" width="44" style="2" customWidth="1"/>
    <col min="8275" max="8275" width="10.7109375" style="2" customWidth="1"/>
    <col min="8276" max="8276" width="10.140625" style="2" customWidth="1"/>
    <col min="8277" max="8277" width="10.7109375" style="2" customWidth="1"/>
    <col min="8278" max="8278" width="11.85546875" style="2" customWidth="1"/>
    <col min="8279" max="8528" width="10.140625" style="2"/>
    <col min="8529" max="8529" width="6" style="2" customWidth="1"/>
    <col min="8530" max="8530" width="44" style="2" customWidth="1"/>
    <col min="8531" max="8531" width="10.7109375" style="2" customWidth="1"/>
    <col min="8532" max="8532" width="10.140625" style="2" customWidth="1"/>
    <col min="8533" max="8533" width="10.7109375" style="2" customWidth="1"/>
    <col min="8534" max="8534" width="11.85546875" style="2" customWidth="1"/>
    <col min="8535" max="8784" width="10.140625" style="2"/>
    <col min="8785" max="8785" width="6" style="2" customWidth="1"/>
    <col min="8786" max="8786" width="44" style="2" customWidth="1"/>
    <col min="8787" max="8787" width="10.7109375" style="2" customWidth="1"/>
    <col min="8788" max="8788" width="10.140625" style="2" customWidth="1"/>
    <col min="8789" max="8789" width="10.7109375" style="2" customWidth="1"/>
    <col min="8790" max="8790" width="11.85546875" style="2" customWidth="1"/>
    <col min="8791" max="9040" width="10.140625" style="2"/>
    <col min="9041" max="9041" width="6" style="2" customWidth="1"/>
    <col min="9042" max="9042" width="44" style="2" customWidth="1"/>
    <col min="9043" max="9043" width="10.7109375" style="2" customWidth="1"/>
    <col min="9044" max="9044" width="10.140625" style="2" customWidth="1"/>
    <col min="9045" max="9045" width="10.7109375" style="2" customWidth="1"/>
    <col min="9046" max="9046" width="11.85546875" style="2" customWidth="1"/>
    <col min="9047" max="9296" width="10.140625" style="2"/>
    <col min="9297" max="9297" width="6" style="2" customWidth="1"/>
    <col min="9298" max="9298" width="44" style="2" customWidth="1"/>
    <col min="9299" max="9299" width="10.7109375" style="2" customWidth="1"/>
    <col min="9300" max="9300" width="10.140625" style="2" customWidth="1"/>
    <col min="9301" max="9301" width="10.7109375" style="2" customWidth="1"/>
    <col min="9302" max="9302" width="11.85546875" style="2" customWidth="1"/>
    <col min="9303" max="9552" width="10.140625" style="2"/>
    <col min="9553" max="9553" width="6" style="2" customWidth="1"/>
    <col min="9554" max="9554" width="44" style="2" customWidth="1"/>
    <col min="9555" max="9555" width="10.7109375" style="2" customWidth="1"/>
    <col min="9556" max="9556" width="10.140625" style="2" customWidth="1"/>
    <col min="9557" max="9557" width="10.7109375" style="2" customWidth="1"/>
    <col min="9558" max="9558" width="11.85546875" style="2" customWidth="1"/>
    <col min="9559" max="9808" width="10.140625" style="2"/>
    <col min="9809" max="9809" width="6" style="2" customWidth="1"/>
    <col min="9810" max="9810" width="44" style="2" customWidth="1"/>
    <col min="9811" max="9811" width="10.7109375" style="2" customWidth="1"/>
    <col min="9812" max="9812" width="10.140625" style="2" customWidth="1"/>
    <col min="9813" max="9813" width="10.7109375" style="2" customWidth="1"/>
    <col min="9814" max="9814" width="11.85546875" style="2" customWidth="1"/>
    <col min="9815" max="10064" width="10.140625" style="2"/>
    <col min="10065" max="10065" width="6" style="2" customWidth="1"/>
    <col min="10066" max="10066" width="44" style="2" customWidth="1"/>
    <col min="10067" max="10067" width="10.7109375" style="2" customWidth="1"/>
    <col min="10068" max="10068" width="10.140625" style="2" customWidth="1"/>
    <col min="10069" max="10069" width="10.7109375" style="2" customWidth="1"/>
    <col min="10070" max="10070" width="11.85546875" style="2" customWidth="1"/>
    <col min="10071" max="10320" width="10.140625" style="2"/>
    <col min="10321" max="10321" width="6" style="2" customWidth="1"/>
    <col min="10322" max="10322" width="44" style="2" customWidth="1"/>
    <col min="10323" max="10323" width="10.7109375" style="2" customWidth="1"/>
    <col min="10324" max="10324" width="10.140625" style="2" customWidth="1"/>
    <col min="10325" max="10325" width="10.7109375" style="2" customWidth="1"/>
    <col min="10326" max="10326" width="11.85546875" style="2" customWidth="1"/>
    <col min="10327" max="10576" width="10.140625" style="2"/>
    <col min="10577" max="10577" width="6" style="2" customWidth="1"/>
    <col min="10578" max="10578" width="44" style="2" customWidth="1"/>
    <col min="10579" max="10579" width="10.7109375" style="2" customWidth="1"/>
    <col min="10580" max="10580" width="10.140625" style="2" customWidth="1"/>
    <col min="10581" max="10581" width="10.7109375" style="2" customWidth="1"/>
    <col min="10582" max="10582" width="11.85546875" style="2" customWidth="1"/>
    <col min="10583" max="10832" width="10.140625" style="2"/>
    <col min="10833" max="10833" width="6" style="2" customWidth="1"/>
    <col min="10834" max="10834" width="44" style="2" customWidth="1"/>
    <col min="10835" max="10835" width="10.7109375" style="2" customWidth="1"/>
    <col min="10836" max="10836" width="10.140625" style="2" customWidth="1"/>
    <col min="10837" max="10837" width="10.7109375" style="2" customWidth="1"/>
    <col min="10838" max="10838" width="11.85546875" style="2" customWidth="1"/>
    <col min="10839" max="11088" width="10.140625" style="2"/>
    <col min="11089" max="11089" width="6" style="2" customWidth="1"/>
    <col min="11090" max="11090" width="44" style="2" customWidth="1"/>
    <col min="11091" max="11091" width="10.7109375" style="2" customWidth="1"/>
    <col min="11092" max="11092" width="10.140625" style="2" customWidth="1"/>
    <col min="11093" max="11093" width="10.7109375" style="2" customWidth="1"/>
    <col min="11094" max="11094" width="11.85546875" style="2" customWidth="1"/>
    <col min="11095" max="11344" width="10.140625" style="2"/>
    <col min="11345" max="11345" width="6" style="2" customWidth="1"/>
    <col min="11346" max="11346" width="44" style="2" customWidth="1"/>
    <col min="11347" max="11347" width="10.7109375" style="2" customWidth="1"/>
    <col min="11348" max="11348" width="10.140625" style="2" customWidth="1"/>
    <col min="11349" max="11349" width="10.7109375" style="2" customWidth="1"/>
    <col min="11350" max="11350" width="11.85546875" style="2" customWidth="1"/>
    <col min="11351" max="11600" width="10.140625" style="2"/>
    <col min="11601" max="11601" width="6" style="2" customWidth="1"/>
    <col min="11602" max="11602" width="44" style="2" customWidth="1"/>
    <col min="11603" max="11603" width="10.7109375" style="2" customWidth="1"/>
    <col min="11604" max="11604" width="10.140625" style="2" customWidth="1"/>
    <col min="11605" max="11605" width="10.7109375" style="2" customWidth="1"/>
    <col min="11606" max="11606" width="11.85546875" style="2" customWidth="1"/>
    <col min="11607" max="11856" width="10.140625" style="2"/>
    <col min="11857" max="11857" width="6" style="2" customWidth="1"/>
    <col min="11858" max="11858" width="44" style="2" customWidth="1"/>
    <col min="11859" max="11859" width="10.7109375" style="2" customWidth="1"/>
    <col min="11860" max="11860" width="10.140625" style="2" customWidth="1"/>
    <col min="11861" max="11861" width="10.7109375" style="2" customWidth="1"/>
    <col min="11862" max="11862" width="11.85546875" style="2" customWidth="1"/>
    <col min="11863" max="12112" width="10.140625" style="2"/>
    <col min="12113" max="12113" width="6" style="2" customWidth="1"/>
    <col min="12114" max="12114" width="44" style="2" customWidth="1"/>
    <col min="12115" max="12115" width="10.7109375" style="2" customWidth="1"/>
    <col min="12116" max="12116" width="10.140625" style="2" customWidth="1"/>
    <col min="12117" max="12117" width="10.7109375" style="2" customWidth="1"/>
    <col min="12118" max="12118" width="11.85546875" style="2" customWidth="1"/>
    <col min="12119" max="12368" width="10.140625" style="2"/>
    <col min="12369" max="12369" width="6" style="2" customWidth="1"/>
    <col min="12370" max="12370" width="44" style="2" customWidth="1"/>
    <col min="12371" max="12371" width="10.7109375" style="2" customWidth="1"/>
    <col min="12372" max="12372" width="10.140625" style="2" customWidth="1"/>
    <col min="12373" max="12373" width="10.7109375" style="2" customWidth="1"/>
    <col min="12374" max="12374" width="11.85546875" style="2" customWidth="1"/>
    <col min="12375" max="12624" width="10.140625" style="2"/>
    <col min="12625" max="12625" width="6" style="2" customWidth="1"/>
    <col min="12626" max="12626" width="44" style="2" customWidth="1"/>
    <col min="12627" max="12627" width="10.7109375" style="2" customWidth="1"/>
    <col min="12628" max="12628" width="10.140625" style="2" customWidth="1"/>
    <col min="12629" max="12629" width="10.7109375" style="2" customWidth="1"/>
    <col min="12630" max="12630" width="11.85546875" style="2" customWidth="1"/>
    <col min="12631" max="12880" width="10.140625" style="2"/>
    <col min="12881" max="12881" width="6" style="2" customWidth="1"/>
    <col min="12882" max="12882" width="44" style="2" customWidth="1"/>
    <col min="12883" max="12883" width="10.7109375" style="2" customWidth="1"/>
    <col min="12884" max="12884" width="10.140625" style="2" customWidth="1"/>
    <col min="12885" max="12885" width="10.7109375" style="2" customWidth="1"/>
    <col min="12886" max="12886" width="11.85546875" style="2" customWidth="1"/>
    <col min="12887" max="13136" width="10.140625" style="2"/>
    <col min="13137" max="13137" width="6" style="2" customWidth="1"/>
    <col min="13138" max="13138" width="44" style="2" customWidth="1"/>
    <col min="13139" max="13139" width="10.7109375" style="2" customWidth="1"/>
    <col min="13140" max="13140" width="10.140625" style="2" customWidth="1"/>
    <col min="13141" max="13141" width="10.7109375" style="2" customWidth="1"/>
    <col min="13142" max="13142" width="11.85546875" style="2" customWidth="1"/>
    <col min="13143" max="13392" width="10.140625" style="2"/>
    <col min="13393" max="13393" width="6" style="2" customWidth="1"/>
    <col min="13394" max="13394" width="44" style="2" customWidth="1"/>
    <col min="13395" max="13395" width="10.7109375" style="2" customWidth="1"/>
    <col min="13396" max="13396" width="10.140625" style="2" customWidth="1"/>
    <col min="13397" max="13397" width="10.7109375" style="2" customWidth="1"/>
    <col min="13398" max="13398" width="11.85546875" style="2" customWidth="1"/>
    <col min="13399" max="13648" width="10.140625" style="2"/>
    <col min="13649" max="13649" width="6" style="2" customWidth="1"/>
    <col min="13650" max="13650" width="44" style="2" customWidth="1"/>
    <col min="13651" max="13651" width="10.7109375" style="2" customWidth="1"/>
    <col min="13652" max="13652" width="10.140625" style="2" customWidth="1"/>
    <col min="13653" max="13653" width="10.7109375" style="2" customWidth="1"/>
    <col min="13654" max="13654" width="11.85546875" style="2" customWidth="1"/>
    <col min="13655" max="13904" width="10.140625" style="2"/>
    <col min="13905" max="13905" width="6" style="2" customWidth="1"/>
    <col min="13906" max="13906" width="44" style="2" customWidth="1"/>
    <col min="13907" max="13907" width="10.7109375" style="2" customWidth="1"/>
    <col min="13908" max="13908" width="10.140625" style="2" customWidth="1"/>
    <col min="13909" max="13909" width="10.7109375" style="2" customWidth="1"/>
    <col min="13910" max="13910" width="11.85546875" style="2" customWidth="1"/>
    <col min="13911" max="14160" width="10.140625" style="2"/>
    <col min="14161" max="14161" width="6" style="2" customWidth="1"/>
    <col min="14162" max="14162" width="44" style="2" customWidth="1"/>
    <col min="14163" max="14163" width="10.7109375" style="2" customWidth="1"/>
    <col min="14164" max="14164" width="10.140625" style="2" customWidth="1"/>
    <col min="14165" max="14165" width="10.7109375" style="2" customWidth="1"/>
    <col min="14166" max="14166" width="11.85546875" style="2" customWidth="1"/>
    <col min="14167" max="14416" width="10.140625" style="2"/>
    <col min="14417" max="14417" width="6" style="2" customWidth="1"/>
    <col min="14418" max="14418" width="44" style="2" customWidth="1"/>
    <col min="14419" max="14419" width="10.7109375" style="2" customWidth="1"/>
    <col min="14420" max="14420" width="10.140625" style="2" customWidth="1"/>
    <col min="14421" max="14421" width="10.7109375" style="2" customWidth="1"/>
    <col min="14422" max="14422" width="11.85546875" style="2" customWidth="1"/>
    <col min="14423" max="14672" width="10.140625" style="2"/>
    <col min="14673" max="14673" width="6" style="2" customWidth="1"/>
    <col min="14674" max="14674" width="44" style="2" customWidth="1"/>
    <col min="14675" max="14675" width="10.7109375" style="2" customWidth="1"/>
    <col min="14676" max="14676" width="10.140625" style="2" customWidth="1"/>
    <col min="14677" max="14677" width="10.7109375" style="2" customWidth="1"/>
    <col min="14678" max="14678" width="11.85546875" style="2" customWidth="1"/>
    <col min="14679" max="14928" width="10.140625" style="2"/>
    <col min="14929" max="14929" width="6" style="2" customWidth="1"/>
    <col min="14930" max="14930" width="44" style="2" customWidth="1"/>
    <col min="14931" max="14931" width="10.7109375" style="2" customWidth="1"/>
    <col min="14932" max="14932" width="10.140625" style="2" customWidth="1"/>
    <col min="14933" max="14933" width="10.7109375" style="2" customWidth="1"/>
    <col min="14934" max="14934" width="11.85546875" style="2" customWidth="1"/>
    <col min="14935" max="15184" width="10.140625" style="2"/>
    <col min="15185" max="15185" width="6" style="2" customWidth="1"/>
    <col min="15186" max="15186" width="44" style="2" customWidth="1"/>
    <col min="15187" max="15187" width="10.7109375" style="2" customWidth="1"/>
    <col min="15188" max="15188" width="10.140625" style="2" customWidth="1"/>
    <col min="15189" max="15189" width="10.7109375" style="2" customWidth="1"/>
    <col min="15190" max="15190" width="11.85546875" style="2" customWidth="1"/>
    <col min="15191" max="15440" width="10.140625" style="2"/>
    <col min="15441" max="15441" width="6" style="2" customWidth="1"/>
    <col min="15442" max="15442" width="44" style="2" customWidth="1"/>
    <col min="15443" max="15443" width="10.7109375" style="2" customWidth="1"/>
    <col min="15444" max="15444" width="10.140625" style="2" customWidth="1"/>
    <col min="15445" max="15445" width="10.7109375" style="2" customWidth="1"/>
    <col min="15446" max="15446" width="11.85546875" style="2" customWidth="1"/>
    <col min="15447" max="15696" width="10.140625" style="2"/>
    <col min="15697" max="15697" width="6" style="2" customWidth="1"/>
    <col min="15698" max="15698" width="44" style="2" customWidth="1"/>
    <col min="15699" max="15699" width="10.7109375" style="2" customWidth="1"/>
    <col min="15700" max="15700" width="10.140625" style="2" customWidth="1"/>
    <col min="15701" max="15701" width="10.7109375" style="2" customWidth="1"/>
    <col min="15702" max="15702" width="11.85546875" style="2" customWidth="1"/>
    <col min="15703" max="15952" width="10.140625" style="2"/>
    <col min="15953" max="15953" width="6" style="2" customWidth="1"/>
    <col min="15954" max="15954" width="44" style="2" customWidth="1"/>
    <col min="15955" max="15955" width="10.7109375" style="2" customWidth="1"/>
    <col min="15956" max="15956" width="10.140625" style="2" customWidth="1"/>
    <col min="15957" max="15957" width="10.7109375" style="2" customWidth="1"/>
    <col min="15958" max="15958" width="11.85546875" style="2" customWidth="1"/>
    <col min="15959" max="16384" width="10.140625" style="2"/>
  </cols>
  <sheetData>
    <row r="1" spans="1:6" ht="15.75" x14ac:dyDescent="0.25">
      <c r="A1" s="38" t="s">
        <v>43</v>
      </c>
      <c r="B1" s="39"/>
      <c r="C1" s="39"/>
      <c r="D1" s="39"/>
      <c r="E1" s="39"/>
      <c r="F1" s="39" t="s">
        <v>143</v>
      </c>
    </row>
    <row r="2" spans="1:6" ht="13.5" customHeight="1" x14ac:dyDescent="0.25">
      <c r="A2" s="47" t="s">
        <v>0</v>
      </c>
      <c r="B2" s="47" t="s">
        <v>44</v>
      </c>
      <c r="C2" s="48" t="s">
        <v>1</v>
      </c>
      <c r="D2" s="49" t="s">
        <v>2</v>
      </c>
      <c r="E2" s="49"/>
      <c r="F2" s="49"/>
    </row>
    <row r="3" spans="1:6" ht="15.75" customHeight="1" x14ac:dyDescent="0.25">
      <c r="A3" s="47"/>
      <c r="B3" s="47"/>
      <c r="C3" s="48"/>
      <c r="D3" s="48" t="s">
        <v>45</v>
      </c>
      <c r="E3" s="48"/>
      <c r="F3" s="48" t="s">
        <v>46</v>
      </c>
    </row>
    <row r="4" spans="1:6" ht="48" customHeight="1" x14ac:dyDescent="0.25">
      <c r="A4" s="47"/>
      <c r="B4" s="47"/>
      <c r="C4" s="48"/>
      <c r="D4" s="9" t="s">
        <v>47</v>
      </c>
      <c r="E4" s="9" t="s">
        <v>48</v>
      </c>
      <c r="F4" s="48"/>
    </row>
    <row r="5" spans="1:6" ht="15.75" x14ac:dyDescent="0.25">
      <c r="A5" s="3">
        <v>1</v>
      </c>
      <c r="B5" s="33">
        <v>2</v>
      </c>
      <c r="C5" s="35">
        <v>3</v>
      </c>
      <c r="D5" s="35">
        <v>4</v>
      </c>
      <c r="E5" s="35">
        <v>5</v>
      </c>
      <c r="F5" s="35">
        <v>6</v>
      </c>
    </row>
    <row r="6" spans="1:6" ht="15.75" x14ac:dyDescent="0.25">
      <c r="A6" s="10">
        <v>1</v>
      </c>
      <c r="B6" s="41" t="s">
        <v>49</v>
      </c>
      <c r="C6" s="32">
        <v>160</v>
      </c>
      <c r="D6" s="32">
        <v>159</v>
      </c>
      <c r="E6" s="32">
        <v>116.9</v>
      </c>
      <c r="F6" s="32">
        <v>1</v>
      </c>
    </row>
    <row r="7" spans="1:6" ht="15.75" x14ac:dyDescent="0.25">
      <c r="A7" s="10">
        <f>+A6+1</f>
        <v>2</v>
      </c>
      <c r="B7" s="41" t="s">
        <v>51</v>
      </c>
      <c r="C7" s="32">
        <v>160</v>
      </c>
      <c r="D7" s="32">
        <v>159</v>
      </c>
      <c r="E7" s="32">
        <v>116.9</v>
      </c>
      <c r="F7" s="32">
        <v>1</v>
      </c>
    </row>
    <row r="8" spans="1:6" ht="15.75" x14ac:dyDescent="0.25">
      <c r="A8" s="10">
        <v>2</v>
      </c>
      <c r="B8" s="40" t="s">
        <v>2</v>
      </c>
      <c r="C8" s="31">
        <v>0</v>
      </c>
      <c r="D8" s="31">
        <v>0</v>
      </c>
      <c r="E8" s="31">
        <v>0</v>
      </c>
      <c r="F8" s="31">
        <v>0</v>
      </c>
    </row>
    <row r="9" spans="1:6" ht="31.5" x14ac:dyDescent="0.25">
      <c r="A9" s="10">
        <f t="shared" ref="A9" si="0">+A8+1</f>
        <v>3</v>
      </c>
      <c r="B9" s="4" t="s">
        <v>68</v>
      </c>
      <c r="C9" s="31">
        <v>157.5</v>
      </c>
      <c r="D9" s="31">
        <v>156.5</v>
      </c>
      <c r="E9" s="31">
        <v>115</v>
      </c>
      <c r="F9" s="31">
        <v>1</v>
      </c>
    </row>
    <row r="10" spans="1:6" ht="63" x14ac:dyDescent="0.25">
      <c r="A10" s="10">
        <v>3</v>
      </c>
      <c r="B10" s="4" t="s">
        <v>158</v>
      </c>
      <c r="C10" s="31">
        <v>2.5</v>
      </c>
      <c r="D10" s="31">
        <v>2.5</v>
      </c>
      <c r="E10" s="31">
        <v>1.9</v>
      </c>
      <c r="F10" s="31">
        <v>0</v>
      </c>
    </row>
    <row r="11" spans="1:6" ht="15.75" x14ac:dyDescent="0.25">
      <c r="A11" s="10">
        <f t="shared" ref="A11" si="1">+A10+1</f>
        <v>4</v>
      </c>
      <c r="B11" s="41" t="s">
        <v>3</v>
      </c>
      <c r="C11" s="32">
        <v>12839.7</v>
      </c>
      <c r="D11" s="32">
        <v>9218</v>
      </c>
      <c r="E11" s="32">
        <v>5029.3999999999996</v>
      </c>
      <c r="F11" s="32">
        <v>3621.7</v>
      </c>
    </row>
    <row r="12" spans="1:6" ht="31.5" x14ac:dyDescent="0.25">
      <c r="A12" s="10">
        <v>4</v>
      </c>
      <c r="B12" s="41" t="s">
        <v>50</v>
      </c>
      <c r="C12" s="32">
        <v>133.6</v>
      </c>
      <c r="D12" s="32">
        <v>133.6</v>
      </c>
      <c r="E12" s="32">
        <v>0</v>
      </c>
      <c r="F12" s="32">
        <v>0</v>
      </c>
    </row>
    <row r="13" spans="1:6" ht="15.75" x14ac:dyDescent="0.25">
      <c r="A13" s="10">
        <f t="shared" ref="A13" si="2">+A12+1</f>
        <v>5</v>
      </c>
      <c r="B13" s="41" t="s">
        <v>51</v>
      </c>
      <c r="C13" s="32">
        <v>9712.7999999999993</v>
      </c>
      <c r="D13" s="32">
        <v>8702</v>
      </c>
      <c r="E13" s="32">
        <v>5022.2</v>
      </c>
      <c r="F13" s="32">
        <v>1010.8</v>
      </c>
    </row>
    <row r="14" spans="1:6" ht="15.75" x14ac:dyDescent="0.25">
      <c r="A14" s="10">
        <v>5</v>
      </c>
      <c r="B14" s="40" t="s">
        <v>2</v>
      </c>
      <c r="C14" s="31">
        <v>0</v>
      </c>
      <c r="D14" s="31">
        <v>0</v>
      </c>
      <c r="E14" s="31">
        <v>0</v>
      </c>
      <c r="F14" s="31">
        <v>0</v>
      </c>
    </row>
    <row r="15" spans="1:6" ht="31.5" x14ac:dyDescent="0.25">
      <c r="A15" s="10">
        <f t="shared" ref="A15" si="3">+A14+1</f>
        <v>6</v>
      </c>
      <c r="B15" s="4" t="s">
        <v>52</v>
      </c>
      <c r="C15" s="31">
        <v>347</v>
      </c>
      <c r="D15" s="31">
        <v>347</v>
      </c>
      <c r="E15" s="31">
        <v>121.5</v>
      </c>
      <c r="F15" s="31">
        <v>0</v>
      </c>
    </row>
    <row r="16" spans="1:6" ht="31.5" x14ac:dyDescent="0.25">
      <c r="A16" s="10">
        <v>6</v>
      </c>
      <c r="B16" s="4" t="s">
        <v>53</v>
      </c>
      <c r="C16" s="31">
        <v>176</v>
      </c>
      <c r="D16" s="31">
        <v>171</v>
      </c>
      <c r="E16" s="31">
        <v>115.6</v>
      </c>
      <c r="F16" s="31">
        <v>5</v>
      </c>
    </row>
    <row r="17" spans="1:6" ht="78.75" x14ac:dyDescent="0.25">
      <c r="A17" s="10">
        <f t="shared" ref="A17" si="4">+A16+1</f>
        <v>7</v>
      </c>
      <c r="B17" s="4" t="s">
        <v>210</v>
      </c>
      <c r="C17" s="31">
        <v>0.1</v>
      </c>
      <c r="D17" s="31">
        <v>0.1</v>
      </c>
      <c r="E17" s="31">
        <v>0.1</v>
      </c>
      <c r="F17" s="31">
        <v>0</v>
      </c>
    </row>
    <row r="18" spans="1:6" ht="47.25" x14ac:dyDescent="0.25">
      <c r="A18" s="10">
        <v>7</v>
      </c>
      <c r="B18" s="4" t="s">
        <v>54</v>
      </c>
      <c r="C18" s="31">
        <v>8178.6</v>
      </c>
      <c r="D18" s="31">
        <v>7253.7</v>
      </c>
      <c r="E18" s="31">
        <v>4219.1000000000004</v>
      </c>
      <c r="F18" s="31">
        <v>924.9</v>
      </c>
    </row>
    <row r="19" spans="1:6" ht="78.75" x14ac:dyDescent="0.25">
      <c r="A19" s="10">
        <f t="shared" ref="A19" si="5">+A18+1</f>
        <v>8</v>
      </c>
      <c r="B19" s="4" t="s">
        <v>211</v>
      </c>
      <c r="C19" s="31">
        <v>4.3</v>
      </c>
      <c r="D19" s="31">
        <v>4.3</v>
      </c>
      <c r="E19" s="31">
        <v>3.3</v>
      </c>
      <c r="F19" s="31">
        <v>0</v>
      </c>
    </row>
    <row r="20" spans="1:6" ht="31.5" x14ac:dyDescent="0.25">
      <c r="A20" s="10">
        <v>8</v>
      </c>
      <c r="B20" s="4" t="s">
        <v>55</v>
      </c>
      <c r="C20" s="31">
        <v>29</v>
      </c>
      <c r="D20" s="31">
        <v>29</v>
      </c>
      <c r="E20" s="31">
        <v>0</v>
      </c>
      <c r="F20" s="31">
        <v>0</v>
      </c>
    </row>
    <row r="21" spans="1:6" ht="31.5" x14ac:dyDescent="0.25">
      <c r="A21" s="10">
        <f t="shared" ref="A21" si="6">+A20+1</f>
        <v>9</v>
      </c>
      <c r="B21" s="4" t="s">
        <v>56</v>
      </c>
      <c r="C21" s="31">
        <v>133.80000000000001</v>
      </c>
      <c r="D21" s="31">
        <v>54.2</v>
      </c>
      <c r="E21" s="31">
        <v>0</v>
      </c>
      <c r="F21" s="31">
        <v>79.599999999999994</v>
      </c>
    </row>
    <row r="22" spans="1:6" ht="63" x14ac:dyDescent="0.25">
      <c r="A22" s="10">
        <v>9</v>
      </c>
      <c r="B22" s="4" t="s">
        <v>158</v>
      </c>
      <c r="C22" s="31">
        <v>72.5</v>
      </c>
      <c r="D22" s="31">
        <v>72.5</v>
      </c>
      <c r="E22" s="31">
        <v>55.4</v>
      </c>
      <c r="F22" s="31">
        <v>0</v>
      </c>
    </row>
    <row r="23" spans="1:6" ht="63" x14ac:dyDescent="0.25">
      <c r="A23" s="10">
        <f t="shared" ref="A23" si="7">+A22+1</f>
        <v>10</v>
      </c>
      <c r="B23" s="4" t="s">
        <v>57</v>
      </c>
      <c r="C23" s="31">
        <v>768.5</v>
      </c>
      <c r="D23" s="31">
        <v>767.2</v>
      </c>
      <c r="E23" s="31">
        <v>504.9</v>
      </c>
      <c r="F23" s="31">
        <v>1.3</v>
      </c>
    </row>
    <row r="24" spans="1:6" ht="15.75" x14ac:dyDescent="0.25">
      <c r="A24" s="10">
        <v>10</v>
      </c>
      <c r="B24" s="40" t="s">
        <v>2</v>
      </c>
      <c r="C24" s="31">
        <v>0</v>
      </c>
      <c r="D24" s="31">
        <v>0</v>
      </c>
      <c r="E24" s="31">
        <v>0</v>
      </c>
      <c r="F24" s="31">
        <v>0</v>
      </c>
    </row>
    <row r="25" spans="1:6" ht="31.5" x14ac:dyDescent="0.25">
      <c r="A25" s="10">
        <f t="shared" ref="A25" si="8">+A24+1</f>
        <v>11</v>
      </c>
      <c r="B25" s="4" t="s">
        <v>17</v>
      </c>
      <c r="C25" s="31">
        <v>0.6</v>
      </c>
      <c r="D25" s="31">
        <v>0.6</v>
      </c>
      <c r="E25" s="31">
        <v>0.5</v>
      </c>
      <c r="F25" s="31">
        <v>0</v>
      </c>
    </row>
    <row r="26" spans="1:6" ht="15.75" x14ac:dyDescent="0.25">
      <c r="A26" s="10">
        <v>11</v>
      </c>
      <c r="B26" s="4" t="s">
        <v>18</v>
      </c>
      <c r="C26" s="31">
        <v>17.399999999999999</v>
      </c>
      <c r="D26" s="31">
        <v>17.399999999999999</v>
      </c>
      <c r="E26" s="31">
        <v>11.8</v>
      </c>
      <c r="F26" s="31">
        <v>0</v>
      </c>
    </row>
    <row r="27" spans="1:6" ht="31.5" x14ac:dyDescent="0.25">
      <c r="A27" s="10">
        <f t="shared" ref="A27" si="9">+A26+1</f>
        <v>12</v>
      </c>
      <c r="B27" s="4" t="s">
        <v>19</v>
      </c>
      <c r="C27" s="31">
        <v>9.8000000000000007</v>
      </c>
      <c r="D27" s="31">
        <v>9.8000000000000007</v>
      </c>
      <c r="E27" s="31">
        <v>7.5</v>
      </c>
      <c r="F27" s="31">
        <v>0</v>
      </c>
    </row>
    <row r="28" spans="1:6" ht="31.5" x14ac:dyDescent="0.25">
      <c r="A28" s="10">
        <v>12</v>
      </c>
      <c r="B28" s="4" t="s">
        <v>136</v>
      </c>
      <c r="C28" s="31">
        <v>69.8</v>
      </c>
      <c r="D28" s="31">
        <v>69.8</v>
      </c>
      <c r="E28" s="31">
        <v>41.8</v>
      </c>
      <c r="F28" s="31">
        <v>0</v>
      </c>
    </row>
    <row r="29" spans="1:6" ht="31.5" x14ac:dyDescent="0.25">
      <c r="A29" s="10">
        <f t="shared" ref="A29" si="10">+A28+1</f>
        <v>13</v>
      </c>
      <c r="B29" s="4" t="s">
        <v>137</v>
      </c>
      <c r="C29" s="31">
        <v>31.4</v>
      </c>
      <c r="D29" s="31">
        <v>31.4</v>
      </c>
      <c r="E29" s="31">
        <v>20.7</v>
      </c>
      <c r="F29" s="31">
        <v>0</v>
      </c>
    </row>
    <row r="30" spans="1:6" ht="15.75" x14ac:dyDescent="0.25">
      <c r="A30" s="10">
        <v>13</v>
      </c>
      <c r="B30" s="4" t="s">
        <v>20</v>
      </c>
      <c r="C30" s="31">
        <v>86.1</v>
      </c>
      <c r="D30" s="31">
        <v>86.1</v>
      </c>
      <c r="E30" s="31">
        <v>65.7</v>
      </c>
      <c r="F30" s="31">
        <v>0</v>
      </c>
    </row>
    <row r="31" spans="1:6" ht="47.25" x14ac:dyDescent="0.25">
      <c r="A31" s="10">
        <f t="shared" ref="A31" si="11">+A30+1</f>
        <v>14</v>
      </c>
      <c r="B31" s="4" t="s">
        <v>128</v>
      </c>
      <c r="C31" s="31">
        <v>22.3</v>
      </c>
      <c r="D31" s="31">
        <v>22.3</v>
      </c>
      <c r="E31" s="31">
        <v>17.100000000000001</v>
      </c>
      <c r="F31" s="31">
        <v>0</v>
      </c>
    </row>
    <row r="32" spans="1:6" ht="31.5" x14ac:dyDescent="0.25">
      <c r="A32" s="10">
        <v>14</v>
      </c>
      <c r="B32" s="4" t="s">
        <v>22</v>
      </c>
      <c r="C32" s="31">
        <v>2.7</v>
      </c>
      <c r="D32" s="31">
        <v>2.7</v>
      </c>
      <c r="E32" s="31">
        <v>0</v>
      </c>
      <c r="F32" s="31">
        <v>0</v>
      </c>
    </row>
    <row r="33" spans="1:6" ht="15.75" x14ac:dyDescent="0.25">
      <c r="A33" s="10">
        <f t="shared" ref="A33" si="12">+A32+1</f>
        <v>15</v>
      </c>
      <c r="B33" s="4" t="s">
        <v>21</v>
      </c>
      <c r="C33" s="31">
        <v>60.8</v>
      </c>
      <c r="D33" s="31">
        <v>60.8</v>
      </c>
      <c r="E33" s="31">
        <v>33.6</v>
      </c>
      <c r="F33" s="31">
        <v>0</v>
      </c>
    </row>
    <row r="34" spans="1:6" ht="47.25" x14ac:dyDescent="0.25">
      <c r="A34" s="10">
        <v>15</v>
      </c>
      <c r="B34" s="4" t="s">
        <v>138</v>
      </c>
      <c r="C34" s="31">
        <v>0.4</v>
      </c>
      <c r="D34" s="31">
        <v>0.4</v>
      </c>
      <c r="E34" s="31">
        <v>0.3</v>
      </c>
      <c r="F34" s="31">
        <v>0</v>
      </c>
    </row>
    <row r="35" spans="1:6" ht="63" x14ac:dyDescent="0.25">
      <c r="A35" s="10">
        <f t="shared" ref="A35" si="13">+A34+1</f>
        <v>16</v>
      </c>
      <c r="B35" s="4" t="s">
        <v>108</v>
      </c>
      <c r="C35" s="31">
        <v>0.7</v>
      </c>
      <c r="D35" s="31">
        <v>0.7</v>
      </c>
      <c r="E35" s="31">
        <v>0.5</v>
      </c>
      <c r="F35" s="31">
        <v>0</v>
      </c>
    </row>
    <row r="36" spans="1:6" ht="15.75" x14ac:dyDescent="0.25">
      <c r="A36" s="10">
        <v>16</v>
      </c>
      <c r="B36" s="4" t="s">
        <v>58</v>
      </c>
      <c r="C36" s="31">
        <v>318.7</v>
      </c>
      <c r="D36" s="31">
        <v>317.39999999999998</v>
      </c>
      <c r="E36" s="31">
        <v>220.9</v>
      </c>
      <c r="F36" s="31">
        <v>1.3</v>
      </c>
    </row>
    <row r="37" spans="1:6" ht="15.75" x14ac:dyDescent="0.25">
      <c r="A37" s="10">
        <f t="shared" ref="A37" si="14">+A36+1</f>
        <v>17</v>
      </c>
      <c r="B37" s="9" t="s">
        <v>59</v>
      </c>
      <c r="C37" s="31">
        <v>13.9</v>
      </c>
      <c r="D37" s="31">
        <v>13.9</v>
      </c>
      <c r="E37" s="31">
        <v>10.4</v>
      </c>
      <c r="F37" s="31">
        <v>0</v>
      </c>
    </row>
    <row r="38" spans="1:6" ht="47.25" x14ac:dyDescent="0.25">
      <c r="A38" s="10">
        <v>17</v>
      </c>
      <c r="B38" s="4" t="s">
        <v>60</v>
      </c>
      <c r="C38" s="31">
        <v>12.7</v>
      </c>
      <c r="D38" s="31">
        <v>12.7</v>
      </c>
      <c r="E38" s="31">
        <v>9.6999999999999993</v>
      </c>
      <c r="F38" s="31">
        <v>0</v>
      </c>
    </row>
    <row r="39" spans="1:6" ht="15.75" x14ac:dyDescent="0.25">
      <c r="A39" s="10">
        <f t="shared" ref="A39" si="15">+A38+1</f>
        <v>18</v>
      </c>
      <c r="B39" s="4" t="s">
        <v>61</v>
      </c>
      <c r="C39" s="31">
        <v>84.5</v>
      </c>
      <c r="D39" s="31">
        <v>84.5</v>
      </c>
      <c r="E39" s="31">
        <v>45</v>
      </c>
      <c r="F39" s="31">
        <v>0</v>
      </c>
    </row>
    <row r="40" spans="1:6" ht="31.5" x14ac:dyDescent="0.25">
      <c r="A40" s="10">
        <v>18</v>
      </c>
      <c r="B40" s="4" t="s">
        <v>62</v>
      </c>
      <c r="C40" s="31">
        <v>20.2</v>
      </c>
      <c r="D40" s="31">
        <v>20.2</v>
      </c>
      <c r="E40" s="31">
        <v>7</v>
      </c>
      <c r="F40" s="31">
        <v>0</v>
      </c>
    </row>
    <row r="41" spans="1:6" ht="15.75" x14ac:dyDescent="0.25">
      <c r="A41" s="10">
        <f t="shared" ref="A41" si="16">+A40+1</f>
        <v>19</v>
      </c>
      <c r="B41" s="4" t="s">
        <v>63</v>
      </c>
      <c r="C41" s="31">
        <v>14.4</v>
      </c>
      <c r="D41" s="31">
        <v>14.4</v>
      </c>
      <c r="E41" s="31">
        <v>10.8</v>
      </c>
      <c r="F41" s="31">
        <v>0</v>
      </c>
    </row>
    <row r="42" spans="1:6" ht="31.5" x14ac:dyDescent="0.25">
      <c r="A42" s="10">
        <v>19</v>
      </c>
      <c r="B42" s="4" t="s">
        <v>111</v>
      </c>
      <c r="C42" s="31">
        <v>0.9</v>
      </c>
      <c r="D42" s="31">
        <v>0.9</v>
      </c>
      <c r="E42" s="31">
        <v>0.7</v>
      </c>
      <c r="F42" s="31">
        <v>0</v>
      </c>
    </row>
    <row r="43" spans="1:6" ht="15.75" x14ac:dyDescent="0.25">
      <c r="A43" s="10">
        <f t="shared" ref="A43" si="17">+A42+1</f>
        <v>20</v>
      </c>
      <c r="B43" s="4" t="s">
        <v>29</v>
      </c>
      <c r="C43" s="31">
        <v>1.2</v>
      </c>
      <c r="D43" s="31">
        <v>1.2</v>
      </c>
      <c r="E43" s="31">
        <v>0.9</v>
      </c>
      <c r="F43" s="31">
        <v>0</v>
      </c>
    </row>
    <row r="44" spans="1:6" ht="47.25" x14ac:dyDescent="0.25">
      <c r="A44" s="10">
        <v>20</v>
      </c>
      <c r="B44" s="11" t="s">
        <v>203</v>
      </c>
      <c r="C44" s="31">
        <v>3</v>
      </c>
      <c r="D44" s="31">
        <v>3</v>
      </c>
      <c r="E44" s="31">
        <v>2.2999999999999998</v>
      </c>
      <c r="F44" s="31">
        <v>0</v>
      </c>
    </row>
    <row r="45" spans="1:6" ht="31.5" x14ac:dyDescent="0.25">
      <c r="A45" s="10">
        <f t="shared" ref="A45" si="18">+A44+1</f>
        <v>21</v>
      </c>
      <c r="B45" s="4" t="s">
        <v>64</v>
      </c>
      <c r="C45" s="32">
        <v>150</v>
      </c>
      <c r="D45" s="32">
        <v>57</v>
      </c>
      <c r="E45" s="32">
        <v>0</v>
      </c>
      <c r="F45" s="32">
        <v>93</v>
      </c>
    </row>
    <row r="46" spans="1:6" ht="47.25" x14ac:dyDescent="0.25">
      <c r="A46" s="10">
        <v>21</v>
      </c>
      <c r="B46" s="9" t="s">
        <v>65</v>
      </c>
      <c r="C46" s="32">
        <v>768.6</v>
      </c>
      <c r="D46" s="32">
        <v>201</v>
      </c>
      <c r="E46" s="32">
        <v>0</v>
      </c>
      <c r="F46" s="32">
        <v>567.6</v>
      </c>
    </row>
    <row r="47" spans="1:6" ht="31.5" x14ac:dyDescent="0.25">
      <c r="A47" s="10">
        <f t="shared" ref="A47" si="19">+A46+1</f>
        <v>22</v>
      </c>
      <c r="B47" s="16" t="s">
        <v>204</v>
      </c>
      <c r="C47" s="32">
        <v>124.4</v>
      </c>
      <c r="D47" s="32">
        <v>124.4</v>
      </c>
      <c r="E47" s="32">
        <v>7.2</v>
      </c>
      <c r="F47" s="32">
        <v>0</v>
      </c>
    </row>
    <row r="48" spans="1:6" ht="31.5" x14ac:dyDescent="0.25">
      <c r="A48" s="10">
        <v>22</v>
      </c>
      <c r="B48" s="41" t="s">
        <v>175</v>
      </c>
      <c r="C48" s="32">
        <v>38.299999999999997</v>
      </c>
      <c r="D48" s="32">
        <v>0</v>
      </c>
      <c r="E48" s="32">
        <v>0</v>
      </c>
      <c r="F48" s="32">
        <v>38.299999999999997</v>
      </c>
    </row>
    <row r="49" spans="1:6" ht="31.5" x14ac:dyDescent="0.25">
      <c r="A49" s="10">
        <f t="shared" ref="A49" si="20">+A48+1</f>
        <v>23</v>
      </c>
      <c r="B49" s="9" t="s">
        <v>199</v>
      </c>
      <c r="C49" s="32">
        <v>12</v>
      </c>
      <c r="D49" s="32">
        <v>0</v>
      </c>
      <c r="E49" s="32">
        <v>0</v>
      </c>
      <c r="F49" s="32">
        <v>12</v>
      </c>
    </row>
    <row r="50" spans="1:6" ht="15.75" x14ac:dyDescent="0.25">
      <c r="A50" s="10">
        <v>23</v>
      </c>
      <c r="B50" s="8" t="s">
        <v>186</v>
      </c>
      <c r="C50" s="32">
        <v>1220</v>
      </c>
      <c r="D50" s="32">
        <v>0</v>
      </c>
      <c r="E50" s="32">
        <v>0</v>
      </c>
      <c r="F50" s="32">
        <v>1220</v>
      </c>
    </row>
    <row r="51" spans="1:6" ht="15.75" x14ac:dyDescent="0.25">
      <c r="A51" s="10">
        <f t="shared" ref="A51" si="21">+A50+1</f>
        <v>24</v>
      </c>
      <c r="B51" s="13" t="s">
        <v>2</v>
      </c>
      <c r="C51" s="31"/>
      <c r="D51" s="31"/>
      <c r="E51" s="31"/>
      <c r="F51" s="31"/>
    </row>
    <row r="52" spans="1:6" ht="31.5" x14ac:dyDescent="0.25">
      <c r="A52" s="10">
        <v>24</v>
      </c>
      <c r="B52" s="9" t="s">
        <v>78</v>
      </c>
      <c r="C52" s="31">
        <v>1170</v>
      </c>
      <c r="D52" s="31">
        <v>0</v>
      </c>
      <c r="E52" s="31">
        <v>0</v>
      </c>
      <c r="F52" s="31">
        <v>1170</v>
      </c>
    </row>
    <row r="53" spans="1:6" ht="63" x14ac:dyDescent="0.25">
      <c r="A53" s="10">
        <f t="shared" ref="A53" si="22">+A52+1</f>
        <v>25</v>
      </c>
      <c r="B53" s="9" t="s">
        <v>187</v>
      </c>
      <c r="C53" s="31">
        <v>50</v>
      </c>
      <c r="D53" s="31">
        <v>0</v>
      </c>
      <c r="E53" s="31">
        <v>0</v>
      </c>
      <c r="F53" s="31">
        <v>50</v>
      </c>
    </row>
    <row r="54" spans="1:6" ht="31.5" x14ac:dyDescent="0.25">
      <c r="A54" s="10">
        <v>25</v>
      </c>
      <c r="B54" s="41" t="s">
        <v>195</v>
      </c>
      <c r="C54" s="32">
        <v>680</v>
      </c>
      <c r="D54" s="32">
        <v>0</v>
      </c>
      <c r="E54" s="32">
        <v>0</v>
      </c>
      <c r="F54" s="32">
        <v>680</v>
      </c>
    </row>
    <row r="55" spans="1:6" ht="15.75" x14ac:dyDescent="0.25">
      <c r="A55" s="10">
        <f t="shared" ref="A55" si="23">+A54+1</f>
        <v>26</v>
      </c>
      <c r="B55" s="12" t="s">
        <v>67</v>
      </c>
      <c r="C55" s="32">
        <f>+C56+C57+C58+C65+C66+C71+C75+C79+C80+C84+C89+C93</f>
        <v>23647.200000000001</v>
      </c>
      <c r="D55" s="32">
        <f t="shared" ref="D55:F55" si="24">+D56+D57+D58+D65+D66+D71+D75+D79+D80+D84+D89+D93</f>
        <v>1221</v>
      </c>
      <c r="E55" s="32">
        <f t="shared" si="24"/>
        <v>1.1000000000000001</v>
      </c>
      <c r="F55" s="32">
        <f t="shared" si="24"/>
        <v>22426.2</v>
      </c>
    </row>
    <row r="56" spans="1:6" ht="31.5" x14ac:dyDescent="0.25">
      <c r="A56" s="10">
        <v>26</v>
      </c>
      <c r="B56" s="41" t="s">
        <v>50</v>
      </c>
      <c r="C56" s="32">
        <v>42.7</v>
      </c>
      <c r="D56" s="32">
        <v>42.7</v>
      </c>
      <c r="E56" s="32">
        <v>0</v>
      </c>
      <c r="F56" s="32">
        <v>0</v>
      </c>
    </row>
    <row r="57" spans="1:6" ht="31.5" x14ac:dyDescent="0.25">
      <c r="A57" s="10">
        <f t="shared" ref="A57" si="25">+A56+1</f>
        <v>27</v>
      </c>
      <c r="B57" s="12" t="s">
        <v>228</v>
      </c>
      <c r="C57" s="32">
        <v>678.3</v>
      </c>
      <c r="D57" s="32">
        <v>227.2</v>
      </c>
      <c r="E57" s="32">
        <v>0</v>
      </c>
      <c r="F57" s="32">
        <v>451.1</v>
      </c>
    </row>
    <row r="58" spans="1:6" ht="15.75" x14ac:dyDescent="0.25">
      <c r="A58" s="10">
        <v>27</v>
      </c>
      <c r="B58" s="41" t="s">
        <v>151</v>
      </c>
      <c r="C58" s="32">
        <v>241.6</v>
      </c>
      <c r="D58" s="32">
        <v>241.6</v>
      </c>
      <c r="E58" s="32">
        <v>0</v>
      </c>
      <c r="F58" s="32">
        <v>0</v>
      </c>
    </row>
    <row r="59" spans="1:6" ht="15.75" x14ac:dyDescent="0.25">
      <c r="A59" s="10">
        <f t="shared" ref="A59" si="26">+A58+1</f>
        <v>28</v>
      </c>
      <c r="B59" s="13" t="s">
        <v>2</v>
      </c>
      <c r="C59" s="31">
        <v>0</v>
      </c>
      <c r="D59" s="31">
        <v>0</v>
      </c>
      <c r="E59" s="31">
        <v>0</v>
      </c>
      <c r="F59" s="31">
        <v>0</v>
      </c>
    </row>
    <row r="60" spans="1:6" ht="31.5" x14ac:dyDescent="0.25">
      <c r="A60" s="10">
        <v>28</v>
      </c>
      <c r="B60" s="4" t="s">
        <v>68</v>
      </c>
      <c r="C60" s="31">
        <v>157.80000000000001</v>
      </c>
      <c r="D60" s="31">
        <v>157.80000000000001</v>
      </c>
      <c r="E60" s="31">
        <v>0</v>
      </c>
      <c r="F60" s="31">
        <v>0</v>
      </c>
    </row>
    <row r="61" spans="1:6" ht="63" x14ac:dyDescent="0.25">
      <c r="A61" s="10">
        <f t="shared" ref="A61" si="27">+A60+1</f>
        <v>29</v>
      </c>
      <c r="B61" s="41" t="s">
        <v>69</v>
      </c>
      <c r="C61" s="31">
        <v>83.8</v>
      </c>
      <c r="D61" s="31">
        <v>83.8</v>
      </c>
      <c r="E61" s="31">
        <v>0</v>
      </c>
      <c r="F61" s="31">
        <v>0</v>
      </c>
    </row>
    <row r="62" spans="1:6" ht="15.75" x14ac:dyDescent="0.25">
      <c r="A62" s="10">
        <v>29</v>
      </c>
      <c r="B62" s="13" t="s">
        <v>2</v>
      </c>
      <c r="C62" s="31">
        <v>0</v>
      </c>
      <c r="D62" s="31">
        <v>0</v>
      </c>
      <c r="E62" s="31">
        <v>0</v>
      </c>
      <c r="F62" s="31">
        <v>0</v>
      </c>
    </row>
    <row r="63" spans="1:6" ht="31.5" x14ac:dyDescent="0.25">
      <c r="A63" s="10">
        <f t="shared" ref="A63" si="28">+A62+1</f>
        <v>30</v>
      </c>
      <c r="B63" s="4" t="s">
        <v>24</v>
      </c>
      <c r="C63" s="31">
        <v>79</v>
      </c>
      <c r="D63" s="31">
        <v>79</v>
      </c>
      <c r="E63" s="31">
        <v>0</v>
      </c>
      <c r="F63" s="31">
        <v>0</v>
      </c>
    </row>
    <row r="64" spans="1:6" ht="15.75" x14ac:dyDescent="0.25">
      <c r="A64" s="10">
        <v>30</v>
      </c>
      <c r="B64" s="4" t="s">
        <v>139</v>
      </c>
      <c r="C64" s="31">
        <v>4.8</v>
      </c>
      <c r="D64" s="31">
        <v>4.8</v>
      </c>
      <c r="E64" s="31">
        <v>0</v>
      </c>
      <c r="F64" s="31">
        <v>0</v>
      </c>
    </row>
    <row r="65" spans="1:6" ht="31.5" x14ac:dyDescent="0.25">
      <c r="A65" s="10">
        <f t="shared" ref="A65" si="29">+A64+1</f>
        <v>31</v>
      </c>
      <c r="B65" s="41" t="s">
        <v>205</v>
      </c>
      <c r="C65" s="32">
        <v>445.8</v>
      </c>
      <c r="D65" s="32">
        <v>342.2</v>
      </c>
      <c r="E65" s="32">
        <v>0</v>
      </c>
      <c r="F65" s="32">
        <v>103.6</v>
      </c>
    </row>
    <row r="66" spans="1:6" ht="15.75" x14ac:dyDescent="0.25">
      <c r="A66" s="10">
        <v>31</v>
      </c>
      <c r="B66" s="8" t="s">
        <v>70</v>
      </c>
      <c r="C66" s="32">
        <v>205.6</v>
      </c>
      <c r="D66" s="32">
        <v>34.799999999999997</v>
      </c>
      <c r="E66" s="32">
        <v>0</v>
      </c>
      <c r="F66" s="32">
        <v>170.8</v>
      </c>
    </row>
    <row r="67" spans="1:6" ht="15.75" x14ac:dyDescent="0.25">
      <c r="A67" s="10">
        <f t="shared" ref="A67" si="30">+A66+1</f>
        <v>32</v>
      </c>
      <c r="B67" s="40" t="s">
        <v>2</v>
      </c>
      <c r="C67" s="31">
        <v>0</v>
      </c>
      <c r="D67" s="31">
        <v>0</v>
      </c>
      <c r="E67" s="31">
        <v>0</v>
      </c>
      <c r="F67" s="31">
        <v>0</v>
      </c>
    </row>
    <row r="68" spans="1:6" ht="31.5" x14ac:dyDescent="0.25">
      <c r="A68" s="10">
        <v>32</v>
      </c>
      <c r="B68" s="9" t="s">
        <v>132</v>
      </c>
      <c r="C68" s="31">
        <v>125.1</v>
      </c>
      <c r="D68" s="31">
        <v>16.5</v>
      </c>
      <c r="E68" s="31">
        <v>0</v>
      </c>
      <c r="F68" s="31">
        <v>108.6</v>
      </c>
    </row>
    <row r="69" spans="1:6" ht="31.5" x14ac:dyDescent="0.25">
      <c r="A69" s="10">
        <f t="shared" ref="A69" si="31">+A68+1</f>
        <v>33</v>
      </c>
      <c r="B69" s="9" t="s">
        <v>165</v>
      </c>
      <c r="C69" s="31">
        <v>48.3</v>
      </c>
      <c r="D69" s="31">
        <v>18.3</v>
      </c>
      <c r="E69" s="31">
        <v>0</v>
      </c>
      <c r="F69" s="31">
        <v>30</v>
      </c>
    </row>
    <row r="70" spans="1:6" ht="15.75" x14ac:dyDescent="0.25">
      <c r="A70" s="10">
        <v>33</v>
      </c>
      <c r="B70" s="4" t="s">
        <v>72</v>
      </c>
      <c r="C70" s="31">
        <v>32.200000000000003</v>
      </c>
      <c r="D70" s="31">
        <v>0</v>
      </c>
      <c r="E70" s="31">
        <v>0</v>
      </c>
      <c r="F70" s="31">
        <v>32.200000000000003</v>
      </c>
    </row>
    <row r="71" spans="1:6" ht="31.5" x14ac:dyDescent="0.25">
      <c r="A71" s="10">
        <f t="shared" ref="A71" si="32">+A70+1</f>
        <v>34</v>
      </c>
      <c r="B71" s="41" t="s">
        <v>167</v>
      </c>
      <c r="C71" s="32">
        <v>3448.2</v>
      </c>
      <c r="D71" s="32">
        <v>34.5</v>
      </c>
      <c r="E71" s="32">
        <v>1.1000000000000001</v>
      </c>
      <c r="F71" s="32">
        <v>3413.7</v>
      </c>
    </row>
    <row r="72" spans="1:6" ht="15.75" x14ac:dyDescent="0.25">
      <c r="A72" s="10">
        <v>34</v>
      </c>
      <c r="B72" s="40" t="s">
        <v>2</v>
      </c>
      <c r="C72" s="31">
        <v>0</v>
      </c>
      <c r="D72" s="31">
        <v>0</v>
      </c>
      <c r="E72" s="31">
        <v>0</v>
      </c>
      <c r="F72" s="31">
        <v>0</v>
      </c>
    </row>
    <row r="73" spans="1:6" ht="31.5" x14ac:dyDescent="0.25">
      <c r="A73" s="10">
        <f t="shared" ref="A73" si="33">+A72+1</f>
        <v>35</v>
      </c>
      <c r="B73" s="4" t="s">
        <v>166</v>
      </c>
      <c r="C73" s="31">
        <v>1616</v>
      </c>
      <c r="D73" s="31">
        <v>34.5</v>
      </c>
      <c r="E73" s="31">
        <v>1.1000000000000001</v>
      </c>
      <c r="F73" s="31">
        <v>1581.5</v>
      </c>
    </row>
    <row r="74" spans="1:6" ht="78.75" x14ac:dyDescent="0.25">
      <c r="A74" s="10">
        <v>35</v>
      </c>
      <c r="B74" s="4" t="s">
        <v>188</v>
      </c>
      <c r="C74" s="31">
        <v>1832.2</v>
      </c>
      <c r="D74" s="31">
        <v>0</v>
      </c>
      <c r="E74" s="31">
        <v>0</v>
      </c>
      <c r="F74" s="31">
        <v>1832.2</v>
      </c>
    </row>
    <row r="75" spans="1:6" ht="31.5" x14ac:dyDescent="0.25">
      <c r="A75" s="10">
        <f t="shared" ref="A75" si="34">+A74+1</f>
        <v>36</v>
      </c>
      <c r="B75" s="41" t="s">
        <v>146</v>
      </c>
      <c r="C75" s="32">
        <v>688.7</v>
      </c>
      <c r="D75" s="32">
        <v>0</v>
      </c>
      <c r="E75" s="32">
        <v>0</v>
      </c>
      <c r="F75" s="32">
        <v>688.7</v>
      </c>
    </row>
    <row r="76" spans="1:6" ht="15.75" x14ac:dyDescent="0.25">
      <c r="A76" s="10">
        <v>36</v>
      </c>
      <c r="B76" s="40" t="s">
        <v>2</v>
      </c>
      <c r="C76" s="31"/>
      <c r="D76" s="31"/>
      <c r="E76" s="31"/>
      <c r="F76" s="31"/>
    </row>
    <row r="77" spans="1:6" ht="47.25" x14ac:dyDescent="0.25">
      <c r="A77" s="10">
        <f t="shared" ref="A77" si="35">+A76+1</f>
        <v>37</v>
      </c>
      <c r="B77" s="4" t="s">
        <v>73</v>
      </c>
      <c r="C77" s="31">
        <v>231.4</v>
      </c>
      <c r="D77" s="31">
        <v>0</v>
      </c>
      <c r="E77" s="31">
        <v>0</v>
      </c>
      <c r="F77" s="31">
        <v>231.4</v>
      </c>
    </row>
    <row r="78" spans="1:6" ht="78.75" x14ac:dyDescent="0.25">
      <c r="A78" s="10">
        <v>37</v>
      </c>
      <c r="B78" s="4" t="s">
        <v>189</v>
      </c>
      <c r="C78" s="31">
        <v>457.3</v>
      </c>
      <c r="D78" s="31">
        <v>0</v>
      </c>
      <c r="E78" s="31">
        <v>0</v>
      </c>
      <c r="F78" s="31">
        <v>457.3</v>
      </c>
    </row>
    <row r="79" spans="1:6" ht="31.5" x14ac:dyDescent="0.25">
      <c r="A79" s="10">
        <f t="shared" ref="A79" si="36">+A78+1</f>
        <v>38</v>
      </c>
      <c r="B79" s="41" t="s">
        <v>152</v>
      </c>
      <c r="C79" s="32">
        <v>177.4</v>
      </c>
      <c r="D79" s="32">
        <v>155.4</v>
      </c>
      <c r="E79" s="32">
        <v>0</v>
      </c>
      <c r="F79" s="32">
        <v>22</v>
      </c>
    </row>
    <row r="80" spans="1:6" ht="15.75" x14ac:dyDescent="0.25">
      <c r="A80" s="10">
        <v>38</v>
      </c>
      <c r="B80" s="41" t="s">
        <v>74</v>
      </c>
      <c r="C80" s="32">
        <v>576.70000000000005</v>
      </c>
      <c r="D80" s="32">
        <v>0</v>
      </c>
      <c r="E80" s="32">
        <v>0</v>
      </c>
      <c r="F80" s="32">
        <v>576.70000000000005</v>
      </c>
    </row>
    <row r="81" spans="1:6" ht="15.75" x14ac:dyDescent="0.25">
      <c r="A81" s="10">
        <f t="shared" ref="A81" si="37">+A80+1</f>
        <v>39</v>
      </c>
      <c r="B81" s="44" t="s">
        <v>2</v>
      </c>
      <c r="C81" s="32"/>
      <c r="D81" s="32"/>
      <c r="E81" s="32"/>
      <c r="F81" s="32"/>
    </row>
    <row r="82" spans="1:6" ht="31.5" x14ac:dyDescent="0.25">
      <c r="A82" s="10">
        <v>39</v>
      </c>
      <c r="B82" s="4" t="s">
        <v>75</v>
      </c>
      <c r="C82" s="31">
        <v>472.7</v>
      </c>
      <c r="D82" s="31">
        <v>0</v>
      </c>
      <c r="E82" s="31">
        <v>0</v>
      </c>
      <c r="F82" s="31">
        <v>472.7</v>
      </c>
    </row>
    <row r="83" spans="1:6" ht="63" x14ac:dyDescent="0.25">
      <c r="A83" s="10">
        <f t="shared" ref="A83" si="38">+A82+1</f>
        <v>40</v>
      </c>
      <c r="B83" s="4" t="s">
        <v>227</v>
      </c>
      <c r="C83" s="31">
        <v>104</v>
      </c>
      <c r="D83" s="31">
        <v>0</v>
      </c>
      <c r="E83" s="31">
        <v>0</v>
      </c>
      <c r="F83" s="31">
        <v>104</v>
      </c>
    </row>
    <row r="84" spans="1:6" ht="15.75" x14ac:dyDescent="0.25">
      <c r="A84" s="10">
        <v>40</v>
      </c>
      <c r="B84" s="8" t="s">
        <v>76</v>
      </c>
      <c r="C84" s="32">
        <v>15421.4</v>
      </c>
      <c r="D84" s="32">
        <v>16</v>
      </c>
      <c r="E84" s="32">
        <v>0</v>
      </c>
      <c r="F84" s="32">
        <v>15405.4</v>
      </c>
    </row>
    <row r="85" spans="1:6" ht="15.75" x14ac:dyDescent="0.25">
      <c r="A85" s="10">
        <f t="shared" ref="A85" si="39">+A84+1</f>
        <v>41</v>
      </c>
      <c r="B85" s="40" t="s">
        <v>2</v>
      </c>
      <c r="C85" s="31">
        <v>0</v>
      </c>
      <c r="D85" s="31">
        <v>0</v>
      </c>
      <c r="E85" s="31">
        <v>0</v>
      </c>
      <c r="F85" s="31">
        <v>0</v>
      </c>
    </row>
    <row r="86" spans="1:6" ht="31.5" x14ac:dyDescent="0.25">
      <c r="A86" s="10">
        <v>41</v>
      </c>
      <c r="B86" s="9" t="s">
        <v>77</v>
      </c>
      <c r="C86" s="31">
        <v>2759.8</v>
      </c>
      <c r="D86" s="31">
        <v>16</v>
      </c>
      <c r="E86" s="31">
        <v>0</v>
      </c>
      <c r="F86" s="31">
        <v>2743.8</v>
      </c>
    </row>
    <row r="87" spans="1:6" ht="63" x14ac:dyDescent="0.25">
      <c r="A87" s="10">
        <f t="shared" ref="A87" si="40">+A86+1</f>
        <v>42</v>
      </c>
      <c r="B87" s="9" t="s">
        <v>206</v>
      </c>
      <c r="C87" s="31">
        <v>76.599999999999994</v>
      </c>
      <c r="D87" s="31">
        <v>0</v>
      </c>
      <c r="E87" s="31">
        <v>0</v>
      </c>
      <c r="F87" s="31">
        <v>76.599999999999994</v>
      </c>
    </row>
    <row r="88" spans="1:6" ht="31.5" x14ac:dyDescent="0.25">
      <c r="A88" s="10">
        <v>42</v>
      </c>
      <c r="B88" s="9" t="s">
        <v>170</v>
      </c>
      <c r="C88" s="31">
        <v>12585</v>
      </c>
      <c r="D88" s="31">
        <v>0</v>
      </c>
      <c r="E88" s="31">
        <v>0</v>
      </c>
      <c r="F88" s="31">
        <v>12585</v>
      </c>
    </row>
    <row r="89" spans="1:6" ht="15.75" x14ac:dyDescent="0.25">
      <c r="A89" s="10">
        <f t="shared" ref="A89" si="41">+A88+1</f>
        <v>43</v>
      </c>
      <c r="B89" s="8" t="s">
        <v>171</v>
      </c>
      <c r="C89" s="32">
        <v>662.8</v>
      </c>
      <c r="D89" s="32">
        <v>126.6</v>
      </c>
      <c r="E89" s="32">
        <v>0</v>
      </c>
      <c r="F89" s="32">
        <v>536.20000000000005</v>
      </c>
    </row>
    <row r="90" spans="1:6" ht="15.75" x14ac:dyDescent="0.25">
      <c r="A90" s="10">
        <v>43</v>
      </c>
      <c r="B90" s="40" t="s">
        <v>2</v>
      </c>
      <c r="C90" s="31">
        <v>0</v>
      </c>
      <c r="D90" s="31">
        <v>0</v>
      </c>
      <c r="E90" s="31">
        <v>0</v>
      </c>
      <c r="F90" s="31">
        <v>0</v>
      </c>
    </row>
    <row r="91" spans="1:6" ht="31.5" x14ac:dyDescent="0.25">
      <c r="A91" s="10">
        <f t="shared" ref="A91" si="42">+A90+1</f>
        <v>44</v>
      </c>
      <c r="B91" s="9" t="s">
        <v>78</v>
      </c>
      <c r="C91" s="31">
        <v>334.9</v>
      </c>
      <c r="D91" s="31">
        <v>126.6</v>
      </c>
      <c r="E91" s="31">
        <v>0</v>
      </c>
      <c r="F91" s="31">
        <v>208.3</v>
      </c>
    </row>
    <row r="92" spans="1:6" ht="31.5" x14ac:dyDescent="0.25">
      <c r="A92" s="10">
        <v>44</v>
      </c>
      <c r="B92" s="9" t="s">
        <v>162</v>
      </c>
      <c r="C92" s="31">
        <v>327.9</v>
      </c>
      <c r="D92" s="31">
        <v>0</v>
      </c>
      <c r="E92" s="31">
        <v>0</v>
      </c>
      <c r="F92" s="31">
        <v>327.9</v>
      </c>
    </row>
    <row r="93" spans="1:6" ht="15.75" x14ac:dyDescent="0.25">
      <c r="A93" s="10">
        <f t="shared" ref="A93" si="43">+A92+1</f>
        <v>45</v>
      </c>
      <c r="B93" s="8" t="s">
        <v>97</v>
      </c>
      <c r="C93" s="32">
        <f>+C95+C96</f>
        <v>1058</v>
      </c>
      <c r="D93" s="32">
        <v>0</v>
      </c>
      <c r="E93" s="32">
        <v>0</v>
      </c>
      <c r="F93" s="32">
        <f>+F95+F96</f>
        <v>1058</v>
      </c>
    </row>
    <row r="94" spans="1:6" ht="15.75" x14ac:dyDescent="0.25">
      <c r="A94" s="10">
        <v>45</v>
      </c>
      <c r="B94" s="40" t="s">
        <v>2</v>
      </c>
      <c r="C94" s="31"/>
      <c r="D94" s="31"/>
      <c r="E94" s="31"/>
      <c r="F94" s="31"/>
    </row>
    <row r="95" spans="1:6" ht="31.5" x14ac:dyDescent="0.25">
      <c r="A95" s="10">
        <f t="shared" ref="A95" si="44">+A94+1</f>
        <v>46</v>
      </c>
      <c r="B95" s="9" t="s">
        <v>184</v>
      </c>
      <c r="C95" s="31">
        <v>470</v>
      </c>
      <c r="D95" s="31">
        <v>0</v>
      </c>
      <c r="E95" s="31">
        <v>0</v>
      </c>
      <c r="F95" s="31">
        <v>470</v>
      </c>
    </row>
    <row r="96" spans="1:6" ht="63" x14ac:dyDescent="0.25">
      <c r="A96" s="10">
        <v>46</v>
      </c>
      <c r="B96" s="9" t="s">
        <v>185</v>
      </c>
      <c r="C96" s="31">
        <f>+D96+F96</f>
        <v>588</v>
      </c>
      <c r="D96" s="31">
        <v>0</v>
      </c>
      <c r="E96" s="31">
        <v>0</v>
      </c>
      <c r="F96" s="31">
        <f>592-4</f>
        <v>588</v>
      </c>
    </row>
    <row r="97" spans="1:6" ht="15.75" x14ac:dyDescent="0.25">
      <c r="A97" s="10">
        <f t="shared" ref="A97" si="45">+A96+1</f>
        <v>47</v>
      </c>
      <c r="B97" s="41" t="s">
        <v>79</v>
      </c>
      <c r="C97" s="32">
        <v>1324</v>
      </c>
      <c r="D97" s="32">
        <v>286.8</v>
      </c>
      <c r="E97" s="32">
        <v>0</v>
      </c>
      <c r="F97" s="32">
        <v>1037.2</v>
      </c>
    </row>
    <row r="98" spans="1:6" ht="15.75" x14ac:dyDescent="0.25">
      <c r="A98" s="10">
        <v>47</v>
      </c>
      <c r="B98" s="41" t="s">
        <v>145</v>
      </c>
      <c r="C98" s="32">
        <v>1237</v>
      </c>
      <c r="D98" s="32">
        <v>249.8</v>
      </c>
      <c r="E98" s="32">
        <v>0</v>
      </c>
      <c r="F98" s="32">
        <v>987.2</v>
      </c>
    </row>
    <row r="99" spans="1:6" ht="15.75" x14ac:dyDescent="0.25">
      <c r="A99" s="10">
        <f t="shared" ref="A99" si="46">+A98+1</f>
        <v>48</v>
      </c>
      <c r="B99" s="40" t="s">
        <v>2</v>
      </c>
      <c r="C99" s="31">
        <v>0</v>
      </c>
      <c r="D99" s="31">
        <v>0</v>
      </c>
      <c r="E99" s="31">
        <v>0</v>
      </c>
      <c r="F99" s="31">
        <v>0</v>
      </c>
    </row>
    <row r="100" spans="1:6" ht="31.5" x14ac:dyDescent="0.25">
      <c r="A100" s="10">
        <v>48</v>
      </c>
      <c r="B100" s="4" t="s">
        <v>168</v>
      </c>
      <c r="C100" s="31">
        <v>1165.3</v>
      </c>
      <c r="D100" s="31">
        <v>178.1</v>
      </c>
      <c r="E100" s="31">
        <v>0</v>
      </c>
      <c r="F100" s="31">
        <v>987.2</v>
      </c>
    </row>
    <row r="101" spans="1:6" ht="31.5" x14ac:dyDescent="0.25">
      <c r="A101" s="10">
        <f t="shared" ref="A101" si="47">+A100+1</f>
        <v>49</v>
      </c>
      <c r="B101" s="4" t="s">
        <v>169</v>
      </c>
      <c r="C101" s="31">
        <v>71.7</v>
      </c>
      <c r="D101" s="31">
        <v>71.7</v>
      </c>
      <c r="E101" s="32">
        <v>0</v>
      </c>
      <c r="F101" s="32">
        <v>0</v>
      </c>
    </row>
    <row r="102" spans="1:6" ht="15.75" x14ac:dyDescent="0.25">
      <c r="A102" s="10">
        <v>49</v>
      </c>
      <c r="B102" s="8" t="s">
        <v>80</v>
      </c>
      <c r="C102" s="32">
        <v>50</v>
      </c>
      <c r="D102" s="32">
        <v>0</v>
      </c>
      <c r="E102" s="32">
        <v>0</v>
      </c>
      <c r="F102" s="32">
        <v>50</v>
      </c>
    </row>
    <row r="103" spans="1:6" ht="15.75" x14ac:dyDescent="0.25">
      <c r="A103" s="10">
        <f t="shared" ref="A103" si="48">+A102+1</f>
        <v>50</v>
      </c>
      <c r="B103" s="40" t="s">
        <v>2</v>
      </c>
      <c r="C103" s="31">
        <v>0</v>
      </c>
      <c r="D103" s="31">
        <v>0</v>
      </c>
      <c r="E103" s="31">
        <v>0</v>
      </c>
      <c r="F103" s="31">
        <v>0</v>
      </c>
    </row>
    <row r="104" spans="1:6" ht="15.75" x14ac:dyDescent="0.25">
      <c r="A104" s="10">
        <v>50</v>
      </c>
      <c r="B104" s="4" t="s">
        <v>72</v>
      </c>
      <c r="C104" s="31">
        <v>50</v>
      </c>
      <c r="D104" s="31">
        <v>0</v>
      </c>
      <c r="E104" s="31">
        <v>0</v>
      </c>
      <c r="F104" s="31">
        <v>50</v>
      </c>
    </row>
    <row r="105" spans="1:6" ht="31.5" x14ac:dyDescent="0.25">
      <c r="A105" s="10">
        <f t="shared" ref="A105" si="49">+A104+1</f>
        <v>51</v>
      </c>
      <c r="B105" s="41" t="s">
        <v>152</v>
      </c>
      <c r="C105" s="32">
        <v>37</v>
      </c>
      <c r="D105" s="32">
        <v>37</v>
      </c>
      <c r="E105" s="32">
        <v>0</v>
      </c>
      <c r="F105" s="32">
        <v>0</v>
      </c>
    </row>
    <row r="106" spans="1:6" ht="15.75" x14ac:dyDescent="0.25">
      <c r="A106" s="10">
        <v>51</v>
      </c>
      <c r="B106" s="41" t="s">
        <v>4</v>
      </c>
      <c r="C106" s="32">
        <f>+C107+C112+C116+C121+C122+C127+C128+C129</f>
        <v>30783.200000000001</v>
      </c>
      <c r="D106" s="32">
        <f t="shared" ref="D106:F106" si="50">+D107+D112+D116+D121+D122+D127+D128+D129</f>
        <v>24975.8</v>
      </c>
      <c r="E106" s="32">
        <f t="shared" si="50"/>
        <v>347</v>
      </c>
      <c r="F106" s="32">
        <f t="shared" si="50"/>
        <v>5807.4</v>
      </c>
    </row>
    <row r="107" spans="1:6" ht="15.75" x14ac:dyDescent="0.25">
      <c r="A107" s="10">
        <f t="shared" ref="A107" si="51">+A106+1</f>
        <v>52</v>
      </c>
      <c r="B107" s="8" t="s">
        <v>80</v>
      </c>
      <c r="C107" s="32">
        <v>5125.3</v>
      </c>
      <c r="D107" s="32">
        <v>5122.8</v>
      </c>
      <c r="E107" s="32">
        <v>6.6</v>
      </c>
      <c r="F107" s="32">
        <v>2.5</v>
      </c>
    </row>
    <row r="108" spans="1:6" ht="15.75" x14ac:dyDescent="0.25">
      <c r="A108" s="10">
        <v>52</v>
      </c>
      <c r="B108" s="40" t="s">
        <v>2</v>
      </c>
      <c r="C108" s="31">
        <v>0</v>
      </c>
      <c r="D108" s="31">
        <v>0</v>
      </c>
      <c r="E108" s="31">
        <v>0</v>
      </c>
      <c r="F108" s="31">
        <v>0</v>
      </c>
    </row>
    <row r="109" spans="1:6" ht="31.5" x14ac:dyDescent="0.25">
      <c r="A109" s="10">
        <f t="shared" ref="A109" si="52">+A108+1</f>
        <v>53</v>
      </c>
      <c r="B109" s="9" t="s">
        <v>71</v>
      </c>
      <c r="C109" s="31">
        <v>4711.1000000000004</v>
      </c>
      <c r="D109" s="31">
        <v>4711.1000000000004</v>
      </c>
      <c r="E109" s="31">
        <v>6.6</v>
      </c>
      <c r="F109" s="31">
        <v>0</v>
      </c>
    </row>
    <row r="110" spans="1:6" ht="63" x14ac:dyDescent="0.25">
      <c r="A110" s="10">
        <v>53</v>
      </c>
      <c r="B110" s="9" t="s">
        <v>141</v>
      </c>
      <c r="C110" s="31">
        <v>60</v>
      </c>
      <c r="D110" s="31">
        <v>60</v>
      </c>
      <c r="E110" s="31">
        <v>0</v>
      </c>
      <c r="F110" s="31">
        <v>0</v>
      </c>
    </row>
    <row r="111" spans="1:6" ht="15.75" x14ac:dyDescent="0.25">
      <c r="A111" s="10">
        <f t="shared" ref="A111" si="53">+A110+1</f>
        <v>54</v>
      </c>
      <c r="B111" s="4" t="s">
        <v>72</v>
      </c>
      <c r="C111" s="31">
        <v>354.2</v>
      </c>
      <c r="D111" s="31">
        <v>351.7</v>
      </c>
      <c r="E111" s="31">
        <v>0</v>
      </c>
      <c r="F111" s="31">
        <v>2.5</v>
      </c>
    </row>
    <row r="112" spans="1:6" ht="31.5" x14ac:dyDescent="0.25">
      <c r="A112" s="10">
        <v>54</v>
      </c>
      <c r="B112" s="41" t="s">
        <v>107</v>
      </c>
      <c r="C112" s="32">
        <v>9528.5</v>
      </c>
      <c r="D112" s="32">
        <v>8769</v>
      </c>
      <c r="E112" s="32">
        <v>0</v>
      </c>
      <c r="F112" s="32">
        <v>759.5</v>
      </c>
    </row>
    <row r="113" spans="1:6" ht="15.75" x14ac:dyDescent="0.25">
      <c r="A113" s="10">
        <f t="shared" ref="A113" si="54">+A112+1</f>
        <v>55</v>
      </c>
      <c r="B113" s="40" t="s">
        <v>2</v>
      </c>
      <c r="C113" s="31"/>
      <c r="D113" s="31"/>
      <c r="E113" s="31"/>
      <c r="F113" s="31"/>
    </row>
    <row r="114" spans="1:6" ht="31.5" x14ac:dyDescent="0.25">
      <c r="A114" s="10">
        <v>55</v>
      </c>
      <c r="B114" s="4" t="s">
        <v>166</v>
      </c>
      <c r="C114" s="31">
        <v>7983.5</v>
      </c>
      <c r="D114" s="31">
        <v>7224</v>
      </c>
      <c r="E114" s="31">
        <v>0</v>
      </c>
      <c r="F114" s="31">
        <v>759.5</v>
      </c>
    </row>
    <row r="115" spans="1:6" ht="78.75" x14ac:dyDescent="0.25">
      <c r="A115" s="10">
        <f t="shared" ref="A115" si="55">+A114+1</f>
        <v>56</v>
      </c>
      <c r="B115" s="4" t="s">
        <v>188</v>
      </c>
      <c r="C115" s="31">
        <v>1545</v>
      </c>
      <c r="D115" s="31">
        <v>1545</v>
      </c>
      <c r="E115" s="31">
        <v>0</v>
      </c>
      <c r="F115" s="31">
        <v>0</v>
      </c>
    </row>
    <row r="116" spans="1:6" ht="31.5" x14ac:dyDescent="0.25">
      <c r="A116" s="10">
        <v>56</v>
      </c>
      <c r="B116" s="41" t="s">
        <v>81</v>
      </c>
      <c r="C116" s="32">
        <v>9587.2000000000007</v>
      </c>
      <c r="D116" s="32">
        <v>6399.8</v>
      </c>
      <c r="E116" s="32">
        <v>340.4</v>
      </c>
      <c r="F116" s="32">
        <v>3187.4</v>
      </c>
    </row>
    <row r="117" spans="1:6" ht="15.75" x14ac:dyDescent="0.25">
      <c r="A117" s="10">
        <f t="shared" ref="A117" si="56">+A116+1</f>
        <v>57</v>
      </c>
      <c r="B117" s="40" t="s">
        <v>2</v>
      </c>
      <c r="C117" s="31">
        <v>0</v>
      </c>
      <c r="D117" s="31">
        <v>0</v>
      </c>
      <c r="E117" s="31">
        <v>0</v>
      </c>
      <c r="F117" s="31">
        <v>0</v>
      </c>
    </row>
    <row r="118" spans="1:6" ht="47.25" x14ac:dyDescent="0.25">
      <c r="A118" s="10">
        <v>57</v>
      </c>
      <c r="B118" s="9" t="s">
        <v>73</v>
      </c>
      <c r="C118" s="31">
        <v>9549.1</v>
      </c>
      <c r="D118" s="31">
        <v>6361.7</v>
      </c>
      <c r="E118" s="31">
        <v>324.39999999999998</v>
      </c>
      <c r="F118" s="31">
        <v>3187.4</v>
      </c>
    </row>
    <row r="119" spans="1:6" ht="78.75" x14ac:dyDescent="0.25">
      <c r="A119" s="10">
        <f t="shared" ref="A119" si="57">+A118+1</f>
        <v>58</v>
      </c>
      <c r="B119" s="9" t="s">
        <v>212</v>
      </c>
      <c r="C119" s="31">
        <v>4.5999999999999996</v>
      </c>
      <c r="D119" s="31">
        <v>4.5999999999999996</v>
      </c>
      <c r="E119" s="31">
        <v>3.5</v>
      </c>
      <c r="F119" s="31">
        <v>0</v>
      </c>
    </row>
    <row r="120" spans="1:6" ht="47.25" x14ac:dyDescent="0.25">
      <c r="A120" s="10">
        <v>58</v>
      </c>
      <c r="B120" s="4" t="s">
        <v>82</v>
      </c>
      <c r="C120" s="31">
        <v>33.5</v>
      </c>
      <c r="D120" s="31">
        <v>33.5</v>
      </c>
      <c r="E120" s="31">
        <v>12.5</v>
      </c>
      <c r="F120" s="31">
        <v>0</v>
      </c>
    </row>
    <row r="121" spans="1:6" ht="31.5" x14ac:dyDescent="0.25">
      <c r="A121" s="10">
        <f t="shared" ref="A121" si="58">+A120+1</f>
        <v>59</v>
      </c>
      <c r="B121" s="41" t="s">
        <v>152</v>
      </c>
      <c r="C121" s="32">
        <v>136.5</v>
      </c>
      <c r="D121" s="32">
        <v>136.5</v>
      </c>
      <c r="E121" s="32">
        <v>0</v>
      </c>
      <c r="F121" s="32">
        <v>0</v>
      </c>
    </row>
    <row r="122" spans="1:6" ht="15.75" x14ac:dyDescent="0.25">
      <c r="A122" s="10">
        <v>59</v>
      </c>
      <c r="B122" s="41" t="s">
        <v>74</v>
      </c>
      <c r="C122" s="32">
        <f>+C124+C125+C126</f>
        <v>5501.2</v>
      </c>
      <c r="D122" s="32">
        <f t="shared" ref="D122:F122" si="59">+D124+D125+D126</f>
        <v>4134.5</v>
      </c>
      <c r="E122" s="32">
        <f t="shared" si="59"/>
        <v>0</v>
      </c>
      <c r="F122" s="32">
        <f t="shared" si="59"/>
        <v>1366.7</v>
      </c>
    </row>
    <row r="123" spans="1:6" ht="15.75" x14ac:dyDescent="0.25">
      <c r="A123" s="10">
        <f t="shared" ref="A123" si="60">+A122+1</f>
        <v>60</v>
      </c>
      <c r="B123" s="40" t="s">
        <v>2</v>
      </c>
      <c r="C123" s="31">
        <v>0</v>
      </c>
      <c r="D123" s="31">
        <v>0</v>
      </c>
      <c r="E123" s="31">
        <v>0</v>
      </c>
      <c r="F123" s="31">
        <v>0</v>
      </c>
    </row>
    <row r="124" spans="1:6" ht="31.5" x14ac:dyDescent="0.25">
      <c r="A124" s="10">
        <v>60</v>
      </c>
      <c r="B124" s="4" t="s">
        <v>75</v>
      </c>
      <c r="C124" s="31">
        <f>+D124+F124</f>
        <v>5257.2</v>
      </c>
      <c r="D124" s="31">
        <f>4127.1</f>
        <v>4127.1000000000004</v>
      </c>
      <c r="E124" s="31">
        <v>0</v>
      </c>
      <c r="F124" s="31">
        <v>1130.0999999999999</v>
      </c>
    </row>
    <row r="125" spans="1:6" ht="63" x14ac:dyDescent="0.25">
      <c r="A125" s="10">
        <f t="shared" ref="A125" si="61">+A124+1</f>
        <v>61</v>
      </c>
      <c r="B125" s="4" t="s">
        <v>200</v>
      </c>
      <c r="C125" s="31">
        <v>236.6</v>
      </c>
      <c r="D125" s="31">
        <v>0</v>
      </c>
      <c r="E125" s="31">
        <v>0</v>
      </c>
      <c r="F125" s="31">
        <v>236.6</v>
      </c>
    </row>
    <row r="126" spans="1:6" ht="47.25" x14ac:dyDescent="0.25">
      <c r="A126" s="10">
        <v>61</v>
      </c>
      <c r="B126" s="11" t="s">
        <v>83</v>
      </c>
      <c r="C126" s="31">
        <v>7.4</v>
      </c>
      <c r="D126" s="31">
        <v>7.4</v>
      </c>
      <c r="E126" s="32">
        <v>0</v>
      </c>
      <c r="F126" s="32">
        <v>0</v>
      </c>
    </row>
    <row r="127" spans="1:6" ht="31.5" x14ac:dyDescent="0.25">
      <c r="A127" s="10">
        <f t="shared" ref="A127" si="62">+A126+1</f>
        <v>62</v>
      </c>
      <c r="B127" s="9" t="s">
        <v>133</v>
      </c>
      <c r="C127" s="32">
        <v>157.30000000000001</v>
      </c>
      <c r="D127" s="32">
        <v>157.30000000000001</v>
      </c>
      <c r="E127" s="32">
        <v>0</v>
      </c>
      <c r="F127" s="32">
        <v>0</v>
      </c>
    </row>
    <row r="128" spans="1:6" ht="31.5" x14ac:dyDescent="0.25">
      <c r="A128" s="10">
        <v>62</v>
      </c>
      <c r="B128" s="41" t="s">
        <v>66</v>
      </c>
      <c r="C128" s="32">
        <v>570.6</v>
      </c>
      <c r="D128" s="32">
        <v>215.9</v>
      </c>
      <c r="E128" s="32">
        <v>0</v>
      </c>
      <c r="F128" s="32">
        <v>354.7</v>
      </c>
    </row>
    <row r="129" spans="1:6" ht="31.5" x14ac:dyDescent="0.25">
      <c r="A129" s="10">
        <f t="shared" ref="A129" si="63">+A128+1</f>
        <v>63</v>
      </c>
      <c r="B129" s="4" t="s">
        <v>156</v>
      </c>
      <c r="C129" s="32">
        <v>176.6</v>
      </c>
      <c r="D129" s="32">
        <v>40</v>
      </c>
      <c r="E129" s="32">
        <v>0</v>
      </c>
      <c r="F129" s="32">
        <v>136.6</v>
      </c>
    </row>
    <row r="130" spans="1:6" ht="15.75" x14ac:dyDescent="0.25">
      <c r="A130" s="10">
        <v>63</v>
      </c>
      <c r="B130" s="41" t="s">
        <v>5</v>
      </c>
      <c r="C130" s="32">
        <f>+C131+C136+C148</f>
        <v>82133.100000000006</v>
      </c>
      <c r="D130" s="32">
        <f t="shared" ref="D130:F130" si="64">+D131+D136+D148</f>
        <v>81094.600000000006</v>
      </c>
      <c r="E130" s="32">
        <f t="shared" si="64"/>
        <v>48257</v>
      </c>
      <c r="F130" s="32">
        <f t="shared" si="64"/>
        <v>1038.5</v>
      </c>
    </row>
    <row r="131" spans="1:6" ht="15.75" x14ac:dyDescent="0.25">
      <c r="A131" s="10">
        <f t="shared" ref="A131" si="65">+A130+1</f>
        <v>64</v>
      </c>
      <c r="B131" s="41" t="s">
        <v>154</v>
      </c>
      <c r="C131" s="32">
        <v>7458.9</v>
      </c>
      <c r="D131" s="32">
        <v>6996.9</v>
      </c>
      <c r="E131" s="32">
        <v>1982.4</v>
      </c>
      <c r="F131" s="32">
        <v>462</v>
      </c>
    </row>
    <row r="132" spans="1:6" ht="15.75" x14ac:dyDescent="0.25">
      <c r="A132" s="10">
        <v>64</v>
      </c>
      <c r="B132" s="40" t="s">
        <v>2</v>
      </c>
      <c r="C132" s="31">
        <v>0</v>
      </c>
      <c r="D132" s="31">
        <v>0</v>
      </c>
      <c r="E132" s="31">
        <v>0</v>
      </c>
      <c r="F132" s="31">
        <v>0</v>
      </c>
    </row>
    <row r="133" spans="1:6" ht="31.5" x14ac:dyDescent="0.25">
      <c r="A133" s="10">
        <f t="shared" ref="A133" si="66">+A132+1</f>
        <v>65</v>
      </c>
      <c r="B133" s="4" t="s">
        <v>153</v>
      </c>
      <c r="C133" s="31">
        <v>6966.2</v>
      </c>
      <c r="D133" s="31">
        <v>6511.9</v>
      </c>
      <c r="E133" s="31">
        <v>1960.3</v>
      </c>
      <c r="F133" s="31">
        <v>454.3</v>
      </c>
    </row>
    <row r="134" spans="1:6" ht="63" x14ac:dyDescent="0.25">
      <c r="A134" s="10">
        <v>65</v>
      </c>
      <c r="B134" s="4" t="s">
        <v>213</v>
      </c>
      <c r="C134" s="31">
        <v>14</v>
      </c>
      <c r="D134" s="31">
        <v>14</v>
      </c>
      <c r="E134" s="31">
        <v>10.7</v>
      </c>
      <c r="F134" s="31">
        <v>0</v>
      </c>
    </row>
    <row r="135" spans="1:6" ht="31.5" x14ac:dyDescent="0.25">
      <c r="A135" s="10">
        <f t="shared" ref="A135" si="67">+A134+1</f>
        <v>66</v>
      </c>
      <c r="B135" s="4" t="s">
        <v>155</v>
      </c>
      <c r="C135" s="31">
        <v>478.7</v>
      </c>
      <c r="D135" s="31">
        <v>471</v>
      </c>
      <c r="E135" s="31">
        <v>11.4</v>
      </c>
      <c r="F135" s="31">
        <v>7.7</v>
      </c>
    </row>
    <row r="136" spans="1:6" ht="15.75" x14ac:dyDescent="0.25">
      <c r="A136" s="10">
        <v>66</v>
      </c>
      <c r="B136" s="41" t="s">
        <v>84</v>
      </c>
      <c r="C136" s="32">
        <v>68039.3</v>
      </c>
      <c r="D136" s="32">
        <v>67730.600000000006</v>
      </c>
      <c r="E136" s="32">
        <v>44145.5</v>
      </c>
      <c r="F136" s="32">
        <v>308.7</v>
      </c>
    </row>
    <row r="137" spans="1:6" ht="15.75" x14ac:dyDescent="0.25">
      <c r="A137" s="10">
        <f t="shared" ref="A137" si="68">+A136+1</f>
        <v>67</v>
      </c>
      <c r="B137" s="40" t="s">
        <v>2</v>
      </c>
      <c r="C137" s="31">
        <v>0</v>
      </c>
      <c r="D137" s="31">
        <v>0</v>
      </c>
      <c r="E137" s="31">
        <v>0</v>
      </c>
      <c r="F137" s="31">
        <v>0</v>
      </c>
    </row>
    <row r="138" spans="1:6" ht="31.5" x14ac:dyDescent="0.25">
      <c r="A138" s="10">
        <v>67</v>
      </c>
      <c r="B138" s="9" t="s">
        <v>85</v>
      </c>
      <c r="C138" s="31">
        <v>25493.599999999999</v>
      </c>
      <c r="D138" s="31">
        <v>25307</v>
      </c>
      <c r="E138" s="31">
        <v>16361.8</v>
      </c>
      <c r="F138" s="31">
        <v>186.6</v>
      </c>
    </row>
    <row r="139" spans="1:6" ht="78.75" x14ac:dyDescent="0.25">
      <c r="A139" s="10">
        <f t="shared" ref="A139" si="69">+A138+1</f>
        <v>68</v>
      </c>
      <c r="B139" s="9" t="s">
        <v>214</v>
      </c>
      <c r="C139" s="31">
        <v>420.4</v>
      </c>
      <c r="D139" s="31">
        <v>420.4</v>
      </c>
      <c r="E139" s="31">
        <v>321.60000000000002</v>
      </c>
      <c r="F139" s="31">
        <v>0</v>
      </c>
    </row>
    <row r="140" spans="1:6" ht="31.5" x14ac:dyDescent="0.25">
      <c r="A140" s="10">
        <v>68</v>
      </c>
      <c r="B140" s="4" t="s">
        <v>87</v>
      </c>
      <c r="C140" s="31">
        <v>5464.2</v>
      </c>
      <c r="D140" s="31">
        <v>5404.4</v>
      </c>
      <c r="E140" s="31">
        <v>981.2</v>
      </c>
      <c r="F140" s="31">
        <v>59.8</v>
      </c>
    </row>
    <row r="141" spans="1:6" ht="47.25" x14ac:dyDescent="0.25">
      <c r="A141" s="10">
        <f t="shared" ref="A141" si="70">+A140+1</f>
        <v>69</v>
      </c>
      <c r="B141" s="4" t="s">
        <v>140</v>
      </c>
      <c r="C141" s="31">
        <v>34031.800000000003</v>
      </c>
      <c r="D141" s="31">
        <v>33969.5</v>
      </c>
      <c r="E141" s="31">
        <v>25110.400000000001</v>
      </c>
      <c r="F141" s="31">
        <v>62.3</v>
      </c>
    </row>
    <row r="142" spans="1:6" ht="47.25" x14ac:dyDescent="0.25">
      <c r="A142" s="10">
        <v>69</v>
      </c>
      <c r="B142" s="4" t="s">
        <v>183</v>
      </c>
      <c r="C142" s="31">
        <v>863.2</v>
      </c>
      <c r="D142" s="31">
        <v>863.2</v>
      </c>
      <c r="E142" s="31">
        <v>659.2</v>
      </c>
      <c r="F142" s="31">
        <v>0</v>
      </c>
    </row>
    <row r="143" spans="1:6" ht="31.5" x14ac:dyDescent="0.25">
      <c r="A143" s="10">
        <f t="shared" ref="A143" si="71">+A142+1</f>
        <v>70</v>
      </c>
      <c r="B143" s="4" t="s">
        <v>161</v>
      </c>
      <c r="C143" s="31">
        <v>224.4</v>
      </c>
      <c r="D143" s="31">
        <v>224.4</v>
      </c>
      <c r="E143" s="31">
        <v>24.6</v>
      </c>
      <c r="F143" s="31">
        <v>0</v>
      </c>
    </row>
    <row r="144" spans="1:6" ht="31.5" x14ac:dyDescent="0.25">
      <c r="A144" s="10">
        <v>70</v>
      </c>
      <c r="B144" s="4" t="s">
        <v>160</v>
      </c>
      <c r="C144" s="31">
        <v>497.6</v>
      </c>
      <c r="D144" s="31">
        <v>497.6</v>
      </c>
      <c r="E144" s="31">
        <v>0</v>
      </c>
      <c r="F144" s="31">
        <v>0</v>
      </c>
    </row>
    <row r="145" spans="1:6" ht="63" x14ac:dyDescent="0.25">
      <c r="A145" s="10">
        <f t="shared" ref="A145" si="72">+A144+1</f>
        <v>71</v>
      </c>
      <c r="B145" s="4" t="s">
        <v>196</v>
      </c>
      <c r="C145" s="31">
        <v>219.8</v>
      </c>
      <c r="D145" s="31">
        <v>219.8</v>
      </c>
      <c r="E145" s="31">
        <v>167.9</v>
      </c>
      <c r="F145" s="31">
        <v>0</v>
      </c>
    </row>
    <row r="146" spans="1:6" ht="47.25" x14ac:dyDescent="0.25">
      <c r="A146" s="10">
        <v>71</v>
      </c>
      <c r="B146" s="11" t="s">
        <v>83</v>
      </c>
      <c r="C146" s="31">
        <v>822.9</v>
      </c>
      <c r="D146" s="31">
        <v>822.9</v>
      </c>
      <c r="E146" s="31">
        <v>518.79999999999995</v>
      </c>
      <c r="F146" s="31">
        <v>0</v>
      </c>
    </row>
    <row r="147" spans="1:6" ht="63" x14ac:dyDescent="0.25">
      <c r="A147" s="10">
        <f t="shared" ref="A147" si="73">+A146+1</f>
        <v>72</v>
      </c>
      <c r="B147" s="11" t="s">
        <v>86</v>
      </c>
      <c r="C147" s="31">
        <v>1.4</v>
      </c>
      <c r="D147" s="31">
        <v>1.4</v>
      </c>
      <c r="E147" s="32">
        <v>0</v>
      </c>
      <c r="F147" s="32">
        <v>0</v>
      </c>
    </row>
    <row r="148" spans="1:6" ht="15.75" x14ac:dyDescent="0.25">
      <c r="A148" s="10">
        <v>72</v>
      </c>
      <c r="B148" s="8" t="s">
        <v>88</v>
      </c>
      <c r="C148" s="32">
        <f>+C150+C151+C152</f>
        <v>6634.9</v>
      </c>
      <c r="D148" s="32">
        <f t="shared" ref="D148:F148" si="74">+D150+D151+D152</f>
        <v>6367.1</v>
      </c>
      <c r="E148" s="32">
        <f t="shared" si="74"/>
        <v>2129.1</v>
      </c>
      <c r="F148" s="32">
        <f t="shared" si="74"/>
        <v>267.8</v>
      </c>
    </row>
    <row r="149" spans="1:6" ht="15.75" x14ac:dyDescent="0.25">
      <c r="A149" s="10">
        <f t="shared" ref="A149" si="75">+A148+1</f>
        <v>73</v>
      </c>
      <c r="B149" s="40" t="s">
        <v>2</v>
      </c>
      <c r="C149" s="31">
        <v>0</v>
      </c>
      <c r="D149" s="31">
        <v>0</v>
      </c>
      <c r="E149" s="31">
        <v>0</v>
      </c>
      <c r="F149" s="31">
        <v>0</v>
      </c>
    </row>
    <row r="150" spans="1:6" ht="31.5" x14ac:dyDescent="0.25">
      <c r="A150" s="10">
        <v>73</v>
      </c>
      <c r="B150" s="9" t="s">
        <v>89</v>
      </c>
      <c r="C150" s="31">
        <f>+D150+F150</f>
        <v>6377</v>
      </c>
      <c r="D150" s="31">
        <f>6110.3</f>
        <v>6110.3</v>
      </c>
      <c r="E150" s="31">
        <v>2105.5</v>
      </c>
      <c r="F150" s="31">
        <v>266.7</v>
      </c>
    </row>
    <row r="151" spans="1:6" ht="78.75" x14ac:dyDescent="0.25">
      <c r="A151" s="10">
        <f t="shared" ref="A151" si="76">+A150+1</f>
        <v>74</v>
      </c>
      <c r="B151" s="9" t="s">
        <v>215</v>
      </c>
      <c r="C151" s="31">
        <v>30.8</v>
      </c>
      <c r="D151" s="31">
        <v>30.8</v>
      </c>
      <c r="E151" s="31">
        <v>23.6</v>
      </c>
      <c r="F151" s="31">
        <v>0</v>
      </c>
    </row>
    <row r="152" spans="1:6" ht="31.5" x14ac:dyDescent="0.25">
      <c r="A152" s="10">
        <v>74</v>
      </c>
      <c r="B152" s="4" t="s">
        <v>90</v>
      </c>
      <c r="C152" s="31">
        <v>227.1</v>
      </c>
      <c r="D152" s="31">
        <v>226</v>
      </c>
      <c r="E152" s="31">
        <v>0</v>
      </c>
      <c r="F152" s="31">
        <v>1.1000000000000001</v>
      </c>
    </row>
    <row r="153" spans="1:6" ht="15.75" x14ac:dyDescent="0.25">
      <c r="A153" s="10">
        <f t="shared" ref="A153" si="77">+A152+1</f>
        <v>75</v>
      </c>
      <c r="B153" s="41" t="s">
        <v>6</v>
      </c>
      <c r="C153" s="32">
        <v>16533.8</v>
      </c>
      <c r="D153" s="32">
        <v>16314.1</v>
      </c>
      <c r="E153" s="32">
        <v>4891.5</v>
      </c>
      <c r="F153" s="32">
        <v>219.7</v>
      </c>
    </row>
    <row r="154" spans="1:6" ht="15.75" x14ac:dyDescent="0.25">
      <c r="A154" s="10">
        <v>75</v>
      </c>
      <c r="B154" s="41" t="s">
        <v>91</v>
      </c>
      <c r="C154" s="32">
        <v>14488.5</v>
      </c>
      <c r="D154" s="32">
        <v>14268.8</v>
      </c>
      <c r="E154" s="32">
        <v>3684.9</v>
      </c>
      <c r="F154" s="32">
        <v>219.7</v>
      </c>
    </row>
    <row r="155" spans="1:6" ht="15.75" x14ac:dyDescent="0.25">
      <c r="A155" s="10">
        <f t="shared" ref="A155" si="78">+A154+1</f>
        <v>76</v>
      </c>
      <c r="B155" s="40" t="s">
        <v>2</v>
      </c>
      <c r="C155" s="31">
        <v>0</v>
      </c>
      <c r="D155" s="31">
        <v>0</v>
      </c>
      <c r="E155" s="31">
        <v>0</v>
      </c>
      <c r="F155" s="31">
        <v>0</v>
      </c>
    </row>
    <row r="156" spans="1:6" ht="31.5" x14ac:dyDescent="0.25">
      <c r="A156" s="10">
        <v>76</v>
      </c>
      <c r="B156" s="9" t="s">
        <v>78</v>
      </c>
      <c r="C156" s="31">
        <v>7625.4</v>
      </c>
      <c r="D156" s="31">
        <v>7479.4</v>
      </c>
      <c r="E156" s="31">
        <v>2184.1</v>
      </c>
      <c r="F156" s="31">
        <v>146</v>
      </c>
    </row>
    <row r="157" spans="1:6" ht="78.75" x14ac:dyDescent="0.25">
      <c r="A157" s="10">
        <f t="shared" ref="A157" si="79">+A156+1</f>
        <v>77</v>
      </c>
      <c r="B157" s="9" t="s">
        <v>216</v>
      </c>
      <c r="C157" s="31">
        <v>19.100000000000001</v>
      </c>
      <c r="D157" s="31">
        <v>19.100000000000001</v>
      </c>
      <c r="E157" s="31">
        <v>14.6</v>
      </c>
      <c r="F157" s="31">
        <v>0</v>
      </c>
    </row>
    <row r="158" spans="1:6" ht="31.5" x14ac:dyDescent="0.25">
      <c r="A158" s="10">
        <v>77</v>
      </c>
      <c r="B158" s="11" t="s">
        <v>95</v>
      </c>
      <c r="C158" s="31">
        <v>637.29999999999995</v>
      </c>
      <c r="D158" s="31">
        <v>626.6</v>
      </c>
      <c r="E158" s="31">
        <v>104.3</v>
      </c>
      <c r="F158" s="31">
        <v>10.7</v>
      </c>
    </row>
    <row r="159" spans="1:6" ht="47.25" x14ac:dyDescent="0.25">
      <c r="A159" s="10">
        <f t="shared" ref="A159" si="80">+A158+1</f>
        <v>78</v>
      </c>
      <c r="B159" s="4" t="s">
        <v>96</v>
      </c>
      <c r="C159" s="31">
        <v>1116</v>
      </c>
      <c r="D159" s="31">
        <v>1056</v>
      </c>
      <c r="E159" s="31">
        <v>0</v>
      </c>
      <c r="F159" s="31">
        <v>60</v>
      </c>
    </row>
    <row r="160" spans="1:6" ht="31.5" x14ac:dyDescent="0.25">
      <c r="A160" s="10">
        <v>78</v>
      </c>
      <c r="B160" s="4" t="s">
        <v>162</v>
      </c>
      <c r="C160" s="31">
        <v>355.4</v>
      </c>
      <c r="D160" s="31">
        <v>352.4</v>
      </c>
      <c r="E160" s="31">
        <v>25.7</v>
      </c>
      <c r="F160" s="31">
        <v>3</v>
      </c>
    </row>
    <row r="161" spans="1:6" ht="63" x14ac:dyDescent="0.25">
      <c r="A161" s="10">
        <f t="shared" ref="A161" si="81">+A160+1</f>
        <v>79</v>
      </c>
      <c r="B161" s="11" t="s">
        <v>92</v>
      </c>
      <c r="C161" s="31">
        <v>4402.3</v>
      </c>
      <c r="D161" s="31">
        <v>4402.3</v>
      </c>
      <c r="E161" s="31">
        <v>1110.0999999999999</v>
      </c>
      <c r="F161" s="31">
        <v>0</v>
      </c>
    </row>
    <row r="162" spans="1:6" ht="15.75" x14ac:dyDescent="0.25">
      <c r="A162" s="10">
        <v>79</v>
      </c>
      <c r="B162" s="40" t="s">
        <v>2</v>
      </c>
      <c r="C162" s="31">
        <v>0</v>
      </c>
      <c r="D162" s="31">
        <v>0</v>
      </c>
      <c r="E162" s="31">
        <v>0</v>
      </c>
      <c r="F162" s="31">
        <v>0</v>
      </c>
    </row>
    <row r="163" spans="1:6" ht="15.75" x14ac:dyDescent="0.25">
      <c r="A163" s="10">
        <f t="shared" ref="A163" si="82">+A162+1</f>
        <v>80</v>
      </c>
      <c r="B163" s="4" t="s">
        <v>25</v>
      </c>
      <c r="C163" s="31">
        <v>3179.2</v>
      </c>
      <c r="D163" s="31">
        <v>3179.2</v>
      </c>
      <c r="E163" s="31">
        <v>1110.0999999999999</v>
      </c>
      <c r="F163" s="31">
        <v>0</v>
      </c>
    </row>
    <row r="164" spans="1:6" ht="31.5" x14ac:dyDescent="0.25">
      <c r="A164" s="10">
        <v>80</v>
      </c>
      <c r="B164" s="4" t="s">
        <v>93</v>
      </c>
      <c r="C164" s="31">
        <v>673.4</v>
      </c>
      <c r="D164" s="31">
        <v>673.4</v>
      </c>
      <c r="E164" s="31">
        <v>0</v>
      </c>
      <c r="F164" s="31">
        <v>0</v>
      </c>
    </row>
    <row r="165" spans="1:6" ht="15.75" x14ac:dyDescent="0.25">
      <c r="A165" s="10">
        <f t="shared" ref="A165" si="83">+A164+1</f>
        <v>81</v>
      </c>
      <c r="B165" s="4" t="s">
        <v>27</v>
      </c>
      <c r="C165" s="31">
        <v>359.5</v>
      </c>
      <c r="D165" s="31">
        <v>359.5</v>
      </c>
      <c r="E165" s="31">
        <v>0</v>
      </c>
      <c r="F165" s="31">
        <v>0</v>
      </c>
    </row>
    <row r="166" spans="1:6" ht="31.5" x14ac:dyDescent="0.25">
      <c r="A166" s="10">
        <v>81</v>
      </c>
      <c r="B166" s="4" t="s">
        <v>24</v>
      </c>
      <c r="C166" s="31">
        <v>166.1</v>
      </c>
      <c r="D166" s="31">
        <v>166.1</v>
      </c>
      <c r="E166" s="31">
        <v>0</v>
      </c>
      <c r="F166" s="31">
        <v>0</v>
      </c>
    </row>
    <row r="167" spans="1:6" ht="31.5" x14ac:dyDescent="0.25">
      <c r="A167" s="10">
        <f t="shared" ref="A167" si="84">+A166+1</f>
        <v>82</v>
      </c>
      <c r="B167" s="11" t="s">
        <v>109</v>
      </c>
      <c r="C167" s="31">
        <v>24.1</v>
      </c>
      <c r="D167" s="31">
        <v>24.1</v>
      </c>
      <c r="E167" s="32">
        <v>0</v>
      </c>
      <c r="F167" s="32">
        <v>0</v>
      </c>
    </row>
    <row r="168" spans="1:6" ht="47.25" x14ac:dyDescent="0.25">
      <c r="A168" s="10">
        <v>82</v>
      </c>
      <c r="B168" s="11" t="s">
        <v>94</v>
      </c>
      <c r="C168" s="31">
        <v>333</v>
      </c>
      <c r="D168" s="31">
        <v>333</v>
      </c>
      <c r="E168" s="31">
        <v>246.1</v>
      </c>
      <c r="F168" s="31">
        <v>0</v>
      </c>
    </row>
    <row r="169" spans="1:6" ht="15.75" x14ac:dyDescent="0.25">
      <c r="A169" s="10">
        <f t="shared" ref="A169" si="85">+A168+1</f>
        <v>83</v>
      </c>
      <c r="B169" s="41" t="s">
        <v>97</v>
      </c>
      <c r="C169" s="32">
        <v>2045.3</v>
      </c>
      <c r="D169" s="32">
        <v>2045.3</v>
      </c>
      <c r="E169" s="32">
        <v>1206.5999999999999</v>
      </c>
      <c r="F169" s="32">
        <v>0</v>
      </c>
    </row>
    <row r="170" spans="1:6" ht="15.75" x14ac:dyDescent="0.25">
      <c r="A170" s="10">
        <v>83</v>
      </c>
      <c r="B170" s="40" t="s">
        <v>2</v>
      </c>
      <c r="C170" s="31">
        <v>0</v>
      </c>
      <c r="D170" s="31">
        <v>0</v>
      </c>
      <c r="E170" s="31">
        <v>0</v>
      </c>
      <c r="F170" s="31">
        <v>0</v>
      </c>
    </row>
    <row r="171" spans="1:6" ht="31.5" x14ac:dyDescent="0.25">
      <c r="A171" s="10">
        <f t="shared" ref="A171" si="86">+A170+1</f>
        <v>84</v>
      </c>
      <c r="B171" s="4" t="s">
        <v>134</v>
      </c>
      <c r="C171" s="31">
        <v>415.9</v>
      </c>
      <c r="D171" s="31">
        <v>415.9</v>
      </c>
      <c r="E171" s="31">
        <v>242.4</v>
      </c>
      <c r="F171" s="31">
        <v>0</v>
      </c>
    </row>
    <row r="172" spans="1:6" ht="31.5" x14ac:dyDescent="0.25">
      <c r="A172" s="10">
        <v>84</v>
      </c>
      <c r="B172" s="4" t="s">
        <v>135</v>
      </c>
      <c r="C172" s="31">
        <v>35</v>
      </c>
      <c r="D172" s="31">
        <v>35</v>
      </c>
      <c r="E172" s="31">
        <v>25.7</v>
      </c>
      <c r="F172" s="31">
        <v>0</v>
      </c>
    </row>
    <row r="173" spans="1:6" ht="31.5" x14ac:dyDescent="0.25">
      <c r="A173" s="10">
        <f t="shared" ref="A173" si="87">+A172+1</f>
        <v>85</v>
      </c>
      <c r="B173" s="4" t="s">
        <v>99</v>
      </c>
      <c r="C173" s="31">
        <v>109.1</v>
      </c>
      <c r="D173" s="31">
        <v>109.1</v>
      </c>
      <c r="E173" s="31">
        <v>0</v>
      </c>
      <c r="F173" s="31">
        <v>0</v>
      </c>
    </row>
    <row r="174" spans="1:6" ht="31.5" x14ac:dyDescent="0.25">
      <c r="A174" s="10">
        <v>85</v>
      </c>
      <c r="B174" s="9" t="s">
        <v>100</v>
      </c>
      <c r="C174" s="31">
        <v>26.8</v>
      </c>
      <c r="D174" s="31">
        <v>26.8</v>
      </c>
      <c r="E174" s="31">
        <v>0</v>
      </c>
      <c r="F174" s="31">
        <v>0</v>
      </c>
    </row>
    <row r="175" spans="1:6" ht="47.25" x14ac:dyDescent="0.25">
      <c r="A175" s="10">
        <f t="shared" ref="A175" si="88">+A174+1</f>
        <v>86</v>
      </c>
      <c r="B175" s="11" t="s">
        <v>157</v>
      </c>
      <c r="C175" s="31">
        <v>921</v>
      </c>
      <c r="D175" s="31">
        <v>921</v>
      </c>
      <c r="E175" s="31">
        <v>608</v>
      </c>
      <c r="F175" s="31">
        <v>0</v>
      </c>
    </row>
    <row r="176" spans="1:6" ht="63" x14ac:dyDescent="0.25">
      <c r="A176" s="10">
        <v>86</v>
      </c>
      <c r="B176" s="11" t="s">
        <v>98</v>
      </c>
      <c r="C176" s="31">
        <v>537.5</v>
      </c>
      <c r="D176" s="31">
        <v>537.5</v>
      </c>
      <c r="E176" s="31">
        <v>330.5</v>
      </c>
      <c r="F176" s="31">
        <v>0</v>
      </c>
    </row>
    <row r="177" spans="1:6" ht="15.75" x14ac:dyDescent="0.25">
      <c r="A177" s="10">
        <f t="shared" ref="A177" si="89">+A176+1</f>
        <v>87</v>
      </c>
      <c r="B177" s="40" t="s">
        <v>2</v>
      </c>
      <c r="C177" s="31">
        <v>0</v>
      </c>
      <c r="D177" s="31">
        <v>0</v>
      </c>
      <c r="E177" s="31">
        <v>0</v>
      </c>
      <c r="F177" s="31">
        <v>0</v>
      </c>
    </row>
    <row r="178" spans="1:6" ht="15.75" x14ac:dyDescent="0.25">
      <c r="A178" s="10">
        <v>87</v>
      </c>
      <c r="B178" s="11" t="s">
        <v>28</v>
      </c>
      <c r="C178" s="31">
        <v>351.6</v>
      </c>
      <c r="D178" s="31">
        <v>351.6</v>
      </c>
      <c r="E178" s="31">
        <v>231.9</v>
      </c>
      <c r="F178" s="31">
        <v>0</v>
      </c>
    </row>
    <row r="179" spans="1:6" ht="15.75" x14ac:dyDescent="0.25">
      <c r="A179" s="10">
        <f t="shared" ref="A179" si="90">+A178+1</f>
        <v>88</v>
      </c>
      <c r="B179" s="11" t="s">
        <v>29</v>
      </c>
      <c r="C179" s="31">
        <v>181.2</v>
      </c>
      <c r="D179" s="31">
        <v>181.2</v>
      </c>
      <c r="E179" s="31">
        <v>95.4</v>
      </c>
      <c r="F179" s="32">
        <v>0</v>
      </c>
    </row>
    <row r="180" spans="1:6" ht="15.75" x14ac:dyDescent="0.25">
      <c r="A180" s="10">
        <v>88</v>
      </c>
      <c r="B180" s="11" t="s">
        <v>148</v>
      </c>
      <c r="C180" s="31">
        <v>4.7</v>
      </c>
      <c r="D180" s="31">
        <v>4.7</v>
      </c>
      <c r="E180" s="31">
        <v>3.2</v>
      </c>
      <c r="F180" s="31">
        <v>0</v>
      </c>
    </row>
    <row r="181" spans="1:6" ht="15.75" x14ac:dyDescent="0.25">
      <c r="A181" s="10">
        <f t="shared" ref="A181" si="91">+A180+1</f>
        <v>89</v>
      </c>
      <c r="B181" s="41" t="s">
        <v>101</v>
      </c>
      <c r="C181" s="32">
        <f>+C6+C11+C55+C97+C106+C130+C153</f>
        <v>167421</v>
      </c>
      <c r="D181" s="32">
        <f t="shared" ref="D181:F181" si="92">+D6+D11+D55+D97+D106+D130+D153</f>
        <v>133269.29999999999</v>
      </c>
      <c r="E181" s="32">
        <f t="shared" si="92"/>
        <v>58642.9</v>
      </c>
      <c r="F181" s="32">
        <f t="shared" si="92"/>
        <v>34151.699999999997</v>
      </c>
    </row>
    <row r="183" spans="1:6" x14ac:dyDescent="0.2">
      <c r="B183" s="15"/>
      <c r="C183" s="15"/>
    </row>
    <row r="185" spans="1:6" x14ac:dyDescent="0.2">
      <c r="C185" s="42"/>
      <c r="D185" s="42"/>
      <c r="E185" s="42"/>
      <c r="F185" s="42"/>
    </row>
  </sheetData>
  <mergeCells count="6">
    <mergeCell ref="A2:A4"/>
    <mergeCell ref="B2:B4"/>
    <mergeCell ref="C2:C4"/>
    <mergeCell ref="D2:F2"/>
    <mergeCell ref="D3:E3"/>
    <mergeCell ref="F3:F4"/>
  </mergeCells>
  <pageMargins left="0.94488188976377963" right="0.35433070866141736" top="0.86614173228346458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Zeros="0" tabSelected="1" topLeftCell="A46" zoomScale="99" zoomScaleNormal="99" workbookViewId="0">
      <selection activeCell="L58" sqref="L58"/>
    </sheetView>
  </sheetViews>
  <sheetFormatPr defaultColWidth="10.140625" defaultRowHeight="12.75" x14ac:dyDescent="0.2"/>
  <cols>
    <col min="1" max="1" width="5.28515625" style="2" customWidth="1"/>
    <col min="2" max="2" width="23" style="2" customWidth="1"/>
    <col min="3" max="3" width="18" style="2" customWidth="1"/>
    <col min="4" max="4" width="13.42578125" style="2" customWidth="1"/>
    <col min="5" max="5" width="12.7109375" style="2" customWidth="1"/>
    <col min="6" max="7" width="11.140625" style="2" customWidth="1"/>
    <col min="8" max="127" width="10.140625" style="2"/>
    <col min="128" max="128" width="5.28515625" style="2" customWidth="1"/>
    <col min="129" max="129" width="23" style="2" customWidth="1"/>
    <col min="130" max="130" width="18" style="2" customWidth="1"/>
    <col min="131" max="131" width="12" style="2" customWidth="1"/>
    <col min="132" max="132" width="11" style="2" customWidth="1"/>
    <col min="133" max="133" width="10.85546875" style="2" customWidth="1"/>
    <col min="134" max="134" width="9.42578125" style="2" customWidth="1"/>
    <col min="135" max="383" width="10.140625" style="2"/>
    <col min="384" max="384" width="5.28515625" style="2" customWidth="1"/>
    <col min="385" max="385" width="23" style="2" customWidth="1"/>
    <col min="386" max="386" width="18" style="2" customWidth="1"/>
    <col min="387" max="387" width="12" style="2" customWidth="1"/>
    <col min="388" max="388" width="11" style="2" customWidth="1"/>
    <col min="389" max="389" width="10.85546875" style="2" customWidth="1"/>
    <col min="390" max="390" width="9.42578125" style="2" customWidth="1"/>
    <col min="391" max="639" width="10.140625" style="2"/>
    <col min="640" max="640" width="5.28515625" style="2" customWidth="1"/>
    <col min="641" max="641" width="23" style="2" customWidth="1"/>
    <col min="642" max="642" width="18" style="2" customWidth="1"/>
    <col min="643" max="643" width="12" style="2" customWidth="1"/>
    <col min="644" max="644" width="11" style="2" customWidth="1"/>
    <col min="645" max="645" width="10.85546875" style="2" customWidth="1"/>
    <col min="646" max="646" width="9.42578125" style="2" customWidth="1"/>
    <col min="647" max="895" width="10.140625" style="2"/>
    <col min="896" max="896" width="5.28515625" style="2" customWidth="1"/>
    <col min="897" max="897" width="23" style="2" customWidth="1"/>
    <col min="898" max="898" width="18" style="2" customWidth="1"/>
    <col min="899" max="899" width="12" style="2" customWidth="1"/>
    <col min="900" max="900" width="11" style="2" customWidth="1"/>
    <col min="901" max="901" width="10.85546875" style="2" customWidth="1"/>
    <col min="902" max="902" width="9.42578125" style="2" customWidth="1"/>
    <col min="903" max="1151" width="10.140625" style="2"/>
    <col min="1152" max="1152" width="5.28515625" style="2" customWidth="1"/>
    <col min="1153" max="1153" width="23" style="2" customWidth="1"/>
    <col min="1154" max="1154" width="18" style="2" customWidth="1"/>
    <col min="1155" max="1155" width="12" style="2" customWidth="1"/>
    <col min="1156" max="1156" width="11" style="2" customWidth="1"/>
    <col min="1157" max="1157" width="10.85546875" style="2" customWidth="1"/>
    <col min="1158" max="1158" width="9.42578125" style="2" customWidth="1"/>
    <col min="1159" max="1407" width="10.140625" style="2"/>
    <col min="1408" max="1408" width="5.28515625" style="2" customWidth="1"/>
    <col min="1409" max="1409" width="23" style="2" customWidth="1"/>
    <col min="1410" max="1410" width="18" style="2" customWidth="1"/>
    <col min="1411" max="1411" width="12" style="2" customWidth="1"/>
    <col min="1412" max="1412" width="11" style="2" customWidth="1"/>
    <col min="1413" max="1413" width="10.85546875" style="2" customWidth="1"/>
    <col min="1414" max="1414" width="9.42578125" style="2" customWidth="1"/>
    <col min="1415" max="1663" width="10.140625" style="2"/>
    <col min="1664" max="1664" width="5.28515625" style="2" customWidth="1"/>
    <col min="1665" max="1665" width="23" style="2" customWidth="1"/>
    <col min="1666" max="1666" width="18" style="2" customWidth="1"/>
    <col min="1667" max="1667" width="12" style="2" customWidth="1"/>
    <col min="1668" max="1668" width="11" style="2" customWidth="1"/>
    <col min="1669" max="1669" width="10.85546875" style="2" customWidth="1"/>
    <col min="1670" max="1670" width="9.42578125" style="2" customWidth="1"/>
    <col min="1671" max="1919" width="10.140625" style="2"/>
    <col min="1920" max="1920" width="5.28515625" style="2" customWidth="1"/>
    <col min="1921" max="1921" width="23" style="2" customWidth="1"/>
    <col min="1922" max="1922" width="18" style="2" customWidth="1"/>
    <col min="1923" max="1923" width="12" style="2" customWidth="1"/>
    <col min="1924" max="1924" width="11" style="2" customWidth="1"/>
    <col min="1925" max="1925" width="10.85546875" style="2" customWidth="1"/>
    <col min="1926" max="1926" width="9.42578125" style="2" customWidth="1"/>
    <col min="1927" max="2175" width="10.140625" style="2"/>
    <col min="2176" max="2176" width="5.28515625" style="2" customWidth="1"/>
    <col min="2177" max="2177" width="23" style="2" customWidth="1"/>
    <col min="2178" max="2178" width="18" style="2" customWidth="1"/>
    <col min="2179" max="2179" width="12" style="2" customWidth="1"/>
    <col min="2180" max="2180" width="11" style="2" customWidth="1"/>
    <col min="2181" max="2181" width="10.85546875" style="2" customWidth="1"/>
    <col min="2182" max="2182" width="9.42578125" style="2" customWidth="1"/>
    <col min="2183" max="2431" width="10.140625" style="2"/>
    <col min="2432" max="2432" width="5.28515625" style="2" customWidth="1"/>
    <col min="2433" max="2433" width="23" style="2" customWidth="1"/>
    <col min="2434" max="2434" width="18" style="2" customWidth="1"/>
    <col min="2435" max="2435" width="12" style="2" customWidth="1"/>
    <col min="2436" max="2436" width="11" style="2" customWidth="1"/>
    <col min="2437" max="2437" width="10.85546875" style="2" customWidth="1"/>
    <col min="2438" max="2438" width="9.42578125" style="2" customWidth="1"/>
    <col min="2439" max="2687" width="10.140625" style="2"/>
    <col min="2688" max="2688" width="5.28515625" style="2" customWidth="1"/>
    <col min="2689" max="2689" width="23" style="2" customWidth="1"/>
    <col min="2690" max="2690" width="18" style="2" customWidth="1"/>
    <col min="2691" max="2691" width="12" style="2" customWidth="1"/>
    <col min="2692" max="2692" width="11" style="2" customWidth="1"/>
    <col min="2693" max="2693" width="10.85546875" style="2" customWidth="1"/>
    <col min="2694" max="2694" width="9.42578125" style="2" customWidth="1"/>
    <col min="2695" max="2943" width="10.140625" style="2"/>
    <col min="2944" max="2944" width="5.28515625" style="2" customWidth="1"/>
    <col min="2945" max="2945" width="23" style="2" customWidth="1"/>
    <col min="2946" max="2946" width="18" style="2" customWidth="1"/>
    <col min="2947" max="2947" width="12" style="2" customWidth="1"/>
    <col min="2948" max="2948" width="11" style="2" customWidth="1"/>
    <col min="2949" max="2949" width="10.85546875" style="2" customWidth="1"/>
    <col min="2950" max="2950" width="9.42578125" style="2" customWidth="1"/>
    <col min="2951" max="3199" width="10.140625" style="2"/>
    <col min="3200" max="3200" width="5.28515625" style="2" customWidth="1"/>
    <col min="3201" max="3201" width="23" style="2" customWidth="1"/>
    <col min="3202" max="3202" width="18" style="2" customWidth="1"/>
    <col min="3203" max="3203" width="12" style="2" customWidth="1"/>
    <col min="3204" max="3204" width="11" style="2" customWidth="1"/>
    <col min="3205" max="3205" width="10.85546875" style="2" customWidth="1"/>
    <col min="3206" max="3206" width="9.42578125" style="2" customWidth="1"/>
    <col min="3207" max="3455" width="10.140625" style="2"/>
    <col min="3456" max="3456" width="5.28515625" style="2" customWidth="1"/>
    <col min="3457" max="3457" width="23" style="2" customWidth="1"/>
    <col min="3458" max="3458" width="18" style="2" customWidth="1"/>
    <col min="3459" max="3459" width="12" style="2" customWidth="1"/>
    <col min="3460" max="3460" width="11" style="2" customWidth="1"/>
    <col min="3461" max="3461" width="10.85546875" style="2" customWidth="1"/>
    <col min="3462" max="3462" width="9.42578125" style="2" customWidth="1"/>
    <col min="3463" max="3711" width="10.140625" style="2"/>
    <col min="3712" max="3712" width="5.28515625" style="2" customWidth="1"/>
    <col min="3713" max="3713" width="23" style="2" customWidth="1"/>
    <col min="3714" max="3714" width="18" style="2" customWidth="1"/>
    <col min="3715" max="3715" width="12" style="2" customWidth="1"/>
    <col min="3716" max="3716" width="11" style="2" customWidth="1"/>
    <col min="3717" max="3717" width="10.85546875" style="2" customWidth="1"/>
    <col min="3718" max="3718" width="9.42578125" style="2" customWidth="1"/>
    <col min="3719" max="3967" width="10.140625" style="2"/>
    <col min="3968" max="3968" width="5.28515625" style="2" customWidth="1"/>
    <col min="3969" max="3969" width="23" style="2" customWidth="1"/>
    <col min="3970" max="3970" width="18" style="2" customWidth="1"/>
    <col min="3971" max="3971" width="12" style="2" customWidth="1"/>
    <col min="3972" max="3972" width="11" style="2" customWidth="1"/>
    <col min="3973" max="3973" width="10.85546875" style="2" customWidth="1"/>
    <col min="3974" max="3974" width="9.42578125" style="2" customWidth="1"/>
    <col min="3975" max="4223" width="10.140625" style="2"/>
    <col min="4224" max="4224" width="5.28515625" style="2" customWidth="1"/>
    <col min="4225" max="4225" width="23" style="2" customWidth="1"/>
    <col min="4226" max="4226" width="18" style="2" customWidth="1"/>
    <col min="4227" max="4227" width="12" style="2" customWidth="1"/>
    <col min="4228" max="4228" width="11" style="2" customWidth="1"/>
    <col min="4229" max="4229" width="10.85546875" style="2" customWidth="1"/>
    <col min="4230" max="4230" width="9.42578125" style="2" customWidth="1"/>
    <col min="4231" max="4479" width="10.140625" style="2"/>
    <col min="4480" max="4480" width="5.28515625" style="2" customWidth="1"/>
    <col min="4481" max="4481" width="23" style="2" customWidth="1"/>
    <col min="4482" max="4482" width="18" style="2" customWidth="1"/>
    <col min="4483" max="4483" width="12" style="2" customWidth="1"/>
    <col min="4484" max="4484" width="11" style="2" customWidth="1"/>
    <col min="4485" max="4485" width="10.85546875" style="2" customWidth="1"/>
    <col min="4486" max="4486" width="9.42578125" style="2" customWidth="1"/>
    <col min="4487" max="4735" width="10.140625" style="2"/>
    <col min="4736" max="4736" width="5.28515625" style="2" customWidth="1"/>
    <col min="4737" max="4737" width="23" style="2" customWidth="1"/>
    <col min="4738" max="4738" width="18" style="2" customWidth="1"/>
    <col min="4739" max="4739" width="12" style="2" customWidth="1"/>
    <col min="4740" max="4740" width="11" style="2" customWidth="1"/>
    <col min="4741" max="4741" width="10.85546875" style="2" customWidth="1"/>
    <col min="4742" max="4742" width="9.42578125" style="2" customWidth="1"/>
    <col min="4743" max="4991" width="10.140625" style="2"/>
    <col min="4992" max="4992" width="5.28515625" style="2" customWidth="1"/>
    <col min="4993" max="4993" width="23" style="2" customWidth="1"/>
    <col min="4994" max="4994" width="18" style="2" customWidth="1"/>
    <col min="4995" max="4995" width="12" style="2" customWidth="1"/>
    <col min="4996" max="4996" width="11" style="2" customWidth="1"/>
    <col min="4997" max="4997" width="10.85546875" style="2" customWidth="1"/>
    <col min="4998" max="4998" width="9.42578125" style="2" customWidth="1"/>
    <col min="4999" max="5247" width="10.140625" style="2"/>
    <col min="5248" max="5248" width="5.28515625" style="2" customWidth="1"/>
    <col min="5249" max="5249" width="23" style="2" customWidth="1"/>
    <col min="5250" max="5250" width="18" style="2" customWidth="1"/>
    <col min="5251" max="5251" width="12" style="2" customWidth="1"/>
    <col min="5252" max="5252" width="11" style="2" customWidth="1"/>
    <col min="5253" max="5253" width="10.85546875" style="2" customWidth="1"/>
    <col min="5254" max="5254" width="9.42578125" style="2" customWidth="1"/>
    <col min="5255" max="5503" width="10.140625" style="2"/>
    <col min="5504" max="5504" width="5.28515625" style="2" customWidth="1"/>
    <col min="5505" max="5505" width="23" style="2" customWidth="1"/>
    <col min="5506" max="5506" width="18" style="2" customWidth="1"/>
    <col min="5507" max="5507" width="12" style="2" customWidth="1"/>
    <col min="5508" max="5508" width="11" style="2" customWidth="1"/>
    <col min="5509" max="5509" width="10.85546875" style="2" customWidth="1"/>
    <col min="5510" max="5510" width="9.42578125" style="2" customWidth="1"/>
    <col min="5511" max="5759" width="10.140625" style="2"/>
    <col min="5760" max="5760" width="5.28515625" style="2" customWidth="1"/>
    <col min="5761" max="5761" width="23" style="2" customWidth="1"/>
    <col min="5762" max="5762" width="18" style="2" customWidth="1"/>
    <col min="5763" max="5763" width="12" style="2" customWidth="1"/>
    <col min="5764" max="5764" width="11" style="2" customWidth="1"/>
    <col min="5765" max="5765" width="10.85546875" style="2" customWidth="1"/>
    <col min="5766" max="5766" width="9.42578125" style="2" customWidth="1"/>
    <col min="5767" max="6015" width="10.140625" style="2"/>
    <col min="6016" max="6016" width="5.28515625" style="2" customWidth="1"/>
    <col min="6017" max="6017" width="23" style="2" customWidth="1"/>
    <col min="6018" max="6018" width="18" style="2" customWidth="1"/>
    <col min="6019" max="6019" width="12" style="2" customWidth="1"/>
    <col min="6020" max="6020" width="11" style="2" customWidth="1"/>
    <col min="6021" max="6021" width="10.85546875" style="2" customWidth="1"/>
    <col min="6022" max="6022" width="9.42578125" style="2" customWidth="1"/>
    <col min="6023" max="6271" width="10.140625" style="2"/>
    <col min="6272" max="6272" width="5.28515625" style="2" customWidth="1"/>
    <col min="6273" max="6273" width="23" style="2" customWidth="1"/>
    <col min="6274" max="6274" width="18" style="2" customWidth="1"/>
    <col min="6275" max="6275" width="12" style="2" customWidth="1"/>
    <col min="6276" max="6276" width="11" style="2" customWidth="1"/>
    <col min="6277" max="6277" width="10.85546875" style="2" customWidth="1"/>
    <col min="6278" max="6278" width="9.42578125" style="2" customWidth="1"/>
    <col min="6279" max="6527" width="10.140625" style="2"/>
    <col min="6528" max="6528" width="5.28515625" style="2" customWidth="1"/>
    <col min="6529" max="6529" width="23" style="2" customWidth="1"/>
    <col min="6530" max="6530" width="18" style="2" customWidth="1"/>
    <col min="6531" max="6531" width="12" style="2" customWidth="1"/>
    <col min="6532" max="6532" width="11" style="2" customWidth="1"/>
    <col min="6533" max="6533" width="10.85546875" style="2" customWidth="1"/>
    <col min="6534" max="6534" width="9.42578125" style="2" customWidth="1"/>
    <col min="6535" max="6783" width="10.140625" style="2"/>
    <col min="6784" max="6784" width="5.28515625" style="2" customWidth="1"/>
    <col min="6785" max="6785" width="23" style="2" customWidth="1"/>
    <col min="6786" max="6786" width="18" style="2" customWidth="1"/>
    <col min="6787" max="6787" width="12" style="2" customWidth="1"/>
    <col min="6788" max="6788" width="11" style="2" customWidth="1"/>
    <col min="6789" max="6789" width="10.85546875" style="2" customWidth="1"/>
    <col min="6790" max="6790" width="9.42578125" style="2" customWidth="1"/>
    <col min="6791" max="7039" width="10.140625" style="2"/>
    <col min="7040" max="7040" width="5.28515625" style="2" customWidth="1"/>
    <col min="7041" max="7041" width="23" style="2" customWidth="1"/>
    <col min="7042" max="7042" width="18" style="2" customWidth="1"/>
    <col min="7043" max="7043" width="12" style="2" customWidth="1"/>
    <col min="7044" max="7044" width="11" style="2" customWidth="1"/>
    <col min="7045" max="7045" width="10.85546875" style="2" customWidth="1"/>
    <col min="7046" max="7046" width="9.42578125" style="2" customWidth="1"/>
    <col min="7047" max="7295" width="10.140625" style="2"/>
    <col min="7296" max="7296" width="5.28515625" style="2" customWidth="1"/>
    <col min="7297" max="7297" width="23" style="2" customWidth="1"/>
    <col min="7298" max="7298" width="18" style="2" customWidth="1"/>
    <col min="7299" max="7299" width="12" style="2" customWidth="1"/>
    <col min="7300" max="7300" width="11" style="2" customWidth="1"/>
    <col min="7301" max="7301" width="10.85546875" style="2" customWidth="1"/>
    <col min="7302" max="7302" width="9.42578125" style="2" customWidth="1"/>
    <col min="7303" max="7551" width="10.140625" style="2"/>
    <col min="7552" max="7552" width="5.28515625" style="2" customWidth="1"/>
    <col min="7553" max="7553" width="23" style="2" customWidth="1"/>
    <col min="7554" max="7554" width="18" style="2" customWidth="1"/>
    <col min="7555" max="7555" width="12" style="2" customWidth="1"/>
    <col min="7556" max="7556" width="11" style="2" customWidth="1"/>
    <col min="7557" max="7557" width="10.85546875" style="2" customWidth="1"/>
    <col min="7558" max="7558" width="9.42578125" style="2" customWidth="1"/>
    <col min="7559" max="7807" width="10.140625" style="2"/>
    <col min="7808" max="7808" width="5.28515625" style="2" customWidth="1"/>
    <col min="7809" max="7809" width="23" style="2" customWidth="1"/>
    <col min="7810" max="7810" width="18" style="2" customWidth="1"/>
    <col min="7811" max="7811" width="12" style="2" customWidth="1"/>
    <col min="7812" max="7812" width="11" style="2" customWidth="1"/>
    <col min="7813" max="7813" width="10.85546875" style="2" customWidth="1"/>
    <col min="7814" max="7814" width="9.42578125" style="2" customWidth="1"/>
    <col min="7815" max="8063" width="10.140625" style="2"/>
    <col min="8064" max="8064" width="5.28515625" style="2" customWidth="1"/>
    <col min="8065" max="8065" width="23" style="2" customWidth="1"/>
    <col min="8066" max="8066" width="18" style="2" customWidth="1"/>
    <col min="8067" max="8067" width="12" style="2" customWidth="1"/>
    <col min="8068" max="8068" width="11" style="2" customWidth="1"/>
    <col min="8069" max="8069" width="10.85546875" style="2" customWidth="1"/>
    <col min="8070" max="8070" width="9.42578125" style="2" customWidth="1"/>
    <col min="8071" max="8319" width="10.140625" style="2"/>
    <col min="8320" max="8320" width="5.28515625" style="2" customWidth="1"/>
    <col min="8321" max="8321" width="23" style="2" customWidth="1"/>
    <col min="8322" max="8322" width="18" style="2" customWidth="1"/>
    <col min="8323" max="8323" width="12" style="2" customWidth="1"/>
    <col min="8324" max="8324" width="11" style="2" customWidth="1"/>
    <col min="8325" max="8325" width="10.85546875" style="2" customWidth="1"/>
    <col min="8326" max="8326" width="9.42578125" style="2" customWidth="1"/>
    <col min="8327" max="8575" width="10.140625" style="2"/>
    <col min="8576" max="8576" width="5.28515625" style="2" customWidth="1"/>
    <col min="8577" max="8577" width="23" style="2" customWidth="1"/>
    <col min="8578" max="8578" width="18" style="2" customWidth="1"/>
    <col min="8579" max="8579" width="12" style="2" customWidth="1"/>
    <col min="8580" max="8580" width="11" style="2" customWidth="1"/>
    <col min="8581" max="8581" width="10.85546875" style="2" customWidth="1"/>
    <col min="8582" max="8582" width="9.42578125" style="2" customWidth="1"/>
    <col min="8583" max="8831" width="10.140625" style="2"/>
    <col min="8832" max="8832" width="5.28515625" style="2" customWidth="1"/>
    <col min="8833" max="8833" width="23" style="2" customWidth="1"/>
    <col min="8834" max="8834" width="18" style="2" customWidth="1"/>
    <col min="8835" max="8835" width="12" style="2" customWidth="1"/>
    <col min="8836" max="8836" width="11" style="2" customWidth="1"/>
    <col min="8837" max="8837" width="10.85546875" style="2" customWidth="1"/>
    <col min="8838" max="8838" width="9.42578125" style="2" customWidth="1"/>
    <col min="8839" max="9087" width="10.140625" style="2"/>
    <col min="9088" max="9088" width="5.28515625" style="2" customWidth="1"/>
    <col min="9089" max="9089" width="23" style="2" customWidth="1"/>
    <col min="9090" max="9090" width="18" style="2" customWidth="1"/>
    <col min="9091" max="9091" width="12" style="2" customWidth="1"/>
    <col min="9092" max="9092" width="11" style="2" customWidth="1"/>
    <col min="9093" max="9093" width="10.85546875" style="2" customWidth="1"/>
    <col min="9094" max="9094" width="9.42578125" style="2" customWidth="1"/>
    <col min="9095" max="9343" width="10.140625" style="2"/>
    <col min="9344" max="9344" width="5.28515625" style="2" customWidth="1"/>
    <col min="9345" max="9345" width="23" style="2" customWidth="1"/>
    <col min="9346" max="9346" width="18" style="2" customWidth="1"/>
    <col min="9347" max="9347" width="12" style="2" customWidth="1"/>
    <col min="9348" max="9348" width="11" style="2" customWidth="1"/>
    <col min="9349" max="9349" width="10.85546875" style="2" customWidth="1"/>
    <col min="9350" max="9350" width="9.42578125" style="2" customWidth="1"/>
    <col min="9351" max="9599" width="10.140625" style="2"/>
    <col min="9600" max="9600" width="5.28515625" style="2" customWidth="1"/>
    <col min="9601" max="9601" width="23" style="2" customWidth="1"/>
    <col min="9602" max="9602" width="18" style="2" customWidth="1"/>
    <col min="9603" max="9603" width="12" style="2" customWidth="1"/>
    <col min="9604" max="9604" width="11" style="2" customWidth="1"/>
    <col min="9605" max="9605" width="10.85546875" style="2" customWidth="1"/>
    <col min="9606" max="9606" width="9.42578125" style="2" customWidth="1"/>
    <col min="9607" max="9855" width="10.140625" style="2"/>
    <col min="9856" max="9856" width="5.28515625" style="2" customWidth="1"/>
    <col min="9857" max="9857" width="23" style="2" customWidth="1"/>
    <col min="9858" max="9858" width="18" style="2" customWidth="1"/>
    <col min="9859" max="9859" width="12" style="2" customWidth="1"/>
    <col min="9860" max="9860" width="11" style="2" customWidth="1"/>
    <col min="9861" max="9861" width="10.85546875" style="2" customWidth="1"/>
    <col min="9862" max="9862" width="9.42578125" style="2" customWidth="1"/>
    <col min="9863" max="10111" width="10.140625" style="2"/>
    <col min="10112" max="10112" width="5.28515625" style="2" customWidth="1"/>
    <col min="10113" max="10113" width="23" style="2" customWidth="1"/>
    <col min="10114" max="10114" width="18" style="2" customWidth="1"/>
    <col min="10115" max="10115" width="12" style="2" customWidth="1"/>
    <col min="10116" max="10116" width="11" style="2" customWidth="1"/>
    <col min="10117" max="10117" width="10.85546875" style="2" customWidth="1"/>
    <col min="10118" max="10118" width="9.42578125" style="2" customWidth="1"/>
    <col min="10119" max="10367" width="10.140625" style="2"/>
    <col min="10368" max="10368" width="5.28515625" style="2" customWidth="1"/>
    <col min="10369" max="10369" width="23" style="2" customWidth="1"/>
    <col min="10370" max="10370" width="18" style="2" customWidth="1"/>
    <col min="10371" max="10371" width="12" style="2" customWidth="1"/>
    <col min="10372" max="10372" width="11" style="2" customWidth="1"/>
    <col min="10373" max="10373" width="10.85546875" style="2" customWidth="1"/>
    <col min="10374" max="10374" width="9.42578125" style="2" customWidth="1"/>
    <col min="10375" max="10623" width="10.140625" style="2"/>
    <col min="10624" max="10624" width="5.28515625" style="2" customWidth="1"/>
    <col min="10625" max="10625" width="23" style="2" customWidth="1"/>
    <col min="10626" max="10626" width="18" style="2" customWidth="1"/>
    <col min="10627" max="10627" width="12" style="2" customWidth="1"/>
    <col min="10628" max="10628" width="11" style="2" customWidth="1"/>
    <col min="10629" max="10629" width="10.85546875" style="2" customWidth="1"/>
    <col min="10630" max="10630" width="9.42578125" style="2" customWidth="1"/>
    <col min="10631" max="10879" width="10.140625" style="2"/>
    <col min="10880" max="10880" width="5.28515625" style="2" customWidth="1"/>
    <col min="10881" max="10881" width="23" style="2" customWidth="1"/>
    <col min="10882" max="10882" width="18" style="2" customWidth="1"/>
    <col min="10883" max="10883" width="12" style="2" customWidth="1"/>
    <col min="10884" max="10884" width="11" style="2" customWidth="1"/>
    <col min="10885" max="10885" width="10.85546875" style="2" customWidth="1"/>
    <col min="10886" max="10886" width="9.42578125" style="2" customWidth="1"/>
    <col min="10887" max="11135" width="10.140625" style="2"/>
    <col min="11136" max="11136" width="5.28515625" style="2" customWidth="1"/>
    <col min="11137" max="11137" width="23" style="2" customWidth="1"/>
    <col min="11138" max="11138" width="18" style="2" customWidth="1"/>
    <col min="11139" max="11139" width="12" style="2" customWidth="1"/>
    <col min="11140" max="11140" width="11" style="2" customWidth="1"/>
    <col min="11141" max="11141" width="10.85546875" style="2" customWidth="1"/>
    <col min="11142" max="11142" width="9.42578125" style="2" customWidth="1"/>
    <col min="11143" max="11391" width="10.140625" style="2"/>
    <col min="11392" max="11392" width="5.28515625" style="2" customWidth="1"/>
    <col min="11393" max="11393" width="23" style="2" customWidth="1"/>
    <col min="11394" max="11394" width="18" style="2" customWidth="1"/>
    <col min="11395" max="11395" width="12" style="2" customWidth="1"/>
    <col min="11396" max="11396" width="11" style="2" customWidth="1"/>
    <col min="11397" max="11397" width="10.85546875" style="2" customWidth="1"/>
    <col min="11398" max="11398" width="9.42578125" style="2" customWidth="1"/>
    <col min="11399" max="11647" width="10.140625" style="2"/>
    <col min="11648" max="11648" width="5.28515625" style="2" customWidth="1"/>
    <col min="11649" max="11649" width="23" style="2" customWidth="1"/>
    <col min="11650" max="11650" width="18" style="2" customWidth="1"/>
    <col min="11651" max="11651" width="12" style="2" customWidth="1"/>
    <col min="11652" max="11652" width="11" style="2" customWidth="1"/>
    <col min="11653" max="11653" width="10.85546875" style="2" customWidth="1"/>
    <col min="11654" max="11654" width="9.42578125" style="2" customWidth="1"/>
    <col min="11655" max="11903" width="10.140625" style="2"/>
    <col min="11904" max="11904" width="5.28515625" style="2" customWidth="1"/>
    <col min="11905" max="11905" width="23" style="2" customWidth="1"/>
    <col min="11906" max="11906" width="18" style="2" customWidth="1"/>
    <col min="11907" max="11907" width="12" style="2" customWidth="1"/>
    <col min="11908" max="11908" width="11" style="2" customWidth="1"/>
    <col min="11909" max="11909" width="10.85546875" style="2" customWidth="1"/>
    <col min="11910" max="11910" width="9.42578125" style="2" customWidth="1"/>
    <col min="11911" max="12159" width="10.140625" style="2"/>
    <col min="12160" max="12160" width="5.28515625" style="2" customWidth="1"/>
    <col min="12161" max="12161" width="23" style="2" customWidth="1"/>
    <col min="12162" max="12162" width="18" style="2" customWidth="1"/>
    <col min="12163" max="12163" width="12" style="2" customWidth="1"/>
    <col min="12164" max="12164" width="11" style="2" customWidth="1"/>
    <col min="12165" max="12165" width="10.85546875" style="2" customWidth="1"/>
    <col min="12166" max="12166" width="9.42578125" style="2" customWidth="1"/>
    <col min="12167" max="12415" width="10.140625" style="2"/>
    <col min="12416" max="12416" width="5.28515625" style="2" customWidth="1"/>
    <col min="12417" max="12417" width="23" style="2" customWidth="1"/>
    <col min="12418" max="12418" width="18" style="2" customWidth="1"/>
    <col min="12419" max="12419" width="12" style="2" customWidth="1"/>
    <col min="12420" max="12420" width="11" style="2" customWidth="1"/>
    <col min="12421" max="12421" width="10.85546875" style="2" customWidth="1"/>
    <col min="12422" max="12422" width="9.42578125" style="2" customWidth="1"/>
    <col min="12423" max="12671" width="10.140625" style="2"/>
    <col min="12672" max="12672" width="5.28515625" style="2" customWidth="1"/>
    <col min="12673" max="12673" width="23" style="2" customWidth="1"/>
    <col min="12674" max="12674" width="18" style="2" customWidth="1"/>
    <col min="12675" max="12675" width="12" style="2" customWidth="1"/>
    <col min="12676" max="12676" width="11" style="2" customWidth="1"/>
    <col min="12677" max="12677" width="10.85546875" style="2" customWidth="1"/>
    <col min="12678" max="12678" width="9.42578125" style="2" customWidth="1"/>
    <col min="12679" max="12927" width="10.140625" style="2"/>
    <col min="12928" max="12928" width="5.28515625" style="2" customWidth="1"/>
    <col min="12929" max="12929" width="23" style="2" customWidth="1"/>
    <col min="12930" max="12930" width="18" style="2" customWidth="1"/>
    <col min="12931" max="12931" width="12" style="2" customWidth="1"/>
    <col min="12932" max="12932" width="11" style="2" customWidth="1"/>
    <col min="12933" max="12933" width="10.85546875" style="2" customWidth="1"/>
    <col min="12934" max="12934" width="9.42578125" style="2" customWidth="1"/>
    <col min="12935" max="13183" width="10.140625" style="2"/>
    <col min="13184" max="13184" width="5.28515625" style="2" customWidth="1"/>
    <col min="13185" max="13185" width="23" style="2" customWidth="1"/>
    <col min="13186" max="13186" width="18" style="2" customWidth="1"/>
    <col min="13187" max="13187" width="12" style="2" customWidth="1"/>
    <col min="13188" max="13188" width="11" style="2" customWidth="1"/>
    <col min="13189" max="13189" width="10.85546875" style="2" customWidth="1"/>
    <col min="13190" max="13190" width="9.42578125" style="2" customWidth="1"/>
    <col min="13191" max="13439" width="10.140625" style="2"/>
    <col min="13440" max="13440" width="5.28515625" style="2" customWidth="1"/>
    <col min="13441" max="13441" width="23" style="2" customWidth="1"/>
    <col min="13442" max="13442" width="18" style="2" customWidth="1"/>
    <col min="13443" max="13443" width="12" style="2" customWidth="1"/>
    <col min="13444" max="13444" width="11" style="2" customWidth="1"/>
    <col min="13445" max="13445" width="10.85546875" style="2" customWidth="1"/>
    <col min="13446" max="13446" width="9.42578125" style="2" customWidth="1"/>
    <col min="13447" max="13695" width="10.140625" style="2"/>
    <col min="13696" max="13696" width="5.28515625" style="2" customWidth="1"/>
    <col min="13697" max="13697" width="23" style="2" customWidth="1"/>
    <col min="13698" max="13698" width="18" style="2" customWidth="1"/>
    <col min="13699" max="13699" width="12" style="2" customWidth="1"/>
    <col min="13700" max="13700" width="11" style="2" customWidth="1"/>
    <col min="13701" max="13701" width="10.85546875" style="2" customWidth="1"/>
    <col min="13702" max="13702" width="9.42578125" style="2" customWidth="1"/>
    <col min="13703" max="13951" width="10.140625" style="2"/>
    <col min="13952" max="13952" width="5.28515625" style="2" customWidth="1"/>
    <col min="13953" max="13953" width="23" style="2" customWidth="1"/>
    <col min="13954" max="13954" width="18" style="2" customWidth="1"/>
    <col min="13955" max="13955" width="12" style="2" customWidth="1"/>
    <col min="13956" max="13956" width="11" style="2" customWidth="1"/>
    <col min="13957" max="13957" width="10.85546875" style="2" customWidth="1"/>
    <col min="13958" max="13958" width="9.42578125" style="2" customWidth="1"/>
    <col min="13959" max="14207" width="10.140625" style="2"/>
    <col min="14208" max="14208" width="5.28515625" style="2" customWidth="1"/>
    <col min="14209" max="14209" width="23" style="2" customWidth="1"/>
    <col min="14210" max="14210" width="18" style="2" customWidth="1"/>
    <col min="14211" max="14211" width="12" style="2" customWidth="1"/>
    <col min="14212" max="14212" width="11" style="2" customWidth="1"/>
    <col min="14213" max="14213" width="10.85546875" style="2" customWidth="1"/>
    <col min="14214" max="14214" width="9.42578125" style="2" customWidth="1"/>
    <col min="14215" max="14463" width="10.140625" style="2"/>
    <col min="14464" max="14464" width="5.28515625" style="2" customWidth="1"/>
    <col min="14465" max="14465" width="23" style="2" customWidth="1"/>
    <col min="14466" max="14466" width="18" style="2" customWidth="1"/>
    <col min="14467" max="14467" width="12" style="2" customWidth="1"/>
    <col min="14468" max="14468" width="11" style="2" customWidth="1"/>
    <col min="14469" max="14469" width="10.85546875" style="2" customWidth="1"/>
    <col min="14470" max="14470" width="9.42578125" style="2" customWidth="1"/>
    <col min="14471" max="14719" width="10.140625" style="2"/>
    <col min="14720" max="14720" width="5.28515625" style="2" customWidth="1"/>
    <col min="14721" max="14721" width="23" style="2" customWidth="1"/>
    <col min="14722" max="14722" width="18" style="2" customWidth="1"/>
    <col min="14723" max="14723" width="12" style="2" customWidth="1"/>
    <col min="14724" max="14724" width="11" style="2" customWidth="1"/>
    <col min="14725" max="14725" width="10.85546875" style="2" customWidth="1"/>
    <col min="14726" max="14726" width="9.42578125" style="2" customWidth="1"/>
    <col min="14727" max="14975" width="10.140625" style="2"/>
    <col min="14976" max="14976" width="5.28515625" style="2" customWidth="1"/>
    <col min="14977" max="14977" width="23" style="2" customWidth="1"/>
    <col min="14978" max="14978" width="18" style="2" customWidth="1"/>
    <col min="14979" max="14979" width="12" style="2" customWidth="1"/>
    <col min="14980" max="14980" width="11" style="2" customWidth="1"/>
    <col min="14981" max="14981" width="10.85546875" style="2" customWidth="1"/>
    <col min="14982" max="14982" width="9.42578125" style="2" customWidth="1"/>
    <col min="14983" max="15231" width="10.140625" style="2"/>
    <col min="15232" max="15232" width="5.28515625" style="2" customWidth="1"/>
    <col min="15233" max="15233" width="23" style="2" customWidth="1"/>
    <col min="15234" max="15234" width="18" style="2" customWidth="1"/>
    <col min="15235" max="15235" width="12" style="2" customWidth="1"/>
    <col min="15236" max="15236" width="11" style="2" customWidth="1"/>
    <col min="15237" max="15237" width="10.85546875" style="2" customWidth="1"/>
    <col min="15238" max="15238" width="9.42578125" style="2" customWidth="1"/>
    <col min="15239" max="15487" width="10.140625" style="2"/>
    <col min="15488" max="15488" width="5.28515625" style="2" customWidth="1"/>
    <col min="15489" max="15489" width="23" style="2" customWidth="1"/>
    <col min="15490" max="15490" width="18" style="2" customWidth="1"/>
    <col min="15491" max="15491" width="12" style="2" customWidth="1"/>
    <col min="15492" max="15492" width="11" style="2" customWidth="1"/>
    <col min="15493" max="15493" width="10.85546875" style="2" customWidth="1"/>
    <col min="15494" max="15494" width="9.42578125" style="2" customWidth="1"/>
    <col min="15495" max="15743" width="10.140625" style="2"/>
    <col min="15744" max="15744" width="5.28515625" style="2" customWidth="1"/>
    <col min="15745" max="15745" width="23" style="2" customWidth="1"/>
    <col min="15746" max="15746" width="18" style="2" customWidth="1"/>
    <col min="15747" max="15747" width="12" style="2" customWidth="1"/>
    <col min="15748" max="15748" width="11" style="2" customWidth="1"/>
    <col min="15749" max="15749" width="10.85546875" style="2" customWidth="1"/>
    <col min="15750" max="15750" width="9.42578125" style="2" customWidth="1"/>
    <col min="15751" max="15999" width="10.140625" style="2"/>
    <col min="16000" max="16000" width="5.28515625" style="2" customWidth="1"/>
    <col min="16001" max="16001" width="23" style="2" customWidth="1"/>
    <col min="16002" max="16002" width="18" style="2" customWidth="1"/>
    <col min="16003" max="16003" width="12" style="2" customWidth="1"/>
    <col min="16004" max="16004" width="11" style="2" customWidth="1"/>
    <col min="16005" max="16005" width="10.85546875" style="2" customWidth="1"/>
    <col min="16006" max="16006" width="9.42578125" style="2" customWidth="1"/>
    <col min="16007" max="16384" width="10.140625" style="2"/>
  </cols>
  <sheetData>
    <row r="1" spans="1:7" ht="15.75" x14ac:dyDescent="0.25">
      <c r="A1" s="6"/>
      <c r="B1" s="6"/>
      <c r="C1" s="6" t="s">
        <v>102</v>
      </c>
      <c r="D1" s="6"/>
      <c r="E1" s="6"/>
      <c r="F1" s="6"/>
      <c r="G1" s="6"/>
    </row>
    <row r="2" spans="1:7" ht="15.75" x14ac:dyDescent="0.25">
      <c r="A2" s="6"/>
      <c r="B2" s="6"/>
      <c r="C2" s="6" t="s">
        <v>177</v>
      </c>
      <c r="D2" s="6"/>
      <c r="E2" s="6"/>
      <c r="F2" s="6"/>
      <c r="G2" s="6"/>
    </row>
    <row r="3" spans="1:7" ht="15.75" x14ac:dyDescent="0.25">
      <c r="A3" s="6"/>
      <c r="B3" s="6"/>
      <c r="C3" s="6" t="s">
        <v>103</v>
      </c>
      <c r="D3" s="6"/>
      <c r="E3" s="6"/>
      <c r="F3" s="6"/>
      <c r="G3" s="6"/>
    </row>
    <row r="4" spans="1:7" ht="15.75" x14ac:dyDescent="0.25">
      <c r="A4" s="6"/>
      <c r="B4" s="6"/>
      <c r="C4" s="53" t="s">
        <v>218</v>
      </c>
      <c r="D4" s="53"/>
      <c r="E4" s="53"/>
      <c r="F4" s="53"/>
      <c r="G4" s="53"/>
    </row>
    <row r="5" spans="1:7" ht="15.75" x14ac:dyDescent="0.25">
      <c r="A5" s="6"/>
      <c r="B5" s="6"/>
      <c r="C5" s="30" t="s">
        <v>231</v>
      </c>
      <c r="D5" s="30"/>
      <c r="E5" s="30"/>
      <c r="F5" s="30"/>
      <c r="G5" s="30"/>
    </row>
    <row r="6" spans="1:7" ht="15.75" x14ac:dyDescent="0.25">
      <c r="A6" s="6"/>
      <c r="B6" s="6"/>
      <c r="C6" s="1" t="s">
        <v>217</v>
      </c>
      <c r="D6" s="6"/>
      <c r="E6" s="6"/>
      <c r="F6" s="6"/>
      <c r="G6" s="6"/>
    </row>
    <row r="7" spans="1:7" ht="15.75" x14ac:dyDescent="0.25">
      <c r="A7" s="6"/>
      <c r="B7" s="6"/>
      <c r="C7" s="6"/>
      <c r="D7" s="6"/>
      <c r="E7" s="6"/>
      <c r="F7" s="6"/>
      <c r="G7" s="6"/>
    </row>
    <row r="8" spans="1:7" ht="15.75" customHeight="1" x14ac:dyDescent="0.2">
      <c r="A8" s="54" t="s">
        <v>164</v>
      </c>
      <c r="B8" s="54"/>
      <c r="C8" s="54"/>
      <c r="D8" s="54"/>
      <c r="E8" s="54"/>
      <c r="F8" s="54"/>
      <c r="G8" s="54"/>
    </row>
    <row r="9" spans="1:7" ht="15.75" customHeight="1" x14ac:dyDescent="0.2">
      <c r="A9" s="54"/>
      <c r="B9" s="54"/>
      <c r="C9" s="54"/>
      <c r="D9" s="54"/>
      <c r="E9" s="54"/>
      <c r="F9" s="54"/>
      <c r="G9" s="54"/>
    </row>
    <row r="10" spans="1:7" ht="15.75" customHeight="1" x14ac:dyDescent="0.25">
      <c r="A10" s="26"/>
      <c r="B10" s="26"/>
      <c r="C10" s="26"/>
      <c r="D10" s="6"/>
      <c r="E10" s="6"/>
      <c r="F10" s="6"/>
      <c r="G10" s="19" t="s">
        <v>143</v>
      </c>
    </row>
    <row r="11" spans="1:7" ht="15.75" x14ac:dyDescent="0.25">
      <c r="A11" s="48" t="s">
        <v>0</v>
      </c>
      <c r="B11" s="48" t="s">
        <v>104</v>
      </c>
      <c r="C11" s="48" t="s">
        <v>105</v>
      </c>
      <c r="D11" s="55" t="s">
        <v>101</v>
      </c>
      <c r="E11" s="49" t="s">
        <v>2</v>
      </c>
      <c r="F11" s="49"/>
      <c r="G11" s="49"/>
    </row>
    <row r="12" spans="1:7" ht="15.75" customHeight="1" x14ac:dyDescent="0.25">
      <c r="A12" s="48"/>
      <c r="B12" s="48"/>
      <c r="C12" s="48"/>
      <c r="D12" s="55"/>
      <c r="E12" s="48" t="s">
        <v>45</v>
      </c>
      <c r="F12" s="48"/>
      <c r="G12" s="48" t="s">
        <v>46</v>
      </c>
    </row>
    <row r="13" spans="1:7" ht="47.25" x14ac:dyDescent="0.25">
      <c r="A13" s="48"/>
      <c r="B13" s="48"/>
      <c r="C13" s="48"/>
      <c r="D13" s="55"/>
      <c r="E13" s="9" t="s">
        <v>47</v>
      </c>
      <c r="F13" s="9" t="s">
        <v>48</v>
      </c>
      <c r="G13" s="48"/>
    </row>
    <row r="14" spans="1:7" ht="15.75" x14ac:dyDescent="0.25">
      <c r="A14" s="35">
        <v>1</v>
      </c>
      <c r="B14" s="34">
        <v>2</v>
      </c>
      <c r="C14" s="34">
        <v>3</v>
      </c>
      <c r="D14" s="35">
        <v>4</v>
      </c>
      <c r="E14" s="35">
        <v>5</v>
      </c>
      <c r="F14" s="35">
        <v>6</v>
      </c>
      <c r="G14" s="35">
        <v>7</v>
      </c>
    </row>
    <row r="15" spans="1:7" ht="47.25" x14ac:dyDescent="0.25">
      <c r="A15" s="50" t="s">
        <v>112</v>
      </c>
      <c r="B15" s="51" t="s">
        <v>113</v>
      </c>
      <c r="C15" s="34" t="s">
        <v>79</v>
      </c>
      <c r="D15" s="31">
        <v>1237</v>
      </c>
      <c r="E15" s="31">
        <v>249.8</v>
      </c>
      <c r="F15" s="31">
        <v>0</v>
      </c>
      <c r="G15" s="31">
        <v>987.2</v>
      </c>
    </row>
    <row r="16" spans="1:7" ht="31.5" x14ac:dyDescent="0.25">
      <c r="A16" s="50"/>
      <c r="B16" s="51"/>
      <c r="C16" s="34" t="s">
        <v>3</v>
      </c>
      <c r="D16" s="31">
        <v>133.6</v>
      </c>
      <c r="E16" s="31">
        <v>133.6</v>
      </c>
      <c r="F16" s="31">
        <v>0</v>
      </c>
      <c r="G16" s="31">
        <v>0</v>
      </c>
    </row>
    <row r="17" spans="1:7" ht="47.25" x14ac:dyDescent="0.25">
      <c r="A17" s="50"/>
      <c r="B17" s="51"/>
      <c r="C17" s="34" t="s">
        <v>67</v>
      </c>
      <c r="D17" s="31">
        <v>42.7</v>
      </c>
      <c r="E17" s="31">
        <v>42.7</v>
      </c>
      <c r="F17" s="31"/>
      <c r="G17" s="31"/>
    </row>
    <row r="18" spans="1:7" ht="15.75" x14ac:dyDescent="0.25">
      <c r="A18" s="50"/>
      <c r="B18" s="51"/>
      <c r="C18" s="34" t="s">
        <v>114</v>
      </c>
      <c r="D18" s="32">
        <v>1413.3</v>
      </c>
      <c r="E18" s="32">
        <v>426.1</v>
      </c>
      <c r="F18" s="32">
        <v>0</v>
      </c>
      <c r="G18" s="32">
        <v>987.2</v>
      </c>
    </row>
    <row r="19" spans="1:7" ht="47.25" x14ac:dyDescent="0.25">
      <c r="A19" s="36" t="s">
        <v>115</v>
      </c>
      <c r="B19" s="37" t="s">
        <v>116</v>
      </c>
      <c r="C19" s="34" t="s">
        <v>67</v>
      </c>
      <c r="D19" s="32">
        <v>678.3</v>
      </c>
      <c r="E19" s="32">
        <v>227.2</v>
      </c>
      <c r="F19" s="32">
        <v>0</v>
      </c>
      <c r="G19" s="32">
        <v>451.1</v>
      </c>
    </row>
    <row r="20" spans="1:7" ht="31.5" x14ac:dyDescent="0.25">
      <c r="A20" s="56" t="s">
        <v>117</v>
      </c>
      <c r="B20" s="51" t="s">
        <v>51</v>
      </c>
      <c r="C20" s="34" t="s">
        <v>3</v>
      </c>
      <c r="D20" s="31">
        <v>9712.7999999999993</v>
      </c>
      <c r="E20" s="31">
        <v>8702</v>
      </c>
      <c r="F20" s="31">
        <v>5022.2</v>
      </c>
      <c r="G20" s="31">
        <v>1010.8</v>
      </c>
    </row>
    <row r="21" spans="1:7" ht="47.25" x14ac:dyDescent="0.25">
      <c r="A21" s="56"/>
      <c r="B21" s="51"/>
      <c r="C21" s="34" t="s">
        <v>67</v>
      </c>
      <c r="D21" s="31">
        <v>241.6</v>
      </c>
      <c r="E21" s="31">
        <v>241.6</v>
      </c>
      <c r="F21" s="31">
        <v>0</v>
      </c>
      <c r="G21" s="31">
        <v>0</v>
      </c>
    </row>
    <row r="22" spans="1:7" ht="47.25" x14ac:dyDescent="0.25">
      <c r="A22" s="56"/>
      <c r="B22" s="51"/>
      <c r="C22" s="34" t="s">
        <v>49</v>
      </c>
      <c r="D22" s="31">
        <v>160</v>
      </c>
      <c r="E22" s="31">
        <v>159</v>
      </c>
      <c r="F22" s="31">
        <v>116.9</v>
      </c>
      <c r="G22" s="31">
        <v>1</v>
      </c>
    </row>
    <row r="23" spans="1:7" ht="15.75" x14ac:dyDescent="0.25">
      <c r="A23" s="56"/>
      <c r="B23" s="51"/>
      <c r="C23" s="34" t="s">
        <v>114</v>
      </c>
      <c r="D23" s="32">
        <v>10114.4</v>
      </c>
      <c r="E23" s="32">
        <v>9102.6</v>
      </c>
      <c r="F23" s="32">
        <v>5139.1000000000004</v>
      </c>
      <c r="G23" s="32">
        <v>1011.8</v>
      </c>
    </row>
    <row r="24" spans="1:7" ht="47.25" x14ac:dyDescent="0.25">
      <c r="A24" s="36" t="s">
        <v>176</v>
      </c>
      <c r="B24" s="37" t="s">
        <v>106</v>
      </c>
      <c r="C24" s="34" t="s">
        <v>67</v>
      </c>
      <c r="D24" s="32">
        <v>445.8</v>
      </c>
      <c r="E24" s="32">
        <v>342.2</v>
      </c>
      <c r="F24" s="32">
        <v>0</v>
      </c>
      <c r="G24" s="32">
        <v>103.6</v>
      </c>
    </row>
    <row r="25" spans="1:7" ht="47.25" x14ac:dyDescent="0.25">
      <c r="A25" s="50" t="s">
        <v>118</v>
      </c>
      <c r="B25" s="51" t="s">
        <v>80</v>
      </c>
      <c r="C25" s="34" t="s">
        <v>67</v>
      </c>
      <c r="D25" s="31">
        <v>205.6</v>
      </c>
      <c r="E25" s="31">
        <v>34.799999999999997</v>
      </c>
      <c r="F25" s="31">
        <v>0</v>
      </c>
      <c r="G25" s="31">
        <v>170.8</v>
      </c>
    </row>
    <row r="26" spans="1:7" ht="32.25" customHeight="1" x14ac:dyDescent="0.25">
      <c r="A26" s="50"/>
      <c r="B26" s="51"/>
      <c r="C26" s="34" t="s">
        <v>79</v>
      </c>
      <c r="D26" s="31">
        <v>50</v>
      </c>
      <c r="E26" s="31">
        <v>0</v>
      </c>
      <c r="F26" s="31">
        <v>0</v>
      </c>
      <c r="G26" s="31">
        <v>50</v>
      </c>
    </row>
    <row r="27" spans="1:7" ht="31.5" x14ac:dyDescent="0.25">
      <c r="A27" s="50"/>
      <c r="B27" s="51"/>
      <c r="C27" s="34" t="s">
        <v>4</v>
      </c>
      <c r="D27" s="31">
        <v>5125.3</v>
      </c>
      <c r="E27" s="31">
        <v>5122.8</v>
      </c>
      <c r="F27" s="31">
        <v>6.6</v>
      </c>
      <c r="G27" s="31">
        <v>2.5</v>
      </c>
    </row>
    <row r="28" spans="1:7" ht="15.75" x14ac:dyDescent="0.25">
      <c r="A28" s="50"/>
      <c r="B28" s="51"/>
      <c r="C28" s="34" t="s">
        <v>114</v>
      </c>
      <c r="D28" s="32">
        <v>5380.9</v>
      </c>
      <c r="E28" s="32">
        <v>5157.6000000000004</v>
      </c>
      <c r="F28" s="32">
        <v>6.6</v>
      </c>
      <c r="G28" s="32">
        <v>223.3</v>
      </c>
    </row>
    <row r="29" spans="1:7" ht="31.5" x14ac:dyDescent="0.25">
      <c r="A29" s="50" t="s">
        <v>119</v>
      </c>
      <c r="B29" s="51" t="s">
        <v>107</v>
      </c>
      <c r="C29" s="34" t="s">
        <v>3</v>
      </c>
      <c r="D29" s="31">
        <v>150</v>
      </c>
      <c r="E29" s="31">
        <v>57</v>
      </c>
      <c r="F29" s="31">
        <v>0</v>
      </c>
      <c r="G29" s="31">
        <v>93</v>
      </c>
    </row>
    <row r="30" spans="1:7" ht="47.25" x14ac:dyDescent="0.25">
      <c r="A30" s="50"/>
      <c r="B30" s="51"/>
      <c r="C30" s="34" t="s">
        <v>67</v>
      </c>
      <c r="D30" s="31">
        <v>3448.2</v>
      </c>
      <c r="E30" s="31">
        <v>34.5</v>
      </c>
      <c r="F30" s="31">
        <v>1.1000000000000001</v>
      </c>
      <c r="G30" s="31">
        <v>3413.7</v>
      </c>
    </row>
    <row r="31" spans="1:7" ht="31.5" x14ac:dyDescent="0.25">
      <c r="A31" s="50"/>
      <c r="B31" s="51"/>
      <c r="C31" s="34" t="s">
        <v>4</v>
      </c>
      <c r="D31" s="31">
        <v>9528.5</v>
      </c>
      <c r="E31" s="31">
        <v>8769</v>
      </c>
      <c r="F31" s="31">
        <v>0</v>
      </c>
      <c r="G31" s="31">
        <v>759.5</v>
      </c>
    </row>
    <row r="32" spans="1:7" ht="15.75" x14ac:dyDescent="0.25">
      <c r="A32" s="50"/>
      <c r="B32" s="51"/>
      <c r="C32" s="34" t="s">
        <v>114</v>
      </c>
      <c r="D32" s="32">
        <v>13126.7</v>
      </c>
      <c r="E32" s="32">
        <v>8860.5</v>
      </c>
      <c r="F32" s="32">
        <v>1.1000000000000001</v>
      </c>
      <c r="G32" s="32">
        <v>4266.2</v>
      </c>
    </row>
    <row r="33" spans="1:7" ht="31.5" x14ac:dyDescent="0.25">
      <c r="A33" s="50" t="s">
        <v>120</v>
      </c>
      <c r="B33" s="51" t="s">
        <v>146</v>
      </c>
      <c r="C33" s="34" t="s">
        <v>3</v>
      </c>
      <c r="D33" s="31">
        <v>768.6</v>
      </c>
      <c r="E33" s="31">
        <v>201</v>
      </c>
      <c r="F33" s="31">
        <v>0</v>
      </c>
      <c r="G33" s="31">
        <v>567.6</v>
      </c>
    </row>
    <row r="34" spans="1:7" ht="47.25" x14ac:dyDescent="0.25">
      <c r="A34" s="50"/>
      <c r="B34" s="51"/>
      <c r="C34" s="34" t="s">
        <v>67</v>
      </c>
      <c r="D34" s="31">
        <v>688.7</v>
      </c>
      <c r="E34" s="31">
        <v>0</v>
      </c>
      <c r="F34" s="31">
        <v>0</v>
      </c>
      <c r="G34" s="31">
        <v>688.7</v>
      </c>
    </row>
    <row r="35" spans="1:7" ht="31.5" x14ac:dyDescent="0.25">
      <c r="A35" s="50"/>
      <c r="B35" s="51"/>
      <c r="C35" s="34" t="s">
        <v>4</v>
      </c>
      <c r="D35" s="31">
        <v>9587.2000000000007</v>
      </c>
      <c r="E35" s="31">
        <v>6399.8</v>
      </c>
      <c r="F35" s="31">
        <v>340.4</v>
      </c>
      <c r="G35" s="31">
        <v>3187.4</v>
      </c>
    </row>
    <row r="36" spans="1:7" ht="15.75" x14ac:dyDescent="0.25">
      <c r="A36" s="50"/>
      <c r="B36" s="51"/>
      <c r="C36" s="34" t="s">
        <v>114</v>
      </c>
      <c r="D36" s="32">
        <v>11044.5</v>
      </c>
      <c r="E36" s="32">
        <v>6600.8</v>
      </c>
      <c r="F36" s="32">
        <v>340.4</v>
      </c>
      <c r="G36" s="32">
        <v>4443.7</v>
      </c>
    </row>
    <row r="37" spans="1:7" ht="47.25" x14ac:dyDescent="0.25">
      <c r="A37" s="50" t="s">
        <v>127</v>
      </c>
      <c r="B37" s="51" t="s">
        <v>154</v>
      </c>
      <c r="C37" s="34" t="s">
        <v>67</v>
      </c>
      <c r="D37" s="31">
        <v>177.4</v>
      </c>
      <c r="E37" s="31">
        <v>155.4</v>
      </c>
      <c r="F37" s="31">
        <v>0</v>
      </c>
      <c r="G37" s="31">
        <v>22</v>
      </c>
    </row>
    <row r="38" spans="1:7" ht="31.5" x14ac:dyDescent="0.25">
      <c r="A38" s="50"/>
      <c r="B38" s="52"/>
      <c r="C38" s="34" t="s">
        <v>5</v>
      </c>
      <c r="D38" s="31">
        <v>7458.9</v>
      </c>
      <c r="E38" s="31">
        <v>6996.9</v>
      </c>
      <c r="F38" s="31">
        <v>1982.4</v>
      </c>
      <c r="G38" s="31">
        <v>462</v>
      </c>
    </row>
    <row r="39" spans="1:7" ht="31.5" x14ac:dyDescent="0.25">
      <c r="A39" s="50"/>
      <c r="B39" s="52"/>
      <c r="C39" s="34" t="s">
        <v>4</v>
      </c>
      <c r="D39" s="31">
        <v>136.5</v>
      </c>
      <c r="E39" s="31">
        <v>136.5</v>
      </c>
      <c r="F39" s="31">
        <v>0</v>
      </c>
      <c r="G39" s="31">
        <v>0</v>
      </c>
    </row>
    <row r="40" spans="1:7" ht="30" customHeight="1" x14ac:dyDescent="0.25">
      <c r="A40" s="50"/>
      <c r="B40" s="52"/>
      <c r="C40" s="34" t="s">
        <v>79</v>
      </c>
      <c r="D40" s="31">
        <v>37</v>
      </c>
      <c r="E40" s="31">
        <v>37</v>
      </c>
      <c r="F40" s="31">
        <v>0</v>
      </c>
      <c r="G40" s="31">
        <v>0</v>
      </c>
    </row>
    <row r="41" spans="1:7" ht="15.75" x14ac:dyDescent="0.25">
      <c r="A41" s="50"/>
      <c r="B41" s="52"/>
      <c r="C41" s="34" t="s">
        <v>114</v>
      </c>
      <c r="D41" s="32">
        <v>7809.8</v>
      </c>
      <c r="E41" s="32">
        <v>7325.8</v>
      </c>
      <c r="F41" s="32">
        <v>1982.4</v>
      </c>
      <c r="G41" s="32">
        <v>484</v>
      </c>
    </row>
    <row r="42" spans="1:7" ht="31.5" x14ac:dyDescent="0.25">
      <c r="A42" s="36" t="s">
        <v>121</v>
      </c>
      <c r="B42" s="27" t="s">
        <v>122</v>
      </c>
      <c r="C42" s="34" t="s">
        <v>3</v>
      </c>
      <c r="D42" s="32">
        <v>124.4</v>
      </c>
      <c r="E42" s="32">
        <v>124.4</v>
      </c>
      <c r="F42" s="32">
        <v>7.2</v>
      </c>
      <c r="G42" s="32">
        <v>0</v>
      </c>
    </row>
    <row r="43" spans="1:7" ht="47.25" x14ac:dyDescent="0.25">
      <c r="A43" s="50" t="s">
        <v>123</v>
      </c>
      <c r="B43" s="51" t="s">
        <v>84</v>
      </c>
      <c r="C43" s="34" t="s">
        <v>67</v>
      </c>
      <c r="D43" s="31">
        <v>576.70000000000005</v>
      </c>
      <c r="E43" s="31">
        <v>0</v>
      </c>
      <c r="F43" s="31">
        <v>0</v>
      </c>
      <c r="G43" s="31">
        <v>576.70000000000005</v>
      </c>
    </row>
    <row r="44" spans="1:7" ht="31.5" x14ac:dyDescent="0.25">
      <c r="A44" s="50"/>
      <c r="B44" s="51"/>
      <c r="C44" s="34" t="s">
        <v>3</v>
      </c>
      <c r="D44" s="31">
        <v>38.299999999999997</v>
      </c>
      <c r="E44" s="31">
        <v>0</v>
      </c>
      <c r="F44" s="31">
        <v>0</v>
      </c>
      <c r="G44" s="31">
        <v>38.299999999999997</v>
      </c>
    </row>
    <row r="45" spans="1:7" ht="31.5" x14ac:dyDescent="0.25">
      <c r="A45" s="50"/>
      <c r="B45" s="51"/>
      <c r="C45" s="34" t="s">
        <v>4</v>
      </c>
      <c r="D45" s="31">
        <f>+E45+G45</f>
        <v>5501.2</v>
      </c>
      <c r="E45" s="31">
        <f>4134.5</f>
        <v>4134.5</v>
      </c>
      <c r="F45" s="31">
        <v>0</v>
      </c>
      <c r="G45" s="31">
        <v>1366.7</v>
      </c>
    </row>
    <row r="46" spans="1:7" ht="31.5" x14ac:dyDescent="0.25">
      <c r="A46" s="50"/>
      <c r="B46" s="51"/>
      <c r="C46" s="34" t="s">
        <v>5</v>
      </c>
      <c r="D46" s="31">
        <v>68039.3</v>
      </c>
      <c r="E46" s="31">
        <v>67730.600000000006</v>
      </c>
      <c r="F46" s="31">
        <v>44145.5</v>
      </c>
      <c r="G46" s="31">
        <v>308.7</v>
      </c>
    </row>
    <row r="47" spans="1:7" ht="15.75" x14ac:dyDescent="0.25">
      <c r="A47" s="50"/>
      <c r="B47" s="51"/>
      <c r="C47" s="34" t="s">
        <v>114</v>
      </c>
      <c r="D47" s="32">
        <f>SUM(D43:D46)</f>
        <v>74155.5</v>
      </c>
      <c r="E47" s="32">
        <f t="shared" ref="E47:G47" si="0">SUM(E43:E46)</f>
        <v>71865.100000000006</v>
      </c>
      <c r="F47" s="32">
        <f t="shared" si="0"/>
        <v>44145.5</v>
      </c>
      <c r="G47" s="32">
        <f t="shared" si="0"/>
        <v>2290.4</v>
      </c>
    </row>
    <row r="48" spans="1:7" ht="47.25" x14ac:dyDescent="0.25">
      <c r="A48" s="50" t="s">
        <v>124</v>
      </c>
      <c r="B48" s="51" t="s">
        <v>88</v>
      </c>
      <c r="C48" s="34" t="s">
        <v>67</v>
      </c>
      <c r="D48" s="31">
        <v>15421.4</v>
      </c>
      <c r="E48" s="31">
        <v>16</v>
      </c>
      <c r="F48" s="31">
        <v>0</v>
      </c>
      <c r="G48" s="31">
        <v>15405.4</v>
      </c>
    </row>
    <row r="49" spans="1:7" ht="31.5" x14ac:dyDescent="0.25">
      <c r="A49" s="50"/>
      <c r="B49" s="51"/>
      <c r="C49" s="34" t="s">
        <v>4</v>
      </c>
      <c r="D49" s="31">
        <v>157.30000000000001</v>
      </c>
      <c r="E49" s="31">
        <v>157.30000000000001</v>
      </c>
      <c r="F49" s="31">
        <v>0</v>
      </c>
      <c r="G49" s="31">
        <v>0</v>
      </c>
    </row>
    <row r="50" spans="1:7" ht="31.5" x14ac:dyDescent="0.25">
      <c r="A50" s="50"/>
      <c r="B50" s="51"/>
      <c r="C50" s="34" t="s">
        <v>3</v>
      </c>
      <c r="D50" s="31">
        <v>12</v>
      </c>
      <c r="E50" s="31">
        <v>0</v>
      </c>
      <c r="F50" s="31">
        <v>0</v>
      </c>
      <c r="G50" s="31">
        <v>12</v>
      </c>
    </row>
    <row r="51" spans="1:7" ht="31.5" x14ac:dyDescent="0.25">
      <c r="A51" s="50"/>
      <c r="B51" s="51"/>
      <c r="C51" s="34" t="s">
        <v>5</v>
      </c>
      <c r="D51" s="31">
        <f>+E51+G51</f>
        <v>6634.9</v>
      </c>
      <c r="E51" s="31">
        <f>6367.1</f>
        <v>6367.1</v>
      </c>
      <c r="F51" s="31">
        <v>2129.1</v>
      </c>
      <c r="G51" s="31">
        <v>267.8</v>
      </c>
    </row>
    <row r="52" spans="1:7" ht="15.75" x14ac:dyDescent="0.25">
      <c r="A52" s="50"/>
      <c r="B52" s="51"/>
      <c r="C52" s="34" t="s">
        <v>114</v>
      </c>
      <c r="D52" s="32">
        <f>SUM(D48:D51)</f>
        <v>22225.599999999999</v>
      </c>
      <c r="E52" s="32">
        <f t="shared" ref="E52:G52" si="1">SUM(E48:E51)</f>
        <v>6540.4</v>
      </c>
      <c r="F52" s="32">
        <f t="shared" si="1"/>
        <v>2129.1</v>
      </c>
      <c r="G52" s="32">
        <f t="shared" si="1"/>
        <v>15685.2</v>
      </c>
    </row>
    <row r="53" spans="1:7" ht="31.5" x14ac:dyDescent="0.25">
      <c r="A53" s="50" t="s">
        <v>125</v>
      </c>
      <c r="B53" s="51" t="s">
        <v>91</v>
      </c>
      <c r="C53" s="34" t="s">
        <v>3</v>
      </c>
      <c r="D53" s="31">
        <v>1220</v>
      </c>
      <c r="E53" s="31">
        <v>0</v>
      </c>
      <c r="F53" s="31">
        <v>0</v>
      </c>
      <c r="G53" s="31">
        <v>1220</v>
      </c>
    </row>
    <row r="54" spans="1:7" ht="47.25" x14ac:dyDescent="0.25">
      <c r="A54" s="50"/>
      <c r="B54" s="51"/>
      <c r="C54" s="34" t="s">
        <v>67</v>
      </c>
      <c r="D54" s="31">
        <v>662.8</v>
      </c>
      <c r="E54" s="31">
        <v>126.6</v>
      </c>
      <c r="F54" s="31">
        <v>0</v>
      </c>
      <c r="G54" s="31">
        <v>536.20000000000005</v>
      </c>
    </row>
    <row r="55" spans="1:7" ht="31.5" x14ac:dyDescent="0.25">
      <c r="A55" s="50"/>
      <c r="B55" s="51"/>
      <c r="C55" s="34" t="s">
        <v>4</v>
      </c>
      <c r="D55" s="31">
        <v>570.6</v>
      </c>
      <c r="E55" s="31">
        <v>215.9</v>
      </c>
      <c r="F55" s="31">
        <v>0</v>
      </c>
      <c r="G55" s="31">
        <v>354.7</v>
      </c>
    </row>
    <row r="56" spans="1:7" ht="31.5" x14ac:dyDescent="0.25">
      <c r="A56" s="50"/>
      <c r="B56" s="51"/>
      <c r="C56" s="34" t="s">
        <v>6</v>
      </c>
      <c r="D56" s="31">
        <v>14488.5</v>
      </c>
      <c r="E56" s="31">
        <v>14268.8</v>
      </c>
      <c r="F56" s="31">
        <v>3684.9</v>
      </c>
      <c r="G56" s="31">
        <v>219.7</v>
      </c>
    </row>
    <row r="57" spans="1:7" ht="15.75" x14ac:dyDescent="0.25">
      <c r="A57" s="50"/>
      <c r="B57" s="51"/>
      <c r="C57" s="34" t="s">
        <v>114</v>
      </c>
      <c r="D57" s="32">
        <v>16941.900000000001</v>
      </c>
      <c r="E57" s="32">
        <v>14611.3</v>
      </c>
      <c r="F57" s="32">
        <v>3684.9</v>
      </c>
      <c r="G57" s="32">
        <v>2330.6</v>
      </c>
    </row>
    <row r="58" spans="1:7" ht="31.5" x14ac:dyDescent="0.25">
      <c r="A58" s="50" t="s">
        <v>172</v>
      </c>
      <c r="B58" s="51" t="s">
        <v>97</v>
      </c>
      <c r="C58" s="34" t="s">
        <v>3</v>
      </c>
      <c r="D58" s="31">
        <f>+E58+G58</f>
        <v>680</v>
      </c>
      <c r="E58" s="31">
        <v>0</v>
      </c>
      <c r="F58" s="31">
        <v>0</v>
      </c>
      <c r="G58" s="31">
        <v>680</v>
      </c>
    </row>
    <row r="59" spans="1:7" ht="47.25" x14ac:dyDescent="0.25">
      <c r="A59" s="50"/>
      <c r="B59" s="51"/>
      <c r="C59" s="34" t="s">
        <v>67</v>
      </c>
      <c r="D59" s="31">
        <f t="shared" ref="D59:D61" si="2">+E59+G59</f>
        <v>1058</v>
      </c>
      <c r="E59" s="31">
        <v>0</v>
      </c>
      <c r="F59" s="31">
        <v>0</v>
      </c>
      <c r="G59" s="31">
        <f>1062-4</f>
        <v>1058</v>
      </c>
    </row>
    <row r="60" spans="1:7" ht="31.5" x14ac:dyDescent="0.25">
      <c r="A60" s="50"/>
      <c r="B60" s="51"/>
      <c r="C60" s="34" t="s">
        <v>6</v>
      </c>
      <c r="D60" s="31">
        <f t="shared" si="2"/>
        <v>2045.3</v>
      </c>
      <c r="E60" s="31">
        <v>2045.3</v>
      </c>
      <c r="F60" s="31">
        <v>1206.5999999999999</v>
      </c>
      <c r="G60" s="31">
        <v>0</v>
      </c>
    </row>
    <row r="61" spans="1:7" ht="31.5" x14ac:dyDescent="0.25">
      <c r="A61" s="50"/>
      <c r="B61" s="51"/>
      <c r="C61" s="34" t="s">
        <v>4</v>
      </c>
      <c r="D61" s="31">
        <f t="shared" si="2"/>
        <v>176.6</v>
      </c>
      <c r="E61" s="31">
        <v>40</v>
      </c>
      <c r="F61" s="31">
        <v>0</v>
      </c>
      <c r="G61" s="31">
        <v>136.6</v>
      </c>
    </row>
    <row r="62" spans="1:7" ht="15.75" x14ac:dyDescent="0.25">
      <c r="A62" s="50"/>
      <c r="B62" s="51"/>
      <c r="C62" s="34" t="s">
        <v>114</v>
      </c>
      <c r="D62" s="32">
        <f>SUM(D58:D61)</f>
        <v>3959.9</v>
      </c>
      <c r="E62" s="32">
        <f t="shared" ref="E62:G62" si="3">SUM(E58:E61)</f>
        <v>2085.3000000000002</v>
      </c>
      <c r="F62" s="32">
        <f t="shared" si="3"/>
        <v>1206.5999999999999</v>
      </c>
      <c r="G62" s="32">
        <f t="shared" si="3"/>
        <v>1874.6</v>
      </c>
    </row>
    <row r="63" spans="1:7" ht="15.75" x14ac:dyDescent="0.25">
      <c r="A63" s="35" t="s">
        <v>110</v>
      </c>
      <c r="B63" s="5" t="s">
        <v>126</v>
      </c>
      <c r="C63" s="5"/>
      <c r="D63" s="32">
        <f>+D18+D19+D23+D24+D28+D32+D36+D41+D42+D47+D52+D57+D62</f>
        <v>167421</v>
      </c>
      <c r="E63" s="32">
        <f t="shared" ref="E63:G63" si="4">+E18+E19+E23+E24+E28+E32+E36+E41+E42+E47+E52+E57+E62</f>
        <v>133269.29999999999</v>
      </c>
      <c r="F63" s="32">
        <f t="shared" si="4"/>
        <v>58642.9</v>
      </c>
      <c r="G63" s="32">
        <f t="shared" si="4"/>
        <v>34151.699999999997</v>
      </c>
    </row>
    <row r="65" spans="2:7" x14ac:dyDescent="0.2">
      <c r="B65" s="15"/>
      <c r="C65" s="15"/>
    </row>
    <row r="67" spans="2:7" x14ac:dyDescent="0.2">
      <c r="D67" s="42"/>
      <c r="E67" s="42"/>
      <c r="F67" s="42"/>
      <c r="G67" s="42"/>
    </row>
  </sheetData>
  <mergeCells count="29">
    <mergeCell ref="A15:A18"/>
    <mergeCell ref="B15:B18"/>
    <mergeCell ref="A20:A23"/>
    <mergeCell ref="B20:B23"/>
    <mergeCell ref="A25:A28"/>
    <mergeCell ref="B25:B28"/>
    <mergeCell ref="C4:G4"/>
    <mergeCell ref="A8:G9"/>
    <mergeCell ref="A11:A13"/>
    <mergeCell ref="B11:B13"/>
    <mergeCell ref="C11:C13"/>
    <mergeCell ref="D11:D13"/>
    <mergeCell ref="E11:G11"/>
    <mergeCell ref="E12:F12"/>
    <mergeCell ref="G12:G13"/>
    <mergeCell ref="B29:B32"/>
    <mergeCell ref="A33:A36"/>
    <mergeCell ref="B33:B36"/>
    <mergeCell ref="A37:A41"/>
    <mergeCell ref="B37:B41"/>
    <mergeCell ref="A29:A32"/>
    <mergeCell ref="A58:A62"/>
    <mergeCell ref="B58:B62"/>
    <mergeCell ref="A43:A47"/>
    <mergeCell ref="B43:B47"/>
    <mergeCell ref="A48:A52"/>
    <mergeCell ref="B48:B52"/>
    <mergeCell ref="A53:A57"/>
    <mergeCell ref="B53:B57"/>
  </mergeCells>
  <pageMargins left="0.9055118110236221" right="0.51181102362204722" top="0.74803149606299213" bottom="0.51181102362204722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 </vt:lpstr>
      <vt:lpstr>1 pr. asignavimai</vt:lpstr>
      <vt:lpstr>2 pr.</vt:lpstr>
      <vt:lpstr>'1 pr. asignavimai'!Print_Titles</vt:lpstr>
      <vt:lpstr>'1 pr. pajamos '!Print_Titles</vt:lpstr>
      <vt:lpstr>'2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2017-12-18T12:08:07Z</cp:lastPrinted>
  <dcterms:created xsi:type="dcterms:W3CDTF">2013-11-22T06:09:34Z</dcterms:created>
  <dcterms:modified xsi:type="dcterms:W3CDTF">2017-12-21T13:24:57Z</dcterms:modified>
</cp:coreProperties>
</file>