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0" windowWidth="28800" windowHeight="11085" activeTab="0"/>
  </bookViews>
  <sheets>
    <sheet name="Eura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hidden="1">'[2]gamybaK'!#REF!</definedName>
    <definedName name="_Plungė">#REF!</definedName>
    <definedName name="dkaina">'[4]sg viso'!#REF!</definedName>
    <definedName name="elektr">'[4]sg viso'!#REF!</definedName>
    <definedName name="elektrod.">'[5]sg viso'!#REF!</definedName>
    <definedName name="elketrod">'[4]sg viso'!#REF!</definedName>
    <definedName name="gamyb">'[6]bendra'!$A$2:$G$28</definedName>
    <definedName name="gamyba">#REF!</definedName>
    <definedName name="kreting">'[4]sg viso'!#REF!</definedName>
    <definedName name="Kretinngos_e_k">'[5]sg viso'!#REF!</definedName>
    <definedName name="nering">'[4]sg viso'!#REF!</definedName>
    <definedName name="Neringos">'[4]sg viso'!#REF!</definedName>
    <definedName name="Neringos_e_k">'[5]sg viso'!#REF!</definedName>
    <definedName name="P">#REF!</definedName>
    <definedName name="pelnas">'[7]Mazutas mėnesiais'!#REF!</definedName>
    <definedName name="_xlnm.Print_Area" localSheetId="0">'Eurai'!$C$1:$S$201</definedName>
    <definedName name="_xlnm.Print_Titles" localSheetId="0">'Eurai'!$7:$8</definedName>
    <definedName name="Priskaičiuota_pajamų">'[7]Mazutas mėnesiais'!#REF!</definedName>
    <definedName name="Rietav">'[4]sg viso'!#REF!</definedName>
    <definedName name="rietavi">'[4]sg viso'!#REF!</definedName>
    <definedName name="Rietavi_e_k">'[5]sg viso'!#REF!</definedName>
    <definedName name="Sąnaudos">'[7]Mazutas mėnesiais'!#REF!</definedName>
    <definedName name="Savikainos_šifruotėP">'[8]bendra'!$D$17:$D$29</definedName>
    <definedName name="Savikainos_šifruotėPB">#REF!</definedName>
    <definedName name="Savikainos_šifruotėPG">#REF!</definedName>
    <definedName name="Savikainos_šifruotėPR">#REF!</definedName>
    <definedName name="Savikainos_šifruotėPT">#REF!</definedName>
    <definedName name="šventos">'[4]sg viso'!#REF!</definedName>
    <definedName name="Šventosios_e_k">'[5]sg viso'!#REF!</definedName>
  </definedNames>
  <calcPr fullCalcOnLoad="1"/>
</workbook>
</file>

<file path=xl/comments1.xml><?xml version="1.0" encoding="utf-8"?>
<comments xmlns="http://schemas.openxmlformats.org/spreadsheetml/2006/main">
  <authors>
    <author>Autorius</author>
  </authors>
  <commentList>
    <comment ref="A7" authorId="0">
      <text>
        <r>
          <rPr>
            <b/>
            <sz val="8"/>
            <rFont val="Tahoma"/>
            <family val="2"/>
          </rPr>
          <t>V.S.: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Turto kodas - pagal Metodikos 13 priedo eilės numerį. Pvz., katilinės pastatas - 1.1, vamzdynai - 4.</t>
        </r>
      </text>
    </comment>
    <comment ref="B7" authorId="0">
      <text>
        <r>
          <rPr>
            <b/>
            <sz val="8"/>
            <rFont val="Tahoma"/>
            <family val="2"/>
          </rPr>
          <t>V.S.:</t>
        </r>
        <r>
          <rPr>
            <sz val="8"/>
            <rFont val="Tahoma"/>
            <family val="2"/>
          </rPr>
          <t xml:space="preserve">
Investicijų projekto nr. nurodytas prie Ilgalaikio turto įsigijimo šaltinių, turi sutapti su Lėšų panaudojime nurodytu nr.</t>
        </r>
      </text>
    </comment>
  </commentList>
</comments>
</file>

<file path=xl/sharedStrings.xml><?xml version="1.0" encoding="utf-8"?>
<sst xmlns="http://schemas.openxmlformats.org/spreadsheetml/2006/main" count="423" uniqueCount="399">
  <si>
    <t>INVESTICIJŲ PLANAS IR JO FINANSAVIMO ŠALTINIAI</t>
  </si>
  <si>
    <t>Turto
kodas</t>
  </si>
  <si>
    <t>Invest.
Nr.</t>
  </si>
  <si>
    <t>Eil. 
Nr.</t>
  </si>
  <si>
    <t>Pavadinimas</t>
  </si>
  <si>
    <t>Gamyba</t>
  </si>
  <si>
    <t>Perdavimas</t>
  </si>
  <si>
    <t>Iš viso</t>
  </si>
  <si>
    <t>01</t>
  </si>
  <si>
    <t>02</t>
  </si>
  <si>
    <t>x</t>
  </si>
  <si>
    <t>1.</t>
  </si>
  <si>
    <t>Ilgalaikio turto įsigijimo šaltiniai</t>
  </si>
  <si>
    <t>1.1.</t>
  </si>
  <si>
    <t>Ilgalaikio turto nusidėvėjimo (amortizacijos) sąnaudos</t>
  </si>
  <si>
    <t>1.2.</t>
  </si>
  <si>
    <t>Normatyvinis pelnas</t>
  </si>
  <si>
    <t>1.3.</t>
  </si>
  <si>
    <t>Savivaldybės ir valstybės lėšos</t>
  </si>
  <si>
    <t>1.4.</t>
  </si>
  <si>
    <t>1.5.</t>
  </si>
  <si>
    <t>Įvairių fondų lėšos</t>
  </si>
  <si>
    <t>1.5.1.</t>
  </si>
  <si>
    <t>1.6.</t>
  </si>
  <si>
    <t>Kiti finansavimo šaltiniai</t>
  </si>
  <si>
    <t>1.6.1.</t>
  </si>
  <si>
    <t>2.</t>
  </si>
  <si>
    <t>Lėšų panaudojimas</t>
  </si>
  <si>
    <t>2.1.</t>
  </si>
  <si>
    <t>2.2.</t>
  </si>
  <si>
    <t>Paskolų grąžinimas</t>
  </si>
  <si>
    <t>Lėšų panaudojimas, %</t>
  </si>
  <si>
    <t>Įmonės vadovas _____________________</t>
  </si>
  <si>
    <t>Savivaldybės atstovas ____________________</t>
  </si>
  <si>
    <t>Pardavimas</t>
  </si>
  <si>
    <t>Lėšos gautos iš apyvartinių taršos leidimų pardavimo</t>
  </si>
  <si>
    <t>priedas</t>
  </si>
  <si>
    <t>Lėšos investicijų įgyvendinimui, naujam turtui įsigyti, atstatyti</t>
  </si>
  <si>
    <t>Klaipėdos miesto savivaldybės</t>
  </si>
  <si>
    <t>sprendimo Nr.</t>
  </si>
  <si>
    <t>Paskolos investicijų projektams įgyvendinti:</t>
  </si>
  <si>
    <t>Tarnybinės stotys</t>
  </si>
  <si>
    <t>Šilumos trasų statyba ir įvadų įrengimas, pirkimas naujiems vartotojams  Klaipėdoje ir Gargžduose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</si>
  <si>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</si>
  <si>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</si>
  <si>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</si>
  <si>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</si>
  <si>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</si>
  <si>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</si>
  <si>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</si>
  <si>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</si>
  <si>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</si>
  <si>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</si>
  <si>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</si>
  <si>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</si>
  <si>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</si>
  <si>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</si>
  <si>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</si>
  <si>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</si>
  <si>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</si>
  <si>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</si>
  <si>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2.1.20.</t>
  </si>
  <si>
    <t>2.1.24.</t>
  </si>
  <si>
    <t>2.1.26.</t>
  </si>
  <si>
    <t>2.1.27.</t>
  </si>
  <si>
    <t>2.1.28.</t>
  </si>
  <si>
    <t>2.1.29.</t>
  </si>
  <si>
    <t>2.1.30.</t>
  </si>
  <si>
    <t>2.1.31.</t>
  </si>
  <si>
    <t>2.1.32.</t>
  </si>
  <si>
    <t>2.1.33.</t>
  </si>
  <si>
    <t>2.1.34.</t>
  </si>
  <si>
    <t>2.1.35.</t>
  </si>
  <si>
    <t>2.1.36.</t>
  </si>
  <si>
    <t>2.1.37.</t>
  </si>
  <si>
    <t>2.1.38.</t>
  </si>
  <si>
    <t>2.1.39.</t>
  </si>
  <si>
    <t>2.1.40.</t>
  </si>
  <si>
    <t>2.1.41.</t>
  </si>
  <si>
    <t>2.1.42.</t>
  </si>
  <si>
    <t>2.1.54.</t>
  </si>
  <si>
    <t>2.1.55.</t>
  </si>
  <si>
    <t>2.1.56.</t>
  </si>
  <si>
    <t>2.1.57.</t>
  </si>
  <si>
    <t>2.1.58.</t>
  </si>
  <si>
    <t>2.1.59.</t>
  </si>
  <si>
    <t>2.1.60.</t>
  </si>
  <si>
    <t>2.1.61.</t>
  </si>
  <si>
    <t>2.1.62.</t>
  </si>
  <si>
    <t>2.1.63.</t>
  </si>
  <si>
    <t>2.1.64.</t>
  </si>
  <si>
    <t>2.1.65.</t>
  </si>
  <si>
    <t>2.1.66.</t>
  </si>
  <si>
    <t>2.1.67.</t>
  </si>
  <si>
    <t>2.1.68.</t>
  </si>
  <si>
    <t>2.1.69.</t>
  </si>
  <si>
    <t>2.1.70.</t>
  </si>
  <si>
    <t>2.1.71.</t>
  </si>
  <si>
    <t>2.1.72.</t>
  </si>
  <si>
    <t>2.1.73.</t>
  </si>
  <si>
    <t>2.1.74.</t>
  </si>
  <si>
    <t>2.1.75.</t>
  </si>
  <si>
    <t>2.1.76.</t>
  </si>
  <si>
    <t>2.1.77.</t>
  </si>
  <si>
    <t>2.1.78.</t>
  </si>
  <si>
    <t>2.1.79.</t>
  </si>
  <si>
    <t>2.1.43.</t>
  </si>
  <si>
    <t>2.1.44.</t>
  </si>
  <si>
    <t>2.1.45.</t>
  </si>
  <si>
    <t>2.1.46.</t>
  </si>
  <si>
    <t>2.1.47.</t>
  </si>
  <si>
    <t>2.1.48.</t>
  </si>
  <si>
    <t>2.1.49.</t>
  </si>
  <si>
    <t>2.1.50.</t>
  </si>
  <si>
    <t>2.1.80.</t>
  </si>
  <si>
    <t>2.1.81.</t>
  </si>
  <si>
    <t>2.1.82.</t>
  </si>
  <si>
    <t>2.1.83.</t>
  </si>
  <si>
    <t>2.1.84.</t>
  </si>
  <si>
    <t>2.1.85.</t>
  </si>
  <si>
    <t>2.1.86.</t>
  </si>
  <si>
    <t>2.1.87.</t>
  </si>
  <si>
    <t>2.1.88.</t>
  </si>
  <si>
    <t>2.1.89.</t>
  </si>
  <si>
    <t>2.1.91.</t>
  </si>
  <si>
    <t>2.1.92.</t>
  </si>
  <si>
    <t>2.1.93.</t>
  </si>
  <si>
    <t>2.1.95.</t>
  </si>
  <si>
    <t>2.1.96.</t>
  </si>
  <si>
    <t>2.1.97.</t>
  </si>
  <si>
    <t>2.1.98.</t>
  </si>
  <si>
    <t>2.1.99.</t>
  </si>
  <si>
    <t>2.1.100.</t>
  </si>
  <si>
    <t>2.1.101.</t>
  </si>
  <si>
    <t>2.1.103.</t>
  </si>
  <si>
    <t>2.1.104.</t>
  </si>
  <si>
    <t>2.1.105.</t>
  </si>
  <si>
    <t>2.1.106.</t>
  </si>
  <si>
    <t>2.1.107.</t>
  </si>
  <si>
    <t>2.1.108.</t>
  </si>
  <si>
    <t>2.1.109.</t>
  </si>
  <si>
    <t>2.1.110.</t>
  </si>
  <si>
    <t>2.1.1.</t>
  </si>
  <si>
    <t>2.1.21.</t>
  </si>
  <si>
    <t>2.1.22.</t>
  </si>
  <si>
    <t>2.1.23.</t>
  </si>
  <si>
    <t>2.1.25.</t>
  </si>
  <si>
    <t>2.1.51.</t>
  </si>
  <si>
    <t>2.1.52.</t>
  </si>
  <si>
    <t>2.1.53.</t>
  </si>
  <si>
    <t>2.1.90.</t>
  </si>
  <si>
    <t>2.1.94.</t>
  </si>
  <si>
    <t>2.1.111.</t>
  </si>
  <si>
    <t>Naujų sklendžių, vožtuvų, siurblių, įrengimas bendrovės šilumos šaltiniuose</t>
  </si>
  <si>
    <t>2.1.112.</t>
  </si>
  <si>
    <t>2.1.113.</t>
  </si>
  <si>
    <t>2.1.114.</t>
  </si>
  <si>
    <t>2.1.115.</t>
  </si>
  <si>
    <t>ES Struktūriniai fondai</t>
  </si>
  <si>
    <t>2.1.102.</t>
  </si>
  <si>
    <t>2.1.116.</t>
  </si>
  <si>
    <t>2.1.117.</t>
  </si>
  <si>
    <t>2.1.118.</t>
  </si>
  <si>
    <t>2.1.119.</t>
  </si>
  <si>
    <t>2.1.120.</t>
  </si>
  <si>
    <t>2.1.121.</t>
  </si>
  <si>
    <t>tūkst. Eur</t>
  </si>
  <si>
    <t>Vartotojų šilumos apskaitos prietaisų atnaujinimas ir naujiems vartotojams šilumos apskaitos prietaisų įrengimas.</t>
  </si>
  <si>
    <t>tarybos 2017 m.</t>
  </si>
  <si>
    <t>Generalinis direktorius Antanas Katinas</t>
  </si>
  <si>
    <t>Mikroautobusas krovininis iki 3,5 t</t>
  </si>
  <si>
    <t>Mikroautobusas (8 sėd. vietos)</t>
  </si>
  <si>
    <t>Bortinis automobilis iki 3,5 t</t>
  </si>
  <si>
    <t>MARTEM SCADA sistemos atnaujinimas Klaipėdos eletrinės 0,4kV SĮ</t>
  </si>
  <si>
    <t>SP 45 10kV SĮ. Relinės apsaugos terminalų keitimas Klaipėdos elektrinėje</t>
  </si>
  <si>
    <t>Katilinės 0,4kV skydų keitimas su seno tipo AVM automatų keitimu, bei šynų tilto keitimu į įzoliuotą šynų tiltą, pakeičiant II sekcijos rezervinį ir pagrindinius kabelius</t>
  </si>
  <si>
    <t>TP_144 6kV Š1-6 narv. Nr.1, 3, 5, 7, 9, 11, 13 rekonstrukcija Klaipėdos rajoninėje katilinėje</t>
  </si>
  <si>
    <t>Klaipėdos rajoninės katilinės 0,4kV II, IIA SĮ rekonstrukcija, pakeičiant senus AVM automatinius jugiklius</t>
  </si>
  <si>
    <t>Klaipėdos rajoninės katilinės mazuto "0" siurbl. rinklių M-03, M-04 atnaujinimas, alyvinių kabelių keitimas</t>
  </si>
  <si>
    <t>Nepertraukiamo maitinimo šaltinio įrengimas kompiuteriniam tinklui (klientų aptarnavimo skyriui ir adminisdtracijos kompiuteriniam tinklui) Klaipėdos rajoninėje katilinėje.</t>
  </si>
  <si>
    <t>2018 m.</t>
  </si>
  <si>
    <t>2019 m.</t>
  </si>
  <si>
    <t>2020 m.</t>
  </si>
  <si>
    <t>Bendrovės šilumos šaltinių valdymo ir kontrolės įrangos bei matavimo ir laboratorinių  prietaisų atnaujinimas ir įsigijimas.</t>
  </si>
  <si>
    <t>Klaipėdos RK cheminio vandens paruošimo ir valymo įrenginių matavimo priemonių, technologės signalizacijos ir valdymo įrangos atnaujinimas, kompiuterizavimas.</t>
  </si>
  <si>
    <t>Klientų aptarnavimo centro telefoninio ryšio ir pokalbių dokumentavmo sistemos techninės įrangos atnaujinimas</t>
  </si>
  <si>
    <t>Paupių katilinės nuotolinio monitoringo ir valdymo sistemos rekonstrukcija</t>
  </si>
  <si>
    <t>Gargždų ŠTR katilinės Nr. 5 nuotolinio monitoringo ir valdymo sistemos rekonstrukcija</t>
  </si>
  <si>
    <t>Gargždų ŠTR katilinės Nr. 6 nuotolinio monitoringo ir valdymo sistemos rekonstrukcija</t>
  </si>
  <si>
    <t>Bendrovės padalinių Gaisro aptikimo signalizacijos sistemų rekonstrukcija</t>
  </si>
  <si>
    <t>Sekcijinių sklendžių keitimas Klaipėdos m. tinkluose</t>
  </si>
  <si>
    <t xml:space="preserve">Naujos šilumos trasos į Medelyno kvartalą projektavimas </t>
  </si>
  <si>
    <t>Suvirinimo generatorius dyzelinis, 2vnt</t>
  </si>
  <si>
    <t>Traktoriai, 40-50kw, 2vnt</t>
  </si>
  <si>
    <t xml:space="preserve">Kompiuterinės technikos atnaujinimas </t>
  </si>
  <si>
    <t>Elektroninio dokumentų archyvo sukūrimas</t>
  </si>
  <si>
    <t>Šilumos tinklai P.Cvirkos 33/ Klaipėdos 29 (782m, D50 - D150) (Gargždai)</t>
  </si>
  <si>
    <t>Šilumos tinklai ŠK4-6 – ŠK4-88 (523m, D70 - D250) (Gargždai)</t>
  </si>
  <si>
    <t>Bandymo įrangos įsigijimas (relių, jungtuvų, akumuliatorių baterijų)</t>
  </si>
  <si>
    <t xml:space="preserve">Nešiojamojo deguonies matuoklio įsigijimas </t>
  </si>
  <si>
    <t xml:space="preserve">Šilumos vartotojų šilumos apskaitos prietaisų nuotolinio rodmenų nuskaitymo ir perdavimo į duomenų  bazę įrangos įrengimas </t>
  </si>
  <si>
    <t xml:space="preserve">Alyvos ūkio patalpose įrengti 0,4kV SĮ patalpą, siekiant užmaitinti mechanines, stalių dirbtuves po mazutų ūkio griovimo Klaipėdos elektrinėje.  </t>
  </si>
  <si>
    <t xml:space="preserve">Dažnio keitiklių ir minkšto paleidimo įrenginių įrengimas bendroves šilumos šaltiniuose </t>
  </si>
  <si>
    <t>Rinklių su saugikliais keitimas bendroves šilumos šaltiniuose</t>
  </si>
  <si>
    <t xml:space="preserve">Centralizuotos apskaitos programos įdiegimas (elektra, dujos) </t>
  </si>
  <si>
    <t>Šilumos tinklai iš magistralės 1Š nuo kam. D-10 iki Liepų 12; kam. D-11 iki Liepų 8, Danės 19; nuo Liepų 20 iki Danės 29</t>
  </si>
  <si>
    <t>Šilumos tinklai nuo kameros 1Š-6 iki Donelaičio 8; 14; 4</t>
  </si>
  <si>
    <t>Šilumos tinklai nuo kameros 1Š-10-5A iki Mažvydo al. 7; Šaulių g.11; kameros 1Š-10-5</t>
  </si>
  <si>
    <t>Šilumos tinklai nuo kameros 1Š-10-5 iki Mažvydo al. 5; kameros 1Š-10-6; Ligoninės 7</t>
  </si>
  <si>
    <t>Šilumos tinklai nuo kameros 1Š-10-6 iki H.Manto g. 18; nuo kameros 1Š-10-1 iki Ligoninės 3</t>
  </si>
  <si>
    <t>Šilumos tinklai nuo kam. 1Š-12-2-2 iki Šimkaus 5; nuo kam. 1Š-12-2-3 iki Puodžių 5, Vytauto 32</t>
  </si>
  <si>
    <t>Šilumos tinklai nuo Puodžių 1 iki Puodžių 4; nuo kam. 1Š-12b iki S.Šimkaus 16; nuo kam. 1Š-12a iki S.Daukanto 10</t>
  </si>
  <si>
    <t xml:space="preserve">Šilumos tinklai nuo Kuršių a. 1 iki Kuršių a. 2; nuo kam. 1Š-12-8-2 iki N.Sodo 1a; nuo kameros 1Š-12-5a iki Jūros 17 </t>
  </si>
  <si>
    <t>Šilumos tinklai nuo Dariaus ir Girėno 8 iki S.Pylimo 14 ir 31</t>
  </si>
  <si>
    <t>Šilumos tinklai iš magistralės 2Š nuo kam. 2Š-35 iki Valstiečių g.10 ir nuo Kretingos 1 ir Kretingos 5</t>
  </si>
  <si>
    <t>Šilumos tinklai Mokyklos g. iš magistralės 1P nuo kam. T-19 iki kam. T-19-3-1</t>
  </si>
  <si>
    <t>Šilumos tinklai nuo kam. 1P-4-7-5 iki Pilies g.1; nuo kam. 1P-4-7-8 iki Bružės g.2</t>
  </si>
  <si>
    <t>Šilumos tinklai Minijos g. nuo kameros 1P-7-13 iki kameros 1P-7-10</t>
  </si>
  <si>
    <t>Šilumos tinklai Tilžės g. nuo kameros 1P-20 iki kameros 1P-20-2</t>
  </si>
  <si>
    <t>Šilumos tinklai iš magistralės 2P nuo  kam. 2 P-39-2-12 iki kam. 2P-39-2-16 iki Darželio 1,4,6,8; Poilsio 12,10; Rambyno 3</t>
  </si>
  <si>
    <t>Šilumos tinklai nuo kam. 2P-39-2-1 iki Naikupės 28; nuo Darželio 4 iki  Nidos 9; Rambyno 4,6; Kalnupės 25</t>
  </si>
  <si>
    <t>Šilumos tinklai nuo kam.  2P-39-4 iki kam. 2P -39-4-3, Minijos 145,147,149,151</t>
  </si>
  <si>
    <t>Šilumos tinklai nuo kameros 2P-40-1 iki kameros 2P-40-1-2,Taikos 95, 97, Debreceno 61</t>
  </si>
  <si>
    <t>Šilumos tinklai nuo kameros 2P-40-2 iki Taikos 99; nuo kam. 2P-40-3 iki Naujakiemio 18, 10, 12, 14, 22, 24; nuo Debreceno 51 iki Debreceno 55, 53, 49</t>
  </si>
  <si>
    <t>Šilumos tinklai nuo kameros 2P-40-4-0 iki Naujakiemio 8, Gedminų 10, 8; nuo kam.  2P-40-4 iki Gedminų 6, Debreceno 33, 37, 43; nuo Debreceno 39 iki Debreceno 41</t>
  </si>
  <si>
    <t>Šilumos tinklai Jūreivių g. nuo kameros 2P-42-16 iki kameros 2P-42-18; nuo kameros 2P-42-19 iki Nidos 76</t>
  </si>
  <si>
    <t xml:space="preserve"> Šilumos tinklai nuo Reikjaviko 15 iki Reikjaviko 13,9,11,7</t>
  </si>
  <si>
    <t>Magistraliniai šilumos tinklai nuo kameros 4Š-25 iki Liepojos 238 (iki izoliuotų vamzdžių)</t>
  </si>
  <si>
    <t>Magistraliniai šilumos tinklai Jūrininkų pr. nuo kameros 4P-26 iki kameros 2P-52</t>
  </si>
  <si>
    <t xml:space="preserve">Magistraliniai šilumos tinklai nuo KRK kolektorinės iki kameros 4P-4 </t>
  </si>
  <si>
    <t>Šilumos tinklai nuo kameros 1Š-5-7 iki Priestočio g.1, 1A</t>
  </si>
  <si>
    <t>Šilumos tinklai nuo kameros 1Š-16-11-1 iki Janonio 1, 1A; nuo kameros 1Š-16-11 iki kam. 1Š-16-11-2 ir kam. 1Š-16-12-1</t>
  </si>
  <si>
    <t>Šilumos tinklai nuo kameros 1Š-16 iki kameros 1Š-16-1-1A ir įvadai į Medžiotojų 6,8, Gintaro 11; nuo kameros 1Š-16-1 iki kam. 1Š-16-2</t>
  </si>
  <si>
    <t>Šilumos tinklai nuo kameros 1Š-16-2 iki Karklų 10A</t>
  </si>
  <si>
    <t>Šilumos tinklai nuo kameros 1Š-16-2 iki Karklų 2, kameros 1Š-16-3; nuo kameros 1Š-16-3 iki Karklų 5,11</t>
  </si>
  <si>
    <t xml:space="preserve">Šilumos tinklai nuo kameros 1Š-16-3 iki kameros 1Š-16-6; nuo kameros 1Š-16-6 iki N.Uosto g.20; kameros  1Š-16-8B (tvora) </t>
  </si>
  <si>
    <t xml:space="preserve">Šilumos tinklai nuo kameros 1Š-17-5 iki kameros 1Š-17-9 ir įvadai į Dariaus ir Girėno 19, 19A, H.Manto 53, 55, 49, 51  </t>
  </si>
  <si>
    <t xml:space="preserve">Šilumos tinklai nuo kameros 1Š-17-1 iki Gintaro 2, J.Janonio 11  </t>
  </si>
  <si>
    <t>Šilumos tinklai nuo kameros 2P-33-11-2 iki Debreceno 21, 23, 25, 11, 13 ir Debreceno 19, 5, 17</t>
  </si>
  <si>
    <t>Šilumos tinklai nuo Taikos pr. 83 iki Taikos pr. 87,85,89</t>
  </si>
  <si>
    <t>Šilumos tinklai nuo kameros 2P-39-5-1 iki Minijos 130a, 130b, 130c,  Naikupės 9a,11, Sulupės 10a</t>
  </si>
  <si>
    <t>Šilumos tinklai nuo 2P-42-1a iki Taikos pr.109,111,113,Statybininkų 26, 28, 30, 32</t>
  </si>
  <si>
    <t>Šilumos tinklai nuo kameros 2P-39-6   iki kameros 2P-39-6-1-2</t>
  </si>
  <si>
    <t>Šilumos tinklai nuo kameros 2P-42-2 iki Taikos 105,107, Naujakiemio 13, 15, 23, 25, 27, 17, 21 ir nuo kam. 2P-42-2 iki Statybininkų 22,24</t>
  </si>
  <si>
    <t>Šilumos tinklai nuo kameros 2P-42-4 iki Gedminų 14, 16, 18, Naujakiemio 1,9,7 ir iki Statybininkų 20,18,4,8</t>
  </si>
  <si>
    <t>Šilumos tinklai nuo Gedminų 20 iki Gedminų 22 ir nuo kameros 2P-42-12 iki Gedminų 7</t>
  </si>
  <si>
    <t xml:space="preserve">Magistraliniai šilumos tinklai nuo Liepojos 238 iki kameros 4Š-17 </t>
  </si>
  <si>
    <t>Magistraliniai šilumos tinklai Plytinės g. nuo kameros 4Š-10 iki kameros 4Š-13</t>
  </si>
  <si>
    <t>Magistraliniai šilumos tinklai nuo kameros 6P-15 iki Elektrinės kolektorinės Danės g.</t>
  </si>
  <si>
    <t>Šilumos tinklai nuo S.Daukanto g.35 iki Sodų g.3, 5, 7 per kameras 1Š-5-4-1 ir 1Š-5-4-1A</t>
  </si>
  <si>
    <t>Šilumos tinklai nuo kameros 1Š-21-1 iki Sportininkų 11A, 13</t>
  </si>
  <si>
    <t>Šilumos tinklai nuo kameros 1Š-22a-1 iki Sportininkų 13, Malūnininkų 4, Sportininkų 13</t>
  </si>
  <si>
    <t>Šilumos tinklai nuo kameros 1Š-22b-2 iki kameros 1Š 22b-2-3 ir įvadai į Sportininkų 10, 14</t>
  </si>
  <si>
    <t>Šilumos tinklai nuo kameros 1Š-22b-4 iki kameros 1Š-22b-4-2 ir Viršutinė 21</t>
  </si>
  <si>
    <t>Šilumos tinklai nuo kameros 1Š-30b-5 iki kameros 1Š-30b-5-2, Geležinkelio 12 ir iki kamerų 1Š-30b-6, 1Š-30b-6-1, H.Manto 75,77</t>
  </si>
  <si>
    <t>Šilumos tinklai nuo kameros 2P-33-6 iki boilerinės B13, Debreceno 28, 30, 32, 36, 38, 40, 42, 44</t>
  </si>
  <si>
    <t>Šilumos tinklai nuo kameros 2P-39a-1 iki Naikupės 25 ir nuo kameros 2P-39a-6 iki Nidos 3,  nuo kameros 2P-39a-5 iki Taikos pr. 68</t>
  </si>
  <si>
    <t>Šilumos tinklai nuo Naikupės 17 iki Nidos 50, Sulupės 18,20 ir iki Minijos 135a, 133, 131, Sulupės 11, 13, 13a, Nidos 40c, 40a, 40, Minijos 129, 127</t>
  </si>
  <si>
    <t>Šilumos tinklai  Alksnynės g. nuo kameros 2P-44-12a iki kameros 2P-44-13</t>
  </si>
  <si>
    <t xml:space="preserve">Šilumos tinklai  nuo Baltijos 19 iki Baltijos 21, 23, nuo Baltijos 35 iki Baltijos 37, 25, 31 ir nuo Baltijos 41 iki Baltijos 33, 49 </t>
  </si>
  <si>
    <t>Šilumos tinklai nuo kameros 2P-34-1-2 iki Baltijos 71, 77, 65, 75 ir boilerinės B-16 iki Baltijos 93,Taikos 77</t>
  </si>
  <si>
    <t xml:space="preserve"> Šilumos tinklai nuo kameros 4P-14 iki Simonaitytės 1,5,7,3, nuo kameros 4P-21-1 iki Vyturio 19,Vyturio 21a ir nuo kameros 4P-23-2 iki Laukininkų 32</t>
  </si>
  <si>
    <t>2021 m.</t>
  </si>
  <si>
    <t>2022 m.</t>
  </si>
  <si>
    <t>Lengvieji automobiliai (12 vnt.)</t>
  </si>
  <si>
    <t>Savivartis su hidrauliniu kranu 18 t, (strėlė hoz. 8m x 1,5 t)</t>
  </si>
  <si>
    <t>Spec. automobilis asenizacinis-spaudiminis iki 7,0 t b. masės, (3+1 kūb.)</t>
  </si>
  <si>
    <t>Gargždų ŠTR katilinės Nr. 4 TS Nr3 keitimas</t>
  </si>
  <si>
    <t>Šilumos tinklai ŠK4-3 – ŠK4-7 (235m, D70 – D250) (Gargždai)</t>
  </si>
  <si>
    <t>Šilumos tinklai ŠK4-7 – Pušų 49 (480m, D70 – D125) (Gargždai)</t>
  </si>
  <si>
    <t>Priekaba 6 t kel. galios (GŠTR)</t>
  </si>
  <si>
    <t>Sandėlio ir transporto skyriaus skirstyklos rekonstrukcija, su ARĮ įrengimu</t>
  </si>
  <si>
    <t>Rinklių keitimas su automatiniais jungikliais Gargždų katilinėse</t>
  </si>
  <si>
    <t>Paupių katilinės rinklių keitimas, pagal elektros įrenginių galią</t>
  </si>
  <si>
    <t>Lypkių katilinės 10kV SĮ rekonstrukcija, su Q galios kompensavimo įrenginiais, su duomenų surinkimu ir valdymu</t>
  </si>
  <si>
    <t>KRK vandens šildymo katilo Nr.8 degiklių pakeitimas į moduliacinius, mažos generacijos NOx degiklius (su dažnio keitiklių įrengimu)</t>
  </si>
  <si>
    <t>KRK vandens šildymo katilo Nr.4 rekonstrukcija, sumažinant degiklių skaičių ir užkuriamuosius degiklius 4 vnt. pakeičiant moduliaciniais, mažos NOX generacijos dujiniais degikliais</t>
  </si>
  <si>
    <t>Naujos šilumos trasos į Ragainės kvartalą projektavimas ir statyba</t>
  </si>
  <si>
    <t>Šilumos tinklai S.Šimkaus g. nuo 1Š-11 iki 1Š-14.</t>
  </si>
  <si>
    <t>Šilumos tinklai nuo kameros D-7 iki Liepų g.  16a.</t>
  </si>
  <si>
    <t>Šilumos tinklai nuo kameros 1Š-14-1 iki S.Daukano g. 9; I.Kanto g. 8.</t>
  </si>
  <si>
    <t>Šilumos tinklai nuo kameros 1Š-18-2 iki Kanto g. 46 ir iki  J.Janonio g. 17</t>
  </si>
  <si>
    <t>Šilumos tinklai nuo kameros 1Š-3 iki Liepų g.43a</t>
  </si>
  <si>
    <t>Šilumos tinklai nuo 1Š-12a iki H.Manto 11a, H.Manto 11b.</t>
  </si>
  <si>
    <t>Šilumos tinklai nuo Karklų g.17 iki Karklų g. 18, Janonio 21</t>
  </si>
  <si>
    <t>Šilumos tinklai nuo kameros 1Š-19-1A iki Karklų g.15</t>
  </si>
  <si>
    <t>Šilumos tinklai nuo kameros 1Š-19A iki Gulbių g.8</t>
  </si>
  <si>
    <t>Šilumos tinklai nuo kameros 1Š-24 iki Švyturio g.16, Švyturio g.18</t>
  </si>
  <si>
    <t>Šilumos tinklai nuo Dailidžių g. kameros 4Š-12 iki kameros 4Š-10</t>
  </si>
  <si>
    <t>Šilumos tinklai nuo kameros 2Š-7 iki Šviesos g. 3</t>
  </si>
  <si>
    <t>Šilumos tinklai nuo Kretingos g.58 iki Veterinarijos g.29</t>
  </si>
  <si>
    <t>Šilumos tinklai tarp Dailidžių g. kameros 2Š-5 ir 2Š-5-5; Panevėžio g. 2.</t>
  </si>
  <si>
    <t>Šilumos tinklai Kretingos g. nuo kameros 2Š-31B iki taško „A“(nejudamos atramos)</t>
  </si>
  <si>
    <t>Šilumos tinklai nuo kameros 3Š-12 iki Liepojos g. 39</t>
  </si>
  <si>
    <t>Šilumos tinklai nuo kameros 4Š-25 iki Liepojos g.43</t>
  </si>
  <si>
    <t>Šilumos tinklai nuo kameros 4P-21 iki Vyturio 21a, 19, 15, 23, kameros 4P-21-13</t>
  </si>
  <si>
    <t>Šilumos tinklai nuo kameros 2P-39-5-4-2a iki 2P-36-9, Strėvos 6, 8,10, Minijos 120, 122</t>
  </si>
  <si>
    <t>Šilumos tinklai tarp kameros 2P-44-5 ir Žardininkų 25/27, 29,Reikjaviko 1, 3, 5</t>
  </si>
  <si>
    <t>Šilumos tinklai nuo kameros 4P-22 iki Vingio 37, Brožynų 1, 9, Budelkiemio 13</t>
  </si>
  <si>
    <t>Šilumos tinklai nuo kameros 4P-20A iki Markučių 2, Mogiliovo 3</t>
  </si>
  <si>
    <t>Šilumos tinklai Kretingos g. nuo kameros 4Š-17 iki 4Š-16</t>
  </si>
  <si>
    <t>Šilumos tinklai nuo kameros 1P-2a-4 iki Bangų g.23</t>
  </si>
  <si>
    <t>Šilumos tinklai nuo kameros 1P-3-21 iki G.Pylimo g.9, 13, 17</t>
  </si>
  <si>
    <t>Šilumos tinklai nuo kameros 1P-4-5-4 iki Tomo g. 11</t>
  </si>
  <si>
    <t>Šilumos tinklai nuo Turgaus g .2 iki Tomo gatvės</t>
  </si>
  <si>
    <t>Šilumos tinklai nuo Kepėjų g. 11 iki Kepėjų g. 9</t>
  </si>
  <si>
    <t>Šilumos tinklai nuo kameros 1P-10 iki Taikos pr. 39</t>
  </si>
  <si>
    <t>Šilumos tinklai nuo kameros 1P-13a iki Tilžės g.11</t>
  </si>
  <si>
    <t>Šilumos tinklai nuo Tilžės g.23 iki Tilžės g.21</t>
  </si>
  <si>
    <t>Šilumos tinklai nuo Tilžės g. 34 iki Tilžės g. 32</t>
  </si>
  <si>
    <t>Šilumos tinklai nuo kameros 1P-19 iki Tilžės g.52b</t>
  </si>
  <si>
    <t>Šilumos tinklai nuo kameros 1P-19a iki Tilžės g.54</t>
  </si>
  <si>
    <t>Šilumos tinklai nuo Kauno g. 29 iki P.Komunos g. 16</t>
  </si>
  <si>
    <t>Šilumos tinklai nuo kameros 1P-8-5 iki 1P-8-5-2a, Rumpiškės g.31, Ryšininkų g. 6, 4</t>
  </si>
  <si>
    <t>Šilumos tinklai RK-2 iki KRK kolektorinės</t>
  </si>
  <si>
    <t>Šilumos tinklai tarp kameros 2P-43-1 ir Rambyno 18</t>
  </si>
  <si>
    <t>Šilumos tinklai tarp kameros 2P-44 ir 2P-44-12a, Alksnynės 5b, Taikos 88a</t>
  </si>
  <si>
    <t>Šilumos tinklai nuo kameros 4P-23-16B iki Vingio 43, Bandužių 18, 16, 4P-23-23</t>
  </si>
  <si>
    <t>Šilumos tinklai nuo kameros 2P-43-1 iki 2P-43-2, Alksnynės 6a, 3, 7, 4, 6, Statybininkų 33</t>
  </si>
  <si>
    <t>2.1.122.</t>
  </si>
  <si>
    <t>2.1.123.</t>
  </si>
  <si>
    <t>2.1.124.</t>
  </si>
  <si>
    <t>2.1.125.</t>
  </si>
  <si>
    <t>2.1.126.</t>
  </si>
  <si>
    <t>2.1.127.</t>
  </si>
  <si>
    <t>2.1.128.</t>
  </si>
  <si>
    <t>2.1.129.</t>
  </si>
  <si>
    <t>2.1.130.</t>
  </si>
  <si>
    <t>2.1.131.</t>
  </si>
  <si>
    <t>2.1.132.</t>
  </si>
  <si>
    <t>2.1.133.</t>
  </si>
  <si>
    <t>2.1.134.</t>
  </si>
  <si>
    <t>2.1.135.</t>
  </si>
  <si>
    <t>2.1.136.</t>
  </si>
  <si>
    <t>2.1.137.</t>
  </si>
  <si>
    <t>2.1.138.</t>
  </si>
  <si>
    <t>2.1.139.</t>
  </si>
  <si>
    <t>2.1.140.</t>
  </si>
  <si>
    <t>2.1.141.</t>
  </si>
  <si>
    <t>2.1.142.</t>
  </si>
  <si>
    <t>2.1.143.</t>
  </si>
  <si>
    <t>2.1.144.</t>
  </si>
  <si>
    <t>2.1.145.</t>
  </si>
  <si>
    <t>2.1.146.</t>
  </si>
  <si>
    <t>2.1.147.</t>
  </si>
  <si>
    <t>2.1.148.</t>
  </si>
  <si>
    <t>2.1.149.</t>
  </si>
  <si>
    <t>2.1.150.</t>
  </si>
  <si>
    <t>2.1.151.</t>
  </si>
  <si>
    <t>2.1.152.</t>
  </si>
  <si>
    <t>2.1.153.</t>
  </si>
  <si>
    <t>2.1.155.</t>
  </si>
  <si>
    <t>2.1.156.</t>
  </si>
  <si>
    <t>2.1.157.</t>
  </si>
  <si>
    <t>2.1.159.</t>
  </si>
  <si>
    <t>2.1.160.</t>
  </si>
  <si>
    <t>2.1.161.</t>
  </si>
  <si>
    <t>2.1.162.</t>
  </si>
  <si>
    <t>2.1.163.</t>
  </si>
  <si>
    <t>2.1.164.</t>
  </si>
  <si>
    <t>2.1.165.</t>
  </si>
  <si>
    <t>2.1.166.</t>
  </si>
  <si>
    <t>Šilumos tinklų vamzdynų pažeidimų kontrolės sistemos įdiegimas ir plėtra</t>
  </si>
  <si>
    <t>Šilumos apskaitos prietaisų atnaujinimas bendrovės šilumos šaltiniuose.</t>
  </si>
  <si>
    <t xml:space="preserve">Klaipėdos RK pagalbinių įrenginių matavimo priemonių, technologinės kontrolės ir valdymo įrangos atnaujinimas, kompiuterizavimas. </t>
  </si>
  <si>
    <t xml:space="preserve">Bendrovės padalinių pramoninė kompiuterinė ir programinė įranga bei licencijos. </t>
  </si>
  <si>
    <t>Bendrovės padalinių Apsaugos signalizacijos sistemų rekonstrukcija.</t>
  </si>
  <si>
    <t>Bendrovės objektų teritorijos vaizdo stebėjimo sistemų rekonstrukcija.</t>
  </si>
  <si>
    <t>Magistraliniai šilumos tinklai Taikos pr.-Jūrininkų pr.  nuo kameros 2P-48 iki 2P-52.</t>
  </si>
  <si>
    <t xml:space="preserve">Šilumos tinklai Jūrininkų pr. nuo kameros 4P-24 iki Lūžų 1. </t>
  </si>
  <si>
    <t>Dujinių katilinių rekonstrukcija (14 katilinių)</t>
  </si>
  <si>
    <t>Programavimas, programinė įranga ir licencijos</t>
  </si>
  <si>
    <t>2.1.154.</t>
  </si>
  <si>
    <t>2.1.158.</t>
  </si>
  <si>
    <t>Šilumos tinklų telemetrija</t>
  </si>
  <si>
    <t>2.1.167.</t>
  </si>
  <si>
    <t>Šilumos trasų statyba ir įvadų įrengimas Žolynų g., pakeičiant automatines dujines katilines</t>
  </si>
  <si>
    <t>Naujos iki 40 MW galios pikinės dujinės katilinės  Šiaurės pr. projektavimas, statybos aištelės paruošimas.</t>
  </si>
  <si>
    <t xml:space="preserve">Saulės kolektorių įrengimas karšto vandens ruošimui Elektrinėje ir KRK </t>
  </si>
  <si>
    <t>2.1.168.</t>
  </si>
  <si>
    <t>2.1.169.</t>
  </si>
  <si>
    <t>2.1.170.</t>
  </si>
  <si>
    <t xml:space="preserve">Klaipėdos rajoninės katilinės 0,4kV I SĮ rekonstrukcija, pakeičiant senus AVM automatinius jungiklius </t>
  </si>
  <si>
    <t>Ekskavatorius krautuvas</t>
  </si>
  <si>
    <t>2.1.171.</t>
  </si>
  <si>
    <t>Klaipėdos Lypkių rajoninės katilinės 0,4kV I, SĮ rekonstrukcija, pakeičiant senus AVM automatinius jungiklius</t>
  </si>
  <si>
    <t>Klaipėdos Lypkių rajoninės katilinės 0,4kV II, SĮ rekonstrukcija, pakeičiant senus AVM automatinius jungiklius</t>
  </si>
  <si>
    <t>Šilumos tinklai nuo kam. 2P-39-2-2 iki kam.  2P-39-2-4 iki kam. 2P-39-2-7, kam.  2P-39-2-5 iki Naikupės 16(1,2,3k.), Kalnupės 21(1,2,3k.), Nidos 56 (1,2,3k.), Nidos 54 (1,2k.)</t>
  </si>
  <si>
    <t>Šilumos tinklai nuo kameros 1Š-5-6 iki Priestočio 14, B.Juzės 5, S.Neries 5, 12</t>
  </si>
  <si>
    <t>Šilumos tinklai tarp kamerų 2P-39-5-13a, 2P-39-5-13, Naikupės 10, 8 ir Minijos 136, 138, 140, 142, 144</t>
  </si>
  <si>
    <t>2.1.172.</t>
  </si>
  <si>
    <t>Klaipėdos RK suspausto oro sistemos atnaujinimas</t>
  </si>
  <si>
    <t>2.1.173.</t>
  </si>
  <si>
    <t xml:space="preserve">Skirstomujų šilumos tinklų statyba Kuosų g.,  tarp kamerų 1P-11b-9-6 ir 1P-12-2-16 </t>
  </si>
  <si>
    <t>,</t>
  </si>
  <si>
    <t>KRK kompiuterinio tinklo nepertraukiamo maitinimo šaltinio įrengimas su dviem įvadais iš 0,4kV I SĮ 17 ir 42 narvelių, keičiant narvelius su visa komutacine įranga</t>
  </si>
  <si>
    <t>2.1.174.</t>
  </si>
  <si>
    <r>
      <t>Sistemos</t>
    </r>
    <r>
      <rPr>
        <b/>
        <sz val="12"/>
        <color indexed="8"/>
        <rFont val="Times New Roman"/>
        <family val="1"/>
      </rPr>
      <t xml:space="preserve"> „</t>
    </r>
    <r>
      <rPr>
        <sz val="12"/>
        <color indexed="8"/>
        <rFont val="Times New Roman"/>
        <family val="1"/>
      </rPr>
      <t>Energija“ vystymas  automatizuojant aptarnavimą </t>
    </r>
  </si>
  <si>
    <r>
      <t>Telekomunikacijų tinklo su</t>
    </r>
    <r>
      <rPr>
        <sz val="12"/>
        <rFont val="Times New Roman"/>
        <family val="1"/>
      </rPr>
      <t xml:space="preserve"> elektros instaliacija  atnaujinimas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</si>
</sst>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  <numFmt numFmtId="174" formatCode="#,##0.0"/>
    <numFmt numFmtId="175" formatCode="0.0%"/>
    <numFmt numFmtId="176" formatCode="0.0000"/>
    <numFmt numFmtId="177" formatCode="00000"/>
    <numFmt numFmtId="178" formatCode="0.00000000"/>
    <numFmt numFmtId="179" formatCode="0.000000000"/>
    <numFmt numFmtId="180" formatCode="0.0000000000"/>
    <numFmt numFmtId="181" formatCode="0.0000000"/>
    <numFmt numFmtId="182" formatCode="0.000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00"/>
    <numFmt numFmtId="200" formatCode="[$-427]yyyy\ &quot;m.&quot;\ mmmm\ d\ &quot;d.&quot;"/>
    <numFmt numFmtId="201" formatCode="yyyy\-mm\-dd;@"/>
    <numFmt numFmtId="202" formatCode="#,##0.0000000"/>
    <numFmt numFmtId="203" formatCode="#,##0.0\ &quot;Lt&quot;"/>
    <numFmt numFmtId="204" formatCode="#,##0.000\ &quot;Lt&quot;;[Red]\-#,##0.000\ &quot;Lt&quot;"/>
    <numFmt numFmtId="205" formatCode="#,##0.0\ &quot;Lt&quot;;[Red]\-#,##0.0\ &quot;Lt&quot;"/>
    <numFmt numFmtId="206" formatCode="#,##0\ &quot;Lt&quot;"/>
    <numFmt numFmtId="207" formatCode="#,##0.00\ &quot;Lt&quot;"/>
    <numFmt numFmtId="208" formatCode="#,##0.00\ _L_t"/>
    <numFmt numFmtId="209" formatCode="#,##0.0000"/>
    <numFmt numFmtId="210" formatCode="#,##0.00000"/>
    <numFmt numFmtId="211" formatCode="yyyy/mm/dd;@"/>
    <numFmt numFmtId="212" formatCode="0.000_ ;[Red]\-0.000\ "/>
  </numFmts>
  <fonts count="58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Times New Roman Baltic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double"/>
    </border>
    <border>
      <left style="medium"/>
      <right style="medium"/>
      <top/>
      <bottom style="double"/>
    </border>
    <border>
      <left>
        <color indexed="63"/>
      </left>
      <right style="thin"/>
      <top/>
      <bottom style="double"/>
    </border>
    <border>
      <left style="thin"/>
      <right>
        <color indexed="63"/>
      </right>
      <top/>
      <bottom style="double"/>
    </border>
    <border>
      <left>
        <color indexed="63"/>
      </left>
      <right>
        <color indexed="63"/>
      </right>
      <top/>
      <bottom style="double"/>
    </border>
    <border>
      <left/>
      <right style="medium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/>
      <bottom style="thin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medium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 style="medium"/>
      <top style="medium"/>
      <bottom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3" fillId="38" borderId="0" applyNumberFormat="0" applyBorder="0" applyAlignment="0" applyProtection="0"/>
    <xf numFmtId="0" fontId="4" fillId="39" borderId="4" applyNumberFormat="0" applyAlignment="0" applyProtection="0"/>
    <xf numFmtId="0" fontId="5" fillId="40" borderId="5" applyNumberFormat="0" applyAlignment="0" applyProtection="0"/>
    <xf numFmtId="0" fontId="6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4" applyNumberFormat="0" applyAlignment="0" applyProtection="0"/>
    <xf numFmtId="0" fontId="45" fillId="0" borderId="0" applyNumberFormat="0" applyFill="0" applyBorder="0" applyAlignment="0" applyProtection="0"/>
    <xf numFmtId="0" fontId="46" fillId="42" borderId="9" applyNumberFormat="0" applyAlignment="0" applyProtection="0"/>
    <xf numFmtId="0" fontId="47" fillId="43" borderId="1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11" applyNumberFormat="0" applyFill="0" applyAlignment="0" applyProtection="0"/>
    <xf numFmtId="0" fontId="14" fillId="44" borderId="0" applyNumberFormat="0" applyBorder="0" applyAlignment="0" applyProtection="0"/>
    <xf numFmtId="0" fontId="48" fillId="45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46" borderId="12" applyNumberFormat="0" applyFont="0" applyAlignment="0" applyProtection="0"/>
    <xf numFmtId="0" fontId="19" fillId="39" borderId="13" applyNumberFormat="0" applyAlignment="0" applyProtection="0"/>
    <xf numFmtId="0" fontId="0" fillId="0" borderId="0">
      <alignment/>
      <protection/>
    </xf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0" fillId="53" borderId="14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42" borderId="10" applyNumberFormat="0" applyAlignment="0" applyProtection="0"/>
    <xf numFmtId="0" fontId="16" fillId="0" borderId="0">
      <alignment/>
      <protection/>
    </xf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54" borderId="17" applyNumberFormat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17" fillId="0" borderId="0" xfId="85" applyFont="1" applyAlignment="1" applyProtection="1">
      <alignment vertical="center"/>
      <protection locked="0"/>
    </xf>
    <xf numFmtId="0" fontId="17" fillId="0" borderId="0" xfId="85" applyFont="1" applyBorder="1" applyAlignment="1" applyProtection="1">
      <alignment vertical="center"/>
      <protection hidden="1"/>
    </xf>
    <xf numFmtId="49" fontId="17" fillId="0" borderId="0" xfId="85" applyNumberFormat="1" applyFont="1" applyAlignment="1" applyProtection="1">
      <alignment vertical="center"/>
      <protection hidden="1"/>
    </xf>
    <xf numFmtId="0" fontId="17" fillId="0" borderId="0" xfId="85" applyFont="1" applyAlignment="1" applyProtection="1">
      <alignment vertical="center"/>
      <protection hidden="1"/>
    </xf>
    <xf numFmtId="0" fontId="28" fillId="0" borderId="0" xfId="85" applyFont="1" applyBorder="1" applyAlignment="1" applyProtection="1">
      <alignment horizontal="center" vertical="center"/>
      <protection hidden="1"/>
    </xf>
    <xf numFmtId="0" fontId="17" fillId="0" borderId="19" xfId="85" applyFont="1" applyBorder="1" applyAlignment="1" applyProtection="1">
      <alignment horizontal="center" vertical="center"/>
      <protection locked="0"/>
    </xf>
    <xf numFmtId="0" fontId="17" fillId="0" borderId="20" xfId="85" applyFont="1" applyBorder="1" applyAlignment="1" applyProtection="1">
      <alignment horizontal="center" vertical="center"/>
      <protection locked="0"/>
    </xf>
    <xf numFmtId="0" fontId="17" fillId="0" borderId="21" xfId="85" applyFont="1" applyBorder="1" applyAlignment="1" applyProtection="1">
      <alignment horizontal="center" vertical="center"/>
      <protection hidden="1"/>
    </xf>
    <xf numFmtId="0" fontId="17" fillId="0" borderId="22" xfId="85" applyFont="1" applyBorder="1" applyAlignment="1" applyProtection="1">
      <alignment horizontal="center" vertical="center"/>
      <protection hidden="1"/>
    </xf>
    <xf numFmtId="0" fontId="17" fillId="0" borderId="23" xfId="85" applyFont="1" applyBorder="1" applyAlignment="1" applyProtection="1">
      <alignment horizontal="center" vertical="center"/>
      <protection hidden="1"/>
    </xf>
    <xf numFmtId="0" fontId="17" fillId="0" borderId="24" xfId="85" applyFont="1" applyBorder="1" applyAlignment="1" applyProtection="1">
      <alignment horizontal="center" vertical="center"/>
      <protection hidden="1"/>
    </xf>
    <xf numFmtId="0" fontId="17" fillId="0" borderId="25" xfId="85" applyFont="1" applyBorder="1" applyAlignment="1" applyProtection="1">
      <alignment horizontal="center" vertical="center"/>
      <protection hidden="1"/>
    </xf>
    <xf numFmtId="0" fontId="17" fillId="0" borderId="26" xfId="85" applyFont="1" applyBorder="1" applyAlignment="1" applyProtection="1">
      <alignment horizontal="center" vertical="center"/>
      <protection hidden="1"/>
    </xf>
    <xf numFmtId="0" fontId="17" fillId="0" borderId="27" xfId="85" applyFont="1" applyBorder="1" applyAlignment="1" applyProtection="1">
      <alignment horizontal="center" vertical="center"/>
      <protection hidden="1"/>
    </xf>
    <xf numFmtId="0" fontId="17" fillId="0" borderId="28" xfId="85" applyFont="1" applyBorder="1" applyAlignment="1" applyProtection="1">
      <alignment horizontal="center" vertical="center"/>
      <protection hidden="1"/>
    </xf>
    <xf numFmtId="49" fontId="17" fillId="0" borderId="19" xfId="85" applyNumberFormat="1" applyFont="1" applyBorder="1" applyAlignment="1" applyProtection="1">
      <alignment horizontal="center" vertical="center"/>
      <protection locked="0"/>
    </xf>
    <xf numFmtId="49" fontId="17" fillId="0" borderId="20" xfId="85" applyNumberFormat="1" applyFont="1" applyBorder="1" applyAlignment="1" applyProtection="1">
      <alignment horizontal="center" vertical="center"/>
      <protection locked="0"/>
    </xf>
    <xf numFmtId="0" fontId="15" fillId="0" borderId="29" xfId="85" applyFont="1" applyBorder="1" applyAlignment="1" applyProtection="1">
      <alignment horizontal="center" vertical="center"/>
      <protection hidden="1"/>
    </xf>
    <xf numFmtId="0" fontId="17" fillId="0" borderId="30" xfId="85" applyFont="1" applyBorder="1" applyAlignment="1" applyProtection="1">
      <alignment horizontal="center" vertical="center"/>
      <protection hidden="1"/>
    </xf>
    <xf numFmtId="0" fontId="17" fillId="0" borderId="31" xfId="85" applyFont="1" applyBorder="1" applyAlignment="1" applyProtection="1">
      <alignment horizontal="center" vertical="center"/>
      <protection hidden="1"/>
    </xf>
    <xf numFmtId="0" fontId="17" fillId="0" borderId="32" xfId="85" applyFont="1" applyBorder="1" applyAlignment="1" applyProtection="1">
      <alignment horizontal="center" vertical="center"/>
      <protection hidden="1"/>
    </xf>
    <xf numFmtId="0" fontId="17" fillId="0" borderId="33" xfId="85" applyFont="1" applyBorder="1" applyAlignment="1" applyProtection="1">
      <alignment horizontal="center" vertical="center"/>
      <protection hidden="1"/>
    </xf>
    <xf numFmtId="0" fontId="17" fillId="0" borderId="34" xfId="85" applyFont="1" applyBorder="1" applyAlignment="1" applyProtection="1">
      <alignment horizontal="center" vertical="center"/>
      <protection hidden="1"/>
    </xf>
    <xf numFmtId="0" fontId="17" fillId="0" borderId="35" xfId="85" applyFont="1" applyBorder="1" applyAlignment="1" applyProtection="1">
      <alignment horizontal="center" vertical="center"/>
      <protection hidden="1"/>
    </xf>
    <xf numFmtId="0" fontId="17" fillId="0" borderId="29" xfId="85" applyFont="1" applyBorder="1" applyAlignment="1" applyProtection="1">
      <alignment horizontal="center" vertical="center"/>
      <protection hidden="1"/>
    </xf>
    <xf numFmtId="0" fontId="17" fillId="0" borderId="36" xfId="85" applyFont="1" applyBorder="1" applyAlignment="1" applyProtection="1">
      <alignment horizontal="center" vertical="center"/>
      <protection hidden="1"/>
    </xf>
    <xf numFmtId="0" fontId="15" fillId="0" borderId="0" xfId="85" applyFont="1" applyAlignment="1" applyProtection="1">
      <alignment vertical="center"/>
      <protection locked="0"/>
    </xf>
    <xf numFmtId="0" fontId="15" fillId="0" borderId="34" xfId="85" applyFont="1" applyBorder="1" applyAlignment="1" applyProtection="1">
      <alignment horizontal="center" vertical="center"/>
      <protection hidden="1"/>
    </xf>
    <xf numFmtId="0" fontId="15" fillId="0" borderId="36" xfId="85" applyFont="1" applyBorder="1" applyAlignment="1" applyProtection="1">
      <alignment horizontal="center" vertical="center"/>
      <protection hidden="1"/>
    </xf>
    <xf numFmtId="0" fontId="29" fillId="0" borderId="20" xfId="85" applyFont="1" applyBorder="1" applyAlignment="1" applyProtection="1">
      <alignment horizontal="center" vertical="center"/>
      <protection locked="0"/>
    </xf>
    <xf numFmtId="0" fontId="15" fillId="0" borderId="37" xfId="85" applyFont="1" applyFill="1" applyBorder="1" applyAlignment="1" applyProtection="1">
      <alignment horizontal="center" vertical="center"/>
      <protection/>
    </xf>
    <xf numFmtId="0" fontId="27" fillId="0" borderId="38" xfId="85" applyFont="1" applyBorder="1" applyAlignment="1" applyProtection="1">
      <alignment vertical="center"/>
      <protection hidden="1"/>
    </xf>
    <xf numFmtId="4" fontId="27" fillId="0" borderId="39" xfId="85" applyNumberFormat="1" applyFont="1" applyBorder="1" applyAlignment="1" applyProtection="1">
      <alignment horizontal="center" vertical="center"/>
      <protection hidden="1"/>
    </xf>
    <xf numFmtId="4" fontId="27" fillId="0" borderId="40" xfId="85" applyNumberFormat="1" applyFont="1" applyBorder="1" applyAlignment="1" applyProtection="1">
      <alignment horizontal="center" vertical="center"/>
      <protection hidden="1"/>
    </xf>
    <xf numFmtId="4" fontId="27" fillId="0" borderId="41" xfId="85" applyNumberFormat="1" applyFont="1" applyBorder="1" applyAlignment="1" applyProtection="1">
      <alignment horizontal="center" vertical="center"/>
      <protection hidden="1"/>
    </xf>
    <xf numFmtId="4" fontId="27" fillId="0" borderId="42" xfId="85" applyNumberFormat="1" applyFont="1" applyBorder="1" applyAlignment="1" applyProtection="1">
      <alignment horizontal="center" vertical="center"/>
      <protection hidden="1"/>
    </xf>
    <xf numFmtId="4" fontId="27" fillId="0" borderId="43" xfId="85" applyNumberFormat="1" applyFont="1" applyBorder="1" applyAlignment="1" applyProtection="1">
      <alignment horizontal="center" vertical="center"/>
      <protection hidden="1"/>
    </xf>
    <xf numFmtId="4" fontId="27" fillId="0" borderId="44" xfId="85" applyNumberFormat="1" applyFont="1" applyBorder="1" applyAlignment="1" applyProtection="1">
      <alignment horizontal="center" vertical="center"/>
      <protection hidden="1"/>
    </xf>
    <xf numFmtId="4" fontId="27" fillId="0" borderId="45" xfId="85" applyNumberFormat="1" applyFont="1" applyBorder="1" applyAlignment="1" applyProtection="1">
      <alignment horizontal="center" vertical="center"/>
      <protection hidden="1"/>
    </xf>
    <xf numFmtId="4" fontId="17" fillId="0" borderId="0" xfId="85" applyNumberFormat="1" applyFont="1" applyAlignment="1" applyProtection="1">
      <alignment vertical="center"/>
      <protection locked="0"/>
    </xf>
    <xf numFmtId="4" fontId="27" fillId="0" borderId="46" xfId="85" applyNumberFormat="1" applyFont="1" applyBorder="1" applyAlignment="1" applyProtection="1">
      <alignment horizontal="center" vertical="center"/>
      <protection hidden="1"/>
    </xf>
    <xf numFmtId="4" fontId="27" fillId="0" borderId="47" xfId="85" applyNumberFormat="1" applyFont="1" applyBorder="1" applyAlignment="1" applyProtection="1">
      <alignment horizontal="center" vertical="center"/>
      <protection hidden="1"/>
    </xf>
    <xf numFmtId="4" fontId="27" fillId="0" borderId="48" xfId="85" applyNumberFormat="1" applyFont="1" applyBorder="1" applyAlignment="1" applyProtection="1">
      <alignment horizontal="center" vertical="center"/>
      <protection hidden="1"/>
    </xf>
    <xf numFmtId="174" fontId="29" fillId="0" borderId="0" xfId="85" applyNumberFormat="1" applyFont="1" applyAlignment="1" applyProtection="1">
      <alignment vertical="center"/>
      <protection locked="0"/>
    </xf>
    <xf numFmtId="0" fontId="29" fillId="0" borderId="0" xfId="85" applyFont="1" applyAlignment="1" applyProtection="1">
      <alignment vertical="center"/>
      <protection locked="0"/>
    </xf>
    <xf numFmtId="0" fontId="28" fillId="0" borderId="20" xfId="85" applyFont="1" applyBorder="1" applyAlignment="1" applyProtection="1">
      <alignment horizontal="center" vertical="center"/>
      <protection hidden="1"/>
    </xf>
    <xf numFmtId="0" fontId="15" fillId="0" borderId="49" xfId="85" applyFont="1" applyFill="1" applyBorder="1" applyAlignment="1" applyProtection="1">
      <alignment horizontal="center" vertical="center"/>
      <protection hidden="1"/>
    </xf>
    <xf numFmtId="0" fontId="17" fillId="0" borderId="50" xfId="85" applyFont="1" applyBorder="1" applyAlignment="1" applyProtection="1">
      <alignment vertical="center" wrapText="1"/>
      <protection hidden="1"/>
    </xf>
    <xf numFmtId="4" fontId="17" fillId="0" borderId="51" xfId="85" applyNumberFormat="1" applyFont="1" applyBorder="1" applyAlignment="1" applyProtection="1">
      <alignment horizontal="center" vertical="center"/>
      <protection hidden="1"/>
    </xf>
    <xf numFmtId="4" fontId="17" fillId="0" borderId="52" xfId="85" applyNumberFormat="1" applyFont="1" applyBorder="1" applyAlignment="1" applyProtection="1">
      <alignment horizontal="center" vertical="center"/>
      <protection hidden="1"/>
    </xf>
    <xf numFmtId="4" fontId="17" fillId="0" borderId="53" xfId="85" applyNumberFormat="1" applyFont="1" applyBorder="1" applyAlignment="1" applyProtection="1">
      <alignment horizontal="center" vertical="center"/>
      <protection hidden="1"/>
    </xf>
    <xf numFmtId="4" fontId="17" fillId="0" borderId="54" xfId="85" applyNumberFormat="1" applyFont="1" applyBorder="1" applyAlignment="1" applyProtection="1">
      <alignment horizontal="center" vertical="center"/>
      <protection hidden="1"/>
    </xf>
    <xf numFmtId="4" fontId="17" fillId="0" borderId="55" xfId="85" applyNumberFormat="1" applyFont="1" applyBorder="1" applyAlignment="1" applyProtection="1">
      <alignment horizontal="center" vertical="center"/>
      <protection hidden="1"/>
    </xf>
    <xf numFmtId="4" fontId="17" fillId="0" borderId="56" xfId="85" applyNumberFormat="1" applyFont="1" applyBorder="1" applyAlignment="1" applyProtection="1">
      <alignment horizontal="center" vertical="center"/>
      <protection hidden="1"/>
    </xf>
    <xf numFmtId="4" fontId="17" fillId="0" borderId="57" xfId="85" applyNumberFormat="1" applyFont="1" applyBorder="1" applyAlignment="1" applyProtection="1">
      <alignment horizontal="center" vertical="center"/>
      <protection hidden="1"/>
    </xf>
    <xf numFmtId="4" fontId="17" fillId="0" borderId="0" xfId="85" applyNumberFormat="1" applyFont="1" applyAlignment="1" applyProtection="1">
      <alignment vertical="center"/>
      <protection hidden="1"/>
    </xf>
    <xf numFmtId="4" fontId="17" fillId="0" borderId="58" xfId="85" applyNumberFormat="1" applyFont="1" applyBorder="1" applyAlignment="1" applyProtection="1">
      <alignment horizontal="center" vertical="center"/>
      <protection hidden="1"/>
    </xf>
    <xf numFmtId="4" fontId="17" fillId="0" borderId="59" xfId="85" applyNumberFormat="1" applyFont="1" applyBorder="1" applyAlignment="1" applyProtection="1">
      <alignment horizontal="center" vertical="center"/>
      <protection hidden="1"/>
    </xf>
    <xf numFmtId="4" fontId="17" fillId="0" borderId="60" xfId="85" applyNumberFormat="1" applyFont="1" applyBorder="1" applyAlignment="1" applyProtection="1">
      <alignment horizontal="center" vertical="center"/>
      <protection hidden="1"/>
    </xf>
    <xf numFmtId="0" fontId="28" fillId="0" borderId="0" xfId="85" applyFont="1" applyAlignment="1" applyProtection="1">
      <alignment vertical="center"/>
      <protection hidden="1"/>
    </xf>
    <xf numFmtId="0" fontId="15" fillId="0" borderId="61" xfId="85" applyFont="1" applyFill="1" applyBorder="1" applyAlignment="1" applyProtection="1">
      <alignment horizontal="center" vertical="center"/>
      <protection hidden="1"/>
    </xf>
    <xf numFmtId="0" fontId="17" fillId="0" borderId="62" xfId="85" applyFont="1" applyBorder="1" applyAlignment="1" applyProtection="1">
      <alignment vertical="center"/>
      <protection hidden="1"/>
    </xf>
    <xf numFmtId="4" fontId="17" fillId="0" borderId="63" xfId="85" applyNumberFormat="1" applyFont="1" applyBorder="1" applyAlignment="1" applyProtection="1">
      <alignment horizontal="center" vertical="center"/>
      <protection hidden="1"/>
    </xf>
    <xf numFmtId="4" fontId="17" fillId="0" borderId="20" xfId="85" applyNumberFormat="1" applyFont="1" applyBorder="1" applyAlignment="1" applyProtection="1">
      <alignment horizontal="center" vertical="center"/>
      <protection hidden="1"/>
    </xf>
    <xf numFmtId="4" fontId="17" fillId="0" borderId="19" xfId="85" applyNumberFormat="1" applyFont="1" applyBorder="1" applyAlignment="1" applyProtection="1">
      <alignment horizontal="center" vertical="center"/>
      <protection hidden="1"/>
    </xf>
    <xf numFmtId="4" fontId="17" fillId="0" borderId="64" xfId="85" applyNumberFormat="1" applyFont="1" applyBorder="1" applyAlignment="1" applyProtection="1">
      <alignment horizontal="center" vertical="center"/>
      <protection hidden="1"/>
    </xf>
    <xf numFmtId="4" fontId="17" fillId="0" borderId="65" xfId="85" applyNumberFormat="1" applyFont="1" applyBorder="1" applyAlignment="1" applyProtection="1">
      <alignment horizontal="center" vertical="center"/>
      <protection hidden="1"/>
    </xf>
    <xf numFmtId="4" fontId="17" fillId="0" borderId="66" xfId="85" applyNumberFormat="1" applyFont="1" applyBorder="1" applyAlignment="1" applyProtection="1">
      <alignment horizontal="center" vertical="center"/>
      <protection hidden="1"/>
    </xf>
    <xf numFmtId="4" fontId="17" fillId="0" borderId="49" xfId="85" applyNumberFormat="1" applyFont="1" applyBorder="1" applyAlignment="1" applyProtection="1">
      <alignment horizontal="center" vertical="center"/>
      <protection hidden="1"/>
    </xf>
    <xf numFmtId="4" fontId="17" fillId="0" borderId="67" xfId="85" applyNumberFormat="1" applyFont="1" applyBorder="1" applyAlignment="1" applyProtection="1">
      <alignment horizontal="center" vertical="center"/>
      <protection hidden="1"/>
    </xf>
    <xf numFmtId="0" fontId="15" fillId="0" borderId="68" xfId="85" applyFont="1" applyFill="1" applyBorder="1" applyAlignment="1" applyProtection="1">
      <alignment horizontal="center" vertical="center"/>
      <protection hidden="1"/>
    </xf>
    <xf numFmtId="0" fontId="17" fillId="0" borderId="69" xfId="85" applyFont="1" applyBorder="1" applyAlignment="1" applyProtection="1">
      <alignment vertical="center"/>
      <protection hidden="1"/>
    </xf>
    <xf numFmtId="4" fontId="17" fillId="0" borderId="70" xfId="85" applyNumberFormat="1" applyFont="1" applyBorder="1" applyAlignment="1" applyProtection="1">
      <alignment horizontal="center" vertical="center"/>
      <protection hidden="1"/>
    </xf>
    <xf numFmtId="4" fontId="17" fillId="0" borderId="71" xfId="85" applyNumberFormat="1" applyFont="1" applyBorder="1" applyAlignment="1" applyProtection="1">
      <alignment horizontal="center" vertical="center"/>
      <protection hidden="1"/>
    </xf>
    <xf numFmtId="4" fontId="17" fillId="0" borderId="72" xfId="85" applyNumberFormat="1" applyFont="1" applyBorder="1" applyAlignment="1" applyProtection="1">
      <alignment horizontal="center" vertical="center"/>
      <protection hidden="1"/>
    </xf>
    <xf numFmtId="4" fontId="17" fillId="0" borderId="20" xfId="85" applyNumberFormat="1" applyFont="1" applyFill="1" applyBorder="1" applyAlignment="1" applyProtection="1">
      <alignment horizontal="center" vertical="center"/>
      <protection hidden="1"/>
    </xf>
    <xf numFmtId="4" fontId="17" fillId="0" borderId="19" xfId="85" applyNumberFormat="1" applyFont="1" applyFill="1" applyBorder="1" applyAlignment="1" applyProtection="1">
      <alignment horizontal="center" vertical="center"/>
      <protection hidden="1"/>
    </xf>
    <xf numFmtId="4" fontId="17" fillId="0" borderId="65" xfId="85" applyNumberFormat="1" applyFont="1" applyFill="1" applyBorder="1" applyAlignment="1" applyProtection="1">
      <alignment horizontal="center" vertical="center"/>
      <protection hidden="1"/>
    </xf>
    <xf numFmtId="4" fontId="17" fillId="0" borderId="0" xfId="85" applyNumberFormat="1" applyFont="1" applyBorder="1" applyAlignment="1" applyProtection="1">
      <alignment horizontal="center" vertical="center"/>
      <protection hidden="1"/>
    </xf>
    <xf numFmtId="0" fontId="30" fillId="0" borderId="20" xfId="85" applyFont="1" applyBorder="1" applyAlignment="1" applyProtection="1">
      <alignment horizontal="center" vertical="center"/>
      <protection hidden="1"/>
    </xf>
    <xf numFmtId="4" fontId="17" fillId="0" borderId="73" xfId="85" applyNumberFormat="1" applyFont="1" applyBorder="1" applyAlignment="1" applyProtection="1">
      <alignment horizontal="center" vertical="center"/>
      <protection hidden="1"/>
    </xf>
    <xf numFmtId="4" fontId="17" fillId="0" borderId="0" xfId="85" applyNumberFormat="1" applyFont="1" applyFill="1" applyBorder="1" applyAlignment="1" applyProtection="1">
      <alignment horizontal="center" vertical="center"/>
      <protection hidden="1"/>
    </xf>
    <xf numFmtId="4" fontId="17" fillId="0" borderId="55" xfId="85" applyNumberFormat="1" applyFont="1" applyFill="1" applyBorder="1" applyAlignment="1" applyProtection="1">
      <alignment horizontal="center" vertical="center"/>
      <protection hidden="1"/>
    </xf>
    <xf numFmtId="4" fontId="17" fillId="0" borderId="74" xfId="85" applyNumberFormat="1" applyFont="1" applyBorder="1" applyAlignment="1" applyProtection="1">
      <alignment horizontal="center" vertical="center"/>
      <protection hidden="1"/>
    </xf>
    <xf numFmtId="4" fontId="17" fillId="0" borderId="75" xfId="85" applyNumberFormat="1" applyFont="1" applyBorder="1" applyAlignment="1" applyProtection="1">
      <alignment horizontal="center" vertical="center"/>
      <protection hidden="1"/>
    </xf>
    <xf numFmtId="4" fontId="17" fillId="0" borderId="76" xfId="85" applyNumberFormat="1" applyFont="1" applyBorder="1" applyAlignment="1" applyProtection="1">
      <alignment horizontal="center" vertical="center"/>
      <protection hidden="1"/>
    </xf>
    <xf numFmtId="0" fontId="30" fillId="0" borderId="0" xfId="85" applyFont="1" applyAlignment="1" applyProtection="1">
      <alignment vertical="center"/>
      <protection hidden="1"/>
    </xf>
    <xf numFmtId="0" fontId="28" fillId="0" borderId="20" xfId="85" applyFont="1" applyBorder="1" applyAlignment="1" applyProtection="1">
      <alignment horizontal="center" vertical="center"/>
      <protection locked="0"/>
    </xf>
    <xf numFmtId="0" fontId="15" fillId="0" borderId="68" xfId="85" applyFont="1" applyFill="1" applyBorder="1" applyAlignment="1" applyProtection="1">
      <alignment horizontal="center" vertical="center"/>
      <protection/>
    </xf>
    <xf numFmtId="0" fontId="17" fillId="6" borderId="69" xfId="85" applyFont="1" applyFill="1" applyBorder="1" applyAlignment="1" applyProtection="1">
      <alignment horizontal="left" vertical="center" indent="1"/>
      <protection locked="0"/>
    </xf>
    <xf numFmtId="4" fontId="17" fillId="0" borderId="65" xfId="85" applyNumberFormat="1" applyFont="1" applyFill="1" applyBorder="1" applyAlignment="1" applyProtection="1">
      <alignment horizontal="center" vertical="center"/>
      <protection locked="0"/>
    </xf>
    <xf numFmtId="4" fontId="17" fillId="0" borderId="20" xfId="85" applyNumberFormat="1" applyFont="1" applyFill="1" applyBorder="1" applyAlignment="1" applyProtection="1">
      <alignment horizontal="center" vertical="center"/>
      <protection locked="0"/>
    </xf>
    <xf numFmtId="4" fontId="17" fillId="0" borderId="77" xfId="85" applyNumberFormat="1" applyFont="1" applyFill="1" applyBorder="1" applyAlignment="1" applyProtection="1">
      <alignment horizontal="center" vertical="center"/>
      <protection locked="0"/>
    </xf>
    <xf numFmtId="4" fontId="17" fillId="0" borderId="78" xfId="85" applyNumberFormat="1" applyFont="1" applyFill="1" applyBorder="1" applyAlignment="1" applyProtection="1">
      <alignment horizontal="center" vertical="center"/>
      <protection locked="0"/>
    </xf>
    <xf numFmtId="4" fontId="17" fillId="0" borderId="79" xfId="85" applyNumberFormat="1" applyFont="1" applyFill="1" applyBorder="1" applyAlignment="1" applyProtection="1">
      <alignment horizontal="center" vertical="center"/>
      <protection locked="0"/>
    </xf>
    <xf numFmtId="4" fontId="17" fillId="0" borderId="80" xfId="85" applyNumberFormat="1" applyFont="1" applyFill="1" applyBorder="1" applyAlignment="1" applyProtection="1">
      <alignment horizontal="center" vertical="center"/>
      <protection locked="0"/>
    </xf>
    <xf numFmtId="4" fontId="17" fillId="0" borderId="68" xfId="85" applyNumberFormat="1" applyFont="1" applyFill="1" applyBorder="1" applyAlignment="1" applyProtection="1">
      <alignment horizontal="right" vertical="center"/>
      <protection locked="0"/>
    </xf>
    <xf numFmtId="4" fontId="17" fillId="0" borderId="77" xfId="85" applyNumberFormat="1" applyFont="1" applyFill="1" applyBorder="1" applyAlignment="1" applyProtection="1">
      <alignment horizontal="right" vertical="center"/>
      <protection locked="0"/>
    </xf>
    <xf numFmtId="4" fontId="17" fillId="0" borderId="81" xfId="85" applyNumberFormat="1" applyFont="1" applyFill="1" applyBorder="1" applyAlignment="1" applyProtection="1">
      <alignment horizontal="right" vertical="center"/>
      <protection locked="0"/>
    </xf>
    <xf numFmtId="4" fontId="17" fillId="0" borderId="60" xfId="85" applyNumberFormat="1" applyFont="1" applyFill="1" applyBorder="1" applyAlignment="1" applyProtection="1">
      <alignment horizontal="right" vertical="center"/>
      <protection locked="0"/>
    </xf>
    <xf numFmtId="0" fontId="28" fillId="0" borderId="0" xfId="85" applyFont="1" applyAlignment="1" applyProtection="1">
      <alignment vertical="center"/>
      <protection locked="0"/>
    </xf>
    <xf numFmtId="4" fontId="17" fillId="0" borderId="82" xfId="85" applyNumberFormat="1" applyFont="1" applyBorder="1" applyAlignment="1" applyProtection="1">
      <alignment horizontal="center" vertical="center"/>
      <protection hidden="1"/>
    </xf>
    <xf numFmtId="4" fontId="17" fillId="0" borderId="81" xfId="85" applyNumberFormat="1" applyFont="1" applyBorder="1" applyAlignment="1" applyProtection="1">
      <alignment horizontal="center" vertical="center"/>
      <protection hidden="1"/>
    </xf>
    <xf numFmtId="4" fontId="17" fillId="0" borderId="77" xfId="85" applyNumberFormat="1" applyFont="1" applyBorder="1" applyAlignment="1" applyProtection="1">
      <alignment horizontal="center" vertical="center"/>
      <protection hidden="1"/>
    </xf>
    <xf numFmtId="4" fontId="17" fillId="0" borderId="78" xfId="85" applyNumberFormat="1" applyFont="1" applyBorder="1" applyAlignment="1" applyProtection="1">
      <alignment horizontal="center" vertical="center"/>
      <protection hidden="1"/>
    </xf>
    <xf numFmtId="4" fontId="17" fillId="0" borderId="79" xfId="85" applyNumberFormat="1" applyFont="1" applyBorder="1" applyAlignment="1" applyProtection="1">
      <alignment horizontal="center" vertical="center"/>
      <protection hidden="1"/>
    </xf>
    <xf numFmtId="4" fontId="17" fillId="0" borderId="77" xfId="85" applyNumberFormat="1" applyFont="1" applyFill="1" applyBorder="1" applyAlignment="1" applyProtection="1">
      <alignment horizontal="center" vertical="center"/>
      <protection hidden="1"/>
    </xf>
    <xf numFmtId="4" fontId="17" fillId="0" borderId="80" xfId="85" applyNumberFormat="1" applyFont="1" applyFill="1" applyBorder="1" applyAlignment="1" applyProtection="1">
      <alignment horizontal="center" vertical="center"/>
      <protection hidden="1"/>
    </xf>
    <xf numFmtId="4" fontId="17" fillId="0" borderId="68" xfId="85" applyNumberFormat="1" applyFont="1" applyBorder="1" applyAlignment="1" applyProtection="1">
      <alignment horizontal="center" vertical="center"/>
      <protection hidden="1"/>
    </xf>
    <xf numFmtId="0" fontId="17" fillId="6" borderId="69" xfId="85" applyFont="1" applyFill="1" applyBorder="1" applyAlignment="1" applyProtection="1">
      <alignment horizontal="left" vertical="center"/>
      <protection locked="0"/>
    </xf>
    <xf numFmtId="4" fontId="17" fillId="0" borderId="81" xfId="85" applyNumberFormat="1" applyFont="1" applyFill="1" applyBorder="1" applyAlignment="1" applyProtection="1">
      <alignment horizontal="center" vertical="center"/>
      <protection locked="0"/>
    </xf>
    <xf numFmtId="4" fontId="17" fillId="0" borderId="47" xfId="85" applyNumberFormat="1" applyFont="1" applyFill="1" applyBorder="1" applyAlignment="1" applyProtection="1">
      <alignment horizontal="center" vertical="center"/>
      <protection locked="0"/>
    </xf>
    <xf numFmtId="4" fontId="17" fillId="6" borderId="48" xfId="85" applyNumberFormat="1" applyFont="1" applyFill="1" applyBorder="1" applyAlignment="1" applyProtection="1">
      <alignment horizontal="center" vertical="center"/>
      <protection locked="0"/>
    </xf>
    <xf numFmtId="4" fontId="17" fillId="6" borderId="79" xfId="85" applyNumberFormat="1" applyFont="1" applyFill="1" applyBorder="1" applyAlignment="1" applyProtection="1">
      <alignment horizontal="center" vertical="center"/>
      <protection locked="0"/>
    </xf>
    <xf numFmtId="4" fontId="17" fillId="6" borderId="68" xfId="85" applyNumberFormat="1" applyFont="1" applyFill="1" applyBorder="1" applyAlignment="1" applyProtection="1">
      <alignment horizontal="center" vertical="center"/>
      <protection locked="0"/>
    </xf>
    <xf numFmtId="4" fontId="17" fillId="6" borderId="77" xfId="85" applyNumberFormat="1" applyFont="1" applyFill="1" applyBorder="1" applyAlignment="1" applyProtection="1">
      <alignment horizontal="center" vertical="center"/>
      <protection locked="0"/>
    </xf>
    <xf numFmtId="4" fontId="17" fillId="0" borderId="60" xfId="85" applyNumberFormat="1" applyFont="1" applyFill="1" applyBorder="1" applyAlignment="1" applyProtection="1">
      <alignment horizontal="center" vertical="center"/>
      <protection locked="0"/>
    </xf>
    <xf numFmtId="4" fontId="17" fillId="0" borderId="0" xfId="85" applyNumberFormat="1" applyFont="1" applyAlignment="1" applyProtection="1">
      <alignment horizontal="center" vertical="center"/>
      <protection locked="0"/>
    </xf>
    <xf numFmtId="4" fontId="17" fillId="0" borderId="43" xfId="85" applyNumberFormat="1" applyFont="1" applyBorder="1" applyAlignment="1" applyProtection="1">
      <alignment horizontal="center" vertical="center"/>
      <protection hidden="1"/>
    </xf>
    <xf numFmtId="4" fontId="17" fillId="0" borderId="47" xfId="85" applyNumberFormat="1" applyFont="1" applyBorder="1" applyAlignment="1" applyProtection="1">
      <alignment horizontal="center" vertical="center"/>
      <protection hidden="1"/>
    </xf>
    <xf numFmtId="0" fontId="28" fillId="0" borderId="0" xfId="85" applyFont="1" applyAlignment="1" applyProtection="1">
      <alignment horizontal="center" vertical="center"/>
      <protection locked="0"/>
    </xf>
    <xf numFmtId="0" fontId="29" fillId="0" borderId="19" xfId="85" applyFont="1" applyBorder="1" applyAlignment="1" applyProtection="1">
      <alignment horizontal="center" vertical="center"/>
      <protection locked="0"/>
    </xf>
    <xf numFmtId="0" fontId="15" fillId="0" borderId="83" xfId="85" applyFont="1" applyFill="1" applyBorder="1" applyAlignment="1" applyProtection="1">
      <alignment horizontal="center" vertical="center"/>
      <protection locked="0"/>
    </xf>
    <xf numFmtId="0" fontId="27" fillId="0" borderId="84" xfId="85" applyFont="1" applyBorder="1" applyAlignment="1" applyProtection="1">
      <alignment vertical="center"/>
      <protection hidden="1"/>
    </xf>
    <xf numFmtId="4" fontId="27" fillId="0" borderId="85" xfId="85" applyNumberFormat="1" applyFont="1" applyBorder="1" applyAlignment="1" applyProtection="1">
      <alignment horizontal="center" vertical="center"/>
      <protection hidden="1"/>
    </xf>
    <xf numFmtId="4" fontId="27" fillId="0" borderId="86" xfId="85" applyNumberFormat="1" applyFont="1" applyBorder="1" applyAlignment="1" applyProtection="1">
      <alignment horizontal="center" vertical="center"/>
      <protection hidden="1"/>
    </xf>
    <xf numFmtId="4" fontId="27" fillId="0" borderId="87" xfId="85" applyNumberFormat="1" applyFont="1" applyBorder="1" applyAlignment="1" applyProtection="1">
      <alignment horizontal="center" vertical="center"/>
      <protection hidden="1"/>
    </xf>
    <xf numFmtId="4" fontId="27" fillId="0" borderId="83" xfId="85" applyNumberFormat="1" applyFont="1" applyBorder="1" applyAlignment="1" applyProtection="1">
      <alignment horizontal="center" vertical="center"/>
      <protection hidden="1"/>
    </xf>
    <xf numFmtId="4" fontId="27" fillId="0" borderId="88" xfId="85" applyNumberFormat="1" applyFont="1" applyBorder="1" applyAlignment="1" applyProtection="1">
      <alignment horizontal="center" vertical="center"/>
      <protection hidden="1"/>
    </xf>
    <xf numFmtId="4" fontId="17" fillId="0" borderId="0" xfId="85" applyNumberFormat="1" applyFont="1" applyBorder="1" applyAlignment="1" applyProtection="1">
      <alignment vertical="center"/>
      <protection locked="0"/>
    </xf>
    <xf numFmtId="4" fontId="27" fillId="0" borderId="89" xfId="85" applyNumberFormat="1" applyFont="1" applyBorder="1" applyAlignment="1" applyProtection="1">
      <alignment horizontal="center" vertical="center"/>
      <protection hidden="1"/>
    </xf>
    <xf numFmtId="0" fontId="28" fillId="0" borderId="19" xfId="85" applyFont="1" applyBorder="1" applyAlignment="1" applyProtection="1">
      <alignment horizontal="center" vertical="center"/>
      <protection locked="0"/>
    </xf>
    <xf numFmtId="0" fontId="15" fillId="0" borderId="74" xfId="85" applyFont="1" applyFill="1" applyBorder="1" applyAlignment="1" applyProtection="1">
      <alignment horizontal="center" vertical="center"/>
      <protection locked="0"/>
    </xf>
    <xf numFmtId="0" fontId="17" fillId="0" borderId="50" xfId="85" applyFont="1" applyBorder="1" applyAlignment="1" applyProtection="1">
      <alignment vertical="center"/>
      <protection hidden="1"/>
    </xf>
    <xf numFmtId="4" fontId="17" fillId="0" borderId="90" xfId="85" applyNumberFormat="1" applyFont="1" applyBorder="1" applyAlignment="1" applyProtection="1">
      <alignment horizontal="center" vertical="center"/>
      <protection hidden="1"/>
    </xf>
    <xf numFmtId="4" fontId="17" fillId="0" borderId="91" xfId="85" applyNumberFormat="1" applyFont="1" applyBorder="1" applyAlignment="1" applyProtection="1">
      <alignment horizontal="center" vertical="center"/>
      <protection hidden="1"/>
    </xf>
    <xf numFmtId="4" fontId="17" fillId="0" borderId="92" xfId="85" applyNumberFormat="1" applyFont="1" applyBorder="1" applyAlignment="1" applyProtection="1">
      <alignment horizontal="center" vertical="center"/>
      <protection hidden="1"/>
    </xf>
    <xf numFmtId="4" fontId="17" fillId="0" borderId="93" xfId="85" applyNumberFormat="1" applyFont="1" applyBorder="1" applyAlignment="1" applyProtection="1">
      <alignment horizontal="center" vertical="center"/>
      <protection hidden="1"/>
    </xf>
    <xf numFmtId="4" fontId="17" fillId="0" borderId="94" xfId="85" applyNumberFormat="1" applyFont="1" applyBorder="1" applyAlignment="1" applyProtection="1">
      <alignment horizontal="center" vertical="center"/>
      <protection hidden="1"/>
    </xf>
    <xf numFmtId="4" fontId="17" fillId="0" borderId="95" xfId="85" applyNumberFormat="1" applyFont="1" applyBorder="1" applyAlignment="1" applyProtection="1">
      <alignment horizontal="center" vertical="center"/>
      <protection hidden="1"/>
    </xf>
    <xf numFmtId="4" fontId="17" fillId="0" borderId="96" xfId="85" applyNumberFormat="1" applyFont="1" applyBorder="1" applyAlignment="1" applyProtection="1">
      <alignment horizontal="center" vertical="center"/>
      <protection hidden="1"/>
    </xf>
    <xf numFmtId="4" fontId="17" fillId="0" borderId="97" xfId="85" applyNumberFormat="1" applyFont="1" applyBorder="1" applyAlignment="1" applyProtection="1">
      <alignment horizontal="center" vertical="center"/>
      <protection hidden="1"/>
    </xf>
    <xf numFmtId="4" fontId="17" fillId="0" borderId="98" xfId="85" applyNumberFormat="1" applyFont="1" applyBorder="1" applyAlignment="1" applyProtection="1">
      <alignment horizontal="center" vertical="center"/>
      <protection hidden="1"/>
    </xf>
    <xf numFmtId="212" fontId="17" fillId="0" borderId="61" xfId="85" applyNumberFormat="1" applyFont="1" applyFill="1" applyBorder="1" applyAlignment="1" applyProtection="1">
      <alignment horizontal="center" vertical="center"/>
      <protection locked="0"/>
    </xf>
    <xf numFmtId="0" fontId="17" fillId="0" borderId="62" xfId="0" applyFont="1" applyFill="1" applyBorder="1" applyAlignment="1">
      <alignment vertical="center" wrapText="1"/>
    </xf>
    <xf numFmtId="4" fontId="17" fillId="0" borderId="63" xfId="0" applyNumberFormat="1" applyFont="1" applyBorder="1" applyAlignment="1">
      <alignment horizontal="center" vertical="center"/>
    </xf>
    <xf numFmtId="4" fontId="17" fillId="0" borderId="20" xfId="0" applyNumberFormat="1" applyFont="1" applyBorder="1" applyAlignment="1">
      <alignment horizontal="center" vertical="center"/>
    </xf>
    <xf numFmtId="4" fontId="17" fillId="0" borderId="19" xfId="0" applyNumberFormat="1" applyFont="1" applyBorder="1" applyAlignment="1">
      <alignment horizontal="center" vertical="center"/>
    </xf>
    <xf numFmtId="4" fontId="17" fillId="0" borderId="64" xfId="0" applyNumberFormat="1" applyFont="1" applyBorder="1" applyAlignment="1">
      <alignment horizontal="center" vertical="center"/>
    </xf>
    <xf numFmtId="4" fontId="17" fillId="0" borderId="65" xfId="0" applyNumberFormat="1" applyFont="1" applyBorder="1" applyAlignment="1">
      <alignment horizontal="center" vertical="center"/>
    </xf>
    <xf numFmtId="4" fontId="17" fillId="0" borderId="66" xfId="0" applyNumberFormat="1" applyFont="1" applyBorder="1" applyAlignment="1">
      <alignment horizontal="center" vertical="center"/>
    </xf>
    <xf numFmtId="4" fontId="17" fillId="0" borderId="67" xfId="0" applyNumberFormat="1" applyFont="1" applyBorder="1" applyAlignment="1">
      <alignment horizontal="center" vertical="center"/>
    </xf>
    <xf numFmtId="4" fontId="17" fillId="0" borderId="61" xfId="85" applyNumberFormat="1" applyFont="1" applyBorder="1" applyAlignment="1" applyProtection="1">
      <alignment horizontal="right" vertical="center"/>
      <protection locked="0"/>
    </xf>
    <xf numFmtId="0" fontId="17" fillId="0" borderId="61" xfId="85" applyFont="1" applyFill="1" applyBorder="1" applyAlignment="1" applyProtection="1">
      <alignment horizontal="center" vertical="center"/>
      <protection locked="0"/>
    </xf>
    <xf numFmtId="49" fontId="17" fillId="0" borderId="62" xfId="85" applyNumberFormat="1" applyFont="1" applyFill="1" applyBorder="1" applyAlignment="1" applyProtection="1">
      <alignment vertical="center" wrapText="1"/>
      <protection hidden="1"/>
    </xf>
    <xf numFmtId="49" fontId="17" fillId="0" borderId="62" xfId="98" applyNumberFormat="1" applyFont="1" applyFill="1" applyBorder="1" applyAlignment="1">
      <alignment vertical="center" wrapText="1"/>
      <protection/>
    </xf>
    <xf numFmtId="0" fontId="26" fillId="0" borderId="62" xfId="0" applyFont="1" applyFill="1" applyBorder="1" applyAlignment="1">
      <alignment vertical="center" wrapText="1"/>
    </xf>
    <xf numFmtId="4" fontId="17" fillId="0" borderId="19" xfId="0" applyNumberFormat="1" applyFont="1" applyFill="1" applyBorder="1" applyAlignment="1">
      <alignment horizontal="center" vertical="center"/>
    </xf>
    <xf numFmtId="4" fontId="17" fillId="0" borderId="20" xfId="0" applyNumberFormat="1" applyFont="1" applyFill="1" applyBorder="1" applyAlignment="1">
      <alignment horizontal="center" vertical="center"/>
    </xf>
    <xf numFmtId="4" fontId="17" fillId="0" borderId="63" xfId="0" applyNumberFormat="1" applyFont="1" applyFill="1" applyBorder="1" applyAlignment="1">
      <alignment horizontal="center" vertical="center"/>
    </xf>
    <xf numFmtId="4" fontId="17" fillId="0" borderId="67" xfId="0" applyNumberFormat="1" applyFont="1" applyFill="1" applyBorder="1" applyAlignment="1">
      <alignment horizontal="center" vertical="center"/>
    </xf>
    <xf numFmtId="172" fontId="17" fillId="0" borderId="0" xfId="85" applyNumberFormat="1" applyFont="1" applyAlignment="1" applyProtection="1">
      <alignment vertical="center"/>
      <protection locked="0"/>
    </xf>
    <xf numFmtId="0" fontId="17" fillId="0" borderId="68" xfId="85" applyFont="1" applyFill="1" applyBorder="1" applyAlignment="1" applyProtection="1">
      <alignment horizontal="center" vertical="center"/>
      <protection locked="0"/>
    </xf>
    <xf numFmtId="0" fontId="26" fillId="0" borderId="69" xfId="0" applyFont="1" applyFill="1" applyBorder="1" applyAlignment="1">
      <alignment vertical="center" wrapText="1"/>
    </xf>
    <xf numFmtId="4" fontId="17" fillId="0" borderId="79" xfId="0" applyNumberFormat="1" applyFont="1" applyBorder="1" applyAlignment="1">
      <alignment horizontal="center" vertical="center"/>
    </xf>
    <xf numFmtId="4" fontId="17" fillId="0" borderId="77" xfId="0" applyNumberFormat="1" applyFont="1" applyFill="1" applyBorder="1" applyAlignment="1">
      <alignment horizontal="center" vertical="center"/>
    </xf>
    <xf numFmtId="4" fontId="17" fillId="0" borderId="81" xfId="0" applyNumberFormat="1" applyFont="1" applyFill="1" applyBorder="1" applyAlignment="1">
      <alignment horizontal="center" vertical="center"/>
    </xf>
    <xf numFmtId="4" fontId="17" fillId="0" borderId="60" xfId="0" applyNumberFormat="1" applyFont="1" applyBorder="1" applyAlignment="1">
      <alignment horizontal="center" vertical="center"/>
    </xf>
    <xf numFmtId="4" fontId="17" fillId="0" borderId="77" xfId="0" applyNumberFormat="1" applyFont="1" applyBorder="1" applyAlignment="1">
      <alignment horizontal="center" vertical="center"/>
    </xf>
    <xf numFmtId="4" fontId="17" fillId="0" borderId="81" xfId="0" applyNumberFormat="1" applyFont="1" applyBorder="1" applyAlignment="1">
      <alignment horizontal="center" vertical="center"/>
    </xf>
    <xf numFmtId="4" fontId="17" fillId="0" borderId="99" xfId="0" applyNumberFormat="1" applyFont="1" applyBorder="1" applyAlignment="1">
      <alignment horizontal="center" vertical="center"/>
    </xf>
    <xf numFmtId="4" fontId="17" fillId="0" borderId="68" xfId="85" applyNumberFormat="1" applyFont="1" applyBorder="1" applyAlignment="1" applyProtection="1">
      <alignment horizontal="right" vertical="center"/>
      <protection locked="0"/>
    </xf>
    <xf numFmtId="0" fontId="26" fillId="0" borderId="62" xfId="0" applyFont="1" applyFill="1" applyBorder="1" applyAlignment="1">
      <alignment wrapText="1"/>
    </xf>
    <xf numFmtId="4" fontId="17" fillId="0" borderId="65" xfId="85" applyNumberFormat="1" applyFont="1" applyBorder="1" applyAlignment="1" applyProtection="1">
      <alignment vertical="center"/>
      <protection locked="0"/>
    </xf>
    <xf numFmtId="0" fontId="17" fillId="0" borderId="49" xfId="85" applyFont="1" applyFill="1" applyBorder="1" applyAlignment="1" applyProtection="1">
      <alignment horizontal="center" vertical="center"/>
      <protection locked="0"/>
    </xf>
    <xf numFmtId="0" fontId="17" fillId="0" borderId="100" xfId="0" applyFont="1" applyFill="1" applyBorder="1" applyAlignment="1">
      <alignment vertical="center" wrapText="1"/>
    </xf>
    <xf numFmtId="4" fontId="17" fillId="0" borderId="70" xfId="0" applyNumberFormat="1" applyFont="1" applyBorder="1" applyAlignment="1">
      <alignment horizontal="center" vertical="center"/>
    </xf>
    <xf numFmtId="4" fontId="17" fillId="0" borderId="59" xfId="0" applyNumberFormat="1" applyFont="1" applyBorder="1" applyAlignment="1">
      <alignment horizontal="center" vertical="center"/>
    </xf>
    <xf numFmtId="4" fontId="17" fillId="0" borderId="101" xfId="0" applyNumberFormat="1" applyFont="1" applyBorder="1" applyAlignment="1">
      <alignment horizontal="center" vertical="center"/>
    </xf>
    <xf numFmtId="4" fontId="17" fillId="0" borderId="92" xfId="0" applyNumberFormat="1" applyFont="1" applyBorder="1" applyAlignment="1">
      <alignment horizontal="center" vertical="center"/>
    </xf>
    <xf numFmtId="4" fontId="54" fillId="0" borderId="59" xfId="0" applyNumberFormat="1" applyFont="1" applyBorder="1" applyAlignment="1">
      <alignment horizontal="center" vertical="center"/>
    </xf>
    <xf numFmtId="4" fontId="54" fillId="0" borderId="101" xfId="0" applyNumberFormat="1" applyFont="1" applyBorder="1" applyAlignment="1">
      <alignment horizontal="center" vertical="center"/>
    </xf>
    <xf numFmtId="4" fontId="17" fillId="0" borderId="58" xfId="0" applyNumberFormat="1" applyFont="1" applyBorder="1" applyAlignment="1">
      <alignment horizontal="center" vertical="center"/>
    </xf>
    <xf numFmtId="4" fontId="17" fillId="0" borderId="49" xfId="85" applyNumberFormat="1" applyFont="1" applyBorder="1" applyAlignment="1" applyProtection="1">
      <alignment horizontal="right" vertical="center"/>
      <protection locked="0"/>
    </xf>
    <xf numFmtId="4" fontId="17" fillId="55" borderId="19" xfId="0" applyNumberFormat="1" applyFont="1" applyFill="1" applyBorder="1" applyAlignment="1">
      <alignment horizontal="center" vertical="center"/>
    </xf>
    <xf numFmtId="0" fontId="17" fillId="0" borderId="19" xfId="85" applyFont="1" applyBorder="1" applyAlignment="1" applyProtection="1">
      <alignment horizontal="left"/>
      <protection locked="0"/>
    </xf>
    <xf numFmtId="0" fontId="17" fillId="0" borderId="20" xfId="85" applyFont="1" applyBorder="1" applyAlignment="1" applyProtection="1">
      <alignment horizontal="left"/>
      <protection locked="0"/>
    </xf>
    <xf numFmtId="0" fontId="17" fillId="0" borderId="26" xfId="85" applyFont="1" applyFill="1" applyBorder="1" applyAlignment="1" applyProtection="1">
      <alignment horizontal="center" vertical="center"/>
      <protection locked="0"/>
    </xf>
    <xf numFmtId="0" fontId="26" fillId="0" borderId="102" xfId="0" applyFont="1" applyFill="1" applyBorder="1" applyAlignment="1">
      <alignment horizontal="left" vertical="center"/>
    </xf>
    <xf numFmtId="4" fontId="17" fillId="0" borderId="103" xfId="0" applyNumberFormat="1" applyFont="1" applyBorder="1" applyAlignment="1">
      <alignment horizontal="center" vertical="center"/>
    </xf>
    <xf numFmtId="4" fontId="17" fillId="0" borderId="27" xfId="0" applyNumberFormat="1" applyFont="1" applyBorder="1" applyAlignment="1">
      <alignment horizontal="left"/>
    </xf>
    <xf numFmtId="4" fontId="17" fillId="0" borderId="104" xfId="0" applyNumberFormat="1" applyFont="1" applyBorder="1" applyAlignment="1">
      <alignment horizontal="left"/>
    </xf>
    <xf numFmtId="4" fontId="17" fillId="0" borderId="28" xfId="0" applyNumberFormat="1" applyFont="1" applyBorder="1" applyAlignment="1">
      <alignment horizontal="left"/>
    </xf>
    <xf numFmtId="4" fontId="17" fillId="0" borderId="103" xfId="0" applyNumberFormat="1" applyFont="1" applyBorder="1" applyAlignment="1">
      <alignment horizontal="left"/>
    </xf>
    <xf numFmtId="4" fontId="17" fillId="0" borderId="105" xfId="0" applyNumberFormat="1" applyFont="1" applyBorder="1" applyAlignment="1">
      <alignment horizontal="left"/>
    </xf>
    <xf numFmtId="4" fontId="17" fillId="0" borderId="0" xfId="85" applyNumberFormat="1" applyFont="1" applyAlignment="1" applyProtection="1">
      <alignment horizontal="left"/>
      <protection locked="0"/>
    </xf>
    <xf numFmtId="0" fontId="17" fillId="0" borderId="0" xfId="85" applyFont="1" applyAlignment="1" applyProtection="1">
      <alignment horizontal="left"/>
      <protection locked="0"/>
    </xf>
    <xf numFmtId="0" fontId="17" fillId="0" borderId="69" xfId="0" applyFont="1" applyFill="1" applyBorder="1" applyAlignment="1">
      <alignment vertical="center" wrapText="1"/>
    </xf>
    <xf numFmtId="0" fontId="17" fillId="0" borderId="0" xfId="85" applyFont="1" applyBorder="1" applyAlignment="1" applyProtection="1">
      <alignment vertical="center"/>
      <protection locked="0"/>
    </xf>
    <xf numFmtId="0" fontId="17" fillId="0" borderId="74" xfId="85" applyFont="1" applyFill="1" applyBorder="1" applyAlignment="1" applyProtection="1">
      <alignment horizontal="center" vertical="center"/>
      <protection locked="0"/>
    </xf>
    <xf numFmtId="0" fontId="17" fillId="0" borderId="106" xfId="0" applyFont="1" applyFill="1" applyBorder="1" applyAlignment="1">
      <alignment vertical="center" wrapText="1"/>
    </xf>
    <xf numFmtId="4" fontId="17" fillId="0" borderId="82" xfId="0" applyNumberFormat="1" applyFont="1" applyBorder="1" applyAlignment="1">
      <alignment horizontal="center" vertical="center"/>
    </xf>
    <xf numFmtId="4" fontId="17" fillId="0" borderId="55" xfId="0" applyNumberFormat="1" applyFont="1" applyBorder="1" applyAlignment="1">
      <alignment horizontal="center" vertical="center"/>
    </xf>
    <xf numFmtId="4" fontId="17" fillId="0" borderId="75" xfId="0" applyNumberFormat="1" applyFont="1" applyBorder="1" applyAlignment="1">
      <alignment horizontal="center" vertical="center"/>
    </xf>
    <xf numFmtId="4" fontId="17" fillId="0" borderId="76" xfId="0" applyNumberFormat="1" applyFont="1" applyBorder="1" applyAlignment="1">
      <alignment horizontal="center" vertical="center"/>
    </xf>
    <xf numFmtId="4" fontId="17" fillId="0" borderId="107" xfId="0" applyNumberFormat="1" applyFont="1" applyBorder="1" applyAlignment="1">
      <alignment horizontal="center" vertical="center"/>
    </xf>
    <xf numFmtId="4" fontId="17" fillId="55" borderId="63" xfId="0" applyNumberFormat="1" applyFont="1" applyFill="1" applyBorder="1" applyAlignment="1">
      <alignment horizontal="center" vertical="center"/>
    </xf>
    <xf numFmtId="4" fontId="17" fillId="0" borderId="66" xfId="0" applyNumberFormat="1" applyFont="1" applyFill="1" applyBorder="1" applyAlignment="1">
      <alignment horizontal="center" vertical="center"/>
    </xf>
    <xf numFmtId="0" fontId="26" fillId="0" borderId="106" xfId="0" applyFont="1" applyFill="1" applyBorder="1" applyAlignment="1">
      <alignment vertical="center" wrapText="1"/>
    </xf>
    <xf numFmtId="4" fontId="17" fillId="0" borderId="63" xfId="0" applyNumberFormat="1" applyFont="1" applyFill="1" applyBorder="1" applyAlignment="1">
      <alignment horizontal="center" vertical="center" wrapText="1"/>
    </xf>
    <xf numFmtId="0" fontId="26" fillId="0" borderId="106" xfId="0" applyFont="1" applyFill="1" applyBorder="1" applyAlignment="1">
      <alignment/>
    </xf>
    <xf numFmtId="4" fontId="22" fillId="0" borderId="20" xfId="119" applyNumberFormat="1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justify" vertical="center" wrapText="1"/>
    </xf>
    <xf numFmtId="0" fontId="26" fillId="0" borderId="69" xfId="0" applyFont="1" applyFill="1" applyBorder="1" applyAlignment="1">
      <alignment horizontal="justify" vertical="center" wrapText="1"/>
    </xf>
    <xf numFmtId="0" fontId="26" fillId="0" borderId="108" xfId="0" applyFont="1" applyFill="1" applyBorder="1" applyAlignment="1">
      <alignment vertical="center" wrapText="1"/>
    </xf>
    <xf numFmtId="0" fontId="17" fillId="56" borderId="19" xfId="85" applyFont="1" applyFill="1" applyBorder="1" applyAlignment="1" applyProtection="1">
      <alignment horizontal="center" vertical="center"/>
      <protection locked="0"/>
    </xf>
    <xf numFmtId="0" fontId="17" fillId="56" borderId="20" xfId="85" applyFont="1" applyFill="1" applyBorder="1" applyAlignment="1" applyProtection="1">
      <alignment horizontal="center" vertical="center"/>
      <protection locked="0"/>
    </xf>
    <xf numFmtId="0" fontId="26" fillId="0" borderId="100" xfId="0" applyFont="1" applyFill="1" applyBorder="1" applyAlignment="1">
      <alignment vertical="center" wrapText="1"/>
    </xf>
    <xf numFmtId="0" fontId="26" fillId="0" borderId="106" xfId="0" applyFont="1" applyFill="1" applyBorder="1" applyAlignment="1">
      <alignment wrapText="1"/>
    </xf>
    <xf numFmtId="14" fontId="17" fillId="0" borderId="61" xfId="85" applyNumberFormat="1" applyFont="1" applyFill="1" applyBorder="1" applyAlignment="1" applyProtection="1">
      <alignment horizontal="center" vertical="center"/>
      <protection locked="0"/>
    </xf>
    <xf numFmtId="0" fontId="26" fillId="0" borderId="62" xfId="0" applyFont="1" applyFill="1" applyBorder="1" applyAlignment="1">
      <alignment/>
    </xf>
    <xf numFmtId="0" fontId="55" fillId="0" borderId="62" xfId="0" applyFont="1" applyFill="1" applyBorder="1" applyAlignment="1">
      <alignment/>
    </xf>
    <xf numFmtId="4" fontId="17" fillId="0" borderId="79" xfId="0" applyNumberFormat="1" applyFont="1" applyFill="1" applyBorder="1" applyAlignment="1">
      <alignment horizontal="center" vertical="center"/>
    </xf>
    <xf numFmtId="4" fontId="17" fillId="0" borderId="60" xfId="0" applyNumberFormat="1" applyFont="1" applyFill="1" applyBorder="1" applyAlignment="1">
      <alignment horizontal="center" vertical="center"/>
    </xf>
    <xf numFmtId="4" fontId="17" fillId="0" borderId="99" xfId="0" applyNumberFormat="1" applyFont="1" applyFill="1" applyBorder="1" applyAlignment="1">
      <alignment horizontal="center" vertical="center"/>
    </xf>
    <xf numFmtId="4" fontId="17" fillId="0" borderId="70" xfId="0" applyNumberFormat="1" applyFont="1" applyFill="1" applyBorder="1" applyAlignment="1">
      <alignment horizontal="center" vertical="center"/>
    </xf>
    <xf numFmtId="4" fontId="17" fillId="0" borderId="59" xfId="0" applyNumberFormat="1" applyFont="1" applyFill="1" applyBorder="1" applyAlignment="1">
      <alignment horizontal="center" vertical="center"/>
    </xf>
    <xf numFmtId="4" fontId="17" fillId="0" borderId="101" xfId="0" applyNumberFormat="1" applyFont="1" applyFill="1" applyBorder="1" applyAlignment="1">
      <alignment horizontal="center" vertical="center"/>
    </xf>
    <xf numFmtId="4" fontId="17" fillId="0" borderId="92" xfId="0" applyNumberFormat="1" applyFont="1" applyFill="1" applyBorder="1" applyAlignment="1">
      <alignment horizontal="center" vertical="center"/>
    </xf>
    <xf numFmtId="4" fontId="17" fillId="0" borderId="58" xfId="0" applyNumberFormat="1" applyFont="1" applyFill="1" applyBorder="1" applyAlignment="1">
      <alignment horizontal="center" vertical="center"/>
    </xf>
    <xf numFmtId="0" fontId="56" fillId="0" borderId="62" xfId="0" applyFont="1" applyFill="1" applyBorder="1" applyAlignment="1">
      <alignment horizontal="justify" vertical="center" wrapText="1" shrinkToFit="1"/>
    </xf>
    <xf numFmtId="0" fontId="56" fillId="0" borderId="62" xfId="0" applyFont="1" applyFill="1" applyBorder="1" applyAlignment="1">
      <alignment horizontal="left" vertical="center" wrapText="1" shrinkToFit="1"/>
    </xf>
    <xf numFmtId="0" fontId="56" fillId="0" borderId="69" xfId="0" applyFont="1" applyFill="1" applyBorder="1" applyAlignment="1">
      <alignment horizontal="left" vertical="center" wrapText="1" shrinkToFit="1"/>
    </xf>
    <xf numFmtId="4" fontId="17" fillId="56" borderId="77" xfId="0" applyNumberFormat="1" applyFont="1" applyFill="1" applyBorder="1" applyAlignment="1">
      <alignment horizontal="center" vertical="center"/>
    </xf>
    <xf numFmtId="4" fontId="17" fillId="56" borderId="81" xfId="0" applyNumberFormat="1" applyFont="1" applyFill="1" applyBorder="1" applyAlignment="1">
      <alignment horizontal="center" vertical="center"/>
    </xf>
    <xf numFmtId="4" fontId="17" fillId="56" borderId="60" xfId="0" applyNumberFormat="1" applyFont="1" applyFill="1" applyBorder="1" applyAlignment="1">
      <alignment horizontal="center" vertical="center"/>
    </xf>
    <xf numFmtId="4" fontId="17" fillId="0" borderId="67" xfId="85" applyNumberFormat="1" applyFont="1" applyFill="1" applyBorder="1" applyAlignment="1" applyProtection="1">
      <alignment horizontal="center" vertical="center"/>
      <protection hidden="1"/>
    </xf>
    <xf numFmtId="4" fontId="17" fillId="0" borderId="82" xfId="0" applyNumberFormat="1" applyFont="1" applyFill="1" applyBorder="1" applyAlignment="1">
      <alignment horizontal="center" vertical="center"/>
    </xf>
    <xf numFmtId="4" fontId="17" fillId="0" borderId="55" xfId="0" applyNumberFormat="1" applyFont="1" applyFill="1" applyBorder="1" applyAlignment="1">
      <alignment horizontal="center" vertical="center"/>
    </xf>
    <xf numFmtId="4" fontId="17" fillId="0" borderId="75" xfId="0" applyNumberFormat="1" applyFont="1" applyFill="1" applyBorder="1" applyAlignment="1">
      <alignment horizontal="center" vertical="center"/>
    </xf>
    <xf numFmtId="4" fontId="17" fillId="0" borderId="76" xfId="0" applyNumberFormat="1" applyFont="1" applyFill="1" applyBorder="1" applyAlignment="1">
      <alignment horizontal="center" vertical="center"/>
    </xf>
    <xf numFmtId="0" fontId="56" fillId="0" borderId="100" xfId="0" applyFont="1" applyFill="1" applyBorder="1" applyAlignment="1">
      <alignment horizontal="justify" vertical="center" wrapText="1" shrinkToFit="1"/>
    </xf>
    <xf numFmtId="4" fontId="17" fillId="0" borderId="107" xfId="0" applyNumberFormat="1" applyFont="1" applyFill="1" applyBorder="1" applyAlignment="1">
      <alignment horizontal="center" vertical="center"/>
    </xf>
    <xf numFmtId="14" fontId="17" fillId="0" borderId="68" xfId="85" applyNumberFormat="1" applyFont="1" applyFill="1" applyBorder="1" applyAlignment="1" applyProtection="1">
      <alignment horizontal="center" vertical="center"/>
      <protection locked="0"/>
    </xf>
    <xf numFmtId="0" fontId="56" fillId="0" borderId="69" xfId="0" applyFont="1" applyFill="1" applyBorder="1" applyAlignment="1">
      <alignment horizontal="justify" vertical="center" wrapText="1" shrinkToFit="1"/>
    </xf>
    <xf numFmtId="0" fontId="17" fillId="0" borderId="65" xfId="85" applyFont="1" applyFill="1" applyBorder="1" applyAlignment="1" applyProtection="1">
      <alignment horizontal="center" vertical="center"/>
      <protection locked="0"/>
    </xf>
    <xf numFmtId="0" fontId="17" fillId="0" borderId="62" xfId="0" applyFont="1" applyFill="1" applyBorder="1" applyAlignment="1">
      <alignment horizontal="justify" vertical="center" wrapText="1" shrinkToFit="1"/>
    </xf>
    <xf numFmtId="0" fontId="17" fillId="0" borderId="20" xfId="85" applyFont="1" applyFill="1" applyBorder="1" applyAlignment="1" applyProtection="1">
      <alignment horizontal="center" vertical="center"/>
      <protection locked="0"/>
    </xf>
    <xf numFmtId="0" fontId="56" fillId="0" borderId="106" xfId="0" applyFont="1" applyFill="1" applyBorder="1" applyAlignment="1">
      <alignment horizontal="justify" vertical="center" wrapText="1" shrinkToFit="1"/>
    </xf>
    <xf numFmtId="0" fontId="17" fillId="0" borderId="109" xfId="85" applyFont="1" applyFill="1" applyBorder="1" applyAlignment="1" applyProtection="1">
      <alignment horizontal="center" vertical="center"/>
      <protection locked="0"/>
    </xf>
    <xf numFmtId="0" fontId="56" fillId="0" borderId="110" xfId="0" applyFont="1" applyFill="1" applyBorder="1" applyAlignment="1">
      <alignment horizontal="justify" vertical="center" wrapText="1" shrinkToFit="1"/>
    </xf>
    <xf numFmtId="4" fontId="17" fillId="0" borderId="111" xfId="0" applyNumberFormat="1" applyFont="1" applyFill="1" applyBorder="1" applyAlignment="1">
      <alignment horizontal="center" vertical="center"/>
    </xf>
    <xf numFmtId="4" fontId="17" fillId="0" borderId="112" xfId="0" applyNumberFormat="1" applyFont="1" applyFill="1" applyBorder="1" applyAlignment="1">
      <alignment horizontal="center" vertical="center"/>
    </xf>
    <xf numFmtId="4" fontId="17" fillId="0" borderId="113" xfId="0" applyNumberFormat="1" applyFont="1" applyFill="1" applyBorder="1" applyAlignment="1">
      <alignment horizontal="center" vertical="center"/>
    </xf>
    <xf numFmtId="4" fontId="17" fillId="0" borderId="114" xfId="0" applyNumberFormat="1" applyFont="1" applyFill="1" applyBorder="1" applyAlignment="1">
      <alignment horizontal="center" vertical="center"/>
    </xf>
    <xf numFmtId="4" fontId="17" fillId="0" borderId="115" xfId="0" applyNumberFormat="1" applyFont="1" applyFill="1" applyBorder="1" applyAlignment="1">
      <alignment horizontal="center" vertical="center"/>
    </xf>
    <xf numFmtId="4" fontId="17" fillId="0" borderId="22" xfId="0" applyNumberFormat="1" applyFont="1" applyFill="1" applyBorder="1" applyAlignment="1">
      <alignment horizontal="center" vertical="center"/>
    </xf>
    <xf numFmtId="4" fontId="17" fillId="0" borderId="23" xfId="0" applyNumberFormat="1" applyFont="1" applyFill="1" applyBorder="1" applyAlignment="1">
      <alignment horizontal="center" vertical="center"/>
    </xf>
    <xf numFmtId="4" fontId="17" fillId="0" borderId="116" xfId="0" applyNumberFormat="1" applyFont="1" applyFill="1" applyBorder="1" applyAlignment="1">
      <alignment horizontal="center" vertical="center"/>
    </xf>
    <xf numFmtId="4" fontId="17" fillId="0" borderId="24" xfId="0" applyNumberFormat="1" applyFont="1" applyFill="1" applyBorder="1" applyAlignment="1">
      <alignment horizontal="center" vertical="center"/>
    </xf>
    <xf numFmtId="0" fontId="17" fillId="0" borderId="25" xfId="85" applyFont="1" applyFill="1" applyBorder="1" applyAlignment="1" applyProtection="1">
      <alignment horizontal="center" vertical="center"/>
      <protection locked="0"/>
    </xf>
    <xf numFmtId="0" fontId="17" fillId="0" borderId="108" xfId="85" applyFont="1" applyFill="1" applyBorder="1" applyAlignment="1" applyProtection="1">
      <alignment vertical="center"/>
      <protection hidden="1"/>
    </xf>
    <xf numFmtId="4" fontId="17" fillId="0" borderId="103" xfId="0" applyNumberFormat="1" applyFont="1" applyFill="1" applyBorder="1" applyAlignment="1">
      <alignment horizontal="center" vertical="center"/>
    </xf>
    <xf numFmtId="4" fontId="17" fillId="0" borderId="104" xfId="0" applyNumberFormat="1" applyFont="1" applyFill="1" applyBorder="1" applyAlignment="1">
      <alignment horizontal="center" vertical="center"/>
    </xf>
    <xf numFmtId="4" fontId="17" fillId="0" borderId="28" xfId="0" applyNumberFormat="1" applyFont="1" applyFill="1" applyBorder="1" applyAlignment="1">
      <alignment horizontal="center" vertical="center"/>
    </xf>
    <xf numFmtId="4" fontId="17" fillId="0" borderId="27" xfId="0" applyNumberFormat="1" applyFont="1" applyFill="1" applyBorder="1" applyAlignment="1">
      <alignment horizontal="center" vertical="center"/>
    </xf>
    <xf numFmtId="4" fontId="17" fillId="0" borderId="105" xfId="0" applyNumberFormat="1" applyFont="1" applyFill="1" applyBorder="1" applyAlignment="1">
      <alignment horizontal="center" vertical="center"/>
    </xf>
    <xf numFmtId="4" fontId="17" fillId="0" borderId="102" xfId="85" applyNumberFormat="1" applyFont="1" applyBorder="1" applyAlignment="1" applyProtection="1">
      <alignment horizontal="right" vertical="center"/>
      <protection locked="0"/>
    </xf>
    <xf numFmtId="4" fontId="17" fillId="0" borderId="117" xfId="85" applyNumberFormat="1" applyFont="1" applyBorder="1" applyAlignment="1" applyProtection="1">
      <alignment horizontal="right" vertical="center"/>
      <protection locked="0"/>
    </xf>
    <xf numFmtId="4" fontId="17" fillId="0" borderId="102" xfId="85" applyNumberFormat="1" applyFont="1" applyBorder="1" applyAlignment="1" applyProtection="1">
      <alignment horizontal="center" vertical="center"/>
      <protection hidden="1"/>
    </xf>
    <xf numFmtId="4" fontId="17" fillId="0" borderId="27" xfId="85" applyNumberFormat="1" applyFont="1" applyBorder="1" applyAlignment="1" applyProtection="1">
      <alignment horizontal="center" vertical="center"/>
      <protection hidden="1"/>
    </xf>
    <xf numFmtId="4" fontId="17" fillId="0" borderId="28" xfId="85" applyNumberFormat="1" applyFont="1" applyBorder="1" applyAlignment="1" applyProtection="1">
      <alignment horizontal="center" vertical="center"/>
      <protection hidden="1"/>
    </xf>
    <xf numFmtId="0" fontId="17" fillId="0" borderId="0" xfId="85" applyFont="1" applyBorder="1" applyAlignment="1" applyProtection="1">
      <alignment horizontal="center" vertical="center"/>
      <protection locked="0"/>
    </xf>
    <xf numFmtId="0" fontId="17" fillId="0" borderId="0" xfId="85" applyFont="1" applyFill="1" applyBorder="1" applyAlignment="1" applyProtection="1">
      <alignment vertical="center"/>
      <protection hidden="1"/>
    </xf>
    <xf numFmtId="174" fontId="17" fillId="0" borderId="0" xfId="85" applyNumberFormat="1" applyFont="1" applyFill="1" applyBorder="1" applyAlignment="1" applyProtection="1">
      <alignment horizontal="center" vertical="center"/>
      <protection locked="0"/>
    </xf>
    <xf numFmtId="174" fontId="17" fillId="0" borderId="0" xfId="85" applyNumberFormat="1" applyFont="1" applyBorder="1" applyAlignment="1" applyProtection="1">
      <alignment horizontal="right" vertical="center"/>
      <protection locked="0"/>
    </xf>
    <xf numFmtId="174" fontId="17" fillId="0" borderId="0" xfId="85" applyNumberFormat="1" applyFont="1" applyAlignment="1" applyProtection="1">
      <alignment vertical="center"/>
      <protection locked="0"/>
    </xf>
    <xf numFmtId="0" fontId="31" fillId="0" borderId="0" xfId="85" applyFont="1" applyAlignment="1" applyProtection="1">
      <alignment vertical="center"/>
      <protection locked="0"/>
    </xf>
    <xf numFmtId="174" fontId="17" fillId="0" borderId="25" xfId="85" applyNumberFormat="1" applyFont="1" applyBorder="1" applyAlignment="1" applyProtection="1">
      <alignment horizontal="center" vertical="center"/>
      <protection locked="0"/>
    </xf>
    <xf numFmtId="174" fontId="17" fillId="0" borderId="112" xfId="85" applyNumberFormat="1" applyFont="1" applyBorder="1" applyAlignment="1" applyProtection="1">
      <alignment horizontal="center" vertical="center"/>
      <protection locked="0"/>
    </xf>
    <xf numFmtId="0" fontId="28" fillId="0" borderId="74" xfId="85" applyFont="1" applyFill="1" applyBorder="1" applyAlignment="1" applyProtection="1">
      <alignment horizontal="center" vertical="center" wrapText="1"/>
      <protection locked="0"/>
    </xf>
    <xf numFmtId="0" fontId="17" fillId="0" borderId="19" xfId="85" applyFont="1" applyBorder="1" applyAlignment="1" applyProtection="1">
      <alignment horizontal="center" vertical="center" wrapText="1"/>
      <protection locked="0"/>
    </xf>
    <xf numFmtId="0" fontId="17" fillId="0" borderId="19" xfId="85" applyFont="1" applyBorder="1" applyAlignment="1" applyProtection="1">
      <alignment horizontal="center" vertical="center"/>
      <protection locked="0"/>
    </xf>
    <xf numFmtId="0" fontId="17" fillId="0" borderId="20" xfId="85" applyFont="1" applyBorder="1" applyAlignment="1" applyProtection="1">
      <alignment horizontal="center" vertical="center" wrapText="1"/>
      <protection locked="0"/>
    </xf>
    <xf numFmtId="0" fontId="17" fillId="0" borderId="20" xfId="85" applyFont="1" applyBorder="1" applyAlignment="1" applyProtection="1">
      <alignment horizontal="center" vertical="center"/>
      <protection locked="0"/>
    </xf>
    <xf numFmtId="0" fontId="17" fillId="0" borderId="77" xfId="85" applyFont="1" applyBorder="1" applyAlignment="1" applyProtection="1">
      <alignment horizontal="center" vertical="center"/>
      <protection locked="0"/>
    </xf>
    <xf numFmtId="0" fontId="17" fillId="0" borderId="55" xfId="85" applyFont="1" applyBorder="1" applyAlignment="1" applyProtection="1">
      <alignment horizontal="center" vertical="center"/>
      <protection locked="0"/>
    </xf>
    <xf numFmtId="0" fontId="17" fillId="0" borderId="26" xfId="85" applyFont="1" applyBorder="1" applyAlignment="1" applyProtection="1">
      <alignment horizontal="center" vertical="center"/>
      <protection hidden="1"/>
    </xf>
    <xf numFmtId="0" fontId="17" fillId="0" borderId="117" xfId="85" applyFont="1" applyBorder="1" applyAlignment="1" applyProtection="1">
      <alignment horizontal="center" vertical="center"/>
      <protection hidden="1"/>
    </xf>
    <xf numFmtId="0" fontId="17" fillId="0" borderId="118" xfId="85" applyFont="1" applyBorder="1" applyAlignment="1" applyProtection="1">
      <alignment horizontal="center" vertical="center"/>
      <protection hidden="1"/>
    </xf>
    <xf numFmtId="0" fontId="15" fillId="0" borderId="119" xfId="85" applyFont="1" applyBorder="1" applyAlignment="1" applyProtection="1">
      <alignment horizontal="center" vertical="center" wrapText="1"/>
      <protection hidden="1"/>
    </xf>
    <xf numFmtId="0" fontId="15" fillId="0" borderId="25" xfId="85" applyFont="1" applyBorder="1" applyAlignment="1" applyProtection="1">
      <alignment horizontal="center" vertical="center" wrapText="1"/>
      <protection hidden="1"/>
    </xf>
    <xf numFmtId="49" fontId="27" fillId="0" borderId="0" xfId="85" applyNumberFormat="1" applyFont="1" applyAlignment="1" applyProtection="1">
      <alignment horizontal="center" vertical="center"/>
      <protection hidden="1"/>
    </xf>
    <xf numFmtId="0" fontId="27" fillId="0" borderId="26" xfId="85" applyFont="1" applyBorder="1" applyAlignment="1" applyProtection="1">
      <alignment horizontal="center" vertical="center"/>
      <protection hidden="1"/>
    </xf>
    <xf numFmtId="0" fontId="27" fillId="0" borderId="117" xfId="85" applyFont="1" applyBorder="1" applyAlignment="1" applyProtection="1">
      <alignment horizontal="center" vertical="center"/>
      <protection hidden="1"/>
    </xf>
    <xf numFmtId="0" fontId="27" fillId="0" borderId="118" xfId="85" applyFont="1" applyBorder="1" applyAlignment="1" applyProtection="1">
      <alignment horizontal="center" vertical="center"/>
      <protection hidden="1"/>
    </xf>
    <xf numFmtId="0" fontId="27" fillId="0" borderId="32" xfId="85" applyFont="1" applyBorder="1" applyAlignment="1" applyProtection="1">
      <alignment horizontal="center" vertical="center"/>
      <protection hidden="1"/>
    </xf>
    <xf numFmtId="0" fontId="27" fillId="0" borderId="33" xfId="85" applyFont="1" applyBorder="1" applyAlignment="1" applyProtection="1">
      <alignment horizontal="center" vertical="center"/>
      <protection hidden="1"/>
    </xf>
    <xf numFmtId="0" fontId="27" fillId="0" borderId="29" xfId="85" applyFont="1" applyBorder="1" applyAlignment="1" applyProtection="1">
      <alignment horizontal="center" vertical="center"/>
      <protection hidden="1"/>
    </xf>
    <xf numFmtId="0" fontId="27" fillId="0" borderId="120" xfId="85" applyFont="1" applyBorder="1" applyAlignment="1" applyProtection="1">
      <alignment horizontal="center" vertical="center"/>
      <protection hidden="1"/>
    </xf>
    <xf numFmtId="0" fontId="27" fillId="0" borderId="108" xfId="85" applyFont="1" applyBorder="1" applyAlignment="1" applyProtection="1">
      <alignment horizontal="center" vertical="center"/>
      <protection hidden="1"/>
    </xf>
  </cellXfs>
  <cellStyles count="106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Įspėjimo tekstas" xfId="76"/>
    <cellStyle name="Išvestis" xfId="77"/>
    <cellStyle name="Įvestis" xfId="78"/>
    <cellStyle name="Comma" xfId="79"/>
    <cellStyle name="Comma [0]" xfId="80"/>
    <cellStyle name="Linked Cell" xfId="81"/>
    <cellStyle name="Neutral" xfId="82"/>
    <cellStyle name="Neutralus" xfId="83"/>
    <cellStyle name="Normal 2" xfId="84"/>
    <cellStyle name="Normal 2 2" xfId="85"/>
    <cellStyle name="Normal 2 3" xfId="86"/>
    <cellStyle name="Normal 2_Norm pelno skaiciuokle_ pagal VKKE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e" xfId="96"/>
    <cellStyle name="Output" xfId="97"/>
    <cellStyle name="Paprastas_Lapas1" xfId="98"/>
    <cellStyle name="Paryškinimas 1" xfId="99"/>
    <cellStyle name="Paryškinimas 2" xfId="100"/>
    <cellStyle name="Paryškinimas 3" xfId="101"/>
    <cellStyle name="Paryškinimas 4" xfId="102"/>
    <cellStyle name="Paryškinimas 5" xfId="103"/>
    <cellStyle name="Paryškinimas 6" xfId="104"/>
    <cellStyle name="Pastaba" xfId="105"/>
    <cellStyle name="Pavadinimas" xfId="106"/>
    <cellStyle name="Percent 2" xfId="107"/>
    <cellStyle name="Percent 3" xfId="108"/>
    <cellStyle name="Percent" xfId="109"/>
    <cellStyle name="Skaičiavimas" xfId="110"/>
    <cellStyle name="Style 1" xfId="111"/>
    <cellStyle name="Suma" xfId="112"/>
    <cellStyle name="Susietas langelis" xfId="113"/>
    <cellStyle name="Tikrinimo langelis" xfId="114"/>
    <cellStyle name="Title" xfId="115"/>
    <cellStyle name="Total" xfId="116"/>
    <cellStyle name="Currency" xfId="117"/>
    <cellStyle name="Currency [0]" xfId="118"/>
    <cellStyle name="Warning Text" xfId="119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ntanasK\AppData\Local\Microsoft\Windows\Temporary%20Internet%20Files\OLK29A0\Documents%20and%20Settings\Jolanta\Local%20Settings\Temporary%20Internet%20Files\Content.IE5\PWNJX3JF\Metodikos_priedai_8_Klaipeda-2008-07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ntanasK\AppData\Local\Microsoft\Windows\Temporary%20Internet%20Files\OLK29A0\Bendri%20darbai\Ekonomistes\EKONOMIS\PLANAI\2008\Vartotojai\Rita%20Raisutiene\2006P\planas2006-13-11.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ntanasK\AppData\Local\Microsoft\Windows\Temporary%20Internet%20Files\OLK29A0\Documents%20and%20Settings\Loreta\Local%20Settings\Temporary%20Internet%20Files\Content.IE5\LM7D5A4M\Imones_Bazines%20kainos%20projekt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ntanasK\AppData\Local\Microsoft\Windows\Temporary%20Internet%20Files\OLK29A0\USERS\Rita\2005P\GAMYBA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ntanasK\AppData\Local\Microsoft\Windows\Temporary%20Internet%20Files\OLK29A0\Vartotojai\Rita%20Raisutiene\2007\GAMYBA\GAMYBA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ntanasK\AppData\Local\Microsoft\Windows\Temporary%20Internet%20Files\OLK29A0\USERS\Rita\2005P\KOMIS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ntanasK\AppData\Local\Microsoft\Windows\Temporary%20Internet%20Files\OLK29A0\Vartotojai\Loreta%20Gaidiene\KAIN&#370;%20PERSKAI&#268;IAVIMAS\2008\PATEIKIMAS%20VKEKK\Kainos_perskaiciavimas_Klaip&#279;da-kor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ntanasK\AppData\Local\Microsoft\Windows\Temporary%20Internet%20Files\OLK29A0\Bendri%20darbai\Ekonomistes\EKONOMIS\PLANAI\2008\USERS\Rita\2005P\KOMIS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_real"/>
      <sheetName val="Suvestinė"/>
      <sheetName val="4_gam"/>
      <sheetName val="5_perd"/>
      <sheetName val="6_pard"/>
      <sheetName val="7_IT"/>
      <sheetName val="8_reg_IT_verte "/>
      <sheetName val="Nusidev"/>
      <sheetName val="Veiklos_san"/>
      <sheetName val="9_veik_san_pask"/>
      <sheetName val="10_DU"/>
      <sheetName val="11_inv_planas"/>
      <sheetName val="Pelnas"/>
      <sheetName val="12_kainos"/>
    </sheetNames>
    <sheetDataSet>
      <sheetData sheetId="0">
        <row r="1">
          <cell r="A1" t="str">
            <v>AB ,,KLAIPĖDOS ENERGIJA"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_real "/>
      <sheetName val="Suvestinė"/>
      <sheetName val="4_gam"/>
      <sheetName val="5_perd"/>
      <sheetName val="6_pard"/>
      <sheetName val="7_IT"/>
      <sheetName val="8_reg_IT_verte "/>
      <sheetName val="Nusidev"/>
      <sheetName val="Veiklos_san"/>
      <sheetName val="9_veik_san_pask"/>
      <sheetName val="9_veik_san_pask (2)"/>
      <sheetName val="10_DU"/>
      <sheetName val="11_inv_planas"/>
      <sheetName val="Pelnas"/>
      <sheetName val="12_kainos"/>
      <sheetName val="Veiklos_išskirst"/>
      <sheetName val="Mokesčiai"/>
      <sheetName val="Dotacija 2007-12-31"/>
      <sheetName val="Atsargų vertė"/>
      <sheetName val="Gamtinių dujų kai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d"/>
      <sheetName val="pdm"/>
      <sheetName val="el.en.g."/>
      <sheetName val="parduota_el._en."/>
      <sheetName val="pirkta"/>
      <sheetName val="sg viso"/>
      <sheetName val="Kl.mieste"/>
      <sheetName val="elektrine"/>
      <sheetName val="katilinėse"/>
      <sheetName val="Klaipkat"/>
      <sheetName val="KRK"/>
      <sheetName val="RRK"/>
      <sheetName val="Gargždai"/>
      <sheetName val="kolekt"/>
      <sheetName val="realiz_Kl"/>
      <sheetName val="raj.realiz."/>
      <sheetName val="stambus v."/>
      <sheetName val="kondensatas"/>
      <sheetName val="oras(šild.sez.)"/>
      <sheetName val="dinamika"/>
      <sheetName val="lenta"/>
      <sheetName val="Paulioniui"/>
      <sheetName val="Sheet1"/>
      <sheetName val="Paupių"/>
      <sheetName val="Čeponiui"/>
      <sheetName val="ral.realiz."/>
      <sheetName val="GAMYBA01"/>
      <sheetName val="PG"/>
      <sheetName val="PT"/>
      <sheetName val="PR"/>
      <sheetName val="PB"/>
      <sheetName val="Rita_05"/>
      <sheetName val="ŪB"/>
      <sheetName val="Šildyma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dm"/>
      <sheetName val="pd"/>
      <sheetName val="el.en.g."/>
      <sheetName val="parduota_el._en."/>
      <sheetName val="el.en.šil. perdavimui"/>
      <sheetName val="pirkta"/>
      <sheetName val="sg viso"/>
      <sheetName val="Kl.mieste"/>
      <sheetName val="elektrine"/>
      <sheetName val="katilinėse"/>
      <sheetName val="Klaip-š"/>
      <sheetName val="KRK"/>
      <sheetName val="LRK"/>
      <sheetName val="Paupių"/>
      <sheetName val="MK"/>
      <sheetName val="Gargždai"/>
      <sheetName val="kolekt"/>
      <sheetName val="realiz_Kl"/>
      <sheetName val="raj.realiz."/>
      <sheetName val="kvs_gs"/>
      <sheetName val="pardavimoP"/>
      <sheetName val="konk.v."/>
      <sheetName val="Šildymas"/>
      <sheetName val="kondensatas"/>
      <sheetName val="oro_graf"/>
      <sheetName val="oras(šild.sez.)"/>
      <sheetName val="oras(Gargzdu)"/>
      <sheetName val="KEB "/>
      <sheetName val="KEB(G)"/>
      <sheetName val="KEB(K)"/>
      <sheetName val="KEB"/>
      <sheetName val="dinamika"/>
      <sheetName val="lenta"/>
      <sheetName val="graf"/>
      <sheetName val="graf1"/>
      <sheetName val="graf2"/>
      <sheetName val="graf3"/>
      <sheetName val="graf4"/>
      <sheetName val="2005"/>
      <sheetName val="2006"/>
      <sheetName val="2007"/>
      <sheetName val="naud"/>
      <sheetName val="Sheet1"/>
      <sheetName val="Sheet2"/>
      <sheetName val="elektros paskirstymas"/>
      <sheetName val="kat.Kl.m."/>
      <sheetName val="stambus v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ndra (3)"/>
      <sheetName val="a"/>
      <sheetName val="bendra"/>
      <sheetName val="Klaipedos_m."/>
      <sheetName val="Gargzdai"/>
      <sheetName val="elektrines"/>
      <sheetName val="pd"/>
      <sheetName val="PG"/>
      <sheetName val="PT"/>
      <sheetName val="PR"/>
      <sheetName val="PB"/>
      <sheetName val="PG1"/>
      <sheetName val="PT1"/>
      <sheetName val="PR1"/>
      <sheetName val="P1"/>
      <sheetName val="PROC"/>
      <sheetName val="amortiz"/>
      <sheetName val="atlyyg"/>
      <sheetName val="dirbanč.sk."/>
      <sheetName val="bendra (2)"/>
      <sheetName val="Biekšai"/>
      <sheetName val="kita veikla"/>
      <sheetName val="ŪB-2001 "/>
      <sheetName val="Sheet1"/>
      <sheetName val="bendra (4)"/>
      <sheetName val="tikslo s."/>
      <sheetName val="Klaipedos_m. (2)"/>
      <sheetName val="Sheet2"/>
      <sheetName val="Sheet3"/>
      <sheetName val="Klaipedos_m. (3)"/>
      <sheetName val="PK"/>
    </sheetNames>
    <sheetDataSet>
      <sheetData sheetId="2">
        <row r="2">
          <cell r="A2" t="str">
            <v>gamybos , perdavimo ir paskirstymo sąnaudų ATASKAITA</v>
          </cell>
        </row>
        <row r="3">
          <cell r="A3" t="str">
            <v>2001 m. rugsėjo mėn.</v>
          </cell>
        </row>
        <row r="4">
          <cell r="A4" t="str">
            <v>Išlaidų šifras</v>
          </cell>
          <cell r="B4" t="str">
            <v>Rodikliai</v>
          </cell>
          <cell r="C4" t="str">
            <v>Mato vnt.</v>
          </cell>
          <cell r="D4" t="str">
            <v>sausio</v>
          </cell>
          <cell r="E4" t="str">
            <v>vasario</v>
          </cell>
          <cell r="F4" t="str">
            <v>kovo</v>
          </cell>
          <cell r="G4" t="str">
            <v>I ketv.</v>
          </cell>
        </row>
        <row r="5">
          <cell r="B5" t="str">
            <v>GAMYBA (skaičiuotini dydžiai)</v>
          </cell>
        </row>
        <row r="6">
          <cell r="A6" t="str">
            <v>1.</v>
          </cell>
          <cell r="B6" t="str">
            <v>Pagaminta šiluminės energijos (pirminis kuras)</v>
          </cell>
          <cell r="C6" t="str">
            <v>tūkst.Mwh</v>
          </cell>
          <cell r="D6">
            <v>178.622</v>
          </cell>
          <cell r="E6">
            <v>169.838</v>
          </cell>
          <cell r="F6">
            <v>159.547</v>
          </cell>
          <cell r="G6">
            <v>508.007</v>
          </cell>
        </row>
        <row r="7">
          <cell r="A7" t="str">
            <v>2.</v>
          </cell>
          <cell r="B7" t="str">
            <v>Gamybos nuostoliai</v>
          </cell>
          <cell r="C7" t="str">
            <v>-"-</v>
          </cell>
          <cell r="D7">
            <v>23.16500000000002</v>
          </cell>
          <cell r="E7">
            <v>21.102000000000004</v>
          </cell>
          <cell r="F7">
            <v>19.415999999999997</v>
          </cell>
          <cell r="G7">
            <v>63.68299999999999</v>
          </cell>
        </row>
        <row r="8">
          <cell r="A8" t="str">
            <v>3.</v>
          </cell>
          <cell r="B8" t="str">
            <v>Patiekta nuo kolektorių (1eil.-2eil.)</v>
          </cell>
          <cell r="C8" t="str">
            <v>-"-</v>
          </cell>
          <cell r="D8">
            <v>155.457</v>
          </cell>
          <cell r="E8">
            <v>148.736</v>
          </cell>
          <cell r="F8">
            <v>140.131</v>
          </cell>
          <cell r="G8">
            <v>444.324</v>
          </cell>
        </row>
        <row r="9">
          <cell r="A9" t="str">
            <v>4.</v>
          </cell>
          <cell r="B9" t="str">
            <v>Pirkta šilumos energija</v>
          </cell>
          <cell r="C9" t="str">
            <v>-"-</v>
          </cell>
          <cell r="D9">
            <v>5.009</v>
          </cell>
          <cell r="E9">
            <v>7.372</v>
          </cell>
          <cell r="F9">
            <v>10.762</v>
          </cell>
          <cell r="G9">
            <v>23.143</v>
          </cell>
        </row>
        <row r="10">
          <cell r="A10" t="str">
            <v>5.</v>
          </cell>
          <cell r="B10" t="str">
            <v>Patiekta į tinklą (3eil.+4eil.)</v>
          </cell>
          <cell r="C10" t="str">
            <v>-"-</v>
          </cell>
          <cell r="D10">
            <v>160.466</v>
          </cell>
          <cell r="E10">
            <v>156.108</v>
          </cell>
          <cell r="F10">
            <v>150.893</v>
          </cell>
          <cell r="G10">
            <v>467.467</v>
          </cell>
        </row>
        <row r="11">
          <cell r="A11" t="str">
            <v>6.</v>
          </cell>
          <cell r="B11" t="str">
            <v>Šilumos perdavimo  nuostoliai</v>
          </cell>
          <cell r="C11" t="str">
            <v>-"-</v>
          </cell>
          <cell r="D11">
            <v>20.743999999999996</v>
          </cell>
          <cell r="E11">
            <v>12.659000000000008</v>
          </cell>
          <cell r="F11">
            <v>23.926000000000013</v>
          </cell>
          <cell r="G11">
            <v>57.32900000000001</v>
          </cell>
        </row>
        <row r="12">
          <cell r="A12" t="str">
            <v>7.</v>
          </cell>
          <cell r="B12" t="str">
            <v>Nuostolių lyg.sv. nuo patiekimo į tinklą</v>
          </cell>
          <cell r="C12" t="str">
            <v>%</v>
          </cell>
          <cell r="D12">
            <v>12.9</v>
          </cell>
          <cell r="E12">
            <v>8.1</v>
          </cell>
          <cell r="F12">
            <v>15.9</v>
          </cell>
          <cell r="G12">
            <v>12.3</v>
          </cell>
        </row>
        <row r="13">
          <cell r="A13" t="str">
            <v>8.</v>
          </cell>
          <cell r="B13" t="str">
            <v>Naudingas atleidimas</v>
          </cell>
          <cell r="C13" t="str">
            <v>tūkst.Mwh</v>
          </cell>
          <cell r="D13">
            <v>139.722</v>
          </cell>
          <cell r="E13">
            <v>143.44899999999998</v>
          </cell>
          <cell r="F13">
            <v>126.96699999999998</v>
          </cell>
          <cell r="G13">
            <v>410.138</v>
          </cell>
        </row>
        <row r="14">
          <cell r="A14" t="str">
            <v>9.</v>
          </cell>
          <cell r="B14" t="str">
            <v>Komerciniai nuostoliai</v>
          </cell>
          <cell r="C14" t="str">
            <v>tūkst.Mwh</v>
          </cell>
          <cell r="D14">
            <v>0.725</v>
          </cell>
          <cell r="E14">
            <v>0.662</v>
          </cell>
          <cell r="F14">
            <v>0.74</v>
          </cell>
          <cell r="G14">
            <v>2.127</v>
          </cell>
        </row>
        <row r="15">
          <cell r="A15" t="str">
            <v>10.</v>
          </cell>
          <cell r="C15" t="str">
            <v>tūkst.Mwh</v>
          </cell>
          <cell r="G15">
            <v>0</v>
          </cell>
        </row>
        <row r="16">
          <cell r="A16" t="str">
            <v>11.</v>
          </cell>
          <cell r="B16" t="str">
            <v>Apmokestinta šilumos energija (pagal šilumos apskaitos prietaisų parodymus)</v>
          </cell>
          <cell r="C16" t="str">
            <v>tūkst.Mwh</v>
          </cell>
          <cell r="D16">
            <v>139.722</v>
          </cell>
          <cell r="E16">
            <v>143.449</v>
          </cell>
          <cell r="F16">
            <v>126.967</v>
          </cell>
          <cell r="G16">
            <v>410.13800000000003</v>
          </cell>
        </row>
        <row r="17">
          <cell r="A17">
            <v>11.1</v>
          </cell>
          <cell r="B17" t="str">
            <v>iš jų: gyventojams</v>
          </cell>
          <cell r="C17" t="str">
            <v>-"-</v>
          </cell>
          <cell r="D17">
            <v>104.07199999999999</v>
          </cell>
          <cell r="E17">
            <v>105.96300000000001</v>
          </cell>
          <cell r="F17">
            <v>94.304</v>
          </cell>
          <cell r="G17">
            <v>304.339</v>
          </cell>
        </row>
        <row r="18">
          <cell r="A18">
            <v>11.2</v>
          </cell>
          <cell r="B18" t="str">
            <v>          kitiems vartotojams</v>
          </cell>
          <cell r="C18" t="str">
            <v>-"-</v>
          </cell>
          <cell r="D18">
            <v>33.173</v>
          </cell>
          <cell r="E18">
            <v>35.220000000000006</v>
          </cell>
          <cell r="F18">
            <v>30.249999999999996</v>
          </cell>
          <cell r="G18">
            <v>98.64300000000001</v>
          </cell>
        </row>
        <row r="19">
          <cell r="A19">
            <v>11.3</v>
          </cell>
          <cell r="B19" t="str">
            <v>          stambiems vartotojams</v>
          </cell>
          <cell r="C19" t="str">
            <v>-"-</v>
          </cell>
          <cell r="D19">
            <v>2.4770000000000003</v>
          </cell>
          <cell r="E19">
            <v>2.266</v>
          </cell>
          <cell r="F19">
            <v>2.413</v>
          </cell>
          <cell r="G19">
            <v>7.156000000000001</v>
          </cell>
        </row>
        <row r="20">
          <cell r="B20" t="str">
            <v>ŪKINĖS VEIKLOS RODIKLIAI</v>
          </cell>
        </row>
        <row r="21">
          <cell r="A21" t="str">
            <v>1.</v>
          </cell>
          <cell r="B21" t="str">
            <v>Viso gamybos, perdavimo ir paskirstymo sąnaudos ( 2eil.+3eil.)</v>
          </cell>
          <cell r="C21" t="str">
            <v>tūkst.Lt</v>
          </cell>
          <cell r="D21">
            <v>9426</v>
          </cell>
          <cell r="E21">
            <v>11035</v>
          </cell>
          <cell r="F21">
            <v>10265</v>
          </cell>
          <cell r="G21">
            <v>30727.117</v>
          </cell>
        </row>
        <row r="22">
          <cell r="A22" t="str">
            <v>2.</v>
          </cell>
          <cell r="B22" t="str">
            <v>Kintamos sanaudos:</v>
          </cell>
          <cell r="D22">
            <v>6742</v>
          </cell>
          <cell r="E22">
            <v>7746</v>
          </cell>
          <cell r="F22">
            <v>7309</v>
          </cell>
          <cell r="G22">
            <v>21797.117</v>
          </cell>
        </row>
        <row r="23">
          <cell r="A23" t="str">
            <v>2.1.</v>
          </cell>
          <cell r="B23" t="str">
            <v>Iš jų: kuras technologijai, įskaitant jo atvežimo sąnaudas</v>
          </cell>
          <cell r="C23" t="str">
            <v>-"-</v>
          </cell>
          <cell r="D23">
            <v>6084</v>
          </cell>
          <cell r="E23">
            <v>7048</v>
          </cell>
          <cell r="F23">
            <v>6496</v>
          </cell>
          <cell r="G23">
            <v>19628.117</v>
          </cell>
        </row>
        <row r="24">
          <cell r="A24" t="str">
            <v>2.2.</v>
          </cell>
          <cell r="B24" t="str">
            <v>          elektros energija technologijai</v>
          </cell>
          <cell r="C24" t="str">
            <v>-"-</v>
          </cell>
          <cell r="D24">
            <v>354</v>
          </cell>
          <cell r="E24">
            <v>316</v>
          </cell>
          <cell r="F24">
            <v>308</v>
          </cell>
          <cell r="G24">
            <v>978</v>
          </cell>
        </row>
        <row r="25">
          <cell r="A25" t="str">
            <v>2.3.</v>
          </cell>
          <cell r="B25" t="str">
            <v>          vanduo technologijai (šilumos en.gamybai ir tiekimui)</v>
          </cell>
          <cell r="C25" t="str">
            <v>-"-</v>
          </cell>
          <cell r="D25">
            <v>72</v>
          </cell>
          <cell r="E25">
            <v>40</v>
          </cell>
          <cell r="F25">
            <v>26</v>
          </cell>
          <cell r="G25">
            <v>138</v>
          </cell>
        </row>
        <row r="26">
          <cell r="A26" t="str">
            <v>2.4</v>
          </cell>
          <cell r="B26" t="str">
            <v>           pirkta šilumos energija</v>
          </cell>
          <cell r="C26" t="str">
            <v>-"-</v>
          </cell>
          <cell r="D26">
            <v>232</v>
          </cell>
          <cell r="E26">
            <v>342</v>
          </cell>
          <cell r="F26">
            <v>479</v>
          </cell>
          <cell r="G26">
            <v>1053</v>
          </cell>
        </row>
        <row r="27">
          <cell r="A27" t="str">
            <v>3.</v>
          </cell>
          <cell r="B27" t="str">
            <v>Normuojamos pastovios šilumos enerijos sąnaudos:</v>
          </cell>
          <cell r="C27" t="str">
            <v>-"-</v>
          </cell>
          <cell r="D27">
            <v>2684</v>
          </cell>
          <cell r="E27">
            <v>3289</v>
          </cell>
          <cell r="F27">
            <v>2956</v>
          </cell>
          <cell r="G27">
            <v>8930</v>
          </cell>
        </row>
        <row r="28">
          <cell r="A28" t="str">
            <v>3.1.</v>
          </cell>
          <cell r="B28" t="str">
            <v>Materialinės ir joms prilygintos sąnaudos  (be sąnaudų kurui):</v>
          </cell>
          <cell r="C28" t="str">
            <v>-"-</v>
          </cell>
          <cell r="D28">
            <v>505</v>
          </cell>
          <cell r="E28">
            <v>795</v>
          </cell>
          <cell r="F28">
            <v>491</v>
          </cell>
          <cell r="G28">
            <v>1793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RS lentelė IV-I"/>
      <sheetName val="ERS lentelė"/>
      <sheetName val="Gamtinių dujų k-5 persk."/>
      <sheetName val="G.dujos"/>
      <sheetName val="Mazuto sąnaudos"/>
      <sheetName val="Mazutas mėnesiais"/>
      <sheetName val="(1) Kuro kainų pokytis"/>
      <sheetName val="(2) Kainos pokyčio koeficientai"/>
      <sheetName val="(3) Perskaičiuota šilumos kaina"/>
      <sheetName val="Skaič. palyginimas (įm. vs ŠS)"/>
      <sheetName val="Ataskaitinio laik.perkama šilum"/>
      <sheetName val="Perkamos šilumos kaina į persk."/>
      <sheetName val="gamyba"/>
      <sheetName val="perdavimas"/>
      <sheetName val="Pardavimas"/>
      <sheetName val="pokyčių suv"/>
      <sheetName val="Šilumos kainos detalizavima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endra (3)"/>
      <sheetName val="a"/>
      <sheetName val="bendra"/>
      <sheetName val="Klaipedos_m."/>
      <sheetName val="Gargzdai"/>
      <sheetName val="elektrines"/>
      <sheetName val="pd"/>
      <sheetName val="PG"/>
      <sheetName val="PT"/>
      <sheetName val="PR"/>
      <sheetName val="PB"/>
      <sheetName val="PG1"/>
      <sheetName val="PT1"/>
      <sheetName val="PR1"/>
      <sheetName val="P1"/>
      <sheetName val="PROC"/>
      <sheetName val="amortiz"/>
      <sheetName val="atlyyg"/>
      <sheetName val="dirbanč.sk."/>
      <sheetName val="bendra (2)"/>
      <sheetName val="Biekšai"/>
      <sheetName val="kita veikla"/>
      <sheetName val="ŪB-2001 "/>
      <sheetName val="Sheet1"/>
      <sheetName val="bendra (4)"/>
      <sheetName val="tikslo s."/>
      <sheetName val="Klaipedos_m. (2)"/>
      <sheetName val="Sheet2"/>
      <sheetName val="Sheet3"/>
      <sheetName val="Klaipedos_m. (3)"/>
      <sheetName val="PK"/>
    </sheetNames>
    <sheetDataSet>
      <sheetData sheetId="2">
        <row r="17">
          <cell r="D17">
            <v>104.07199999999999</v>
          </cell>
        </row>
        <row r="18">
          <cell r="D18">
            <v>33.173</v>
          </cell>
        </row>
        <row r="19">
          <cell r="D19">
            <v>2.4770000000000003</v>
          </cell>
        </row>
        <row r="21">
          <cell r="D21">
            <v>9426</v>
          </cell>
        </row>
        <row r="22">
          <cell r="D22">
            <v>6742</v>
          </cell>
        </row>
        <row r="23">
          <cell r="D23">
            <v>6084</v>
          </cell>
        </row>
        <row r="24">
          <cell r="D24">
            <v>354</v>
          </cell>
        </row>
        <row r="25">
          <cell r="D25">
            <v>72</v>
          </cell>
        </row>
        <row r="26">
          <cell r="D26">
            <v>232</v>
          </cell>
        </row>
        <row r="27">
          <cell r="D27">
            <v>2684</v>
          </cell>
        </row>
        <row r="28">
          <cell r="D28">
            <v>505</v>
          </cell>
        </row>
        <row r="29">
          <cell r="D29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0"/>
  <sheetViews>
    <sheetView showZeros="0" tabSelected="1" zoomScale="90" zoomScaleNormal="90" zoomScalePageLayoutView="0" workbookViewId="0" topLeftCell="C1">
      <selection activeCell="AB4" sqref="AB4"/>
    </sheetView>
  </sheetViews>
  <sheetFormatPr defaultColWidth="9.140625" defaultRowHeight="12.75" customHeight="1"/>
  <cols>
    <col min="1" max="2" width="7.140625" style="1" hidden="1" customWidth="1"/>
    <col min="3" max="3" width="9.421875" style="1" customWidth="1"/>
    <col min="4" max="4" width="68.421875" style="1" customWidth="1"/>
    <col min="5" max="5" width="12.00390625" style="1" customWidth="1"/>
    <col min="6" max="6" width="11.8515625" style="1" customWidth="1"/>
    <col min="7" max="7" width="12.00390625" style="1" customWidth="1"/>
    <col min="8" max="9" width="12.28125" style="1" customWidth="1"/>
    <col min="10" max="10" width="11.7109375" style="1" customWidth="1"/>
    <col min="11" max="13" width="12.140625" style="1" customWidth="1"/>
    <col min="14" max="14" width="12.00390625" style="1" customWidth="1"/>
    <col min="15" max="15" width="11.421875" style="1" customWidth="1"/>
    <col min="16" max="17" width="11.00390625" style="1" customWidth="1"/>
    <col min="18" max="18" width="10.140625" style="1" customWidth="1"/>
    <col min="19" max="19" width="11.00390625" style="1" customWidth="1"/>
    <col min="20" max="20" width="4.28125" style="1" customWidth="1"/>
    <col min="21" max="21" width="12.421875" style="1" hidden="1" customWidth="1"/>
    <col min="22" max="24" width="10.421875" style="1" hidden="1" customWidth="1"/>
    <col min="25" max="25" width="13.8515625" style="1" hidden="1" customWidth="1"/>
    <col min="26" max="26" width="0.13671875" style="1" hidden="1" customWidth="1"/>
    <col min="27" max="16384" width="9.140625" style="1" customWidth="1"/>
  </cols>
  <sheetData>
    <row r="1" ht="12.75" customHeight="1">
      <c r="Q1" s="1" t="s">
        <v>38</v>
      </c>
    </row>
    <row r="2" spans="15:17" ht="12.75" customHeight="1">
      <c r="O2" s="2"/>
      <c r="Q2" s="2" t="s">
        <v>168</v>
      </c>
    </row>
    <row r="3" ht="12.75" customHeight="1">
      <c r="Q3" s="1" t="s">
        <v>39</v>
      </c>
    </row>
    <row r="4" spans="3:17" ht="16.5" customHeight="1">
      <c r="C4" s="3" t="str">
        <f>'[1]3_real'!$A$1</f>
        <v>AB ,,KLAIPĖDOS ENERGIJA"</v>
      </c>
      <c r="D4" s="3"/>
      <c r="E4" s="4"/>
      <c r="F4" s="4"/>
      <c r="G4" s="4"/>
      <c r="H4" s="4"/>
      <c r="I4" s="4"/>
      <c r="J4" s="4"/>
      <c r="K4" s="4"/>
      <c r="L4" s="4"/>
      <c r="M4" s="4"/>
      <c r="N4" s="4"/>
      <c r="Q4" s="1" t="s">
        <v>36</v>
      </c>
    </row>
    <row r="5" spans="3:19" ht="14.25" customHeight="1">
      <c r="C5" s="293" t="s">
        <v>0</v>
      </c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</row>
    <row r="6" spans="3:19" ht="12.75" customHeight="1" thickBo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P6" s="4"/>
      <c r="Q6" s="4"/>
      <c r="R6" s="4"/>
      <c r="S6" s="5" t="s">
        <v>166</v>
      </c>
    </row>
    <row r="7" spans="1:25" ht="16.5" customHeight="1" thickBot="1">
      <c r="A7" s="282" t="s">
        <v>1</v>
      </c>
      <c r="B7" s="284" t="s">
        <v>2</v>
      </c>
      <c r="C7" s="291" t="s">
        <v>3</v>
      </c>
      <c r="D7" s="300" t="s">
        <v>4</v>
      </c>
      <c r="E7" s="297" t="s">
        <v>5</v>
      </c>
      <c r="F7" s="297"/>
      <c r="G7" s="297"/>
      <c r="H7" s="297"/>
      <c r="I7" s="298"/>
      <c r="J7" s="297" t="s">
        <v>6</v>
      </c>
      <c r="K7" s="297"/>
      <c r="L7" s="297"/>
      <c r="M7" s="297"/>
      <c r="N7" s="297"/>
      <c r="O7" s="299" t="s">
        <v>34</v>
      </c>
      <c r="P7" s="297"/>
      <c r="Q7" s="297"/>
      <c r="R7" s="297"/>
      <c r="S7" s="298"/>
      <c r="U7" s="294" t="s">
        <v>7</v>
      </c>
      <c r="V7" s="295"/>
      <c r="W7" s="295"/>
      <c r="X7" s="295"/>
      <c r="Y7" s="296"/>
    </row>
    <row r="8" spans="1:25" ht="18" customHeight="1" thickBot="1">
      <c r="A8" s="283"/>
      <c r="B8" s="285"/>
      <c r="C8" s="292"/>
      <c r="D8" s="301"/>
      <c r="E8" s="8" t="s">
        <v>180</v>
      </c>
      <c r="F8" s="9" t="s">
        <v>181</v>
      </c>
      <c r="G8" s="10" t="s">
        <v>182</v>
      </c>
      <c r="H8" s="10" t="s">
        <v>262</v>
      </c>
      <c r="I8" s="11" t="s">
        <v>263</v>
      </c>
      <c r="J8" s="8" t="s">
        <v>180</v>
      </c>
      <c r="K8" s="9" t="s">
        <v>181</v>
      </c>
      <c r="L8" s="10" t="s">
        <v>182</v>
      </c>
      <c r="M8" s="10" t="s">
        <v>262</v>
      </c>
      <c r="N8" s="10" t="s">
        <v>263</v>
      </c>
      <c r="O8" s="12" t="s">
        <v>180</v>
      </c>
      <c r="P8" s="9" t="s">
        <v>181</v>
      </c>
      <c r="Q8" s="10" t="s">
        <v>182</v>
      </c>
      <c r="R8" s="10" t="s">
        <v>262</v>
      </c>
      <c r="S8" s="11" t="s">
        <v>263</v>
      </c>
      <c r="U8" s="13" t="s">
        <v>180</v>
      </c>
      <c r="V8" s="14" t="s">
        <v>181</v>
      </c>
      <c r="W8" s="14" t="s">
        <v>182</v>
      </c>
      <c r="X8" s="14" t="s">
        <v>262</v>
      </c>
      <c r="Y8" s="15" t="s">
        <v>263</v>
      </c>
    </row>
    <row r="9" spans="1:25" ht="10.5" customHeight="1">
      <c r="A9" s="16" t="s">
        <v>8</v>
      </c>
      <c r="B9" s="17" t="s">
        <v>9</v>
      </c>
      <c r="C9" s="18">
        <v>1</v>
      </c>
      <c r="D9" s="19">
        <v>2</v>
      </c>
      <c r="E9" s="20">
        <v>3</v>
      </c>
      <c r="F9" s="20">
        <v>4</v>
      </c>
      <c r="G9" s="21">
        <v>5</v>
      </c>
      <c r="H9" s="21">
        <v>6</v>
      </c>
      <c r="I9" s="22">
        <v>7</v>
      </c>
      <c r="J9" s="20">
        <v>8</v>
      </c>
      <c r="K9" s="23">
        <v>9</v>
      </c>
      <c r="L9" s="24">
        <v>10</v>
      </c>
      <c r="M9" s="24">
        <v>11</v>
      </c>
      <c r="N9" s="24">
        <v>12</v>
      </c>
      <c r="O9" s="25">
        <v>13</v>
      </c>
      <c r="P9" s="23">
        <v>14</v>
      </c>
      <c r="Q9" s="24">
        <v>15</v>
      </c>
      <c r="R9" s="24">
        <v>16</v>
      </c>
      <c r="S9" s="26">
        <v>17</v>
      </c>
      <c r="T9" s="27"/>
      <c r="U9" s="18">
        <v>18</v>
      </c>
      <c r="V9" s="28">
        <v>19</v>
      </c>
      <c r="W9" s="28">
        <v>20</v>
      </c>
      <c r="X9" s="28">
        <v>21</v>
      </c>
      <c r="Y9" s="29">
        <v>22</v>
      </c>
    </row>
    <row r="10" spans="1:26" s="45" customFormat="1" ht="27.75" customHeight="1" thickBot="1">
      <c r="A10" s="286"/>
      <c r="B10" s="30" t="s">
        <v>10</v>
      </c>
      <c r="C10" s="31" t="s">
        <v>11</v>
      </c>
      <c r="D10" s="32" t="s">
        <v>12</v>
      </c>
      <c r="E10" s="33">
        <f>SUM(E11:E13,E14,E15,E18)</f>
        <v>3697.1</v>
      </c>
      <c r="F10" s="34">
        <f>SUM(F11:F13,F14,F15,F18)</f>
        <v>4680</v>
      </c>
      <c r="G10" s="34">
        <f>SUM(G11:G13,G14,G15,G18)</f>
        <v>3061</v>
      </c>
      <c r="H10" s="35">
        <f aca="true" t="shared" si="0" ref="H10:S10">SUM(H11:H13,H14,H15,H17)</f>
        <v>3061</v>
      </c>
      <c r="I10" s="36">
        <f t="shared" si="0"/>
        <v>3061</v>
      </c>
      <c r="J10" s="33">
        <f t="shared" si="0"/>
        <v>3116.6</v>
      </c>
      <c r="K10" s="37">
        <f t="shared" si="0"/>
        <v>3130</v>
      </c>
      <c r="L10" s="37">
        <f t="shared" si="0"/>
        <v>3130</v>
      </c>
      <c r="M10" s="38">
        <f t="shared" si="0"/>
        <v>3070</v>
      </c>
      <c r="N10" s="34">
        <f t="shared" si="0"/>
        <v>3130</v>
      </c>
      <c r="O10" s="39">
        <f t="shared" si="0"/>
        <v>119.7</v>
      </c>
      <c r="P10" s="37">
        <f t="shared" si="0"/>
        <v>120</v>
      </c>
      <c r="Q10" s="37">
        <f t="shared" si="0"/>
        <v>120</v>
      </c>
      <c r="R10" s="37">
        <f t="shared" si="0"/>
        <v>120</v>
      </c>
      <c r="S10" s="38">
        <f t="shared" si="0"/>
        <v>120</v>
      </c>
      <c r="T10" s="40"/>
      <c r="U10" s="41">
        <f>SUM(E10+J10+O10)</f>
        <v>6933.4</v>
      </c>
      <c r="V10" s="42">
        <f>SUM(F10+K10+P10)</f>
        <v>7930</v>
      </c>
      <c r="W10" s="42">
        <f>SUM(G10+L10+Q10)</f>
        <v>6311</v>
      </c>
      <c r="X10" s="42">
        <f>SUM(H10+M10+R10)</f>
        <v>6251</v>
      </c>
      <c r="Y10" s="43">
        <f>SUM(I10+N10+S10)</f>
        <v>6311</v>
      </c>
      <c r="Z10" s="44">
        <f>SUM(U10:Y10)</f>
        <v>33736.4</v>
      </c>
    </row>
    <row r="11" spans="1:25" s="60" customFormat="1" ht="25.5" customHeight="1" thickTop="1">
      <c r="A11" s="287"/>
      <c r="B11" s="46" t="s">
        <v>10</v>
      </c>
      <c r="C11" s="47" t="s">
        <v>13</v>
      </c>
      <c r="D11" s="48" t="s">
        <v>14</v>
      </c>
      <c r="E11" s="49">
        <v>1526.6</v>
      </c>
      <c r="F11" s="50">
        <v>1814</v>
      </c>
      <c r="G11" s="51">
        <v>1815</v>
      </c>
      <c r="H11" s="51">
        <v>1815</v>
      </c>
      <c r="I11" s="52">
        <v>1815</v>
      </c>
      <c r="J11" s="49">
        <v>1653.6</v>
      </c>
      <c r="K11" s="51">
        <v>1660</v>
      </c>
      <c r="L11" s="53">
        <v>1660</v>
      </c>
      <c r="M11" s="53">
        <v>1600</v>
      </c>
      <c r="N11" s="54">
        <v>1660</v>
      </c>
      <c r="O11" s="55">
        <v>80.9</v>
      </c>
      <c r="P11" s="51">
        <v>81</v>
      </c>
      <c r="Q11" s="51">
        <v>81</v>
      </c>
      <c r="R11" s="53">
        <v>81</v>
      </c>
      <c r="S11" s="52">
        <v>81</v>
      </c>
      <c r="T11" s="56"/>
      <c r="U11" s="57">
        <f aca="true" t="shared" si="1" ref="U11:Y13">E11+J11+O11</f>
        <v>3261.1</v>
      </c>
      <c r="V11" s="58">
        <f t="shared" si="1"/>
        <v>3555</v>
      </c>
      <c r="W11" s="58">
        <f t="shared" si="1"/>
        <v>3556</v>
      </c>
      <c r="X11" s="58">
        <f t="shared" si="1"/>
        <v>3496</v>
      </c>
      <c r="Y11" s="59">
        <f>SUM(I11+N11+S11)</f>
        <v>3556</v>
      </c>
    </row>
    <row r="12" spans="1:25" s="60" customFormat="1" ht="22.5" customHeight="1">
      <c r="A12" s="287"/>
      <c r="B12" s="46" t="s">
        <v>10</v>
      </c>
      <c r="C12" s="61" t="s">
        <v>15</v>
      </c>
      <c r="D12" s="62" t="s">
        <v>16</v>
      </c>
      <c r="E12" s="63">
        <v>970.5</v>
      </c>
      <c r="F12" s="64">
        <v>1246</v>
      </c>
      <c r="G12" s="65">
        <v>1246</v>
      </c>
      <c r="H12" s="65">
        <v>1246</v>
      </c>
      <c r="I12" s="66">
        <v>1246</v>
      </c>
      <c r="J12" s="63">
        <v>1463</v>
      </c>
      <c r="K12" s="65">
        <v>1470</v>
      </c>
      <c r="L12" s="65">
        <v>1470</v>
      </c>
      <c r="M12" s="65">
        <v>1470</v>
      </c>
      <c r="N12" s="67">
        <v>1470</v>
      </c>
      <c r="O12" s="68">
        <v>38.8</v>
      </c>
      <c r="P12" s="65">
        <v>39</v>
      </c>
      <c r="Q12" s="65">
        <v>39</v>
      </c>
      <c r="R12" s="65">
        <v>39</v>
      </c>
      <c r="S12" s="66">
        <v>39</v>
      </c>
      <c r="T12" s="56"/>
      <c r="U12" s="69">
        <f t="shared" si="1"/>
        <v>2472.3</v>
      </c>
      <c r="V12" s="53">
        <f t="shared" si="1"/>
        <v>2755</v>
      </c>
      <c r="W12" s="53">
        <f t="shared" si="1"/>
        <v>2755</v>
      </c>
      <c r="X12" s="53">
        <f t="shared" si="1"/>
        <v>2755</v>
      </c>
      <c r="Y12" s="70">
        <f>SUM(I12+N12+S12)</f>
        <v>2755</v>
      </c>
    </row>
    <row r="13" spans="1:25" s="60" customFormat="1" ht="24.75" customHeight="1">
      <c r="A13" s="287"/>
      <c r="B13" s="46" t="s">
        <v>10</v>
      </c>
      <c r="C13" s="71" t="s">
        <v>17</v>
      </c>
      <c r="D13" s="72" t="s">
        <v>18</v>
      </c>
      <c r="E13" s="63"/>
      <c r="F13" s="64"/>
      <c r="G13" s="65"/>
      <c r="H13" s="65"/>
      <c r="I13" s="66"/>
      <c r="J13" s="73">
        <v>0</v>
      </c>
      <c r="K13" s="58">
        <v>0</v>
      </c>
      <c r="L13" s="58"/>
      <c r="M13" s="58"/>
      <c r="N13" s="74">
        <v>0</v>
      </c>
      <c r="O13" s="69">
        <v>0</v>
      </c>
      <c r="P13" s="58">
        <v>0</v>
      </c>
      <c r="Q13" s="58"/>
      <c r="R13" s="58"/>
      <c r="S13" s="75"/>
      <c r="T13" s="56"/>
      <c r="U13" s="69">
        <f t="shared" si="1"/>
        <v>0</v>
      </c>
      <c r="V13" s="65">
        <f t="shared" si="1"/>
        <v>0</v>
      </c>
      <c r="W13" s="65">
        <f t="shared" si="1"/>
        <v>0</v>
      </c>
      <c r="X13" s="65">
        <f t="shared" si="1"/>
        <v>0</v>
      </c>
      <c r="Y13" s="75">
        <f t="shared" si="1"/>
        <v>0</v>
      </c>
    </row>
    <row r="14" spans="1:25" s="60" customFormat="1" ht="21.75" customHeight="1">
      <c r="A14" s="287"/>
      <c r="B14" s="46" t="s">
        <v>10</v>
      </c>
      <c r="C14" s="71" t="s">
        <v>19</v>
      </c>
      <c r="D14" s="62" t="s">
        <v>40</v>
      </c>
      <c r="E14" s="73"/>
      <c r="F14" s="64"/>
      <c r="G14" s="65"/>
      <c r="H14" s="65"/>
      <c r="I14" s="75"/>
      <c r="J14" s="67">
        <v>0</v>
      </c>
      <c r="K14" s="76"/>
      <c r="L14" s="77"/>
      <c r="M14" s="77"/>
      <c r="N14" s="78">
        <v>0</v>
      </c>
      <c r="O14" s="68">
        <v>0</v>
      </c>
      <c r="P14" s="65">
        <v>0</v>
      </c>
      <c r="Q14" s="65"/>
      <c r="R14" s="64"/>
      <c r="S14" s="70"/>
      <c r="T14" s="56"/>
      <c r="U14" s="69">
        <f>SUM(E14+J14:J14+O14)</f>
        <v>0</v>
      </c>
      <c r="V14" s="65">
        <f>SUM(F14+K14:K14+P14)</f>
        <v>0</v>
      </c>
      <c r="W14" s="65">
        <f>SUM(G14+L14:L14+Q14)</f>
        <v>0</v>
      </c>
      <c r="X14" s="79">
        <f>SUM(H14+M14:M14+R14)</f>
        <v>0</v>
      </c>
      <c r="Y14" s="70">
        <f>SUM(I14+N14:N14+S14)</f>
        <v>0</v>
      </c>
    </row>
    <row r="15" spans="1:25" s="87" customFormat="1" ht="22.5" customHeight="1">
      <c r="A15" s="287"/>
      <c r="B15" s="80" t="s">
        <v>10</v>
      </c>
      <c r="C15" s="71" t="s">
        <v>20</v>
      </c>
      <c r="D15" s="72" t="s">
        <v>21</v>
      </c>
      <c r="E15" s="79"/>
      <c r="F15" s="64">
        <f>SUM(F16)</f>
        <v>0</v>
      </c>
      <c r="G15" s="53"/>
      <c r="H15" s="53"/>
      <c r="I15" s="81"/>
      <c r="J15" s="79"/>
      <c r="K15" s="77"/>
      <c r="L15" s="82">
        <f>SUM(L16)</f>
        <v>0</v>
      </c>
      <c r="M15" s="83"/>
      <c r="N15" s="82"/>
      <c r="O15" s="84">
        <f>SUM(O16:O16)</f>
        <v>0</v>
      </c>
      <c r="P15" s="53">
        <f>SUM(P16:P16)</f>
        <v>0</v>
      </c>
      <c r="Q15" s="53"/>
      <c r="R15" s="85"/>
      <c r="S15" s="86"/>
      <c r="T15" s="56"/>
      <c r="U15" s="69">
        <f aca="true" t="shared" si="2" ref="U15:Y17">E15+J15+O15</f>
        <v>0</v>
      </c>
      <c r="V15" s="65">
        <f t="shared" si="2"/>
        <v>0</v>
      </c>
      <c r="W15" s="79">
        <f t="shared" si="2"/>
        <v>0</v>
      </c>
      <c r="X15" s="65">
        <f t="shared" si="2"/>
        <v>0</v>
      </c>
      <c r="Y15" s="75">
        <f t="shared" si="2"/>
        <v>0</v>
      </c>
    </row>
    <row r="16" spans="1:25" s="101" customFormat="1" ht="24" customHeight="1">
      <c r="A16" s="287"/>
      <c r="B16" s="88"/>
      <c r="C16" s="89" t="s">
        <v>22</v>
      </c>
      <c r="D16" s="90" t="s">
        <v>158</v>
      </c>
      <c r="E16" s="91"/>
      <c r="F16" s="92"/>
      <c r="G16" s="93"/>
      <c r="H16" s="93"/>
      <c r="I16" s="94"/>
      <c r="J16" s="95"/>
      <c r="K16" s="93"/>
      <c r="L16" s="93" t="s">
        <v>394</v>
      </c>
      <c r="M16" s="93"/>
      <c r="N16" s="96"/>
      <c r="O16" s="97"/>
      <c r="P16" s="98"/>
      <c r="Q16" s="98"/>
      <c r="R16" s="99"/>
      <c r="S16" s="100"/>
      <c r="T16" s="40"/>
      <c r="U16" s="69">
        <f t="shared" si="2"/>
        <v>0</v>
      </c>
      <c r="V16" s="65">
        <f t="shared" si="2"/>
        <v>0</v>
      </c>
      <c r="W16" s="65"/>
      <c r="X16" s="65">
        <f t="shared" si="2"/>
        <v>0</v>
      </c>
      <c r="Y16" s="75">
        <f t="shared" si="2"/>
        <v>0</v>
      </c>
    </row>
    <row r="17" spans="1:25" s="60" customFormat="1" ht="22.5" customHeight="1">
      <c r="A17" s="287"/>
      <c r="B17" s="46" t="s">
        <v>10</v>
      </c>
      <c r="C17" s="71" t="s">
        <v>23</v>
      </c>
      <c r="D17" s="72" t="s">
        <v>24</v>
      </c>
      <c r="E17" s="102"/>
      <c r="F17" s="103"/>
      <c r="G17" s="104"/>
      <c r="H17" s="104"/>
      <c r="I17" s="105">
        <f aca="true" t="shared" si="3" ref="I17:P17">SUM(I18:I18)</f>
        <v>0</v>
      </c>
      <c r="J17" s="106">
        <f t="shared" si="3"/>
        <v>0</v>
      </c>
      <c r="K17" s="107">
        <f t="shared" si="3"/>
        <v>0</v>
      </c>
      <c r="L17" s="107"/>
      <c r="M17" s="107"/>
      <c r="N17" s="108">
        <f t="shared" si="3"/>
        <v>0</v>
      </c>
      <c r="O17" s="109">
        <f t="shared" si="3"/>
        <v>0</v>
      </c>
      <c r="P17" s="104">
        <f t="shared" si="3"/>
        <v>0</v>
      </c>
      <c r="Q17" s="65"/>
      <c r="R17" s="103"/>
      <c r="S17" s="59"/>
      <c r="T17" s="56"/>
      <c r="U17" s="69">
        <f t="shared" si="2"/>
        <v>0</v>
      </c>
      <c r="V17" s="65">
        <f t="shared" si="2"/>
        <v>0</v>
      </c>
      <c r="W17" s="65">
        <f t="shared" si="2"/>
        <v>0</v>
      </c>
      <c r="X17" s="65">
        <f t="shared" si="2"/>
        <v>0</v>
      </c>
      <c r="Y17" s="75">
        <f t="shared" si="2"/>
        <v>0</v>
      </c>
    </row>
    <row r="18" spans="1:25" s="121" customFormat="1" ht="26.25" customHeight="1" thickBot="1">
      <c r="A18" s="287"/>
      <c r="B18" s="88"/>
      <c r="C18" s="89" t="s">
        <v>25</v>
      </c>
      <c r="D18" s="110" t="s">
        <v>35</v>
      </c>
      <c r="E18" s="95">
        <v>1200</v>
      </c>
      <c r="F18" s="111">
        <v>1620</v>
      </c>
      <c r="G18" s="112"/>
      <c r="H18" s="93"/>
      <c r="I18" s="113">
        <v>0</v>
      </c>
      <c r="J18" s="114">
        <v>0</v>
      </c>
      <c r="K18" s="93">
        <v>0</v>
      </c>
      <c r="L18" s="93"/>
      <c r="M18" s="112"/>
      <c r="N18" s="96">
        <v>0</v>
      </c>
      <c r="O18" s="115">
        <v>0</v>
      </c>
      <c r="P18" s="116">
        <v>0</v>
      </c>
      <c r="Q18" s="111"/>
      <c r="R18" s="112"/>
      <c r="S18" s="117"/>
      <c r="T18" s="118"/>
      <c r="U18" s="69">
        <v>1200</v>
      </c>
      <c r="V18" s="58">
        <v>1620</v>
      </c>
      <c r="W18" s="119"/>
      <c r="X18" s="120"/>
      <c r="Y18" s="38">
        <f>SUM(I18+N18+S18)</f>
        <v>0</v>
      </c>
    </row>
    <row r="19" spans="1:26" s="45" customFormat="1" ht="31.5" customHeight="1" thickBot="1" thickTop="1">
      <c r="A19" s="122"/>
      <c r="B19" s="30" t="s">
        <v>10</v>
      </c>
      <c r="C19" s="123" t="s">
        <v>26</v>
      </c>
      <c r="D19" s="124" t="s">
        <v>27</v>
      </c>
      <c r="E19" s="125">
        <f aca="true" t="shared" si="4" ref="E19:S19">SUM(E20+E195)</f>
        <v>1380</v>
      </c>
      <c r="F19" s="126">
        <f t="shared" si="4"/>
        <v>2200</v>
      </c>
      <c r="G19" s="37">
        <f t="shared" si="4"/>
        <v>1830</v>
      </c>
      <c r="H19" s="126">
        <f t="shared" si="4"/>
        <v>1640</v>
      </c>
      <c r="I19" s="38">
        <f t="shared" si="4"/>
        <v>1725</v>
      </c>
      <c r="J19" s="126">
        <f t="shared" si="4"/>
        <v>4385</v>
      </c>
      <c r="K19" s="127">
        <f t="shared" si="4"/>
        <v>4130</v>
      </c>
      <c r="L19" s="126">
        <f t="shared" si="4"/>
        <v>4190</v>
      </c>
      <c r="M19" s="127">
        <f t="shared" si="4"/>
        <v>4128</v>
      </c>
      <c r="N19" s="126">
        <f t="shared" si="4"/>
        <v>4032</v>
      </c>
      <c r="O19" s="128">
        <f t="shared" si="4"/>
        <v>100</v>
      </c>
      <c r="P19" s="127">
        <f t="shared" si="4"/>
        <v>100</v>
      </c>
      <c r="Q19" s="127">
        <f t="shared" si="4"/>
        <v>100</v>
      </c>
      <c r="R19" s="127">
        <f t="shared" si="4"/>
        <v>100</v>
      </c>
      <c r="S19" s="129">
        <f t="shared" si="4"/>
        <v>100</v>
      </c>
      <c r="T19" s="130"/>
      <c r="U19" s="128">
        <f aca="true" t="shared" si="5" ref="U19:X20">SUM(E19+J19+O19)</f>
        <v>5865</v>
      </c>
      <c r="V19" s="131">
        <f t="shared" si="5"/>
        <v>6430</v>
      </c>
      <c r="W19" s="131">
        <f t="shared" si="5"/>
        <v>6120</v>
      </c>
      <c r="X19" s="131">
        <f t="shared" si="5"/>
        <v>5868</v>
      </c>
      <c r="Y19" s="129">
        <f>SUM(I19+N19+S19)</f>
        <v>5857</v>
      </c>
      <c r="Z19" s="44">
        <f>SUM(U19:Y19)</f>
        <v>30140</v>
      </c>
    </row>
    <row r="20" spans="1:26" s="101" customFormat="1" ht="27.75" customHeight="1" thickTop="1">
      <c r="A20" s="132"/>
      <c r="B20" s="88" t="s">
        <v>10</v>
      </c>
      <c r="C20" s="133" t="s">
        <v>28</v>
      </c>
      <c r="D20" s="134" t="s">
        <v>37</v>
      </c>
      <c r="E20" s="135">
        <f aca="true" t="shared" si="6" ref="E20:N20">SUM(E21:E194)</f>
        <v>1380</v>
      </c>
      <c r="F20" s="136">
        <f t="shared" si="6"/>
        <v>2200</v>
      </c>
      <c r="G20" s="136">
        <f t="shared" si="6"/>
        <v>1830</v>
      </c>
      <c r="H20" s="136">
        <f t="shared" si="6"/>
        <v>1640</v>
      </c>
      <c r="I20" s="137">
        <f t="shared" si="6"/>
        <v>1725</v>
      </c>
      <c r="J20" s="135">
        <f t="shared" si="6"/>
        <v>4385</v>
      </c>
      <c r="K20" s="138">
        <f t="shared" si="6"/>
        <v>4130</v>
      </c>
      <c r="L20" s="139">
        <f t="shared" si="6"/>
        <v>4190</v>
      </c>
      <c r="M20" s="58">
        <f t="shared" si="6"/>
        <v>4128</v>
      </c>
      <c r="N20" s="139">
        <f t="shared" si="6"/>
        <v>4032</v>
      </c>
      <c r="O20" s="140">
        <f>SUM(O21:O185)</f>
        <v>100</v>
      </c>
      <c r="P20" s="138">
        <f>SUM(P21:P185)</f>
        <v>100</v>
      </c>
      <c r="Q20" s="138">
        <f>SUM(Q21:Q185)</f>
        <v>100</v>
      </c>
      <c r="R20" s="138">
        <f>SUM(R21:R185)</f>
        <v>100</v>
      </c>
      <c r="S20" s="141">
        <f>SUM(S21:S185)</f>
        <v>100</v>
      </c>
      <c r="T20" s="40"/>
      <c r="U20" s="142">
        <f t="shared" si="5"/>
        <v>5865</v>
      </c>
      <c r="V20" s="51">
        <f t="shared" si="5"/>
        <v>6430</v>
      </c>
      <c r="W20" s="51">
        <f t="shared" si="5"/>
        <v>6120</v>
      </c>
      <c r="X20" s="51">
        <f t="shared" si="5"/>
        <v>5868</v>
      </c>
      <c r="Y20" s="143">
        <f>SUM(I20+N20+S20)</f>
        <v>5857</v>
      </c>
      <c r="Z20" s="44"/>
    </row>
    <row r="21" spans="1:25" ht="38.25" customHeight="1">
      <c r="A21" s="6"/>
      <c r="B21" s="7"/>
      <c r="C21" s="144" t="s">
        <v>142</v>
      </c>
      <c r="D21" s="145" t="s">
        <v>173</v>
      </c>
      <c r="E21" s="146">
        <v>56</v>
      </c>
      <c r="F21" s="147"/>
      <c r="G21" s="148"/>
      <c r="H21" s="148"/>
      <c r="I21" s="149"/>
      <c r="J21" s="146"/>
      <c r="K21" s="148"/>
      <c r="L21" s="148"/>
      <c r="M21" s="148"/>
      <c r="N21" s="150"/>
      <c r="O21" s="151"/>
      <c r="P21" s="148"/>
      <c r="Q21" s="147"/>
      <c r="R21" s="147"/>
      <c r="S21" s="152"/>
      <c r="T21" s="40"/>
      <c r="U21" s="153">
        <f aca="true" t="shared" si="7" ref="U21:U52">E21+J21+O21</f>
        <v>56</v>
      </c>
      <c r="V21" s="65">
        <f>SUM(F21+K21+P21)</f>
        <v>0</v>
      </c>
      <c r="W21" s="65">
        <f aca="true" t="shared" si="8" ref="W21:Y22">G21+L21+Q21</f>
        <v>0</v>
      </c>
      <c r="X21" s="65">
        <f t="shared" si="8"/>
        <v>0</v>
      </c>
      <c r="Y21" s="70">
        <f t="shared" si="8"/>
        <v>0</v>
      </c>
    </row>
    <row r="22" spans="1:25" ht="36" customHeight="1">
      <c r="A22" s="6"/>
      <c r="B22" s="7"/>
      <c r="C22" s="154" t="s">
        <v>43</v>
      </c>
      <c r="D22" s="155" t="s">
        <v>174</v>
      </c>
      <c r="E22" s="146">
        <v>42</v>
      </c>
      <c r="F22" s="147"/>
      <c r="G22" s="148"/>
      <c r="H22" s="148"/>
      <c r="I22" s="149"/>
      <c r="J22" s="146"/>
      <c r="K22" s="148"/>
      <c r="L22" s="148"/>
      <c r="M22" s="148"/>
      <c r="N22" s="150"/>
      <c r="O22" s="151"/>
      <c r="P22" s="148"/>
      <c r="Q22" s="147"/>
      <c r="R22" s="147"/>
      <c r="S22" s="152"/>
      <c r="T22" s="40"/>
      <c r="U22" s="153">
        <f t="shared" si="7"/>
        <v>42</v>
      </c>
      <c r="V22" s="65">
        <f>SUM(F22+K22+P22)</f>
        <v>0</v>
      </c>
      <c r="W22" s="65">
        <f t="shared" si="8"/>
        <v>0</v>
      </c>
      <c r="X22" s="65">
        <f t="shared" si="8"/>
        <v>0</v>
      </c>
      <c r="Y22" s="70">
        <f t="shared" si="8"/>
        <v>0</v>
      </c>
    </row>
    <row r="23" spans="1:25" ht="51" customHeight="1">
      <c r="A23" s="6"/>
      <c r="B23" s="7"/>
      <c r="C23" s="154" t="s">
        <v>44</v>
      </c>
      <c r="D23" s="156" t="s">
        <v>175</v>
      </c>
      <c r="E23" s="146"/>
      <c r="F23" s="147"/>
      <c r="G23" s="148">
        <v>30</v>
      </c>
      <c r="H23" s="148"/>
      <c r="I23" s="149"/>
      <c r="J23" s="146"/>
      <c r="K23" s="148"/>
      <c r="L23" s="148"/>
      <c r="M23" s="148"/>
      <c r="N23" s="150"/>
      <c r="O23" s="151"/>
      <c r="P23" s="148"/>
      <c r="Q23" s="147"/>
      <c r="R23" s="147"/>
      <c r="S23" s="152"/>
      <c r="T23" s="40"/>
      <c r="U23" s="153">
        <f t="shared" si="7"/>
        <v>0</v>
      </c>
      <c r="V23" s="65">
        <f aca="true" t="shared" si="9" ref="V23:V52">SUM(F23+K23+P23)</f>
        <v>0</v>
      </c>
      <c r="W23" s="65">
        <f aca="true" t="shared" si="10" ref="W23:W52">G23+L23+Q23</f>
        <v>30</v>
      </c>
      <c r="X23" s="65">
        <f aca="true" t="shared" si="11" ref="X23:X52">H23+M23+R23</f>
        <v>0</v>
      </c>
      <c r="Y23" s="70">
        <f aca="true" t="shared" si="12" ref="Y23:Y52">I23+N23+S23</f>
        <v>0</v>
      </c>
    </row>
    <row r="24" spans="1:25" ht="54" customHeight="1">
      <c r="A24" s="6"/>
      <c r="B24" s="7"/>
      <c r="C24" s="154" t="s">
        <v>45</v>
      </c>
      <c r="D24" s="156" t="s">
        <v>201</v>
      </c>
      <c r="E24" s="146"/>
      <c r="F24" s="148">
        <v>50</v>
      </c>
      <c r="G24" s="147"/>
      <c r="H24" s="147"/>
      <c r="I24" s="152"/>
      <c r="J24" s="146"/>
      <c r="K24" s="148"/>
      <c r="L24" s="147"/>
      <c r="M24" s="147"/>
      <c r="N24" s="147"/>
      <c r="O24" s="151"/>
      <c r="P24" s="148"/>
      <c r="Q24" s="147"/>
      <c r="R24" s="147"/>
      <c r="S24" s="152"/>
      <c r="T24" s="40"/>
      <c r="U24" s="153">
        <f t="shared" si="7"/>
        <v>0</v>
      </c>
      <c r="V24" s="65">
        <f t="shared" si="9"/>
        <v>50</v>
      </c>
      <c r="W24" s="65">
        <f t="shared" si="10"/>
        <v>0</v>
      </c>
      <c r="X24" s="65">
        <f t="shared" si="11"/>
        <v>0</v>
      </c>
      <c r="Y24" s="70">
        <f t="shared" si="12"/>
        <v>0</v>
      </c>
    </row>
    <row r="25" spans="1:25" ht="33.75" customHeight="1">
      <c r="A25" s="6"/>
      <c r="B25" s="7"/>
      <c r="C25" s="154" t="s">
        <v>46</v>
      </c>
      <c r="D25" s="145" t="s">
        <v>202</v>
      </c>
      <c r="E25" s="146">
        <v>10</v>
      </c>
      <c r="F25" s="148">
        <v>10</v>
      </c>
      <c r="G25" s="147">
        <v>10</v>
      </c>
      <c r="H25" s="147">
        <v>10</v>
      </c>
      <c r="I25" s="152">
        <v>45</v>
      </c>
      <c r="J25" s="146"/>
      <c r="K25" s="148"/>
      <c r="L25" s="147"/>
      <c r="M25" s="147"/>
      <c r="N25" s="147"/>
      <c r="O25" s="151"/>
      <c r="P25" s="148"/>
      <c r="Q25" s="147"/>
      <c r="R25" s="147"/>
      <c r="S25" s="152"/>
      <c r="T25" s="40"/>
      <c r="U25" s="153">
        <f t="shared" si="7"/>
        <v>10</v>
      </c>
      <c r="V25" s="65">
        <f t="shared" si="9"/>
        <v>10</v>
      </c>
      <c r="W25" s="65">
        <f t="shared" si="10"/>
        <v>10</v>
      </c>
      <c r="X25" s="65">
        <f t="shared" si="11"/>
        <v>10</v>
      </c>
      <c r="Y25" s="70">
        <f t="shared" si="12"/>
        <v>45</v>
      </c>
    </row>
    <row r="26" spans="1:25" ht="30" customHeight="1">
      <c r="A26" s="6"/>
      <c r="B26" s="7"/>
      <c r="C26" s="154" t="s">
        <v>47</v>
      </c>
      <c r="D26" s="157" t="s">
        <v>203</v>
      </c>
      <c r="E26" s="146">
        <v>20</v>
      </c>
      <c r="F26" s="158">
        <v>20</v>
      </c>
      <c r="G26" s="159">
        <v>20</v>
      </c>
      <c r="H26" s="159">
        <v>20</v>
      </c>
      <c r="I26" s="152">
        <v>20</v>
      </c>
      <c r="J26" s="146"/>
      <c r="K26" s="148"/>
      <c r="L26" s="147"/>
      <c r="M26" s="147"/>
      <c r="N26" s="147"/>
      <c r="O26" s="151"/>
      <c r="P26" s="148"/>
      <c r="Q26" s="147"/>
      <c r="R26" s="147"/>
      <c r="S26" s="152"/>
      <c r="T26" s="40"/>
      <c r="U26" s="153">
        <f t="shared" si="7"/>
        <v>20</v>
      </c>
      <c r="V26" s="65">
        <f t="shared" si="9"/>
        <v>20</v>
      </c>
      <c r="W26" s="65">
        <f t="shared" si="10"/>
        <v>20</v>
      </c>
      <c r="X26" s="65">
        <f t="shared" si="11"/>
        <v>20</v>
      </c>
      <c r="Y26" s="70">
        <f t="shared" si="12"/>
        <v>20</v>
      </c>
    </row>
    <row r="27" spans="1:25" ht="27" customHeight="1">
      <c r="A27" s="6"/>
      <c r="B27" s="7"/>
      <c r="C27" s="154" t="s">
        <v>48</v>
      </c>
      <c r="D27" s="145" t="s">
        <v>198</v>
      </c>
      <c r="E27" s="146">
        <v>40</v>
      </c>
      <c r="F27" s="148"/>
      <c r="G27" s="147"/>
      <c r="H27" s="147"/>
      <c r="I27" s="152">
        <v>40</v>
      </c>
      <c r="J27" s="146"/>
      <c r="K27" s="148"/>
      <c r="L27" s="147"/>
      <c r="M27" s="147"/>
      <c r="N27" s="147"/>
      <c r="O27" s="151"/>
      <c r="P27" s="148"/>
      <c r="Q27" s="147"/>
      <c r="R27" s="147"/>
      <c r="S27" s="152"/>
      <c r="T27" s="40"/>
      <c r="U27" s="153">
        <f t="shared" si="7"/>
        <v>40</v>
      </c>
      <c r="V27" s="65">
        <f t="shared" si="9"/>
        <v>0</v>
      </c>
      <c r="W27" s="65">
        <f t="shared" si="10"/>
        <v>0</v>
      </c>
      <c r="X27" s="65">
        <f t="shared" si="11"/>
        <v>0</v>
      </c>
      <c r="Y27" s="70">
        <f t="shared" si="12"/>
        <v>40</v>
      </c>
    </row>
    <row r="28" spans="1:25" ht="24.75" customHeight="1">
      <c r="A28" s="6"/>
      <c r="B28" s="7"/>
      <c r="C28" s="154" t="s">
        <v>49</v>
      </c>
      <c r="D28" s="145" t="s">
        <v>204</v>
      </c>
      <c r="E28" s="146">
        <v>75</v>
      </c>
      <c r="F28" s="148"/>
      <c r="G28" s="147"/>
      <c r="H28" s="147"/>
      <c r="I28" s="152"/>
      <c r="J28" s="146"/>
      <c r="K28" s="148"/>
      <c r="L28" s="147"/>
      <c r="M28" s="147"/>
      <c r="N28" s="147"/>
      <c r="O28" s="151"/>
      <c r="P28" s="148"/>
      <c r="Q28" s="147"/>
      <c r="R28" s="147"/>
      <c r="S28" s="152"/>
      <c r="T28" s="40"/>
      <c r="U28" s="153">
        <f t="shared" si="7"/>
        <v>75</v>
      </c>
      <c r="V28" s="65">
        <f t="shared" si="9"/>
        <v>0</v>
      </c>
      <c r="W28" s="65">
        <f t="shared" si="10"/>
        <v>0</v>
      </c>
      <c r="X28" s="65">
        <f t="shared" si="11"/>
        <v>0</v>
      </c>
      <c r="Y28" s="70">
        <f t="shared" si="12"/>
        <v>0</v>
      </c>
    </row>
    <row r="29" spans="1:26" ht="34.5" customHeight="1">
      <c r="A29" s="6"/>
      <c r="B29" s="7"/>
      <c r="C29" s="154" t="s">
        <v>50</v>
      </c>
      <c r="D29" s="145" t="s">
        <v>271</v>
      </c>
      <c r="E29" s="160"/>
      <c r="F29" s="158"/>
      <c r="G29" s="159"/>
      <c r="H29" s="159">
        <v>90</v>
      </c>
      <c r="I29" s="161"/>
      <c r="J29" s="146"/>
      <c r="K29" s="148"/>
      <c r="L29" s="147"/>
      <c r="M29" s="147"/>
      <c r="N29" s="147"/>
      <c r="O29" s="151"/>
      <c r="P29" s="148"/>
      <c r="Q29" s="147"/>
      <c r="R29" s="147"/>
      <c r="S29" s="152"/>
      <c r="T29" s="40"/>
      <c r="U29" s="153">
        <f t="shared" si="7"/>
        <v>0</v>
      </c>
      <c r="V29" s="65">
        <f t="shared" si="9"/>
        <v>0</v>
      </c>
      <c r="W29" s="65">
        <f t="shared" si="10"/>
        <v>0</v>
      </c>
      <c r="X29" s="65">
        <f t="shared" si="11"/>
        <v>90</v>
      </c>
      <c r="Y29" s="70">
        <f t="shared" si="12"/>
        <v>0</v>
      </c>
      <c r="Z29" s="162"/>
    </row>
    <row r="30" spans="1:25" ht="31.5" customHeight="1">
      <c r="A30" s="6"/>
      <c r="B30" s="7"/>
      <c r="C30" s="154" t="s">
        <v>51</v>
      </c>
      <c r="D30" s="145" t="s">
        <v>176</v>
      </c>
      <c r="E30" s="146">
        <v>130</v>
      </c>
      <c r="F30" s="148"/>
      <c r="G30" s="147"/>
      <c r="H30" s="147"/>
      <c r="I30" s="152"/>
      <c r="J30" s="146"/>
      <c r="K30" s="148"/>
      <c r="L30" s="147"/>
      <c r="M30" s="147"/>
      <c r="N30" s="147"/>
      <c r="O30" s="151"/>
      <c r="P30" s="148"/>
      <c r="Q30" s="147"/>
      <c r="R30" s="147"/>
      <c r="S30" s="152"/>
      <c r="T30" s="40"/>
      <c r="U30" s="153">
        <f t="shared" si="7"/>
        <v>130</v>
      </c>
      <c r="V30" s="65">
        <f t="shared" si="9"/>
        <v>0</v>
      </c>
      <c r="W30" s="65">
        <f t="shared" si="10"/>
        <v>0</v>
      </c>
      <c r="X30" s="65">
        <f t="shared" si="11"/>
        <v>0</v>
      </c>
      <c r="Y30" s="70">
        <f t="shared" si="12"/>
        <v>0</v>
      </c>
    </row>
    <row r="31" spans="1:25" ht="39.75" customHeight="1">
      <c r="A31" s="6"/>
      <c r="B31" s="7"/>
      <c r="C31" s="163" t="s">
        <v>52</v>
      </c>
      <c r="D31" s="164" t="s">
        <v>382</v>
      </c>
      <c r="E31" s="165">
        <v>30</v>
      </c>
      <c r="F31" s="166"/>
      <c r="G31" s="167"/>
      <c r="H31" s="167"/>
      <c r="I31" s="168"/>
      <c r="J31" s="165"/>
      <c r="K31" s="169"/>
      <c r="L31" s="170"/>
      <c r="M31" s="170"/>
      <c r="N31" s="170"/>
      <c r="O31" s="171"/>
      <c r="P31" s="169"/>
      <c r="Q31" s="170"/>
      <c r="R31" s="170"/>
      <c r="S31" s="168"/>
      <c r="T31" s="40"/>
      <c r="U31" s="172">
        <f t="shared" si="7"/>
        <v>30</v>
      </c>
      <c r="V31" s="104">
        <f t="shared" si="9"/>
        <v>0</v>
      </c>
      <c r="W31" s="104">
        <f t="shared" si="10"/>
        <v>0</v>
      </c>
      <c r="X31" s="104">
        <f t="shared" si="11"/>
        <v>0</v>
      </c>
      <c r="Y31" s="59">
        <f t="shared" si="12"/>
        <v>0</v>
      </c>
    </row>
    <row r="32" spans="1:25" ht="43.5" customHeight="1">
      <c r="A32" s="6"/>
      <c r="B32" s="7"/>
      <c r="C32" s="154" t="s">
        <v>53</v>
      </c>
      <c r="D32" s="173" t="s">
        <v>177</v>
      </c>
      <c r="E32" s="146"/>
      <c r="F32" s="158"/>
      <c r="G32" s="159">
        <v>20</v>
      </c>
      <c r="H32" s="159"/>
      <c r="I32" s="152"/>
      <c r="J32" s="146"/>
      <c r="K32" s="148"/>
      <c r="L32" s="147"/>
      <c r="M32" s="147"/>
      <c r="N32" s="147"/>
      <c r="O32" s="151"/>
      <c r="P32" s="148"/>
      <c r="Q32" s="147"/>
      <c r="R32" s="147"/>
      <c r="S32" s="152"/>
      <c r="T32" s="174"/>
      <c r="U32" s="153">
        <f t="shared" si="7"/>
        <v>0</v>
      </c>
      <c r="V32" s="65">
        <f t="shared" si="9"/>
        <v>0</v>
      </c>
      <c r="W32" s="65">
        <f t="shared" si="10"/>
        <v>20</v>
      </c>
      <c r="X32" s="65">
        <f t="shared" si="11"/>
        <v>0</v>
      </c>
      <c r="Y32" s="70">
        <f t="shared" si="12"/>
        <v>0</v>
      </c>
    </row>
    <row r="33" spans="1:25" ht="36.75" customHeight="1">
      <c r="A33" s="6"/>
      <c r="B33" s="7"/>
      <c r="C33" s="175" t="s">
        <v>54</v>
      </c>
      <c r="D33" s="176" t="s">
        <v>178</v>
      </c>
      <c r="E33" s="177">
        <v>40</v>
      </c>
      <c r="F33" s="178"/>
      <c r="G33" s="179"/>
      <c r="H33" s="179"/>
      <c r="I33" s="180"/>
      <c r="J33" s="177"/>
      <c r="K33" s="181"/>
      <c r="L33" s="182"/>
      <c r="M33" s="182"/>
      <c r="N33" s="179"/>
      <c r="O33" s="183"/>
      <c r="P33" s="178"/>
      <c r="Q33" s="179"/>
      <c r="R33" s="179"/>
      <c r="S33" s="180"/>
      <c r="T33" s="40"/>
      <c r="U33" s="184">
        <f t="shared" si="7"/>
        <v>40</v>
      </c>
      <c r="V33" s="58">
        <f t="shared" si="9"/>
        <v>0</v>
      </c>
      <c r="W33" s="58">
        <f t="shared" si="10"/>
        <v>0</v>
      </c>
      <c r="X33" s="58">
        <f t="shared" si="11"/>
        <v>0</v>
      </c>
      <c r="Y33" s="137">
        <f t="shared" si="12"/>
        <v>0</v>
      </c>
    </row>
    <row r="34" spans="1:25" ht="50.25" customHeight="1">
      <c r="A34" s="6"/>
      <c r="B34" s="7"/>
      <c r="C34" s="154" t="s">
        <v>55</v>
      </c>
      <c r="D34" s="145" t="s">
        <v>179</v>
      </c>
      <c r="E34" s="146"/>
      <c r="F34" s="185">
        <v>30</v>
      </c>
      <c r="G34" s="147"/>
      <c r="H34" s="147"/>
      <c r="I34" s="152"/>
      <c r="J34" s="146"/>
      <c r="K34" s="148"/>
      <c r="L34" s="147"/>
      <c r="M34" s="147"/>
      <c r="N34" s="147"/>
      <c r="O34" s="151"/>
      <c r="P34" s="148"/>
      <c r="Q34" s="147"/>
      <c r="R34" s="147"/>
      <c r="S34" s="152"/>
      <c r="T34" s="40"/>
      <c r="U34" s="153">
        <f t="shared" si="7"/>
        <v>0</v>
      </c>
      <c r="V34" s="65">
        <f t="shared" si="9"/>
        <v>30</v>
      </c>
      <c r="W34" s="65">
        <f t="shared" si="10"/>
        <v>0</v>
      </c>
      <c r="X34" s="65">
        <f t="shared" si="11"/>
        <v>0</v>
      </c>
      <c r="Y34" s="70">
        <f t="shared" si="12"/>
        <v>0</v>
      </c>
    </row>
    <row r="35" spans="1:25" ht="30.75" customHeight="1" thickBot="1">
      <c r="A35" s="6"/>
      <c r="B35" s="7"/>
      <c r="C35" s="154" t="s">
        <v>56</v>
      </c>
      <c r="D35" s="145" t="s">
        <v>272</v>
      </c>
      <c r="E35" s="146"/>
      <c r="F35" s="148"/>
      <c r="G35" s="147">
        <v>10</v>
      </c>
      <c r="H35" s="147">
        <v>10</v>
      </c>
      <c r="I35" s="152">
        <v>10</v>
      </c>
      <c r="J35" s="146"/>
      <c r="K35" s="148"/>
      <c r="L35" s="147"/>
      <c r="M35" s="147"/>
      <c r="N35" s="147"/>
      <c r="O35" s="151"/>
      <c r="P35" s="148"/>
      <c r="Q35" s="147"/>
      <c r="R35" s="147"/>
      <c r="S35" s="152"/>
      <c r="T35" s="40"/>
      <c r="U35" s="153">
        <f t="shared" si="7"/>
        <v>0</v>
      </c>
      <c r="V35" s="65">
        <f t="shared" si="9"/>
        <v>0</v>
      </c>
      <c r="W35" s="65">
        <f t="shared" si="10"/>
        <v>10</v>
      </c>
      <c r="X35" s="65">
        <f t="shared" si="11"/>
        <v>10</v>
      </c>
      <c r="Y35" s="70">
        <f t="shared" si="12"/>
        <v>10</v>
      </c>
    </row>
    <row r="36" spans="1:25" s="197" customFormat="1" ht="32.25" customHeight="1" thickBot="1">
      <c r="A36" s="186"/>
      <c r="B36" s="187"/>
      <c r="C36" s="188" t="s">
        <v>57</v>
      </c>
      <c r="D36" s="189" t="s">
        <v>199</v>
      </c>
      <c r="E36" s="190">
        <v>10</v>
      </c>
      <c r="F36" s="191"/>
      <c r="G36" s="192"/>
      <c r="H36" s="192"/>
      <c r="I36" s="193"/>
      <c r="J36" s="194"/>
      <c r="K36" s="191"/>
      <c r="L36" s="192"/>
      <c r="M36" s="192"/>
      <c r="N36" s="192"/>
      <c r="O36" s="195"/>
      <c r="P36" s="191"/>
      <c r="Q36" s="192"/>
      <c r="R36" s="192"/>
      <c r="S36" s="193"/>
      <c r="T36" s="196"/>
      <c r="U36" s="153">
        <f t="shared" si="7"/>
        <v>10</v>
      </c>
      <c r="V36" s="65">
        <f t="shared" si="9"/>
        <v>0</v>
      </c>
      <c r="W36" s="65">
        <f t="shared" si="10"/>
        <v>0</v>
      </c>
      <c r="X36" s="65">
        <f t="shared" si="11"/>
        <v>0</v>
      </c>
      <c r="Y36" s="70">
        <f t="shared" si="12"/>
        <v>0</v>
      </c>
    </row>
    <row r="37" spans="1:25" ht="34.5" customHeight="1">
      <c r="A37" s="6"/>
      <c r="B37" s="7"/>
      <c r="C37" s="175" t="s">
        <v>58</v>
      </c>
      <c r="D37" s="176" t="s">
        <v>363</v>
      </c>
      <c r="E37" s="177">
        <v>90</v>
      </c>
      <c r="F37" s="178">
        <v>10</v>
      </c>
      <c r="G37" s="179">
        <v>10</v>
      </c>
      <c r="H37" s="179">
        <v>10</v>
      </c>
      <c r="I37" s="180">
        <v>10</v>
      </c>
      <c r="J37" s="177"/>
      <c r="K37" s="178"/>
      <c r="L37" s="179"/>
      <c r="M37" s="179"/>
      <c r="N37" s="179"/>
      <c r="O37" s="183"/>
      <c r="P37" s="178"/>
      <c r="Q37" s="179"/>
      <c r="R37" s="179"/>
      <c r="S37" s="180"/>
      <c r="T37" s="40"/>
      <c r="U37" s="153">
        <f t="shared" si="7"/>
        <v>90</v>
      </c>
      <c r="V37" s="65">
        <f t="shared" si="9"/>
        <v>10</v>
      </c>
      <c r="W37" s="65">
        <f t="shared" si="10"/>
        <v>10</v>
      </c>
      <c r="X37" s="65">
        <f t="shared" si="11"/>
        <v>10</v>
      </c>
      <c r="Y37" s="70">
        <f t="shared" si="12"/>
        <v>10</v>
      </c>
    </row>
    <row r="38" spans="1:25" ht="39.75" customHeight="1">
      <c r="A38" s="6"/>
      <c r="B38" s="7"/>
      <c r="C38" s="154" t="s">
        <v>59</v>
      </c>
      <c r="D38" s="145" t="s">
        <v>183</v>
      </c>
      <c r="E38" s="146">
        <v>45</v>
      </c>
      <c r="F38" s="148">
        <v>45</v>
      </c>
      <c r="G38" s="147">
        <v>45</v>
      </c>
      <c r="H38" s="147">
        <v>45</v>
      </c>
      <c r="I38" s="152">
        <v>45</v>
      </c>
      <c r="J38" s="146"/>
      <c r="K38" s="148"/>
      <c r="L38" s="147"/>
      <c r="M38" s="147"/>
      <c r="N38" s="147"/>
      <c r="O38" s="151"/>
      <c r="P38" s="148"/>
      <c r="Q38" s="147"/>
      <c r="R38" s="147"/>
      <c r="S38" s="152"/>
      <c r="T38" s="40"/>
      <c r="U38" s="153">
        <f t="shared" si="7"/>
        <v>45</v>
      </c>
      <c r="V38" s="65">
        <f t="shared" si="9"/>
        <v>45</v>
      </c>
      <c r="W38" s="65">
        <f t="shared" si="10"/>
        <v>45</v>
      </c>
      <c r="X38" s="65">
        <f t="shared" si="11"/>
        <v>45</v>
      </c>
      <c r="Y38" s="70">
        <f t="shared" si="12"/>
        <v>45</v>
      </c>
    </row>
    <row r="39" spans="1:25" ht="54" customHeight="1">
      <c r="A39" s="6"/>
      <c r="B39" s="7"/>
      <c r="C39" s="154" t="s">
        <v>60</v>
      </c>
      <c r="D39" s="145" t="s">
        <v>184</v>
      </c>
      <c r="E39" s="146">
        <v>30</v>
      </c>
      <c r="F39" s="148"/>
      <c r="G39" s="147"/>
      <c r="H39" s="147"/>
      <c r="I39" s="152"/>
      <c r="J39" s="146"/>
      <c r="K39" s="148"/>
      <c r="L39" s="147"/>
      <c r="M39" s="147"/>
      <c r="N39" s="147"/>
      <c r="O39" s="151"/>
      <c r="P39" s="148"/>
      <c r="Q39" s="147"/>
      <c r="R39" s="147"/>
      <c r="S39" s="152"/>
      <c r="T39" s="40"/>
      <c r="U39" s="153">
        <f t="shared" si="7"/>
        <v>30</v>
      </c>
      <c r="V39" s="65">
        <f t="shared" si="9"/>
        <v>0</v>
      </c>
      <c r="W39" s="65">
        <f t="shared" si="10"/>
        <v>0</v>
      </c>
      <c r="X39" s="65">
        <f t="shared" si="11"/>
        <v>0</v>
      </c>
      <c r="Y39" s="70">
        <f t="shared" si="12"/>
        <v>0</v>
      </c>
    </row>
    <row r="40" spans="1:25" ht="45.75" customHeight="1">
      <c r="A40" s="6"/>
      <c r="B40" s="7"/>
      <c r="C40" s="154" t="s">
        <v>61</v>
      </c>
      <c r="D40" s="145" t="s">
        <v>364</v>
      </c>
      <c r="E40" s="146"/>
      <c r="F40" s="148">
        <v>150</v>
      </c>
      <c r="G40" s="147"/>
      <c r="H40" s="147"/>
      <c r="I40" s="152"/>
      <c r="J40" s="146"/>
      <c r="K40" s="148"/>
      <c r="L40" s="147"/>
      <c r="M40" s="147"/>
      <c r="N40" s="147"/>
      <c r="O40" s="151"/>
      <c r="P40" s="148"/>
      <c r="Q40" s="147"/>
      <c r="R40" s="147"/>
      <c r="S40" s="152"/>
      <c r="T40" s="40"/>
      <c r="U40" s="153">
        <f t="shared" si="7"/>
        <v>0</v>
      </c>
      <c r="V40" s="65">
        <f t="shared" si="9"/>
        <v>150</v>
      </c>
      <c r="W40" s="65">
        <f t="shared" si="10"/>
        <v>0</v>
      </c>
      <c r="X40" s="65">
        <f t="shared" si="11"/>
        <v>0</v>
      </c>
      <c r="Y40" s="70">
        <f t="shared" si="12"/>
        <v>0</v>
      </c>
    </row>
    <row r="41" spans="1:25" ht="45.75" customHeight="1">
      <c r="A41" s="6"/>
      <c r="B41" s="7"/>
      <c r="C41" s="154" t="s">
        <v>143</v>
      </c>
      <c r="D41" s="145" t="s">
        <v>385</v>
      </c>
      <c r="E41" s="146"/>
      <c r="F41" s="148"/>
      <c r="G41" s="147"/>
      <c r="H41" s="147">
        <v>90</v>
      </c>
      <c r="I41" s="152"/>
      <c r="J41" s="146"/>
      <c r="K41" s="148"/>
      <c r="L41" s="147"/>
      <c r="M41" s="147"/>
      <c r="N41" s="147"/>
      <c r="O41" s="151"/>
      <c r="P41" s="148"/>
      <c r="Q41" s="147"/>
      <c r="R41" s="147"/>
      <c r="S41" s="152"/>
      <c r="T41" s="40"/>
      <c r="U41" s="153">
        <f t="shared" si="7"/>
        <v>0</v>
      </c>
      <c r="V41" s="65">
        <f t="shared" si="9"/>
        <v>0</v>
      </c>
      <c r="W41" s="65">
        <f t="shared" si="10"/>
        <v>0</v>
      </c>
      <c r="X41" s="65">
        <f t="shared" si="11"/>
        <v>90</v>
      </c>
      <c r="Y41" s="70">
        <f t="shared" si="12"/>
        <v>0</v>
      </c>
    </row>
    <row r="42" spans="1:25" ht="45.75" customHeight="1">
      <c r="A42" s="6"/>
      <c r="B42" s="7"/>
      <c r="C42" s="154" t="s">
        <v>144</v>
      </c>
      <c r="D42" s="145" t="s">
        <v>386</v>
      </c>
      <c r="E42" s="146"/>
      <c r="F42" s="148"/>
      <c r="G42" s="147"/>
      <c r="H42" s="147"/>
      <c r="I42" s="152">
        <v>30</v>
      </c>
      <c r="J42" s="146"/>
      <c r="K42" s="148"/>
      <c r="L42" s="147"/>
      <c r="M42" s="147"/>
      <c r="N42" s="147"/>
      <c r="O42" s="151"/>
      <c r="P42" s="148"/>
      <c r="Q42" s="147"/>
      <c r="R42" s="147"/>
      <c r="S42" s="152"/>
      <c r="T42" s="40"/>
      <c r="U42" s="153">
        <f t="shared" si="7"/>
        <v>0</v>
      </c>
      <c r="V42" s="65">
        <f t="shared" si="9"/>
        <v>0</v>
      </c>
      <c r="W42" s="65">
        <f t="shared" si="10"/>
        <v>0</v>
      </c>
      <c r="X42" s="65">
        <f t="shared" si="11"/>
        <v>0</v>
      </c>
      <c r="Y42" s="70">
        <f t="shared" si="12"/>
        <v>30</v>
      </c>
    </row>
    <row r="43" spans="1:25" ht="37.5" customHeight="1">
      <c r="A43" s="6"/>
      <c r="B43" s="7"/>
      <c r="C43" s="154" t="s">
        <v>145</v>
      </c>
      <c r="D43" s="145" t="s">
        <v>365</v>
      </c>
      <c r="E43" s="146">
        <v>45</v>
      </c>
      <c r="F43" s="148">
        <v>55</v>
      </c>
      <c r="G43" s="147">
        <v>20</v>
      </c>
      <c r="H43" s="147">
        <v>20</v>
      </c>
      <c r="I43" s="152">
        <v>20</v>
      </c>
      <c r="J43" s="146"/>
      <c r="K43" s="148"/>
      <c r="L43" s="147"/>
      <c r="M43" s="147"/>
      <c r="N43" s="147"/>
      <c r="O43" s="151"/>
      <c r="P43" s="148"/>
      <c r="Q43" s="147"/>
      <c r="R43" s="147"/>
      <c r="S43" s="152"/>
      <c r="T43" s="40"/>
      <c r="U43" s="153">
        <f t="shared" si="7"/>
        <v>45</v>
      </c>
      <c r="V43" s="65">
        <f t="shared" si="9"/>
        <v>55</v>
      </c>
      <c r="W43" s="65">
        <f t="shared" si="10"/>
        <v>20</v>
      </c>
      <c r="X43" s="65">
        <f t="shared" si="11"/>
        <v>20</v>
      </c>
      <c r="Y43" s="70">
        <f t="shared" si="12"/>
        <v>20</v>
      </c>
    </row>
    <row r="44" spans="1:25" ht="42.75" customHeight="1">
      <c r="A44" s="6"/>
      <c r="B44" s="7"/>
      <c r="C44" s="163" t="s">
        <v>62</v>
      </c>
      <c r="D44" s="198" t="s">
        <v>185</v>
      </c>
      <c r="E44" s="165"/>
      <c r="F44" s="169">
        <v>35</v>
      </c>
      <c r="G44" s="170"/>
      <c r="H44" s="170"/>
      <c r="I44" s="168"/>
      <c r="J44" s="165"/>
      <c r="K44" s="169"/>
      <c r="L44" s="170"/>
      <c r="M44" s="170"/>
      <c r="N44" s="170"/>
      <c r="O44" s="171"/>
      <c r="P44" s="169"/>
      <c r="Q44" s="170"/>
      <c r="R44" s="170"/>
      <c r="S44" s="168"/>
      <c r="T44" s="40"/>
      <c r="U44" s="153">
        <f t="shared" si="7"/>
        <v>0</v>
      </c>
      <c r="V44" s="65">
        <f t="shared" si="9"/>
        <v>35</v>
      </c>
      <c r="W44" s="65">
        <f t="shared" si="10"/>
        <v>0</v>
      </c>
      <c r="X44" s="65">
        <f t="shared" si="11"/>
        <v>0</v>
      </c>
      <c r="Y44" s="70">
        <f t="shared" si="12"/>
        <v>0</v>
      </c>
    </row>
    <row r="45" spans="1:26" ht="40.5" customHeight="1">
      <c r="A45" s="6"/>
      <c r="B45" s="7"/>
      <c r="C45" s="154" t="s">
        <v>146</v>
      </c>
      <c r="D45" s="145" t="s">
        <v>186</v>
      </c>
      <c r="E45" s="146"/>
      <c r="F45" s="148"/>
      <c r="G45" s="147">
        <v>70</v>
      </c>
      <c r="H45" s="147"/>
      <c r="I45" s="152"/>
      <c r="J45" s="146"/>
      <c r="K45" s="148"/>
      <c r="L45" s="147"/>
      <c r="M45" s="147"/>
      <c r="N45" s="147"/>
      <c r="O45" s="151"/>
      <c r="P45" s="148"/>
      <c r="Q45" s="147"/>
      <c r="R45" s="147"/>
      <c r="S45" s="152"/>
      <c r="T45" s="174"/>
      <c r="U45" s="153">
        <f t="shared" si="7"/>
        <v>0</v>
      </c>
      <c r="V45" s="65">
        <f t="shared" si="9"/>
        <v>0</v>
      </c>
      <c r="W45" s="65">
        <f t="shared" si="10"/>
        <v>70</v>
      </c>
      <c r="X45" s="65">
        <f t="shared" si="11"/>
        <v>0</v>
      </c>
      <c r="Y45" s="70">
        <f t="shared" si="12"/>
        <v>0</v>
      </c>
      <c r="Z45" s="199"/>
    </row>
    <row r="46" spans="1:26" ht="40.5" customHeight="1">
      <c r="A46" s="6"/>
      <c r="B46" s="7"/>
      <c r="C46" s="154" t="s">
        <v>63</v>
      </c>
      <c r="D46" s="145" t="s">
        <v>273</v>
      </c>
      <c r="E46" s="146"/>
      <c r="F46" s="148"/>
      <c r="G46" s="147"/>
      <c r="H46" s="147">
        <v>10</v>
      </c>
      <c r="I46" s="152"/>
      <c r="J46" s="146"/>
      <c r="K46" s="148"/>
      <c r="L46" s="147"/>
      <c r="M46" s="147"/>
      <c r="N46" s="147"/>
      <c r="O46" s="151"/>
      <c r="P46" s="148"/>
      <c r="Q46" s="147"/>
      <c r="R46" s="147"/>
      <c r="S46" s="152"/>
      <c r="T46" s="130"/>
      <c r="U46" s="153">
        <f t="shared" si="7"/>
        <v>0</v>
      </c>
      <c r="V46" s="65">
        <f t="shared" si="9"/>
        <v>0</v>
      </c>
      <c r="W46" s="65">
        <f t="shared" si="10"/>
        <v>0</v>
      </c>
      <c r="X46" s="65">
        <f t="shared" si="11"/>
        <v>10</v>
      </c>
      <c r="Y46" s="70">
        <f t="shared" si="12"/>
        <v>0</v>
      </c>
      <c r="Z46" s="199"/>
    </row>
    <row r="47" spans="1:26" ht="40.5" customHeight="1">
      <c r="A47" s="6"/>
      <c r="B47" s="7"/>
      <c r="C47" s="200" t="s">
        <v>64</v>
      </c>
      <c r="D47" s="201" t="s">
        <v>274</v>
      </c>
      <c r="E47" s="202"/>
      <c r="F47" s="203"/>
      <c r="G47" s="204"/>
      <c r="H47" s="204"/>
      <c r="I47" s="205">
        <v>60</v>
      </c>
      <c r="J47" s="202"/>
      <c r="K47" s="203"/>
      <c r="L47" s="204"/>
      <c r="M47" s="204"/>
      <c r="N47" s="204"/>
      <c r="O47" s="206"/>
      <c r="P47" s="203"/>
      <c r="Q47" s="204"/>
      <c r="R47" s="204"/>
      <c r="S47" s="205"/>
      <c r="T47" s="130"/>
      <c r="U47" s="153">
        <f t="shared" si="7"/>
        <v>0</v>
      </c>
      <c r="V47" s="65">
        <f t="shared" si="9"/>
        <v>0</v>
      </c>
      <c r="W47" s="65">
        <f t="shared" si="10"/>
        <v>0</v>
      </c>
      <c r="X47" s="65">
        <f t="shared" si="11"/>
        <v>0</v>
      </c>
      <c r="Y47" s="70">
        <f t="shared" si="12"/>
        <v>60</v>
      </c>
      <c r="Z47" s="199"/>
    </row>
    <row r="48" spans="1:25" ht="42" customHeight="1">
      <c r="A48" s="6"/>
      <c r="B48" s="7"/>
      <c r="C48" s="200" t="s">
        <v>65</v>
      </c>
      <c r="D48" s="145" t="s">
        <v>187</v>
      </c>
      <c r="E48" s="146">
        <v>50</v>
      </c>
      <c r="F48" s="148"/>
      <c r="G48" s="147"/>
      <c r="H48" s="147"/>
      <c r="I48" s="152"/>
      <c r="J48" s="146"/>
      <c r="K48" s="148"/>
      <c r="L48" s="147"/>
      <c r="M48" s="147"/>
      <c r="N48" s="147"/>
      <c r="O48" s="151"/>
      <c r="P48" s="148"/>
      <c r="Q48" s="147"/>
      <c r="R48" s="147"/>
      <c r="S48" s="152"/>
      <c r="T48" s="40"/>
      <c r="U48" s="153">
        <f t="shared" si="7"/>
        <v>50</v>
      </c>
      <c r="V48" s="65">
        <f t="shared" si="9"/>
        <v>0</v>
      </c>
      <c r="W48" s="65">
        <f t="shared" si="10"/>
        <v>0</v>
      </c>
      <c r="X48" s="65">
        <f t="shared" si="11"/>
        <v>0</v>
      </c>
      <c r="Y48" s="70">
        <f t="shared" si="12"/>
        <v>0</v>
      </c>
    </row>
    <row r="49" spans="1:25" ht="39" customHeight="1">
      <c r="A49" s="6"/>
      <c r="B49" s="7"/>
      <c r="C49" s="154" t="s">
        <v>66</v>
      </c>
      <c r="D49" s="145" t="s">
        <v>188</v>
      </c>
      <c r="E49" s="146">
        <v>50</v>
      </c>
      <c r="F49" s="148"/>
      <c r="G49" s="147"/>
      <c r="H49" s="147"/>
      <c r="I49" s="152"/>
      <c r="J49" s="146"/>
      <c r="K49" s="148"/>
      <c r="L49" s="147"/>
      <c r="M49" s="147"/>
      <c r="N49" s="147"/>
      <c r="O49" s="151"/>
      <c r="P49" s="148"/>
      <c r="Q49" s="147"/>
      <c r="R49" s="147"/>
      <c r="S49" s="152"/>
      <c r="T49" s="174"/>
      <c r="U49" s="153">
        <f t="shared" si="7"/>
        <v>50</v>
      </c>
      <c r="V49" s="65">
        <f t="shared" si="9"/>
        <v>0</v>
      </c>
      <c r="W49" s="65">
        <f t="shared" si="10"/>
        <v>0</v>
      </c>
      <c r="X49" s="65">
        <f t="shared" si="11"/>
        <v>0</v>
      </c>
      <c r="Y49" s="70">
        <f t="shared" si="12"/>
        <v>0</v>
      </c>
    </row>
    <row r="50" spans="1:25" ht="39" customHeight="1">
      <c r="A50" s="6"/>
      <c r="B50" s="7"/>
      <c r="C50" s="175" t="s">
        <v>67</v>
      </c>
      <c r="D50" s="176" t="s">
        <v>267</v>
      </c>
      <c r="E50" s="177">
        <v>12</v>
      </c>
      <c r="F50" s="178"/>
      <c r="G50" s="179"/>
      <c r="H50" s="179"/>
      <c r="I50" s="180"/>
      <c r="J50" s="177"/>
      <c r="K50" s="178"/>
      <c r="L50" s="179"/>
      <c r="M50" s="179"/>
      <c r="N50" s="179"/>
      <c r="O50" s="183"/>
      <c r="P50" s="178"/>
      <c r="Q50" s="179"/>
      <c r="R50" s="179"/>
      <c r="S50" s="180"/>
      <c r="T50" s="130"/>
      <c r="U50" s="153">
        <f t="shared" si="7"/>
        <v>12</v>
      </c>
      <c r="V50" s="65">
        <f t="shared" si="9"/>
        <v>0</v>
      </c>
      <c r="W50" s="65">
        <f t="shared" si="10"/>
        <v>0</v>
      </c>
      <c r="X50" s="65">
        <f t="shared" si="11"/>
        <v>0</v>
      </c>
      <c r="Y50" s="70">
        <f t="shared" si="12"/>
        <v>0</v>
      </c>
    </row>
    <row r="51" spans="1:25" ht="33" customHeight="1">
      <c r="A51" s="6"/>
      <c r="B51" s="7"/>
      <c r="C51" s="175" t="s">
        <v>68</v>
      </c>
      <c r="D51" s="176" t="s">
        <v>189</v>
      </c>
      <c r="E51" s="177"/>
      <c r="F51" s="178"/>
      <c r="G51" s="179">
        <v>10</v>
      </c>
      <c r="H51" s="179"/>
      <c r="I51" s="180">
        <v>10</v>
      </c>
      <c r="J51" s="177"/>
      <c r="K51" s="178"/>
      <c r="L51" s="179"/>
      <c r="M51" s="179"/>
      <c r="N51" s="179"/>
      <c r="O51" s="183"/>
      <c r="P51" s="178"/>
      <c r="Q51" s="179"/>
      <c r="R51" s="179"/>
      <c r="S51" s="180"/>
      <c r="T51" s="40"/>
      <c r="U51" s="153">
        <f t="shared" si="7"/>
        <v>0</v>
      </c>
      <c r="V51" s="65">
        <f t="shared" si="9"/>
        <v>0</v>
      </c>
      <c r="W51" s="65">
        <f t="shared" si="10"/>
        <v>10</v>
      </c>
      <c r="X51" s="65">
        <f t="shared" si="11"/>
        <v>0</v>
      </c>
      <c r="Y51" s="70">
        <f t="shared" si="12"/>
        <v>10</v>
      </c>
    </row>
    <row r="52" spans="1:25" ht="35.25" customHeight="1">
      <c r="A52" s="6"/>
      <c r="B52" s="7"/>
      <c r="C52" s="154" t="s">
        <v>69</v>
      </c>
      <c r="D52" s="145" t="s">
        <v>366</v>
      </c>
      <c r="E52" s="146"/>
      <c r="F52" s="148">
        <v>10</v>
      </c>
      <c r="G52" s="147">
        <v>10</v>
      </c>
      <c r="H52" s="147">
        <v>10</v>
      </c>
      <c r="I52" s="152"/>
      <c r="J52" s="146"/>
      <c r="K52" s="148"/>
      <c r="L52" s="147"/>
      <c r="M52" s="147"/>
      <c r="N52" s="147"/>
      <c r="O52" s="151"/>
      <c r="P52" s="148"/>
      <c r="Q52" s="147"/>
      <c r="R52" s="147"/>
      <c r="S52" s="152"/>
      <c r="T52" s="40"/>
      <c r="U52" s="153">
        <f t="shared" si="7"/>
        <v>0</v>
      </c>
      <c r="V52" s="65">
        <f t="shared" si="9"/>
        <v>10</v>
      </c>
      <c r="W52" s="65">
        <f t="shared" si="10"/>
        <v>10</v>
      </c>
      <c r="X52" s="65">
        <f t="shared" si="11"/>
        <v>10</v>
      </c>
      <c r="Y52" s="70">
        <f t="shared" si="12"/>
        <v>0</v>
      </c>
    </row>
    <row r="53" spans="1:25" ht="31.5" customHeight="1">
      <c r="A53" s="6"/>
      <c r="B53" s="7"/>
      <c r="C53" s="154" t="s">
        <v>70</v>
      </c>
      <c r="D53" s="145" t="s">
        <v>367</v>
      </c>
      <c r="E53" s="146"/>
      <c r="F53" s="148">
        <v>10</v>
      </c>
      <c r="G53" s="147">
        <v>10</v>
      </c>
      <c r="H53" s="147">
        <v>10</v>
      </c>
      <c r="I53" s="152"/>
      <c r="J53" s="160"/>
      <c r="K53" s="148"/>
      <c r="L53" s="147"/>
      <c r="M53" s="147"/>
      <c r="N53" s="147"/>
      <c r="O53" s="151"/>
      <c r="P53" s="148"/>
      <c r="Q53" s="147"/>
      <c r="R53" s="147"/>
      <c r="S53" s="152"/>
      <c r="T53" s="40"/>
      <c r="U53" s="153">
        <f aca="true" t="shared" si="13" ref="U53:U117">E53+J53+O53</f>
        <v>0</v>
      </c>
      <c r="V53" s="65">
        <f aca="true" t="shared" si="14" ref="V53:V117">SUM(F53+K53+P53)</f>
        <v>10</v>
      </c>
      <c r="W53" s="65">
        <f aca="true" t="shared" si="15" ref="W53:W117">G53+L53+Q53</f>
        <v>10</v>
      </c>
      <c r="X53" s="65">
        <f aca="true" t="shared" si="16" ref="X53:X117">H53+M53+R53</f>
        <v>10</v>
      </c>
      <c r="Y53" s="70">
        <f aca="true" t="shared" si="17" ref="Y53:Y117">I53+N53+S53</f>
        <v>0</v>
      </c>
    </row>
    <row r="54" spans="1:25" ht="41.25" customHeight="1">
      <c r="A54" s="6"/>
      <c r="B54" s="7"/>
      <c r="C54" s="154" t="s">
        <v>71</v>
      </c>
      <c r="D54" s="145" t="s">
        <v>205</v>
      </c>
      <c r="E54" s="146"/>
      <c r="F54" s="148"/>
      <c r="G54" s="147"/>
      <c r="H54" s="147"/>
      <c r="I54" s="152"/>
      <c r="J54" s="207">
        <v>125</v>
      </c>
      <c r="K54" s="148"/>
      <c r="L54" s="147"/>
      <c r="M54" s="147"/>
      <c r="N54" s="147"/>
      <c r="O54" s="151"/>
      <c r="P54" s="148"/>
      <c r="Q54" s="147"/>
      <c r="R54" s="147"/>
      <c r="S54" s="152"/>
      <c r="T54" s="40"/>
      <c r="U54" s="153">
        <f t="shared" si="13"/>
        <v>125</v>
      </c>
      <c r="V54" s="65">
        <f t="shared" si="14"/>
        <v>0</v>
      </c>
      <c r="W54" s="65">
        <f t="shared" si="15"/>
        <v>0</v>
      </c>
      <c r="X54" s="65">
        <f t="shared" si="16"/>
        <v>0</v>
      </c>
      <c r="Y54" s="70">
        <f t="shared" si="17"/>
        <v>0</v>
      </c>
    </row>
    <row r="55" spans="1:25" ht="35.25" customHeight="1">
      <c r="A55" s="6"/>
      <c r="B55" s="7"/>
      <c r="C55" s="154" t="s">
        <v>72</v>
      </c>
      <c r="D55" s="145" t="s">
        <v>388</v>
      </c>
      <c r="E55" s="146"/>
      <c r="F55" s="148"/>
      <c r="G55" s="147"/>
      <c r="H55" s="147"/>
      <c r="I55" s="152"/>
      <c r="J55" s="207">
        <v>140</v>
      </c>
      <c r="K55" s="148"/>
      <c r="L55" s="147"/>
      <c r="M55" s="147"/>
      <c r="N55" s="147"/>
      <c r="O55" s="151"/>
      <c r="P55" s="148"/>
      <c r="Q55" s="147"/>
      <c r="R55" s="147"/>
      <c r="S55" s="152"/>
      <c r="T55" s="40"/>
      <c r="U55" s="153">
        <f t="shared" si="13"/>
        <v>140</v>
      </c>
      <c r="V55" s="65">
        <f t="shared" si="14"/>
        <v>0</v>
      </c>
      <c r="W55" s="65">
        <f t="shared" si="15"/>
        <v>0</v>
      </c>
      <c r="X55" s="65">
        <f t="shared" si="16"/>
        <v>0</v>
      </c>
      <c r="Y55" s="70">
        <f t="shared" si="17"/>
        <v>0</v>
      </c>
    </row>
    <row r="56" spans="1:25" ht="29.25" customHeight="1">
      <c r="A56" s="6"/>
      <c r="B56" s="7"/>
      <c r="C56" s="154" t="s">
        <v>73</v>
      </c>
      <c r="D56" s="145" t="s">
        <v>206</v>
      </c>
      <c r="E56" s="146"/>
      <c r="F56" s="148"/>
      <c r="G56" s="147"/>
      <c r="H56" s="147"/>
      <c r="I56" s="152"/>
      <c r="J56" s="207">
        <v>75</v>
      </c>
      <c r="K56" s="148"/>
      <c r="L56" s="147"/>
      <c r="M56" s="147"/>
      <c r="N56" s="147"/>
      <c r="O56" s="151"/>
      <c r="P56" s="148"/>
      <c r="Q56" s="147"/>
      <c r="R56" s="147"/>
      <c r="S56" s="152"/>
      <c r="T56" s="40"/>
      <c r="U56" s="153">
        <f t="shared" si="13"/>
        <v>75</v>
      </c>
      <c r="V56" s="65">
        <f t="shared" si="14"/>
        <v>0</v>
      </c>
      <c r="W56" s="65">
        <f t="shared" si="15"/>
        <v>0</v>
      </c>
      <c r="X56" s="65">
        <f t="shared" si="16"/>
        <v>0</v>
      </c>
      <c r="Y56" s="70">
        <f t="shared" si="17"/>
        <v>0</v>
      </c>
    </row>
    <row r="57" spans="1:25" ht="37.5" customHeight="1">
      <c r="A57" s="6"/>
      <c r="B57" s="7"/>
      <c r="C57" s="154" t="s">
        <v>74</v>
      </c>
      <c r="D57" s="145" t="s">
        <v>207</v>
      </c>
      <c r="E57" s="146"/>
      <c r="F57" s="148"/>
      <c r="G57" s="147"/>
      <c r="H57" s="147"/>
      <c r="I57" s="152"/>
      <c r="J57" s="207">
        <v>25</v>
      </c>
      <c r="K57" s="148"/>
      <c r="L57" s="147"/>
      <c r="M57" s="147"/>
      <c r="N57" s="147"/>
      <c r="O57" s="151"/>
      <c r="P57" s="148"/>
      <c r="Q57" s="147"/>
      <c r="R57" s="147"/>
      <c r="S57" s="152"/>
      <c r="T57" s="40"/>
      <c r="U57" s="153">
        <f t="shared" si="13"/>
        <v>25</v>
      </c>
      <c r="V57" s="65">
        <f t="shared" si="14"/>
        <v>0</v>
      </c>
      <c r="W57" s="65">
        <f t="shared" si="15"/>
        <v>0</v>
      </c>
      <c r="X57" s="65">
        <f t="shared" si="16"/>
        <v>0</v>
      </c>
      <c r="Y57" s="70">
        <f t="shared" si="17"/>
        <v>0</v>
      </c>
    </row>
    <row r="58" spans="1:25" ht="40.5" customHeight="1">
      <c r="A58" s="6"/>
      <c r="B58" s="7"/>
      <c r="C58" s="154" t="s">
        <v>75</v>
      </c>
      <c r="D58" s="145" t="s">
        <v>208</v>
      </c>
      <c r="E58" s="146"/>
      <c r="F58" s="148"/>
      <c r="G58" s="147"/>
      <c r="H58" s="147"/>
      <c r="I58" s="152"/>
      <c r="J58" s="207">
        <v>35</v>
      </c>
      <c r="K58" s="148"/>
      <c r="L58" s="147"/>
      <c r="M58" s="147"/>
      <c r="N58" s="147"/>
      <c r="O58" s="151"/>
      <c r="P58" s="148"/>
      <c r="Q58" s="147"/>
      <c r="R58" s="147"/>
      <c r="S58" s="152"/>
      <c r="T58" s="40"/>
      <c r="U58" s="153">
        <f t="shared" si="13"/>
        <v>35</v>
      </c>
      <c r="V58" s="65">
        <f t="shared" si="14"/>
        <v>0</v>
      </c>
      <c r="W58" s="65">
        <f t="shared" si="15"/>
        <v>0</v>
      </c>
      <c r="X58" s="65">
        <f t="shared" si="16"/>
        <v>0</v>
      </c>
      <c r="Y58" s="70">
        <f t="shared" si="17"/>
        <v>0</v>
      </c>
    </row>
    <row r="59" spans="1:25" ht="39.75" customHeight="1">
      <c r="A59" s="6"/>
      <c r="B59" s="7"/>
      <c r="C59" s="154" t="s">
        <v>76</v>
      </c>
      <c r="D59" s="145" t="s">
        <v>209</v>
      </c>
      <c r="E59" s="146"/>
      <c r="F59" s="148"/>
      <c r="G59" s="147"/>
      <c r="H59" s="147"/>
      <c r="I59" s="152"/>
      <c r="J59" s="207">
        <v>25</v>
      </c>
      <c r="K59" s="148"/>
      <c r="L59" s="147"/>
      <c r="M59" s="147"/>
      <c r="N59" s="147"/>
      <c r="O59" s="151"/>
      <c r="P59" s="148"/>
      <c r="Q59" s="147"/>
      <c r="R59" s="147"/>
      <c r="S59" s="152"/>
      <c r="T59" s="40"/>
      <c r="U59" s="153">
        <f t="shared" si="13"/>
        <v>25</v>
      </c>
      <c r="V59" s="65">
        <f t="shared" si="14"/>
        <v>0</v>
      </c>
      <c r="W59" s="65">
        <f t="shared" si="15"/>
        <v>0</v>
      </c>
      <c r="X59" s="65">
        <f t="shared" si="16"/>
        <v>0</v>
      </c>
      <c r="Y59" s="70">
        <f t="shared" si="17"/>
        <v>0</v>
      </c>
    </row>
    <row r="60" spans="1:25" ht="40.5" customHeight="1">
      <c r="A60" s="6"/>
      <c r="B60" s="7"/>
      <c r="C60" s="154" t="s">
        <v>77</v>
      </c>
      <c r="D60" s="145" t="s">
        <v>210</v>
      </c>
      <c r="E60" s="146"/>
      <c r="F60" s="148"/>
      <c r="G60" s="147"/>
      <c r="H60" s="147"/>
      <c r="I60" s="152"/>
      <c r="J60" s="207">
        <v>40</v>
      </c>
      <c r="K60" s="148"/>
      <c r="L60" s="147"/>
      <c r="M60" s="147"/>
      <c r="N60" s="147"/>
      <c r="O60" s="151"/>
      <c r="P60" s="148"/>
      <c r="Q60" s="147"/>
      <c r="R60" s="147"/>
      <c r="S60" s="152"/>
      <c r="T60" s="40"/>
      <c r="U60" s="153">
        <f t="shared" si="13"/>
        <v>40</v>
      </c>
      <c r="V60" s="65">
        <f t="shared" si="14"/>
        <v>0</v>
      </c>
      <c r="W60" s="65">
        <f t="shared" si="15"/>
        <v>0</v>
      </c>
      <c r="X60" s="65">
        <f t="shared" si="16"/>
        <v>0</v>
      </c>
      <c r="Y60" s="70">
        <f t="shared" si="17"/>
        <v>0</v>
      </c>
    </row>
    <row r="61" spans="1:25" ht="36.75" customHeight="1">
      <c r="A61" s="6"/>
      <c r="B61" s="7"/>
      <c r="C61" s="154" t="s">
        <v>78</v>
      </c>
      <c r="D61" s="145" t="s">
        <v>211</v>
      </c>
      <c r="E61" s="146"/>
      <c r="F61" s="148"/>
      <c r="G61" s="147"/>
      <c r="H61" s="147"/>
      <c r="I61" s="152"/>
      <c r="J61" s="207">
        <v>50</v>
      </c>
      <c r="K61" s="148"/>
      <c r="L61" s="147"/>
      <c r="M61" s="147"/>
      <c r="N61" s="147"/>
      <c r="O61" s="151"/>
      <c r="P61" s="148"/>
      <c r="Q61" s="147"/>
      <c r="R61" s="147"/>
      <c r="S61" s="152"/>
      <c r="T61" s="40"/>
      <c r="U61" s="153">
        <f t="shared" si="13"/>
        <v>50</v>
      </c>
      <c r="V61" s="65">
        <f t="shared" si="14"/>
        <v>0</v>
      </c>
      <c r="W61" s="65">
        <f t="shared" si="15"/>
        <v>0</v>
      </c>
      <c r="X61" s="65">
        <f t="shared" si="16"/>
        <v>0</v>
      </c>
      <c r="Y61" s="70">
        <f t="shared" si="17"/>
        <v>0</v>
      </c>
    </row>
    <row r="62" spans="1:25" ht="34.5" customHeight="1">
      <c r="A62" s="6"/>
      <c r="B62" s="7"/>
      <c r="C62" s="154" t="s">
        <v>79</v>
      </c>
      <c r="D62" s="145" t="s">
        <v>212</v>
      </c>
      <c r="E62" s="146"/>
      <c r="F62" s="148"/>
      <c r="G62" s="147"/>
      <c r="H62" s="147"/>
      <c r="I62" s="152"/>
      <c r="J62" s="207">
        <v>75</v>
      </c>
      <c r="K62" s="148"/>
      <c r="L62" s="147"/>
      <c r="M62" s="147"/>
      <c r="N62" s="147"/>
      <c r="O62" s="151"/>
      <c r="P62" s="148"/>
      <c r="Q62" s="147"/>
      <c r="R62" s="147"/>
      <c r="S62" s="152"/>
      <c r="T62" s="40"/>
      <c r="U62" s="153">
        <f t="shared" si="13"/>
        <v>75</v>
      </c>
      <c r="V62" s="65">
        <f t="shared" si="14"/>
        <v>0</v>
      </c>
      <c r="W62" s="65">
        <f t="shared" si="15"/>
        <v>0</v>
      </c>
      <c r="X62" s="65">
        <f t="shared" si="16"/>
        <v>0</v>
      </c>
      <c r="Y62" s="70">
        <f t="shared" si="17"/>
        <v>0</v>
      </c>
    </row>
    <row r="63" spans="1:25" ht="51" customHeight="1">
      <c r="A63" s="6"/>
      <c r="B63" s="7"/>
      <c r="C63" s="154" t="s">
        <v>106</v>
      </c>
      <c r="D63" s="145" t="s">
        <v>387</v>
      </c>
      <c r="E63" s="146"/>
      <c r="F63" s="148"/>
      <c r="G63" s="147"/>
      <c r="H63" s="147"/>
      <c r="I63" s="152"/>
      <c r="J63" s="207">
        <v>235</v>
      </c>
      <c r="K63" s="148"/>
      <c r="L63" s="147"/>
      <c r="M63" s="147"/>
      <c r="N63" s="147"/>
      <c r="O63" s="151"/>
      <c r="P63" s="148"/>
      <c r="Q63" s="147"/>
      <c r="R63" s="147"/>
      <c r="S63" s="152"/>
      <c r="T63" s="40"/>
      <c r="U63" s="153">
        <f t="shared" si="13"/>
        <v>235</v>
      </c>
      <c r="V63" s="65">
        <f t="shared" si="14"/>
        <v>0</v>
      </c>
      <c r="W63" s="65">
        <f t="shared" si="15"/>
        <v>0</v>
      </c>
      <c r="X63" s="65">
        <f t="shared" si="16"/>
        <v>0</v>
      </c>
      <c r="Y63" s="70">
        <f t="shared" si="17"/>
        <v>0</v>
      </c>
    </row>
    <row r="64" spans="1:25" ht="32.25" customHeight="1">
      <c r="A64" s="6"/>
      <c r="B64" s="7"/>
      <c r="C64" s="154" t="s">
        <v>107</v>
      </c>
      <c r="D64" s="145" t="s">
        <v>214</v>
      </c>
      <c r="E64" s="146"/>
      <c r="F64" s="148"/>
      <c r="G64" s="147"/>
      <c r="H64" s="147"/>
      <c r="I64" s="152"/>
      <c r="J64" s="207">
        <v>80</v>
      </c>
      <c r="K64" s="148"/>
      <c r="L64" s="147"/>
      <c r="M64" s="147"/>
      <c r="N64" s="147"/>
      <c r="O64" s="151"/>
      <c r="P64" s="148"/>
      <c r="Q64" s="147"/>
      <c r="R64" s="147"/>
      <c r="S64" s="152"/>
      <c r="T64" s="40"/>
      <c r="U64" s="153">
        <f t="shared" si="13"/>
        <v>80</v>
      </c>
      <c r="V64" s="65">
        <f t="shared" si="14"/>
        <v>0</v>
      </c>
      <c r="W64" s="65">
        <f t="shared" si="15"/>
        <v>0</v>
      </c>
      <c r="X64" s="65">
        <f t="shared" si="16"/>
        <v>0</v>
      </c>
      <c r="Y64" s="70">
        <f t="shared" si="17"/>
        <v>0</v>
      </c>
    </row>
    <row r="65" spans="1:25" ht="38.25" customHeight="1">
      <c r="A65" s="6"/>
      <c r="B65" s="7"/>
      <c r="C65" s="154" t="s">
        <v>108</v>
      </c>
      <c r="D65" s="145" t="s">
        <v>215</v>
      </c>
      <c r="E65" s="146"/>
      <c r="F65" s="148"/>
      <c r="G65" s="147"/>
      <c r="H65" s="147"/>
      <c r="I65" s="152"/>
      <c r="J65" s="207">
        <v>195</v>
      </c>
      <c r="K65" s="148"/>
      <c r="L65" s="147"/>
      <c r="M65" s="147"/>
      <c r="N65" s="147"/>
      <c r="O65" s="151"/>
      <c r="P65" s="148"/>
      <c r="Q65" s="147"/>
      <c r="R65" s="147"/>
      <c r="S65" s="152"/>
      <c r="T65" s="40"/>
      <c r="U65" s="153">
        <f t="shared" si="13"/>
        <v>195</v>
      </c>
      <c r="V65" s="65">
        <f t="shared" si="14"/>
        <v>0</v>
      </c>
      <c r="W65" s="65">
        <f t="shared" si="15"/>
        <v>0</v>
      </c>
      <c r="X65" s="65">
        <f t="shared" si="16"/>
        <v>0</v>
      </c>
      <c r="Y65" s="70">
        <f t="shared" si="17"/>
        <v>0</v>
      </c>
    </row>
    <row r="66" spans="1:25" ht="36.75" customHeight="1">
      <c r="A66" s="6"/>
      <c r="B66" s="7"/>
      <c r="C66" s="154" t="s">
        <v>109</v>
      </c>
      <c r="D66" s="145" t="s">
        <v>222</v>
      </c>
      <c r="E66" s="160"/>
      <c r="F66" s="158"/>
      <c r="G66" s="159"/>
      <c r="H66" s="159"/>
      <c r="I66" s="161"/>
      <c r="J66" s="160">
        <v>95</v>
      </c>
      <c r="K66" s="158"/>
      <c r="L66" s="159"/>
      <c r="M66" s="159"/>
      <c r="N66" s="159"/>
      <c r="O66" s="208"/>
      <c r="P66" s="158"/>
      <c r="Q66" s="159"/>
      <c r="R66" s="159"/>
      <c r="S66" s="161"/>
      <c r="T66" s="40"/>
      <c r="U66" s="153">
        <f t="shared" si="13"/>
        <v>95</v>
      </c>
      <c r="V66" s="65">
        <f t="shared" si="14"/>
        <v>0</v>
      </c>
      <c r="W66" s="65">
        <f t="shared" si="15"/>
        <v>0</v>
      </c>
      <c r="X66" s="65">
        <f t="shared" si="16"/>
        <v>0</v>
      </c>
      <c r="Y66" s="70">
        <f t="shared" si="17"/>
        <v>0</v>
      </c>
    </row>
    <row r="67" spans="1:25" ht="27.75" customHeight="1">
      <c r="A67" s="6"/>
      <c r="B67" s="7"/>
      <c r="C67" s="154" t="s">
        <v>110</v>
      </c>
      <c r="D67" s="198" t="s">
        <v>217</v>
      </c>
      <c r="E67" s="160"/>
      <c r="F67" s="158"/>
      <c r="G67" s="159"/>
      <c r="H67" s="159"/>
      <c r="I67" s="161"/>
      <c r="J67" s="160">
        <v>155</v>
      </c>
      <c r="K67" s="158"/>
      <c r="L67" s="159"/>
      <c r="M67" s="159"/>
      <c r="N67" s="159"/>
      <c r="O67" s="208"/>
      <c r="P67" s="158"/>
      <c r="Q67" s="159"/>
      <c r="R67" s="159"/>
      <c r="S67" s="161"/>
      <c r="T67" s="40"/>
      <c r="U67" s="153">
        <f t="shared" si="13"/>
        <v>155</v>
      </c>
      <c r="V67" s="65">
        <f t="shared" si="14"/>
        <v>0</v>
      </c>
      <c r="W67" s="65">
        <f t="shared" si="15"/>
        <v>0</v>
      </c>
      <c r="X67" s="65">
        <f t="shared" si="16"/>
        <v>0</v>
      </c>
      <c r="Y67" s="70">
        <f t="shared" si="17"/>
        <v>0</v>
      </c>
    </row>
    <row r="68" spans="1:25" ht="22.5" customHeight="1">
      <c r="A68" s="6"/>
      <c r="B68" s="7"/>
      <c r="C68" s="154" t="s">
        <v>111</v>
      </c>
      <c r="D68" s="157" t="s">
        <v>218</v>
      </c>
      <c r="E68" s="160"/>
      <c r="F68" s="158"/>
      <c r="G68" s="159"/>
      <c r="H68" s="159"/>
      <c r="I68" s="161"/>
      <c r="J68" s="160">
        <v>170</v>
      </c>
      <c r="K68" s="158"/>
      <c r="L68" s="159"/>
      <c r="M68" s="159"/>
      <c r="N68" s="159"/>
      <c r="O68" s="208"/>
      <c r="P68" s="158"/>
      <c r="Q68" s="159"/>
      <c r="R68" s="159"/>
      <c r="S68" s="161"/>
      <c r="T68" s="40"/>
      <c r="U68" s="153">
        <f t="shared" si="13"/>
        <v>170</v>
      </c>
      <c r="V68" s="65">
        <f t="shared" si="14"/>
        <v>0</v>
      </c>
      <c r="W68" s="65">
        <f t="shared" si="15"/>
        <v>0</v>
      </c>
      <c r="X68" s="65">
        <f t="shared" si="16"/>
        <v>0</v>
      </c>
      <c r="Y68" s="70">
        <f t="shared" si="17"/>
        <v>0</v>
      </c>
    </row>
    <row r="69" spans="1:25" ht="38.25" customHeight="1">
      <c r="A69" s="6"/>
      <c r="B69" s="7"/>
      <c r="C69" s="154" t="s">
        <v>112</v>
      </c>
      <c r="D69" s="157" t="s">
        <v>219</v>
      </c>
      <c r="E69" s="160"/>
      <c r="F69" s="158"/>
      <c r="G69" s="159"/>
      <c r="H69" s="159"/>
      <c r="I69" s="161"/>
      <c r="J69" s="160">
        <v>125</v>
      </c>
      <c r="K69" s="158"/>
      <c r="L69" s="159"/>
      <c r="M69" s="159"/>
      <c r="N69" s="159"/>
      <c r="O69" s="208"/>
      <c r="P69" s="158"/>
      <c r="Q69" s="159"/>
      <c r="R69" s="159"/>
      <c r="S69" s="161"/>
      <c r="T69" s="40"/>
      <c r="U69" s="153">
        <f t="shared" si="13"/>
        <v>125</v>
      </c>
      <c r="V69" s="65">
        <f t="shared" si="14"/>
        <v>0</v>
      </c>
      <c r="W69" s="65">
        <f t="shared" si="15"/>
        <v>0</v>
      </c>
      <c r="X69" s="65">
        <f t="shared" si="16"/>
        <v>0</v>
      </c>
      <c r="Y69" s="70">
        <f t="shared" si="17"/>
        <v>0</v>
      </c>
    </row>
    <row r="70" spans="1:25" ht="44.25" customHeight="1">
      <c r="A70" s="6"/>
      <c r="B70" s="7"/>
      <c r="C70" s="154" t="s">
        <v>113</v>
      </c>
      <c r="D70" s="157" t="s">
        <v>213</v>
      </c>
      <c r="E70" s="160"/>
      <c r="F70" s="158"/>
      <c r="G70" s="159"/>
      <c r="H70" s="159"/>
      <c r="I70" s="161"/>
      <c r="J70" s="160">
        <v>90</v>
      </c>
      <c r="K70" s="158"/>
      <c r="L70" s="159"/>
      <c r="M70" s="159"/>
      <c r="N70" s="159"/>
      <c r="O70" s="208"/>
      <c r="P70" s="158"/>
      <c r="Q70" s="159"/>
      <c r="R70" s="159"/>
      <c r="S70" s="161"/>
      <c r="T70" s="40"/>
      <c r="U70" s="153">
        <f t="shared" si="13"/>
        <v>90</v>
      </c>
      <c r="V70" s="65">
        <f t="shared" si="14"/>
        <v>0</v>
      </c>
      <c r="W70" s="65">
        <f t="shared" si="15"/>
        <v>0</v>
      </c>
      <c r="X70" s="65">
        <f t="shared" si="16"/>
        <v>0</v>
      </c>
      <c r="Y70" s="70">
        <f t="shared" si="17"/>
        <v>0</v>
      </c>
    </row>
    <row r="71" spans="1:25" ht="39" customHeight="1">
      <c r="A71" s="6"/>
      <c r="B71" s="7"/>
      <c r="C71" s="154" t="s">
        <v>147</v>
      </c>
      <c r="D71" s="157" t="s">
        <v>220</v>
      </c>
      <c r="E71" s="160"/>
      <c r="F71" s="158"/>
      <c r="G71" s="159"/>
      <c r="H71" s="159"/>
      <c r="I71" s="161"/>
      <c r="J71" s="160">
        <v>105</v>
      </c>
      <c r="K71" s="158"/>
      <c r="L71" s="159"/>
      <c r="M71" s="159"/>
      <c r="N71" s="159"/>
      <c r="O71" s="208"/>
      <c r="P71" s="158"/>
      <c r="Q71" s="159"/>
      <c r="R71" s="159"/>
      <c r="S71" s="161"/>
      <c r="T71" s="40"/>
      <c r="U71" s="153">
        <f t="shared" si="13"/>
        <v>105</v>
      </c>
      <c r="V71" s="65">
        <f t="shared" si="14"/>
        <v>0</v>
      </c>
      <c r="W71" s="65">
        <f t="shared" si="15"/>
        <v>0</v>
      </c>
      <c r="X71" s="65">
        <f t="shared" si="16"/>
        <v>0</v>
      </c>
      <c r="Y71" s="70">
        <f t="shared" si="17"/>
        <v>0</v>
      </c>
    </row>
    <row r="72" spans="1:25" ht="32.25" customHeight="1">
      <c r="A72" s="6"/>
      <c r="B72" s="7"/>
      <c r="C72" s="154" t="s">
        <v>148</v>
      </c>
      <c r="D72" s="209" t="s">
        <v>221</v>
      </c>
      <c r="E72" s="160"/>
      <c r="F72" s="158"/>
      <c r="G72" s="159"/>
      <c r="H72" s="159"/>
      <c r="I72" s="161"/>
      <c r="J72" s="160">
        <v>100</v>
      </c>
      <c r="K72" s="158"/>
      <c r="L72" s="159"/>
      <c r="M72" s="159"/>
      <c r="N72" s="159"/>
      <c r="O72" s="208"/>
      <c r="P72" s="158"/>
      <c r="Q72" s="159"/>
      <c r="R72" s="159"/>
      <c r="S72" s="161"/>
      <c r="T72" s="40"/>
      <c r="U72" s="153">
        <f t="shared" si="13"/>
        <v>100</v>
      </c>
      <c r="V72" s="65">
        <f t="shared" si="14"/>
        <v>0</v>
      </c>
      <c r="W72" s="65">
        <f t="shared" si="15"/>
        <v>0</v>
      </c>
      <c r="X72" s="65">
        <f t="shared" si="16"/>
        <v>0</v>
      </c>
      <c r="Y72" s="70">
        <f t="shared" si="17"/>
        <v>0</v>
      </c>
    </row>
    <row r="73" spans="1:25" ht="32.25" customHeight="1">
      <c r="A73" s="6"/>
      <c r="B73" s="7"/>
      <c r="C73" s="154" t="s">
        <v>149</v>
      </c>
      <c r="D73" s="157" t="s">
        <v>393</v>
      </c>
      <c r="E73" s="160"/>
      <c r="F73" s="158"/>
      <c r="G73" s="159"/>
      <c r="H73" s="159"/>
      <c r="I73" s="161"/>
      <c r="J73" s="160">
        <v>15</v>
      </c>
      <c r="K73" s="158"/>
      <c r="L73" s="159"/>
      <c r="M73" s="159"/>
      <c r="N73" s="159"/>
      <c r="O73" s="208"/>
      <c r="P73" s="158"/>
      <c r="Q73" s="159"/>
      <c r="R73" s="159"/>
      <c r="S73" s="161"/>
      <c r="T73" s="40"/>
      <c r="U73" s="153">
        <f t="shared" si="13"/>
        <v>15</v>
      </c>
      <c r="V73" s="65"/>
      <c r="W73" s="65"/>
      <c r="X73" s="65"/>
      <c r="Y73" s="70"/>
    </row>
    <row r="74" spans="1:25" ht="36" customHeight="1">
      <c r="A74" s="6"/>
      <c r="B74" s="7"/>
      <c r="C74" s="154" t="s">
        <v>80</v>
      </c>
      <c r="D74" s="157" t="s">
        <v>216</v>
      </c>
      <c r="E74" s="160"/>
      <c r="F74" s="158"/>
      <c r="G74" s="159"/>
      <c r="H74" s="159"/>
      <c r="I74" s="161"/>
      <c r="J74" s="160"/>
      <c r="K74" s="158">
        <v>55</v>
      </c>
      <c r="L74" s="159"/>
      <c r="M74" s="159"/>
      <c r="N74" s="159"/>
      <c r="O74" s="208"/>
      <c r="P74" s="158"/>
      <c r="Q74" s="159"/>
      <c r="R74" s="159"/>
      <c r="S74" s="161"/>
      <c r="T74" s="40"/>
      <c r="U74" s="153"/>
      <c r="V74" s="65">
        <f t="shared" si="14"/>
        <v>55</v>
      </c>
      <c r="W74" s="65"/>
      <c r="X74" s="65"/>
      <c r="Y74" s="70"/>
    </row>
    <row r="75" spans="1:25" ht="46.5" customHeight="1">
      <c r="A75" s="6"/>
      <c r="B75" s="7"/>
      <c r="C75" s="154" t="s">
        <v>81</v>
      </c>
      <c r="D75" s="157" t="s">
        <v>223</v>
      </c>
      <c r="E75" s="160"/>
      <c r="F75" s="158"/>
      <c r="G75" s="159"/>
      <c r="H75" s="159"/>
      <c r="I75" s="161"/>
      <c r="J75" s="160"/>
      <c r="K75" s="158">
        <v>160</v>
      </c>
      <c r="L75" s="159"/>
      <c r="M75" s="159"/>
      <c r="N75" s="159"/>
      <c r="O75" s="208"/>
      <c r="P75" s="158"/>
      <c r="Q75" s="159"/>
      <c r="R75" s="159"/>
      <c r="S75" s="161"/>
      <c r="T75" s="40"/>
      <c r="U75" s="153">
        <f t="shared" si="13"/>
        <v>0</v>
      </c>
      <c r="V75" s="65">
        <f t="shared" si="14"/>
        <v>160</v>
      </c>
      <c r="W75" s="65">
        <f t="shared" si="15"/>
        <v>0</v>
      </c>
      <c r="X75" s="65">
        <f t="shared" si="16"/>
        <v>0</v>
      </c>
      <c r="Y75" s="70">
        <f t="shared" si="17"/>
        <v>0</v>
      </c>
    </row>
    <row r="76" spans="1:25" ht="51.75" customHeight="1">
      <c r="A76" s="6"/>
      <c r="B76" s="7"/>
      <c r="C76" s="154" t="s">
        <v>82</v>
      </c>
      <c r="D76" s="157" t="s">
        <v>224</v>
      </c>
      <c r="E76" s="160"/>
      <c r="F76" s="158"/>
      <c r="G76" s="159"/>
      <c r="H76" s="159"/>
      <c r="I76" s="161"/>
      <c r="J76" s="160"/>
      <c r="K76" s="158">
        <v>175</v>
      </c>
      <c r="L76" s="159"/>
      <c r="M76" s="159"/>
      <c r="N76" s="159"/>
      <c r="O76" s="208"/>
      <c r="P76" s="158"/>
      <c r="Q76" s="159"/>
      <c r="R76" s="159"/>
      <c r="S76" s="161"/>
      <c r="T76" s="40"/>
      <c r="U76" s="153">
        <f t="shared" si="13"/>
        <v>0</v>
      </c>
      <c r="V76" s="65">
        <f t="shared" si="14"/>
        <v>175</v>
      </c>
      <c r="W76" s="65">
        <f t="shared" si="15"/>
        <v>0</v>
      </c>
      <c r="X76" s="65">
        <f t="shared" si="16"/>
        <v>0</v>
      </c>
      <c r="Y76" s="70">
        <f t="shared" si="17"/>
        <v>0</v>
      </c>
    </row>
    <row r="77" spans="1:25" ht="33" customHeight="1">
      <c r="A77" s="6"/>
      <c r="B77" s="7"/>
      <c r="C77" s="154" t="s">
        <v>83</v>
      </c>
      <c r="D77" s="173" t="s">
        <v>225</v>
      </c>
      <c r="E77" s="160"/>
      <c r="F77" s="158"/>
      <c r="G77" s="159"/>
      <c r="H77" s="159"/>
      <c r="I77" s="161"/>
      <c r="J77" s="210"/>
      <c r="K77" s="158">
        <v>105</v>
      </c>
      <c r="L77" s="159"/>
      <c r="M77" s="159"/>
      <c r="N77" s="159"/>
      <c r="O77" s="208"/>
      <c r="P77" s="158"/>
      <c r="Q77" s="159"/>
      <c r="R77" s="159"/>
      <c r="S77" s="161"/>
      <c r="T77" s="40"/>
      <c r="U77" s="153">
        <f t="shared" si="13"/>
        <v>0</v>
      </c>
      <c r="V77" s="65">
        <f t="shared" si="14"/>
        <v>105</v>
      </c>
      <c r="W77" s="65">
        <f t="shared" si="15"/>
        <v>0</v>
      </c>
      <c r="X77" s="65">
        <f t="shared" si="16"/>
        <v>0</v>
      </c>
      <c r="Y77" s="70">
        <f t="shared" si="17"/>
        <v>0</v>
      </c>
    </row>
    <row r="78" spans="1:25" ht="23.25" customHeight="1">
      <c r="A78" s="6"/>
      <c r="B78" s="7"/>
      <c r="C78" s="154" t="s">
        <v>84</v>
      </c>
      <c r="D78" s="211" t="s">
        <v>226</v>
      </c>
      <c r="E78" s="160"/>
      <c r="F78" s="158"/>
      <c r="G78" s="159"/>
      <c r="H78" s="158"/>
      <c r="I78" s="161"/>
      <c r="J78" s="160"/>
      <c r="K78" s="158">
        <v>75</v>
      </c>
      <c r="L78" s="159"/>
      <c r="M78" s="159"/>
      <c r="N78" s="159"/>
      <c r="O78" s="208"/>
      <c r="P78" s="158"/>
      <c r="Q78" s="159"/>
      <c r="R78" s="159"/>
      <c r="S78" s="161"/>
      <c r="T78" s="40"/>
      <c r="U78" s="153">
        <f t="shared" si="13"/>
        <v>0</v>
      </c>
      <c r="V78" s="65">
        <f t="shared" si="14"/>
        <v>75</v>
      </c>
      <c r="W78" s="65">
        <f t="shared" si="15"/>
        <v>0</v>
      </c>
      <c r="X78" s="65">
        <f t="shared" si="16"/>
        <v>0</v>
      </c>
      <c r="Y78" s="70">
        <f t="shared" si="17"/>
        <v>0</v>
      </c>
    </row>
    <row r="79" spans="1:25" ht="42" customHeight="1">
      <c r="A79" s="6"/>
      <c r="B79" s="7"/>
      <c r="C79" s="154" t="s">
        <v>85</v>
      </c>
      <c r="D79" s="145" t="s">
        <v>227</v>
      </c>
      <c r="E79" s="160"/>
      <c r="F79" s="158"/>
      <c r="G79" s="159"/>
      <c r="H79" s="159"/>
      <c r="I79" s="161"/>
      <c r="J79" s="160"/>
      <c r="K79" s="158">
        <v>255</v>
      </c>
      <c r="L79" s="159"/>
      <c r="M79" s="159"/>
      <c r="N79" s="159"/>
      <c r="O79" s="208"/>
      <c r="P79" s="158"/>
      <c r="Q79" s="159"/>
      <c r="R79" s="159"/>
      <c r="S79" s="161"/>
      <c r="T79" s="40"/>
      <c r="U79" s="153">
        <f t="shared" si="13"/>
        <v>0</v>
      </c>
      <c r="V79" s="65">
        <f t="shared" si="14"/>
        <v>255</v>
      </c>
      <c r="W79" s="65">
        <f t="shared" si="15"/>
        <v>0</v>
      </c>
      <c r="X79" s="65">
        <f t="shared" si="16"/>
        <v>0</v>
      </c>
      <c r="Y79" s="70">
        <f t="shared" si="17"/>
        <v>0</v>
      </c>
    </row>
    <row r="80" spans="1:25" ht="41.25" customHeight="1">
      <c r="A80" s="6"/>
      <c r="B80" s="7"/>
      <c r="C80" s="154" t="s">
        <v>86</v>
      </c>
      <c r="D80" s="145" t="s">
        <v>228</v>
      </c>
      <c r="E80" s="160"/>
      <c r="F80" s="158"/>
      <c r="G80" s="159"/>
      <c r="H80" s="159"/>
      <c r="I80" s="161"/>
      <c r="J80" s="160"/>
      <c r="K80" s="158">
        <v>475</v>
      </c>
      <c r="L80" s="159"/>
      <c r="M80" s="159"/>
      <c r="N80" s="159"/>
      <c r="O80" s="208"/>
      <c r="P80" s="158"/>
      <c r="Q80" s="159"/>
      <c r="R80" s="159"/>
      <c r="S80" s="161"/>
      <c r="T80" s="40"/>
      <c r="U80" s="153">
        <f t="shared" si="13"/>
        <v>0</v>
      </c>
      <c r="V80" s="65">
        <f t="shared" si="14"/>
        <v>475</v>
      </c>
      <c r="W80" s="65">
        <f t="shared" si="15"/>
        <v>0</v>
      </c>
      <c r="X80" s="65">
        <f t="shared" si="16"/>
        <v>0</v>
      </c>
      <c r="Y80" s="70">
        <f t="shared" si="17"/>
        <v>0</v>
      </c>
    </row>
    <row r="81" spans="1:25" ht="26.25" customHeight="1">
      <c r="A81" s="6"/>
      <c r="B81" s="7"/>
      <c r="C81" s="154" t="s">
        <v>87</v>
      </c>
      <c r="D81" s="145" t="s">
        <v>229</v>
      </c>
      <c r="E81" s="160"/>
      <c r="F81" s="158"/>
      <c r="G81" s="159"/>
      <c r="H81" s="159"/>
      <c r="I81" s="161"/>
      <c r="J81" s="160"/>
      <c r="K81" s="158">
        <v>825</v>
      </c>
      <c r="L81" s="159"/>
      <c r="M81" s="159"/>
      <c r="N81" s="159"/>
      <c r="O81" s="208"/>
      <c r="P81" s="158"/>
      <c r="Q81" s="159"/>
      <c r="R81" s="159"/>
      <c r="S81" s="161"/>
      <c r="T81" s="40"/>
      <c r="U81" s="153">
        <f t="shared" si="13"/>
        <v>0</v>
      </c>
      <c r="V81" s="65">
        <f t="shared" si="14"/>
        <v>825</v>
      </c>
      <c r="W81" s="65">
        <f t="shared" si="15"/>
        <v>0</v>
      </c>
      <c r="X81" s="65">
        <f t="shared" si="16"/>
        <v>0</v>
      </c>
      <c r="Y81" s="70">
        <f t="shared" si="17"/>
        <v>0</v>
      </c>
    </row>
    <row r="82" spans="1:25" ht="28.5" customHeight="1">
      <c r="A82" s="6"/>
      <c r="B82" s="7"/>
      <c r="C82" s="154" t="s">
        <v>88</v>
      </c>
      <c r="D82" s="198" t="s">
        <v>230</v>
      </c>
      <c r="E82" s="160"/>
      <c r="F82" s="158"/>
      <c r="G82" s="159"/>
      <c r="H82" s="159"/>
      <c r="I82" s="161"/>
      <c r="J82" s="160"/>
      <c r="K82" s="158">
        <v>60</v>
      </c>
      <c r="L82" s="159"/>
      <c r="M82" s="212"/>
      <c r="N82" s="159"/>
      <c r="O82" s="208"/>
      <c r="P82" s="158"/>
      <c r="Q82" s="159"/>
      <c r="R82" s="159"/>
      <c r="S82" s="161"/>
      <c r="T82" s="40"/>
      <c r="U82" s="153">
        <f t="shared" si="13"/>
        <v>0</v>
      </c>
      <c r="V82" s="65">
        <f t="shared" si="14"/>
        <v>60</v>
      </c>
      <c r="W82" s="65">
        <f t="shared" si="15"/>
        <v>0</v>
      </c>
      <c r="X82" s="65">
        <f t="shared" si="16"/>
        <v>0</v>
      </c>
      <c r="Y82" s="70">
        <f t="shared" si="17"/>
        <v>0</v>
      </c>
    </row>
    <row r="83" spans="1:25" ht="36" customHeight="1">
      <c r="A83" s="6"/>
      <c r="B83" s="7"/>
      <c r="C83" s="154" t="s">
        <v>89</v>
      </c>
      <c r="D83" s="164" t="s">
        <v>231</v>
      </c>
      <c r="E83" s="160"/>
      <c r="F83" s="158"/>
      <c r="G83" s="159"/>
      <c r="H83" s="159"/>
      <c r="I83" s="161"/>
      <c r="J83" s="160"/>
      <c r="K83" s="158">
        <v>90</v>
      </c>
      <c r="L83" s="159"/>
      <c r="M83" s="159"/>
      <c r="N83" s="159"/>
      <c r="O83" s="208"/>
      <c r="P83" s="158"/>
      <c r="Q83" s="159"/>
      <c r="R83" s="159"/>
      <c r="S83" s="161"/>
      <c r="T83" s="40"/>
      <c r="U83" s="153">
        <f t="shared" si="13"/>
        <v>0</v>
      </c>
      <c r="V83" s="65">
        <f t="shared" si="14"/>
        <v>90</v>
      </c>
      <c r="W83" s="65">
        <f t="shared" si="15"/>
        <v>0</v>
      </c>
      <c r="X83" s="65">
        <f t="shared" si="16"/>
        <v>0</v>
      </c>
      <c r="Y83" s="70">
        <f t="shared" si="17"/>
        <v>0</v>
      </c>
    </row>
    <row r="84" spans="1:25" ht="40.5" customHeight="1">
      <c r="A84" s="6"/>
      <c r="B84" s="7"/>
      <c r="C84" s="154" t="s">
        <v>90</v>
      </c>
      <c r="D84" s="157" t="s">
        <v>232</v>
      </c>
      <c r="E84" s="160"/>
      <c r="F84" s="158"/>
      <c r="G84" s="159"/>
      <c r="H84" s="159"/>
      <c r="I84" s="161"/>
      <c r="J84" s="160"/>
      <c r="K84" s="158">
        <v>80</v>
      </c>
      <c r="L84" s="159"/>
      <c r="M84" s="159"/>
      <c r="N84" s="159"/>
      <c r="O84" s="208"/>
      <c r="P84" s="158"/>
      <c r="Q84" s="159"/>
      <c r="R84" s="159"/>
      <c r="S84" s="161"/>
      <c r="T84" s="40"/>
      <c r="U84" s="153">
        <f t="shared" si="13"/>
        <v>0</v>
      </c>
      <c r="V84" s="65">
        <f t="shared" si="14"/>
        <v>80</v>
      </c>
      <c r="W84" s="65">
        <f t="shared" si="15"/>
        <v>0</v>
      </c>
      <c r="X84" s="65">
        <f t="shared" si="16"/>
        <v>0</v>
      </c>
      <c r="Y84" s="70">
        <f t="shared" si="17"/>
        <v>0</v>
      </c>
    </row>
    <row r="85" spans="1:25" ht="29.25" customHeight="1">
      <c r="A85" s="6"/>
      <c r="B85" s="7"/>
      <c r="C85" s="154" t="s">
        <v>91</v>
      </c>
      <c r="D85" s="209" t="s">
        <v>233</v>
      </c>
      <c r="E85" s="160"/>
      <c r="F85" s="158"/>
      <c r="G85" s="159"/>
      <c r="H85" s="159"/>
      <c r="I85" s="161"/>
      <c r="J85" s="160"/>
      <c r="K85" s="158">
        <v>35</v>
      </c>
      <c r="L85" s="159"/>
      <c r="M85" s="159"/>
      <c r="N85" s="159"/>
      <c r="O85" s="208"/>
      <c r="P85" s="158"/>
      <c r="Q85" s="159"/>
      <c r="R85" s="159"/>
      <c r="S85" s="161"/>
      <c r="T85" s="40"/>
      <c r="U85" s="153">
        <f t="shared" si="13"/>
        <v>0</v>
      </c>
      <c r="V85" s="65">
        <f t="shared" si="14"/>
        <v>35</v>
      </c>
      <c r="W85" s="65">
        <f t="shared" si="15"/>
        <v>0</v>
      </c>
      <c r="X85" s="65">
        <f t="shared" si="16"/>
        <v>0</v>
      </c>
      <c r="Y85" s="70">
        <f t="shared" si="17"/>
        <v>0</v>
      </c>
    </row>
    <row r="86" spans="1:25" ht="36.75" customHeight="1">
      <c r="A86" s="6"/>
      <c r="B86" s="7"/>
      <c r="C86" s="154" t="s">
        <v>92</v>
      </c>
      <c r="D86" s="157" t="s">
        <v>234</v>
      </c>
      <c r="E86" s="160"/>
      <c r="F86" s="158"/>
      <c r="G86" s="159"/>
      <c r="H86" s="159"/>
      <c r="I86" s="161"/>
      <c r="J86" s="160"/>
      <c r="K86" s="158">
        <v>60</v>
      </c>
      <c r="L86" s="159"/>
      <c r="M86" s="159"/>
      <c r="N86" s="159"/>
      <c r="O86" s="208"/>
      <c r="P86" s="158"/>
      <c r="Q86" s="159"/>
      <c r="R86" s="159"/>
      <c r="S86" s="161"/>
      <c r="T86" s="40"/>
      <c r="U86" s="153">
        <f t="shared" si="13"/>
        <v>0</v>
      </c>
      <c r="V86" s="65">
        <f t="shared" si="14"/>
        <v>60</v>
      </c>
      <c r="W86" s="65">
        <f t="shared" si="15"/>
        <v>0</v>
      </c>
      <c r="X86" s="65">
        <f t="shared" si="16"/>
        <v>0</v>
      </c>
      <c r="Y86" s="70">
        <f t="shared" si="17"/>
        <v>0</v>
      </c>
    </row>
    <row r="87" spans="1:25" ht="36" customHeight="1">
      <c r="A87" s="6"/>
      <c r="B87" s="7"/>
      <c r="C87" s="154" t="s">
        <v>93</v>
      </c>
      <c r="D87" s="157" t="s">
        <v>235</v>
      </c>
      <c r="E87" s="160"/>
      <c r="F87" s="158"/>
      <c r="G87" s="159"/>
      <c r="H87" s="159"/>
      <c r="I87" s="161"/>
      <c r="J87" s="160"/>
      <c r="K87" s="158">
        <v>150</v>
      </c>
      <c r="L87" s="159"/>
      <c r="M87" s="159"/>
      <c r="N87" s="159"/>
      <c r="O87" s="208"/>
      <c r="P87" s="158"/>
      <c r="Q87" s="159"/>
      <c r="R87" s="159"/>
      <c r="S87" s="161"/>
      <c r="T87" s="40"/>
      <c r="U87" s="153">
        <f t="shared" si="13"/>
        <v>0</v>
      </c>
      <c r="V87" s="65">
        <f t="shared" si="14"/>
        <v>150</v>
      </c>
      <c r="W87" s="65">
        <f t="shared" si="15"/>
        <v>0</v>
      </c>
      <c r="X87" s="65">
        <f t="shared" si="16"/>
        <v>0</v>
      </c>
      <c r="Y87" s="70">
        <f t="shared" si="17"/>
        <v>0</v>
      </c>
    </row>
    <row r="88" spans="1:25" ht="42" customHeight="1">
      <c r="A88" s="6"/>
      <c r="B88" s="7"/>
      <c r="C88" s="154" t="s">
        <v>94</v>
      </c>
      <c r="D88" s="157" t="s">
        <v>236</v>
      </c>
      <c r="E88" s="160"/>
      <c r="F88" s="158"/>
      <c r="G88" s="159"/>
      <c r="H88" s="159"/>
      <c r="I88" s="161"/>
      <c r="J88" s="160"/>
      <c r="K88" s="158">
        <v>100</v>
      </c>
      <c r="L88" s="159"/>
      <c r="M88" s="159"/>
      <c r="N88" s="159"/>
      <c r="O88" s="208"/>
      <c r="P88" s="158"/>
      <c r="Q88" s="159"/>
      <c r="R88" s="159"/>
      <c r="S88" s="161"/>
      <c r="T88" s="40"/>
      <c r="U88" s="153">
        <f t="shared" si="13"/>
        <v>0</v>
      </c>
      <c r="V88" s="65">
        <f t="shared" si="14"/>
        <v>100</v>
      </c>
      <c r="W88" s="65">
        <f t="shared" si="15"/>
        <v>0</v>
      </c>
      <c r="X88" s="65">
        <f t="shared" si="16"/>
        <v>0</v>
      </c>
      <c r="Y88" s="70">
        <f t="shared" si="17"/>
        <v>0</v>
      </c>
    </row>
    <row r="89" spans="1:25" ht="32.25" customHeight="1">
      <c r="A89" s="6"/>
      <c r="B89" s="7"/>
      <c r="C89" s="154" t="s">
        <v>95</v>
      </c>
      <c r="D89" s="209" t="s">
        <v>237</v>
      </c>
      <c r="E89" s="160"/>
      <c r="F89" s="158"/>
      <c r="G89" s="159"/>
      <c r="H89" s="159"/>
      <c r="I89" s="161"/>
      <c r="J89" s="160"/>
      <c r="K89" s="158">
        <v>40</v>
      </c>
      <c r="L89" s="159"/>
      <c r="M89" s="159"/>
      <c r="N89" s="159"/>
      <c r="O89" s="208"/>
      <c r="P89" s="158"/>
      <c r="Q89" s="159"/>
      <c r="R89" s="159"/>
      <c r="S89" s="161"/>
      <c r="T89" s="40"/>
      <c r="U89" s="153">
        <f t="shared" si="13"/>
        <v>0</v>
      </c>
      <c r="V89" s="65">
        <f t="shared" si="14"/>
        <v>40</v>
      </c>
      <c r="W89" s="65">
        <f t="shared" si="15"/>
        <v>0</v>
      </c>
      <c r="X89" s="65">
        <f t="shared" si="16"/>
        <v>0</v>
      </c>
      <c r="Y89" s="70">
        <f t="shared" si="17"/>
        <v>0</v>
      </c>
    </row>
    <row r="90" spans="1:25" ht="33" customHeight="1">
      <c r="A90" s="6"/>
      <c r="B90" s="7"/>
      <c r="C90" s="154" t="s">
        <v>96</v>
      </c>
      <c r="D90" s="157" t="s">
        <v>238</v>
      </c>
      <c r="E90" s="160"/>
      <c r="F90" s="158"/>
      <c r="G90" s="159"/>
      <c r="H90" s="159"/>
      <c r="I90" s="161"/>
      <c r="J90" s="160"/>
      <c r="K90" s="158">
        <v>170</v>
      </c>
      <c r="L90" s="159"/>
      <c r="M90" s="159"/>
      <c r="N90" s="159"/>
      <c r="O90" s="208"/>
      <c r="P90" s="158"/>
      <c r="Q90" s="159"/>
      <c r="R90" s="159"/>
      <c r="S90" s="161"/>
      <c r="T90" s="40"/>
      <c r="U90" s="153">
        <f t="shared" si="13"/>
        <v>0</v>
      </c>
      <c r="V90" s="65">
        <f t="shared" si="14"/>
        <v>170</v>
      </c>
      <c r="W90" s="65">
        <f t="shared" si="15"/>
        <v>0</v>
      </c>
      <c r="X90" s="65">
        <f t="shared" si="16"/>
        <v>0</v>
      </c>
      <c r="Y90" s="70">
        <f t="shared" si="17"/>
        <v>0</v>
      </c>
    </row>
    <row r="91" spans="1:25" ht="26.25" customHeight="1">
      <c r="A91" s="6"/>
      <c r="B91" s="7"/>
      <c r="C91" s="154" t="s">
        <v>97</v>
      </c>
      <c r="D91" s="157" t="s">
        <v>239</v>
      </c>
      <c r="E91" s="160"/>
      <c r="F91" s="158"/>
      <c r="G91" s="159"/>
      <c r="H91" s="159"/>
      <c r="I91" s="161"/>
      <c r="J91" s="160"/>
      <c r="K91" s="158">
        <v>30</v>
      </c>
      <c r="L91" s="159"/>
      <c r="M91" s="159"/>
      <c r="N91" s="159"/>
      <c r="O91" s="208"/>
      <c r="P91" s="158"/>
      <c r="Q91" s="159"/>
      <c r="R91" s="159"/>
      <c r="S91" s="161"/>
      <c r="T91" s="40"/>
      <c r="U91" s="153">
        <f t="shared" si="13"/>
        <v>0</v>
      </c>
      <c r="V91" s="65">
        <f t="shared" si="14"/>
        <v>30</v>
      </c>
      <c r="W91" s="65">
        <f t="shared" si="15"/>
        <v>0</v>
      </c>
      <c r="X91" s="65">
        <f t="shared" si="16"/>
        <v>0</v>
      </c>
      <c r="Y91" s="70">
        <f t="shared" si="17"/>
        <v>0</v>
      </c>
    </row>
    <row r="92" spans="1:25" ht="30.75" customHeight="1">
      <c r="A92" s="6"/>
      <c r="B92" s="7"/>
      <c r="C92" s="154" t="s">
        <v>98</v>
      </c>
      <c r="D92" s="157" t="s">
        <v>245</v>
      </c>
      <c r="E92" s="160"/>
      <c r="F92" s="158"/>
      <c r="G92" s="159"/>
      <c r="H92" s="159"/>
      <c r="I92" s="161"/>
      <c r="J92" s="160"/>
      <c r="K92" s="158">
        <v>70</v>
      </c>
      <c r="L92" s="159"/>
      <c r="M92" s="159"/>
      <c r="N92" s="159"/>
      <c r="O92" s="208"/>
      <c r="P92" s="158"/>
      <c r="Q92" s="159"/>
      <c r="R92" s="159"/>
      <c r="S92" s="161"/>
      <c r="T92" s="40"/>
      <c r="U92" s="153"/>
      <c r="V92" s="65">
        <f t="shared" si="14"/>
        <v>70</v>
      </c>
      <c r="W92" s="65"/>
      <c r="X92" s="65"/>
      <c r="Y92" s="70"/>
    </row>
    <row r="93" spans="1:25" ht="36" customHeight="1">
      <c r="A93" s="6"/>
      <c r="B93" s="7"/>
      <c r="C93" s="154" t="s">
        <v>99</v>
      </c>
      <c r="D93" s="157" t="s">
        <v>240</v>
      </c>
      <c r="E93" s="160"/>
      <c r="F93" s="158"/>
      <c r="G93" s="159"/>
      <c r="H93" s="159"/>
      <c r="I93" s="161"/>
      <c r="J93" s="160"/>
      <c r="K93" s="158"/>
      <c r="L93" s="159">
        <v>100</v>
      </c>
      <c r="M93" s="159"/>
      <c r="N93" s="159"/>
      <c r="O93" s="208"/>
      <c r="P93" s="158"/>
      <c r="Q93" s="159"/>
      <c r="R93" s="159"/>
      <c r="S93" s="161"/>
      <c r="T93" s="40"/>
      <c r="U93" s="153">
        <f t="shared" si="13"/>
        <v>0</v>
      </c>
      <c r="V93" s="65">
        <f t="shared" si="14"/>
        <v>0</v>
      </c>
      <c r="W93" s="65">
        <f t="shared" si="15"/>
        <v>100</v>
      </c>
      <c r="X93" s="65">
        <f t="shared" si="16"/>
        <v>0</v>
      </c>
      <c r="Y93" s="70">
        <f t="shared" si="17"/>
        <v>0</v>
      </c>
    </row>
    <row r="94" spans="1:25" ht="33.75" customHeight="1">
      <c r="A94" s="6"/>
      <c r="B94" s="7"/>
      <c r="C94" s="154" t="s">
        <v>100</v>
      </c>
      <c r="D94" s="157" t="s">
        <v>242</v>
      </c>
      <c r="E94" s="160"/>
      <c r="F94" s="158"/>
      <c r="G94" s="159"/>
      <c r="H94" s="159"/>
      <c r="I94" s="161"/>
      <c r="J94" s="160"/>
      <c r="K94" s="158"/>
      <c r="L94" s="159">
        <v>90</v>
      </c>
      <c r="M94" s="159"/>
      <c r="N94" s="159"/>
      <c r="O94" s="208"/>
      <c r="P94" s="158"/>
      <c r="Q94" s="159"/>
      <c r="R94" s="159"/>
      <c r="S94" s="161"/>
      <c r="T94" s="40"/>
      <c r="U94" s="153">
        <f t="shared" si="13"/>
        <v>0</v>
      </c>
      <c r="V94" s="65">
        <f t="shared" si="14"/>
        <v>0</v>
      </c>
      <c r="W94" s="65">
        <f t="shared" si="15"/>
        <v>90</v>
      </c>
      <c r="X94" s="65">
        <f t="shared" si="16"/>
        <v>0</v>
      </c>
      <c r="Y94" s="70">
        <f t="shared" si="17"/>
        <v>0</v>
      </c>
    </row>
    <row r="95" spans="1:25" ht="38.25" customHeight="1">
      <c r="A95" s="6"/>
      <c r="B95" s="7"/>
      <c r="C95" s="154" t="s">
        <v>101</v>
      </c>
      <c r="D95" s="157" t="s">
        <v>241</v>
      </c>
      <c r="E95" s="160"/>
      <c r="F95" s="158"/>
      <c r="G95" s="159"/>
      <c r="H95" s="159"/>
      <c r="I95" s="161"/>
      <c r="J95" s="160"/>
      <c r="K95" s="158"/>
      <c r="L95" s="159">
        <v>120</v>
      </c>
      <c r="M95" s="159"/>
      <c r="N95" s="159"/>
      <c r="O95" s="208"/>
      <c r="P95" s="158"/>
      <c r="Q95" s="159"/>
      <c r="R95" s="159"/>
      <c r="S95" s="161"/>
      <c r="T95" s="40"/>
      <c r="U95" s="153">
        <f t="shared" si="13"/>
        <v>0</v>
      </c>
      <c r="V95" s="65">
        <f t="shared" si="14"/>
        <v>0</v>
      </c>
      <c r="W95" s="65">
        <f t="shared" si="15"/>
        <v>120</v>
      </c>
      <c r="X95" s="65">
        <f t="shared" si="16"/>
        <v>0</v>
      </c>
      <c r="Y95" s="70">
        <f t="shared" si="17"/>
        <v>0</v>
      </c>
    </row>
    <row r="96" spans="1:25" ht="39.75" customHeight="1">
      <c r="A96" s="6"/>
      <c r="B96" s="7"/>
      <c r="C96" s="154" t="s">
        <v>102</v>
      </c>
      <c r="D96" s="157" t="s">
        <v>243</v>
      </c>
      <c r="E96" s="160"/>
      <c r="F96" s="158"/>
      <c r="G96" s="159"/>
      <c r="H96" s="159"/>
      <c r="I96" s="161"/>
      <c r="J96" s="160"/>
      <c r="K96" s="158"/>
      <c r="L96" s="159">
        <v>235</v>
      </c>
      <c r="M96" s="159"/>
      <c r="N96" s="159"/>
      <c r="O96" s="208"/>
      <c r="P96" s="158"/>
      <c r="Q96" s="159"/>
      <c r="R96" s="159"/>
      <c r="S96" s="161"/>
      <c r="T96" s="40"/>
      <c r="U96" s="153">
        <f t="shared" si="13"/>
        <v>0</v>
      </c>
      <c r="V96" s="65">
        <f t="shared" si="14"/>
        <v>0</v>
      </c>
      <c r="W96" s="65">
        <f t="shared" si="15"/>
        <v>235</v>
      </c>
      <c r="X96" s="65">
        <f t="shared" si="16"/>
        <v>0</v>
      </c>
      <c r="Y96" s="70">
        <f t="shared" si="17"/>
        <v>0</v>
      </c>
    </row>
    <row r="97" spans="1:25" ht="36" customHeight="1">
      <c r="A97" s="6"/>
      <c r="B97" s="7"/>
      <c r="C97" s="154" t="s">
        <v>103</v>
      </c>
      <c r="D97" s="157" t="s">
        <v>244</v>
      </c>
      <c r="E97" s="160"/>
      <c r="F97" s="158"/>
      <c r="G97" s="159"/>
      <c r="H97" s="159"/>
      <c r="I97" s="161"/>
      <c r="J97" s="160"/>
      <c r="K97" s="158"/>
      <c r="L97" s="159">
        <v>305</v>
      </c>
      <c r="M97" s="159"/>
      <c r="N97" s="159"/>
      <c r="O97" s="208"/>
      <c r="P97" s="158"/>
      <c r="Q97" s="159"/>
      <c r="R97" s="159"/>
      <c r="S97" s="161"/>
      <c r="T97" s="40"/>
      <c r="U97" s="153">
        <f t="shared" si="13"/>
        <v>0</v>
      </c>
      <c r="V97" s="65">
        <f t="shared" si="14"/>
        <v>0</v>
      </c>
      <c r="W97" s="65">
        <f t="shared" si="15"/>
        <v>305</v>
      </c>
      <c r="X97" s="65">
        <f t="shared" si="16"/>
        <v>0</v>
      </c>
      <c r="Y97" s="70">
        <f t="shared" si="17"/>
        <v>0</v>
      </c>
    </row>
    <row r="98" spans="1:25" ht="24.75" customHeight="1">
      <c r="A98" s="6"/>
      <c r="B98" s="7"/>
      <c r="C98" s="154" t="s">
        <v>104</v>
      </c>
      <c r="D98" s="213" t="s">
        <v>246</v>
      </c>
      <c r="E98" s="160"/>
      <c r="F98" s="158"/>
      <c r="G98" s="159"/>
      <c r="H98" s="159"/>
      <c r="I98" s="161"/>
      <c r="J98" s="160"/>
      <c r="K98" s="158"/>
      <c r="L98" s="159">
        <v>545</v>
      </c>
      <c r="M98" s="159"/>
      <c r="N98" s="159"/>
      <c r="O98" s="208"/>
      <c r="P98" s="158"/>
      <c r="Q98" s="159"/>
      <c r="R98" s="159"/>
      <c r="S98" s="161"/>
      <c r="T98" s="40"/>
      <c r="U98" s="153">
        <f t="shared" si="13"/>
        <v>0</v>
      </c>
      <c r="V98" s="65">
        <f t="shared" si="14"/>
        <v>0</v>
      </c>
      <c r="W98" s="65">
        <f t="shared" si="15"/>
        <v>545</v>
      </c>
      <c r="X98" s="65">
        <f t="shared" si="16"/>
        <v>0</v>
      </c>
      <c r="Y98" s="70">
        <f t="shared" si="17"/>
        <v>0</v>
      </c>
    </row>
    <row r="99" spans="1:25" ht="31.5" customHeight="1">
      <c r="A99" s="6"/>
      <c r="B99" s="7"/>
      <c r="C99" s="154" t="s">
        <v>105</v>
      </c>
      <c r="D99" s="213" t="s">
        <v>247</v>
      </c>
      <c r="E99" s="160"/>
      <c r="F99" s="158"/>
      <c r="G99" s="159"/>
      <c r="H99" s="159"/>
      <c r="I99" s="161"/>
      <c r="J99" s="160"/>
      <c r="K99" s="158"/>
      <c r="L99" s="159">
        <v>180</v>
      </c>
      <c r="M99" s="159"/>
      <c r="N99" s="159"/>
      <c r="O99" s="208"/>
      <c r="P99" s="158"/>
      <c r="Q99" s="159"/>
      <c r="R99" s="159"/>
      <c r="S99" s="161"/>
      <c r="T99" s="40"/>
      <c r="U99" s="153">
        <f t="shared" si="13"/>
        <v>0</v>
      </c>
      <c r="V99" s="65">
        <f t="shared" si="14"/>
        <v>0</v>
      </c>
      <c r="W99" s="65">
        <f t="shared" si="15"/>
        <v>180</v>
      </c>
      <c r="X99" s="65">
        <f t="shared" si="16"/>
        <v>0</v>
      </c>
      <c r="Y99" s="70">
        <f t="shared" si="17"/>
        <v>0</v>
      </c>
    </row>
    <row r="100" spans="1:25" ht="33.75" customHeight="1">
      <c r="A100" s="6"/>
      <c r="B100" s="7"/>
      <c r="C100" s="154" t="s">
        <v>114</v>
      </c>
      <c r="D100" s="214" t="s">
        <v>368</v>
      </c>
      <c r="E100" s="160"/>
      <c r="F100" s="158"/>
      <c r="G100" s="159"/>
      <c r="H100" s="159"/>
      <c r="I100" s="161"/>
      <c r="J100" s="160"/>
      <c r="K100" s="158"/>
      <c r="L100" s="159">
        <v>1040</v>
      </c>
      <c r="M100" s="159"/>
      <c r="N100" s="159"/>
      <c r="O100" s="208"/>
      <c r="P100" s="158"/>
      <c r="Q100" s="159"/>
      <c r="R100" s="159"/>
      <c r="S100" s="161"/>
      <c r="T100" s="40"/>
      <c r="U100" s="153">
        <f t="shared" si="13"/>
        <v>0</v>
      </c>
      <c r="V100" s="65">
        <f t="shared" si="14"/>
        <v>0</v>
      </c>
      <c r="W100" s="65">
        <f t="shared" si="15"/>
        <v>1040</v>
      </c>
      <c r="X100" s="65">
        <f t="shared" si="16"/>
        <v>0</v>
      </c>
      <c r="Y100" s="70">
        <f t="shared" si="17"/>
        <v>0</v>
      </c>
    </row>
    <row r="101" spans="1:25" ht="33.75" customHeight="1">
      <c r="A101" s="6"/>
      <c r="B101" s="7"/>
      <c r="C101" s="154" t="s">
        <v>115</v>
      </c>
      <c r="D101" s="157" t="s">
        <v>249</v>
      </c>
      <c r="E101" s="160"/>
      <c r="F101" s="158"/>
      <c r="G101" s="159"/>
      <c r="H101" s="159"/>
      <c r="I101" s="161"/>
      <c r="J101" s="160"/>
      <c r="K101" s="158"/>
      <c r="L101" s="159">
        <v>40</v>
      </c>
      <c r="M101" s="159"/>
      <c r="N101" s="159"/>
      <c r="O101" s="208"/>
      <c r="P101" s="158"/>
      <c r="Q101" s="159"/>
      <c r="R101" s="159"/>
      <c r="S101" s="161"/>
      <c r="T101" s="40"/>
      <c r="U101" s="153">
        <f t="shared" si="13"/>
        <v>0</v>
      </c>
      <c r="V101" s="65">
        <f t="shared" si="14"/>
        <v>0</v>
      </c>
      <c r="W101" s="65">
        <f t="shared" si="15"/>
        <v>40</v>
      </c>
      <c r="X101" s="65">
        <f t="shared" si="16"/>
        <v>0</v>
      </c>
      <c r="Y101" s="70">
        <f t="shared" si="17"/>
        <v>0</v>
      </c>
    </row>
    <row r="102" spans="1:25" ht="32.25" customHeight="1">
      <c r="A102" s="6"/>
      <c r="B102" s="7"/>
      <c r="C102" s="154" t="s">
        <v>116</v>
      </c>
      <c r="D102" s="164" t="s">
        <v>250</v>
      </c>
      <c r="E102" s="160"/>
      <c r="F102" s="158"/>
      <c r="G102" s="159"/>
      <c r="H102" s="159"/>
      <c r="I102" s="161"/>
      <c r="J102" s="160"/>
      <c r="K102" s="158"/>
      <c r="L102" s="159">
        <v>60</v>
      </c>
      <c r="M102" s="159"/>
      <c r="N102" s="159"/>
      <c r="O102" s="208"/>
      <c r="P102" s="158"/>
      <c r="Q102" s="159"/>
      <c r="R102" s="159"/>
      <c r="S102" s="161"/>
      <c r="T102" s="40"/>
      <c r="U102" s="153">
        <f t="shared" si="13"/>
        <v>0</v>
      </c>
      <c r="V102" s="65">
        <f t="shared" si="14"/>
        <v>0</v>
      </c>
      <c r="W102" s="65">
        <f t="shared" si="15"/>
        <v>60</v>
      </c>
      <c r="X102" s="65">
        <f t="shared" si="16"/>
        <v>0</v>
      </c>
      <c r="Y102" s="70">
        <f t="shared" si="17"/>
        <v>0</v>
      </c>
    </row>
    <row r="103" spans="1:25" ht="36.75" customHeight="1">
      <c r="A103" s="6"/>
      <c r="B103" s="7"/>
      <c r="C103" s="154" t="s">
        <v>117</v>
      </c>
      <c r="D103" s="157" t="s">
        <v>251</v>
      </c>
      <c r="E103" s="160"/>
      <c r="F103" s="158"/>
      <c r="G103" s="159"/>
      <c r="H103" s="159"/>
      <c r="I103" s="161"/>
      <c r="J103" s="160"/>
      <c r="K103" s="158"/>
      <c r="L103" s="159">
        <v>25</v>
      </c>
      <c r="M103" s="159"/>
      <c r="N103" s="159"/>
      <c r="O103" s="208"/>
      <c r="P103" s="158"/>
      <c r="Q103" s="159"/>
      <c r="R103" s="159"/>
      <c r="S103" s="161"/>
      <c r="T103" s="40"/>
      <c r="U103" s="153">
        <f t="shared" si="13"/>
        <v>0</v>
      </c>
      <c r="V103" s="65">
        <f t="shared" si="14"/>
        <v>0</v>
      </c>
      <c r="W103" s="65">
        <f t="shared" si="15"/>
        <v>25</v>
      </c>
      <c r="X103" s="65">
        <f t="shared" si="16"/>
        <v>0</v>
      </c>
      <c r="Y103" s="70">
        <f t="shared" si="17"/>
        <v>0</v>
      </c>
    </row>
    <row r="104" spans="1:25" ht="39.75" customHeight="1">
      <c r="A104" s="6"/>
      <c r="B104" s="7"/>
      <c r="C104" s="154" t="s">
        <v>118</v>
      </c>
      <c r="D104" s="157" t="s">
        <v>252</v>
      </c>
      <c r="E104" s="160"/>
      <c r="F104" s="158"/>
      <c r="G104" s="159"/>
      <c r="H104" s="159"/>
      <c r="I104" s="161"/>
      <c r="J104" s="160"/>
      <c r="K104" s="158"/>
      <c r="L104" s="159">
        <v>75</v>
      </c>
      <c r="M104" s="159"/>
      <c r="N104" s="159"/>
      <c r="O104" s="208"/>
      <c r="P104" s="158"/>
      <c r="Q104" s="159"/>
      <c r="R104" s="159"/>
      <c r="S104" s="161"/>
      <c r="T104" s="40"/>
      <c r="U104" s="153">
        <f t="shared" si="13"/>
        <v>0</v>
      </c>
      <c r="V104" s="65">
        <f t="shared" si="14"/>
        <v>0</v>
      </c>
      <c r="W104" s="65">
        <f t="shared" si="15"/>
        <v>75</v>
      </c>
      <c r="X104" s="65">
        <f t="shared" si="16"/>
        <v>0</v>
      </c>
      <c r="Y104" s="70">
        <f t="shared" si="17"/>
        <v>0</v>
      </c>
    </row>
    <row r="105" spans="1:25" ht="34.5" customHeight="1">
      <c r="A105" s="6"/>
      <c r="B105" s="7"/>
      <c r="C105" s="154" t="s">
        <v>119</v>
      </c>
      <c r="D105" s="164" t="s">
        <v>253</v>
      </c>
      <c r="E105" s="160"/>
      <c r="F105" s="158"/>
      <c r="G105" s="159"/>
      <c r="H105" s="159"/>
      <c r="I105" s="161"/>
      <c r="J105" s="160"/>
      <c r="K105" s="158"/>
      <c r="L105" s="159">
        <v>50</v>
      </c>
      <c r="M105" s="159"/>
      <c r="N105" s="159"/>
      <c r="O105" s="208"/>
      <c r="P105" s="158"/>
      <c r="Q105" s="159"/>
      <c r="R105" s="159"/>
      <c r="S105" s="161"/>
      <c r="T105" s="40"/>
      <c r="U105" s="153">
        <f t="shared" si="13"/>
        <v>0</v>
      </c>
      <c r="V105" s="65">
        <f t="shared" si="14"/>
        <v>0</v>
      </c>
      <c r="W105" s="65">
        <f t="shared" si="15"/>
        <v>50</v>
      </c>
      <c r="X105" s="65">
        <f t="shared" si="16"/>
        <v>0</v>
      </c>
      <c r="Y105" s="70">
        <f t="shared" si="17"/>
        <v>0</v>
      </c>
    </row>
    <row r="106" spans="1:25" ht="34.5" customHeight="1">
      <c r="A106" s="6"/>
      <c r="B106" s="7"/>
      <c r="C106" s="154" t="s">
        <v>120</v>
      </c>
      <c r="D106" s="164" t="s">
        <v>369</v>
      </c>
      <c r="E106" s="160"/>
      <c r="F106" s="158"/>
      <c r="G106" s="159"/>
      <c r="H106" s="159"/>
      <c r="I106" s="161"/>
      <c r="J106" s="160"/>
      <c r="K106" s="158"/>
      <c r="L106" s="159">
        <v>290</v>
      </c>
      <c r="M106" s="159"/>
      <c r="N106" s="159"/>
      <c r="O106" s="208"/>
      <c r="P106" s="158"/>
      <c r="Q106" s="159"/>
      <c r="R106" s="159"/>
      <c r="S106" s="161"/>
      <c r="T106" s="40"/>
      <c r="U106" s="153"/>
      <c r="V106" s="65"/>
      <c r="W106" s="65">
        <f t="shared" si="15"/>
        <v>290</v>
      </c>
      <c r="X106" s="65"/>
      <c r="Y106" s="70"/>
    </row>
    <row r="107" spans="1:25" ht="34.5" customHeight="1">
      <c r="A107" s="6"/>
      <c r="B107" s="7"/>
      <c r="C107" s="154" t="s">
        <v>121</v>
      </c>
      <c r="D107" s="164" t="s">
        <v>248</v>
      </c>
      <c r="E107" s="160"/>
      <c r="F107" s="158"/>
      <c r="G107" s="159"/>
      <c r="H107" s="159"/>
      <c r="I107" s="161"/>
      <c r="J107" s="160"/>
      <c r="K107" s="158"/>
      <c r="L107" s="159"/>
      <c r="M107" s="159">
        <v>825</v>
      </c>
      <c r="N107" s="159"/>
      <c r="O107" s="208"/>
      <c r="P107" s="158"/>
      <c r="Q107" s="159"/>
      <c r="R107" s="159"/>
      <c r="S107" s="161"/>
      <c r="T107" s="40"/>
      <c r="U107" s="153"/>
      <c r="V107" s="65"/>
      <c r="W107" s="65"/>
      <c r="X107" s="65">
        <f t="shared" si="16"/>
        <v>825</v>
      </c>
      <c r="Y107" s="70"/>
    </row>
    <row r="108" spans="1:25" ht="39" customHeight="1">
      <c r="A108" s="6"/>
      <c r="B108" s="7"/>
      <c r="C108" s="154" t="s">
        <v>122</v>
      </c>
      <c r="D108" s="164" t="s">
        <v>254</v>
      </c>
      <c r="E108" s="160"/>
      <c r="F108" s="158"/>
      <c r="G108" s="159"/>
      <c r="H108" s="159"/>
      <c r="I108" s="161"/>
      <c r="J108" s="160"/>
      <c r="K108" s="158"/>
      <c r="L108" s="159"/>
      <c r="M108" s="159">
        <v>110</v>
      </c>
      <c r="N108" s="159"/>
      <c r="O108" s="208"/>
      <c r="P108" s="158"/>
      <c r="Q108" s="159"/>
      <c r="R108" s="159"/>
      <c r="S108" s="161"/>
      <c r="T108" s="40"/>
      <c r="U108" s="153">
        <f t="shared" si="13"/>
        <v>0</v>
      </c>
      <c r="V108" s="65">
        <f t="shared" si="14"/>
        <v>0</v>
      </c>
      <c r="W108" s="65">
        <f t="shared" si="15"/>
        <v>0</v>
      </c>
      <c r="X108" s="65">
        <f t="shared" si="16"/>
        <v>110</v>
      </c>
      <c r="Y108" s="70">
        <f t="shared" si="17"/>
        <v>0</v>
      </c>
    </row>
    <row r="109" spans="1:25" ht="38.25" customHeight="1">
      <c r="A109" s="6"/>
      <c r="B109" s="7"/>
      <c r="C109" s="154" t="s">
        <v>123</v>
      </c>
      <c r="D109" s="157" t="s">
        <v>255</v>
      </c>
      <c r="E109" s="160"/>
      <c r="F109" s="158"/>
      <c r="G109" s="159"/>
      <c r="H109" s="159"/>
      <c r="I109" s="161"/>
      <c r="J109" s="160"/>
      <c r="K109" s="158"/>
      <c r="L109" s="159"/>
      <c r="M109" s="159">
        <v>205</v>
      </c>
      <c r="N109" s="159"/>
      <c r="O109" s="208"/>
      <c r="P109" s="158"/>
      <c r="Q109" s="159"/>
      <c r="R109" s="159"/>
      <c r="S109" s="161"/>
      <c r="T109" s="40"/>
      <c r="U109" s="153">
        <f t="shared" si="13"/>
        <v>0</v>
      </c>
      <c r="V109" s="65">
        <f t="shared" si="14"/>
        <v>0</v>
      </c>
      <c r="W109" s="65">
        <f t="shared" si="15"/>
        <v>0</v>
      </c>
      <c r="X109" s="65">
        <f t="shared" si="16"/>
        <v>205</v>
      </c>
      <c r="Y109" s="70">
        <f t="shared" si="17"/>
        <v>0</v>
      </c>
    </row>
    <row r="110" spans="1:25" ht="45" customHeight="1">
      <c r="A110" s="6"/>
      <c r="B110" s="7"/>
      <c r="C110" s="154" t="s">
        <v>150</v>
      </c>
      <c r="D110" s="209" t="s">
        <v>256</v>
      </c>
      <c r="E110" s="160"/>
      <c r="F110" s="158"/>
      <c r="G110" s="159"/>
      <c r="H110" s="159"/>
      <c r="I110" s="161"/>
      <c r="J110" s="160"/>
      <c r="K110" s="158"/>
      <c r="L110" s="159"/>
      <c r="M110" s="159">
        <v>110</v>
      </c>
      <c r="N110" s="159"/>
      <c r="O110" s="208"/>
      <c r="P110" s="158"/>
      <c r="Q110" s="159"/>
      <c r="R110" s="159"/>
      <c r="S110" s="161"/>
      <c r="T110" s="40"/>
      <c r="U110" s="153">
        <f t="shared" si="13"/>
        <v>0</v>
      </c>
      <c r="V110" s="65">
        <f t="shared" si="14"/>
        <v>0</v>
      </c>
      <c r="W110" s="65">
        <f t="shared" si="15"/>
        <v>0</v>
      </c>
      <c r="X110" s="65">
        <f t="shared" si="16"/>
        <v>110</v>
      </c>
      <c r="Y110" s="70">
        <f t="shared" si="17"/>
        <v>0</v>
      </c>
    </row>
    <row r="111" spans="1:25" ht="52.5" customHeight="1">
      <c r="A111" s="6"/>
      <c r="B111" s="7"/>
      <c r="C111" s="154" t="s">
        <v>124</v>
      </c>
      <c r="D111" s="157" t="s">
        <v>257</v>
      </c>
      <c r="E111" s="160"/>
      <c r="F111" s="158"/>
      <c r="G111" s="159"/>
      <c r="H111" s="159"/>
      <c r="I111" s="161"/>
      <c r="J111" s="160"/>
      <c r="K111" s="158"/>
      <c r="L111" s="159"/>
      <c r="M111" s="159">
        <v>390</v>
      </c>
      <c r="N111" s="159"/>
      <c r="O111" s="208"/>
      <c r="P111" s="158"/>
      <c r="Q111" s="159"/>
      <c r="R111" s="159"/>
      <c r="S111" s="161"/>
      <c r="T111" s="40"/>
      <c r="U111" s="153">
        <f t="shared" si="13"/>
        <v>0</v>
      </c>
      <c r="V111" s="65">
        <f t="shared" si="14"/>
        <v>0</v>
      </c>
      <c r="W111" s="65">
        <f t="shared" si="15"/>
        <v>0</v>
      </c>
      <c r="X111" s="65">
        <f t="shared" si="16"/>
        <v>390</v>
      </c>
      <c r="Y111" s="70">
        <f t="shared" si="17"/>
        <v>0</v>
      </c>
    </row>
    <row r="112" spans="1:25" ht="40.5" customHeight="1" thickBot="1">
      <c r="A112" s="6"/>
      <c r="B112" s="7"/>
      <c r="C112" s="154" t="s">
        <v>125</v>
      </c>
      <c r="D112" s="215" t="s">
        <v>258</v>
      </c>
      <c r="E112" s="160"/>
      <c r="F112" s="158"/>
      <c r="G112" s="159"/>
      <c r="H112" s="159"/>
      <c r="I112" s="161"/>
      <c r="J112" s="160"/>
      <c r="K112" s="158"/>
      <c r="L112" s="159"/>
      <c r="M112" s="159">
        <v>95</v>
      </c>
      <c r="N112" s="159"/>
      <c r="O112" s="208"/>
      <c r="P112" s="158"/>
      <c r="Q112" s="159"/>
      <c r="R112" s="159"/>
      <c r="S112" s="161"/>
      <c r="T112" s="40"/>
      <c r="U112" s="153">
        <f t="shared" si="13"/>
        <v>0</v>
      </c>
      <c r="V112" s="65">
        <f t="shared" si="14"/>
        <v>0</v>
      </c>
      <c r="W112" s="65">
        <f t="shared" si="15"/>
        <v>0</v>
      </c>
      <c r="X112" s="65">
        <f t="shared" si="16"/>
        <v>95</v>
      </c>
      <c r="Y112" s="70">
        <f t="shared" si="17"/>
        <v>0</v>
      </c>
    </row>
    <row r="113" spans="1:25" ht="46.5" customHeight="1" thickBot="1">
      <c r="A113" s="6"/>
      <c r="B113" s="7"/>
      <c r="C113" s="154" t="s">
        <v>126</v>
      </c>
      <c r="D113" s="215" t="s">
        <v>259</v>
      </c>
      <c r="E113" s="160"/>
      <c r="F113" s="158"/>
      <c r="G113" s="159"/>
      <c r="H113" s="159"/>
      <c r="I113" s="161"/>
      <c r="J113" s="160"/>
      <c r="K113" s="158"/>
      <c r="L113" s="159"/>
      <c r="M113" s="159">
        <v>115</v>
      </c>
      <c r="N113" s="159"/>
      <c r="O113" s="208"/>
      <c r="P113" s="158"/>
      <c r="Q113" s="159"/>
      <c r="R113" s="159"/>
      <c r="S113" s="161"/>
      <c r="T113" s="40"/>
      <c r="U113" s="153">
        <f t="shared" si="13"/>
        <v>0</v>
      </c>
      <c r="V113" s="65">
        <f t="shared" si="14"/>
        <v>0</v>
      </c>
      <c r="W113" s="65">
        <f t="shared" si="15"/>
        <v>0</v>
      </c>
      <c r="X113" s="65">
        <f t="shared" si="16"/>
        <v>115</v>
      </c>
      <c r="Y113" s="70">
        <f t="shared" si="17"/>
        <v>0</v>
      </c>
    </row>
    <row r="114" spans="1:25" ht="48" customHeight="1" thickBot="1">
      <c r="A114" s="6"/>
      <c r="B114" s="7"/>
      <c r="C114" s="154" t="s">
        <v>151</v>
      </c>
      <c r="D114" s="215" t="s">
        <v>260</v>
      </c>
      <c r="E114" s="160"/>
      <c r="F114" s="158"/>
      <c r="G114" s="159"/>
      <c r="H114" s="159"/>
      <c r="I114" s="161"/>
      <c r="J114" s="160"/>
      <c r="K114" s="158"/>
      <c r="L114" s="159"/>
      <c r="M114" s="159">
        <v>110</v>
      </c>
      <c r="N114" s="159"/>
      <c r="O114" s="208"/>
      <c r="P114" s="158"/>
      <c r="Q114" s="159"/>
      <c r="R114" s="159"/>
      <c r="S114" s="161"/>
      <c r="T114" s="40"/>
      <c r="U114" s="153">
        <f t="shared" si="13"/>
        <v>0</v>
      </c>
      <c r="V114" s="65">
        <f t="shared" si="14"/>
        <v>0</v>
      </c>
      <c r="W114" s="65">
        <f t="shared" si="15"/>
        <v>0</v>
      </c>
      <c r="X114" s="65">
        <f t="shared" si="16"/>
        <v>110</v>
      </c>
      <c r="Y114" s="70">
        <f t="shared" si="17"/>
        <v>0</v>
      </c>
    </row>
    <row r="115" spans="1:25" ht="58.5" customHeight="1" thickBot="1">
      <c r="A115" s="6"/>
      <c r="B115" s="7"/>
      <c r="C115" s="154" t="s">
        <v>127</v>
      </c>
      <c r="D115" s="215" t="s">
        <v>261</v>
      </c>
      <c r="E115" s="160"/>
      <c r="F115" s="158"/>
      <c r="G115" s="159"/>
      <c r="H115" s="159"/>
      <c r="I115" s="161"/>
      <c r="J115" s="160"/>
      <c r="K115" s="158"/>
      <c r="L115" s="159"/>
      <c r="M115" s="159">
        <v>330</v>
      </c>
      <c r="N115" s="159"/>
      <c r="O115" s="208"/>
      <c r="P115" s="158"/>
      <c r="Q115" s="159"/>
      <c r="R115" s="159"/>
      <c r="S115" s="161"/>
      <c r="T115" s="40"/>
      <c r="U115" s="153">
        <f t="shared" si="13"/>
        <v>0</v>
      </c>
      <c r="V115" s="65">
        <f t="shared" si="14"/>
        <v>0</v>
      </c>
      <c r="W115" s="65">
        <f t="shared" si="15"/>
        <v>0</v>
      </c>
      <c r="X115" s="65">
        <f t="shared" si="16"/>
        <v>330</v>
      </c>
      <c r="Y115" s="70">
        <f t="shared" si="17"/>
        <v>0</v>
      </c>
    </row>
    <row r="116" spans="1:25" ht="32.25" customHeight="1">
      <c r="A116" s="216"/>
      <c r="B116" s="217"/>
      <c r="C116" s="154" t="s">
        <v>128</v>
      </c>
      <c r="D116" s="218" t="s">
        <v>278</v>
      </c>
      <c r="E116" s="160"/>
      <c r="F116" s="158"/>
      <c r="G116" s="159"/>
      <c r="H116" s="159"/>
      <c r="I116" s="161"/>
      <c r="J116" s="160"/>
      <c r="K116" s="158"/>
      <c r="L116" s="159"/>
      <c r="M116" s="159">
        <v>232</v>
      </c>
      <c r="N116" s="159"/>
      <c r="O116" s="208"/>
      <c r="P116" s="158"/>
      <c r="Q116" s="159"/>
      <c r="R116" s="159"/>
      <c r="S116" s="161"/>
      <c r="T116" s="40"/>
      <c r="U116" s="153">
        <f t="shared" si="13"/>
        <v>0</v>
      </c>
      <c r="V116" s="65">
        <f t="shared" si="14"/>
        <v>0</v>
      </c>
      <c r="W116" s="65">
        <f t="shared" si="15"/>
        <v>0</v>
      </c>
      <c r="X116" s="65">
        <f t="shared" si="16"/>
        <v>232</v>
      </c>
      <c r="Y116" s="70">
        <f t="shared" si="17"/>
        <v>0</v>
      </c>
    </row>
    <row r="117" spans="1:25" ht="32.25" customHeight="1">
      <c r="A117" s="216"/>
      <c r="B117" s="217"/>
      <c r="C117" s="154" t="s">
        <v>129</v>
      </c>
      <c r="D117" s="218" t="s">
        <v>279</v>
      </c>
      <c r="E117" s="160"/>
      <c r="F117" s="158"/>
      <c r="G117" s="159"/>
      <c r="H117" s="159"/>
      <c r="I117" s="161"/>
      <c r="J117" s="160"/>
      <c r="K117" s="158"/>
      <c r="L117" s="159"/>
      <c r="M117" s="159">
        <v>6</v>
      </c>
      <c r="N117" s="159"/>
      <c r="O117" s="208"/>
      <c r="P117" s="158"/>
      <c r="Q117" s="159"/>
      <c r="R117" s="159"/>
      <c r="S117" s="161"/>
      <c r="T117" s="40"/>
      <c r="U117" s="153">
        <f t="shared" si="13"/>
        <v>0</v>
      </c>
      <c r="V117" s="65">
        <f t="shared" si="14"/>
        <v>0</v>
      </c>
      <c r="W117" s="65">
        <f t="shared" si="15"/>
        <v>0</v>
      </c>
      <c r="X117" s="65">
        <f t="shared" si="16"/>
        <v>6</v>
      </c>
      <c r="Y117" s="70">
        <f t="shared" si="17"/>
        <v>0</v>
      </c>
    </row>
    <row r="118" spans="1:25" ht="32.25" customHeight="1">
      <c r="A118" s="216"/>
      <c r="B118" s="217"/>
      <c r="C118" s="154" t="s">
        <v>130</v>
      </c>
      <c r="D118" s="218" t="s">
        <v>280</v>
      </c>
      <c r="E118" s="160"/>
      <c r="F118" s="158"/>
      <c r="G118" s="159"/>
      <c r="H118" s="159"/>
      <c r="I118" s="161"/>
      <c r="J118" s="160"/>
      <c r="K118" s="158"/>
      <c r="L118" s="159"/>
      <c r="M118" s="159">
        <v>34</v>
      </c>
      <c r="N118" s="159"/>
      <c r="O118" s="208"/>
      <c r="P118" s="158"/>
      <c r="Q118" s="159"/>
      <c r="R118" s="159"/>
      <c r="S118" s="161"/>
      <c r="T118" s="40"/>
      <c r="U118" s="153">
        <f aca="true" t="shared" si="18" ref="U118:U168">E118+J118+O118</f>
        <v>0</v>
      </c>
      <c r="V118" s="65">
        <f aca="true" t="shared" si="19" ref="V118:V135">SUM(F118+K118+P118)</f>
        <v>0</v>
      </c>
      <c r="W118" s="65">
        <f aca="true" t="shared" si="20" ref="W118:W135">G118+L118+Q118</f>
        <v>0</v>
      </c>
      <c r="X118" s="65">
        <f aca="true" t="shared" si="21" ref="X118:X135">H118+M118+R118</f>
        <v>34</v>
      </c>
      <c r="Y118" s="70">
        <f aca="true" t="shared" si="22" ref="Y118:Y135">I118+N118+S118</f>
        <v>0</v>
      </c>
    </row>
    <row r="119" spans="1:25" ht="32.25" customHeight="1">
      <c r="A119" s="216"/>
      <c r="B119" s="217"/>
      <c r="C119" s="154" t="s">
        <v>131</v>
      </c>
      <c r="D119" s="218" t="s">
        <v>281</v>
      </c>
      <c r="E119" s="160"/>
      <c r="F119" s="158"/>
      <c r="G119" s="159"/>
      <c r="H119" s="159"/>
      <c r="I119" s="161"/>
      <c r="J119" s="160"/>
      <c r="K119" s="158"/>
      <c r="L119" s="159"/>
      <c r="M119" s="159">
        <v>22</v>
      </c>
      <c r="N119" s="159"/>
      <c r="O119" s="208"/>
      <c r="P119" s="158"/>
      <c r="Q119" s="159"/>
      <c r="R119" s="159"/>
      <c r="S119" s="161"/>
      <c r="T119" s="40"/>
      <c r="U119" s="153">
        <f t="shared" si="18"/>
        <v>0</v>
      </c>
      <c r="V119" s="65">
        <f t="shared" si="19"/>
        <v>0</v>
      </c>
      <c r="W119" s="65">
        <f t="shared" si="20"/>
        <v>0</v>
      </c>
      <c r="X119" s="65">
        <f t="shared" si="21"/>
        <v>22</v>
      </c>
      <c r="Y119" s="70">
        <f t="shared" si="22"/>
        <v>0</v>
      </c>
    </row>
    <row r="120" spans="1:25" ht="32.25" customHeight="1">
      <c r="A120" s="216"/>
      <c r="B120" s="217"/>
      <c r="C120" s="154" t="s">
        <v>132</v>
      </c>
      <c r="D120" s="173" t="s">
        <v>282</v>
      </c>
      <c r="E120" s="160"/>
      <c r="F120" s="158"/>
      <c r="G120" s="159"/>
      <c r="H120" s="159"/>
      <c r="I120" s="161"/>
      <c r="J120" s="160"/>
      <c r="K120" s="158"/>
      <c r="L120" s="159"/>
      <c r="M120" s="159">
        <v>26</v>
      </c>
      <c r="N120" s="159"/>
      <c r="O120" s="208"/>
      <c r="P120" s="158"/>
      <c r="Q120" s="159"/>
      <c r="R120" s="159"/>
      <c r="S120" s="161"/>
      <c r="T120" s="40"/>
      <c r="U120" s="153">
        <f t="shared" si="18"/>
        <v>0</v>
      </c>
      <c r="V120" s="65">
        <f t="shared" si="19"/>
        <v>0</v>
      </c>
      <c r="W120" s="65">
        <f t="shared" si="20"/>
        <v>0</v>
      </c>
      <c r="X120" s="65">
        <f t="shared" si="21"/>
        <v>26</v>
      </c>
      <c r="Y120" s="70">
        <f t="shared" si="22"/>
        <v>0</v>
      </c>
    </row>
    <row r="121" spans="1:25" ht="32.25" customHeight="1">
      <c r="A121" s="216"/>
      <c r="B121" s="217"/>
      <c r="C121" s="154" t="s">
        <v>133</v>
      </c>
      <c r="D121" s="219" t="s">
        <v>283</v>
      </c>
      <c r="E121" s="160"/>
      <c r="F121" s="158"/>
      <c r="G121" s="159"/>
      <c r="H121" s="159"/>
      <c r="I121" s="161"/>
      <c r="J121" s="160"/>
      <c r="K121" s="158"/>
      <c r="L121" s="159"/>
      <c r="M121" s="159">
        <v>12</v>
      </c>
      <c r="N121" s="159"/>
      <c r="O121" s="208"/>
      <c r="P121" s="158"/>
      <c r="Q121" s="159"/>
      <c r="R121" s="159"/>
      <c r="S121" s="161"/>
      <c r="T121" s="40"/>
      <c r="U121" s="153">
        <f t="shared" si="18"/>
        <v>0</v>
      </c>
      <c r="V121" s="65">
        <f t="shared" si="19"/>
        <v>0</v>
      </c>
      <c r="W121" s="65">
        <f t="shared" si="20"/>
        <v>0</v>
      </c>
      <c r="X121" s="65">
        <f t="shared" si="21"/>
        <v>12</v>
      </c>
      <c r="Y121" s="70">
        <f t="shared" si="22"/>
        <v>0</v>
      </c>
    </row>
    <row r="122" spans="1:25" ht="32.25" customHeight="1">
      <c r="A122" s="216"/>
      <c r="B122" s="217"/>
      <c r="C122" s="154" t="s">
        <v>159</v>
      </c>
      <c r="D122" s="218" t="s">
        <v>285</v>
      </c>
      <c r="E122" s="160"/>
      <c r="F122" s="158"/>
      <c r="G122" s="159"/>
      <c r="H122" s="159"/>
      <c r="I122" s="161"/>
      <c r="J122" s="160"/>
      <c r="K122" s="158"/>
      <c r="L122" s="159"/>
      <c r="M122" s="159">
        <v>38</v>
      </c>
      <c r="N122" s="159"/>
      <c r="O122" s="208"/>
      <c r="P122" s="158"/>
      <c r="Q122" s="159"/>
      <c r="R122" s="159"/>
      <c r="S122" s="161"/>
      <c r="T122" s="40"/>
      <c r="U122" s="153">
        <f t="shared" si="18"/>
        <v>0</v>
      </c>
      <c r="V122" s="65">
        <f t="shared" si="19"/>
        <v>0</v>
      </c>
      <c r="W122" s="65">
        <f t="shared" si="20"/>
        <v>0</v>
      </c>
      <c r="X122" s="65">
        <f t="shared" si="21"/>
        <v>38</v>
      </c>
      <c r="Y122" s="70">
        <f t="shared" si="22"/>
        <v>0</v>
      </c>
    </row>
    <row r="123" spans="1:25" ht="32.25" customHeight="1">
      <c r="A123" s="216"/>
      <c r="B123" s="217"/>
      <c r="C123" s="154" t="s">
        <v>134</v>
      </c>
      <c r="D123" s="218" t="s">
        <v>286</v>
      </c>
      <c r="E123" s="160"/>
      <c r="F123" s="158"/>
      <c r="G123" s="159"/>
      <c r="H123" s="159"/>
      <c r="I123" s="161"/>
      <c r="J123" s="160"/>
      <c r="K123" s="158"/>
      <c r="L123" s="159"/>
      <c r="M123" s="159">
        <v>56</v>
      </c>
      <c r="N123" s="159"/>
      <c r="O123" s="208"/>
      <c r="P123" s="158"/>
      <c r="Q123" s="159"/>
      <c r="R123" s="159"/>
      <c r="S123" s="161"/>
      <c r="T123" s="40"/>
      <c r="U123" s="153">
        <f t="shared" si="18"/>
        <v>0</v>
      </c>
      <c r="V123" s="65">
        <f t="shared" si="19"/>
        <v>0</v>
      </c>
      <c r="W123" s="65">
        <f t="shared" si="20"/>
        <v>0</v>
      </c>
      <c r="X123" s="65">
        <f t="shared" si="21"/>
        <v>56</v>
      </c>
      <c r="Y123" s="70">
        <f t="shared" si="22"/>
        <v>0</v>
      </c>
    </row>
    <row r="124" spans="1:25" ht="32.25" customHeight="1">
      <c r="A124" s="216"/>
      <c r="B124" s="217"/>
      <c r="C124" s="154" t="s">
        <v>135</v>
      </c>
      <c r="D124" s="218" t="s">
        <v>288</v>
      </c>
      <c r="E124" s="160"/>
      <c r="F124" s="158"/>
      <c r="G124" s="159"/>
      <c r="H124" s="159"/>
      <c r="I124" s="161"/>
      <c r="J124" s="160"/>
      <c r="K124" s="158"/>
      <c r="L124" s="159"/>
      <c r="M124" s="159">
        <v>410</v>
      </c>
      <c r="N124" s="159"/>
      <c r="O124" s="208"/>
      <c r="P124" s="158"/>
      <c r="Q124" s="159"/>
      <c r="R124" s="159"/>
      <c r="S124" s="161"/>
      <c r="T124" s="40"/>
      <c r="U124" s="153">
        <f t="shared" si="18"/>
        <v>0</v>
      </c>
      <c r="V124" s="65">
        <f t="shared" si="19"/>
        <v>0</v>
      </c>
      <c r="W124" s="65">
        <f t="shared" si="20"/>
        <v>0</v>
      </c>
      <c r="X124" s="65">
        <f t="shared" si="21"/>
        <v>410</v>
      </c>
      <c r="Y124" s="70">
        <f t="shared" si="22"/>
        <v>0</v>
      </c>
    </row>
    <row r="125" spans="1:25" ht="32.25" customHeight="1">
      <c r="A125" s="216"/>
      <c r="B125" s="217"/>
      <c r="C125" s="154" t="s">
        <v>136</v>
      </c>
      <c r="D125" s="218" t="s">
        <v>291</v>
      </c>
      <c r="E125" s="160"/>
      <c r="F125" s="158"/>
      <c r="G125" s="159"/>
      <c r="H125" s="159"/>
      <c r="I125" s="161"/>
      <c r="J125" s="160"/>
      <c r="K125" s="158"/>
      <c r="L125" s="159"/>
      <c r="M125" s="159">
        <v>128</v>
      </c>
      <c r="N125" s="159"/>
      <c r="O125" s="208"/>
      <c r="P125" s="158"/>
      <c r="Q125" s="159"/>
      <c r="R125" s="159"/>
      <c r="S125" s="161"/>
      <c r="T125" s="40"/>
      <c r="U125" s="153">
        <f t="shared" si="18"/>
        <v>0</v>
      </c>
      <c r="V125" s="65">
        <f t="shared" si="19"/>
        <v>0</v>
      </c>
      <c r="W125" s="65">
        <f t="shared" si="20"/>
        <v>0</v>
      </c>
      <c r="X125" s="65">
        <f t="shared" si="21"/>
        <v>128</v>
      </c>
      <c r="Y125" s="70">
        <f t="shared" si="22"/>
        <v>0</v>
      </c>
    </row>
    <row r="126" spans="1:25" ht="32.25" customHeight="1">
      <c r="A126" s="216"/>
      <c r="B126" s="217"/>
      <c r="C126" s="154" t="s">
        <v>137</v>
      </c>
      <c r="D126" s="218" t="s">
        <v>289</v>
      </c>
      <c r="E126" s="160"/>
      <c r="F126" s="158"/>
      <c r="G126" s="159"/>
      <c r="H126" s="159"/>
      <c r="I126" s="161"/>
      <c r="J126" s="160"/>
      <c r="K126" s="158"/>
      <c r="L126" s="159"/>
      <c r="M126" s="159">
        <v>23</v>
      </c>
      <c r="N126" s="159"/>
      <c r="O126" s="208"/>
      <c r="P126" s="158"/>
      <c r="Q126" s="159"/>
      <c r="R126" s="159"/>
      <c r="S126" s="161"/>
      <c r="T126" s="40"/>
      <c r="U126" s="153">
        <f t="shared" si="18"/>
        <v>0</v>
      </c>
      <c r="V126" s="65">
        <f t="shared" si="19"/>
        <v>0</v>
      </c>
      <c r="W126" s="65">
        <f t="shared" si="20"/>
        <v>0</v>
      </c>
      <c r="X126" s="65">
        <f t="shared" si="21"/>
        <v>23</v>
      </c>
      <c r="Y126" s="70">
        <f t="shared" si="22"/>
        <v>0</v>
      </c>
    </row>
    <row r="127" spans="1:25" ht="32.25" customHeight="1">
      <c r="A127" s="216"/>
      <c r="B127" s="217"/>
      <c r="C127" s="154" t="s">
        <v>138</v>
      </c>
      <c r="D127" s="218" t="s">
        <v>290</v>
      </c>
      <c r="E127" s="160"/>
      <c r="F127" s="158"/>
      <c r="G127" s="159"/>
      <c r="H127" s="159"/>
      <c r="I127" s="161"/>
      <c r="J127" s="160"/>
      <c r="K127" s="158"/>
      <c r="L127" s="159"/>
      <c r="M127" s="159">
        <v>29</v>
      </c>
      <c r="N127" s="159"/>
      <c r="O127" s="208"/>
      <c r="P127" s="158"/>
      <c r="Q127" s="159"/>
      <c r="R127" s="159"/>
      <c r="S127" s="161"/>
      <c r="T127" s="40"/>
      <c r="U127" s="153">
        <f t="shared" si="18"/>
        <v>0</v>
      </c>
      <c r="V127" s="65">
        <f t="shared" si="19"/>
        <v>0</v>
      </c>
      <c r="W127" s="65">
        <f t="shared" si="20"/>
        <v>0</v>
      </c>
      <c r="X127" s="65">
        <f t="shared" si="21"/>
        <v>29</v>
      </c>
      <c r="Y127" s="70">
        <f t="shared" si="22"/>
        <v>0</v>
      </c>
    </row>
    <row r="128" spans="1:25" ht="32.25" customHeight="1">
      <c r="A128" s="216"/>
      <c r="B128" s="217"/>
      <c r="C128" s="154" t="s">
        <v>139</v>
      </c>
      <c r="D128" s="218" t="s">
        <v>292</v>
      </c>
      <c r="E128" s="160"/>
      <c r="F128" s="158"/>
      <c r="G128" s="159"/>
      <c r="H128" s="159"/>
      <c r="I128" s="161"/>
      <c r="J128" s="160"/>
      <c r="K128" s="158"/>
      <c r="L128" s="159"/>
      <c r="M128" s="159">
        <v>7</v>
      </c>
      <c r="N128" s="159"/>
      <c r="O128" s="208"/>
      <c r="P128" s="158"/>
      <c r="Q128" s="159"/>
      <c r="R128" s="159"/>
      <c r="S128" s="161"/>
      <c r="T128" s="40"/>
      <c r="U128" s="153">
        <f t="shared" si="18"/>
        <v>0</v>
      </c>
      <c r="V128" s="65">
        <f t="shared" si="19"/>
        <v>0</v>
      </c>
      <c r="W128" s="65">
        <f t="shared" si="20"/>
        <v>0</v>
      </c>
      <c r="X128" s="65">
        <f t="shared" si="21"/>
        <v>7</v>
      </c>
      <c r="Y128" s="70">
        <f t="shared" si="22"/>
        <v>0</v>
      </c>
    </row>
    <row r="129" spans="1:25" ht="32.25" customHeight="1">
      <c r="A129" s="216"/>
      <c r="B129" s="217"/>
      <c r="C129" s="154" t="s">
        <v>140</v>
      </c>
      <c r="D129" s="218" t="s">
        <v>284</v>
      </c>
      <c r="E129" s="160"/>
      <c r="F129" s="158"/>
      <c r="G129" s="159"/>
      <c r="H129" s="159"/>
      <c r="I129" s="161"/>
      <c r="J129" s="160"/>
      <c r="K129" s="158"/>
      <c r="L129" s="159"/>
      <c r="M129" s="159"/>
      <c r="N129" s="159">
        <v>45</v>
      </c>
      <c r="O129" s="208"/>
      <c r="P129" s="158"/>
      <c r="Q129" s="159"/>
      <c r="R129" s="159"/>
      <c r="S129" s="161"/>
      <c r="T129" s="40"/>
      <c r="U129" s="153"/>
      <c r="V129" s="65"/>
      <c r="W129" s="65"/>
      <c r="X129" s="65">
        <f t="shared" si="21"/>
        <v>0</v>
      </c>
      <c r="Y129" s="70">
        <f t="shared" si="22"/>
        <v>45</v>
      </c>
    </row>
    <row r="130" spans="1:25" ht="32.25" customHeight="1">
      <c r="A130" s="6"/>
      <c r="B130" s="7"/>
      <c r="C130" s="154" t="s">
        <v>141</v>
      </c>
      <c r="D130" s="218" t="s">
        <v>287</v>
      </c>
      <c r="E130" s="160"/>
      <c r="F130" s="158"/>
      <c r="G130" s="159"/>
      <c r="H130" s="159"/>
      <c r="I130" s="161"/>
      <c r="J130" s="160"/>
      <c r="K130" s="158"/>
      <c r="L130" s="159"/>
      <c r="M130" s="159"/>
      <c r="N130" s="159">
        <v>20</v>
      </c>
      <c r="O130" s="208"/>
      <c r="P130" s="158"/>
      <c r="Q130" s="159"/>
      <c r="R130" s="159"/>
      <c r="S130" s="161"/>
      <c r="T130" s="40"/>
      <c r="U130" s="153"/>
      <c r="V130" s="65"/>
      <c r="W130" s="65"/>
      <c r="X130" s="65">
        <f t="shared" si="21"/>
        <v>0</v>
      </c>
      <c r="Y130" s="70">
        <f t="shared" si="22"/>
        <v>20</v>
      </c>
    </row>
    <row r="131" spans="1:25" ht="32.25" customHeight="1">
      <c r="A131" s="6"/>
      <c r="B131" s="7"/>
      <c r="C131" s="154" t="s">
        <v>152</v>
      </c>
      <c r="D131" s="218" t="s">
        <v>293</v>
      </c>
      <c r="E131" s="160"/>
      <c r="F131" s="158"/>
      <c r="G131" s="159"/>
      <c r="H131" s="159"/>
      <c r="I131" s="161"/>
      <c r="J131" s="160"/>
      <c r="K131" s="158"/>
      <c r="L131" s="159"/>
      <c r="M131" s="159"/>
      <c r="N131" s="159">
        <v>20</v>
      </c>
      <c r="O131" s="208"/>
      <c r="P131" s="158"/>
      <c r="Q131" s="159"/>
      <c r="R131" s="159"/>
      <c r="S131" s="161"/>
      <c r="T131" s="40"/>
      <c r="U131" s="153">
        <f t="shared" si="18"/>
        <v>0</v>
      </c>
      <c r="V131" s="65">
        <f t="shared" si="19"/>
        <v>0</v>
      </c>
      <c r="W131" s="65">
        <f t="shared" si="20"/>
        <v>0</v>
      </c>
      <c r="X131" s="65">
        <f t="shared" si="21"/>
        <v>0</v>
      </c>
      <c r="Y131" s="70">
        <f t="shared" si="22"/>
        <v>20</v>
      </c>
    </row>
    <row r="132" spans="1:25" ht="32.25" customHeight="1">
      <c r="A132" s="6"/>
      <c r="B132" s="7"/>
      <c r="C132" s="154" t="s">
        <v>154</v>
      </c>
      <c r="D132" s="218" t="s">
        <v>294</v>
      </c>
      <c r="E132" s="160"/>
      <c r="F132" s="158"/>
      <c r="G132" s="159"/>
      <c r="H132" s="159"/>
      <c r="I132" s="161"/>
      <c r="J132" s="160"/>
      <c r="K132" s="158"/>
      <c r="L132" s="159"/>
      <c r="M132" s="159"/>
      <c r="N132" s="159">
        <v>175</v>
      </c>
      <c r="O132" s="208"/>
      <c r="P132" s="158"/>
      <c r="Q132" s="159"/>
      <c r="R132" s="159"/>
      <c r="S132" s="161"/>
      <c r="T132" s="40"/>
      <c r="U132" s="153">
        <f t="shared" si="18"/>
        <v>0</v>
      </c>
      <c r="V132" s="65">
        <f t="shared" si="19"/>
        <v>0</v>
      </c>
      <c r="W132" s="65">
        <f t="shared" si="20"/>
        <v>0</v>
      </c>
      <c r="X132" s="65">
        <f t="shared" si="21"/>
        <v>0</v>
      </c>
      <c r="Y132" s="70">
        <f t="shared" si="22"/>
        <v>175</v>
      </c>
    </row>
    <row r="133" spans="1:25" ht="32.25" customHeight="1">
      <c r="A133" s="6"/>
      <c r="B133" s="7"/>
      <c r="C133" s="154" t="s">
        <v>155</v>
      </c>
      <c r="D133" s="218" t="s">
        <v>295</v>
      </c>
      <c r="E133" s="160"/>
      <c r="F133" s="158"/>
      <c r="G133" s="159"/>
      <c r="H133" s="159"/>
      <c r="I133" s="161"/>
      <c r="J133" s="160"/>
      <c r="K133" s="158"/>
      <c r="L133" s="159"/>
      <c r="M133" s="159"/>
      <c r="N133" s="159">
        <v>190</v>
      </c>
      <c r="O133" s="208"/>
      <c r="P133" s="158"/>
      <c r="Q133" s="159"/>
      <c r="R133" s="159"/>
      <c r="S133" s="161"/>
      <c r="T133" s="40"/>
      <c r="U133" s="153">
        <f t="shared" si="18"/>
        <v>0</v>
      </c>
      <c r="V133" s="65">
        <f t="shared" si="19"/>
        <v>0</v>
      </c>
      <c r="W133" s="65">
        <f t="shared" si="20"/>
        <v>0</v>
      </c>
      <c r="X133" s="65">
        <f t="shared" si="21"/>
        <v>0</v>
      </c>
      <c r="Y133" s="70">
        <f t="shared" si="22"/>
        <v>190</v>
      </c>
    </row>
    <row r="134" spans="1:25" ht="32.25" customHeight="1">
      <c r="A134" s="6"/>
      <c r="B134" s="7"/>
      <c r="C134" s="154" t="s">
        <v>156</v>
      </c>
      <c r="D134" s="218" t="s">
        <v>296</v>
      </c>
      <c r="E134" s="160"/>
      <c r="F134" s="158"/>
      <c r="G134" s="159"/>
      <c r="H134" s="159"/>
      <c r="I134" s="161"/>
      <c r="J134" s="160"/>
      <c r="K134" s="158"/>
      <c r="L134" s="159"/>
      <c r="M134" s="159"/>
      <c r="N134" s="159">
        <v>236</v>
      </c>
      <c r="O134" s="208"/>
      <c r="P134" s="158"/>
      <c r="Q134" s="159"/>
      <c r="R134" s="159"/>
      <c r="S134" s="161"/>
      <c r="T134" s="40"/>
      <c r="U134" s="153">
        <f t="shared" si="18"/>
        <v>0</v>
      </c>
      <c r="V134" s="65">
        <f t="shared" si="19"/>
        <v>0</v>
      </c>
      <c r="W134" s="65">
        <f t="shared" si="20"/>
        <v>0</v>
      </c>
      <c r="X134" s="65">
        <f t="shared" si="21"/>
        <v>0</v>
      </c>
      <c r="Y134" s="70">
        <f t="shared" si="22"/>
        <v>236</v>
      </c>
    </row>
    <row r="135" spans="1:25" ht="32.25" customHeight="1">
      <c r="A135" s="6"/>
      <c r="B135" s="7"/>
      <c r="C135" s="154" t="s">
        <v>157</v>
      </c>
      <c r="D135" s="218" t="s">
        <v>297</v>
      </c>
      <c r="E135" s="160"/>
      <c r="F135" s="158"/>
      <c r="G135" s="159"/>
      <c r="H135" s="159"/>
      <c r="I135" s="161"/>
      <c r="J135" s="160"/>
      <c r="K135" s="158"/>
      <c r="L135" s="159"/>
      <c r="M135" s="159"/>
      <c r="N135" s="159">
        <v>127</v>
      </c>
      <c r="O135" s="208"/>
      <c r="P135" s="158"/>
      <c r="Q135" s="159"/>
      <c r="R135" s="159"/>
      <c r="S135" s="161"/>
      <c r="T135" s="40"/>
      <c r="U135" s="153">
        <f t="shared" si="18"/>
        <v>0</v>
      </c>
      <c r="V135" s="65">
        <f t="shared" si="19"/>
        <v>0</v>
      </c>
      <c r="W135" s="65">
        <f t="shared" si="20"/>
        <v>0</v>
      </c>
      <c r="X135" s="65">
        <f t="shared" si="21"/>
        <v>0</v>
      </c>
      <c r="Y135" s="70">
        <f t="shared" si="22"/>
        <v>127</v>
      </c>
    </row>
    <row r="136" spans="1:25" ht="32.25" customHeight="1">
      <c r="A136" s="6"/>
      <c r="B136" s="7"/>
      <c r="C136" s="154" t="s">
        <v>160</v>
      </c>
      <c r="D136" s="218" t="s">
        <v>298</v>
      </c>
      <c r="E136" s="160"/>
      <c r="F136" s="158"/>
      <c r="G136" s="159"/>
      <c r="H136" s="159"/>
      <c r="I136" s="161"/>
      <c r="J136" s="160"/>
      <c r="K136" s="158"/>
      <c r="L136" s="159"/>
      <c r="M136" s="159"/>
      <c r="N136" s="159">
        <v>232</v>
      </c>
      <c r="O136" s="208"/>
      <c r="P136" s="158"/>
      <c r="Q136" s="159"/>
      <c r="R136" s="159"/>
      <c r="S136" s="161"/>
      <c r="T136" s="40"/>
      <c r="U136" s="153">
        <f t="shared" si="18"/>
        <v>0</v>
      </c>
      <c r="V136" s="65">
        <f aca="true" t="shared" si="23" ref="V136:V194">SUM(F136+K136+P136)</f>
        <v>0</v>
      </c>
      <c r="W136" s="65">
        <f aca="true" t="shared" si="24" ref="W136:W194">G136+L136+Q136</f>
        <v>0</v>
      </c>
      <c r="X136" s="65">
        <f aca="true" t="shared" si="25" ref="X136:X194">H136+M136+R136</f>
        <v>0</v>
      </c>
      <c r="Y136" s="70">
        <f aca="true" t="shared" si="26" ref="Y136:Y194">I136+N136+S136</f>
        <v>232</v>
      </c>
    </row>
    <row r="137" spans="1:25" ht="32.25" customHeight="1">
      <c r="A137" s="6"/>
      <c r="B137" s="7"/>
      <c r="C137" s="154" t="s">
        <v>161</v>
      </c>
      <c r="D137" s="218" t="s">
        <v>299</v>
      </c>
      <c r="E137" s="160"/>
      <c r="F137" s="158"/>
      <c r="G137" s="159"/>
      <c r="H137" s="159"/>
      <c r="I137" s="161"/>
      <c r="J137" s="160"/>
      <c r="K137" s="158"/>
      <c r="L137" s="159"/>
      <c r="M137" s="159"/>
      <c r="N137" s="159">
        <v>190</v>
      </c>
      <c r="O137" s="208"/>
      <c r="P137" s="158"/>
      <c r="Q137" s="159"/>
      <c r="R137" s="159"/>
      <c r="S137" s="161"/>
      <c r="T137" s="40"/>
      <c r="U137" s="153">
        <f t="shared" si="18"/>
        <v>0</v>
      </c>
      <c r="V137" s="65">
        <f t="shared" si="23"/>
        <v>0</v>
      </c>
      <c r="W137" s="65">
        <f t="shared" si="24"/>
        <v>0</v>
      </c>
      <c r="X137" s="65">
        <f t="shared" si="25"/>
        <v>0</v>
      </c>
      <c r="Y137" s="70">
        <f t="shared" si="26"/>
        <v>190</v>
      </c>
    </row>
    <row r="138" spans="1:25" ht="32.25" customHeight="1">
      <c r="A138" s="6"/>
      <c r="B138" s="7"/>
      <c r="C138" s="154" t="s">
        <v>162</v>
      </c>
      <c r="D138" s="218" t="s">
        <v>300</v>
      </c>
      <c r="E138" s="160"/>
      <c r="F138" s="158"/>
      <c r="G138" s="159"/>
      <c r="H138" s="159"/>
      <c r="I138" s="161"/>
      <c r="J138" s="160"/>
      <c r="K138" s="158"/>
      <c r="L138" s="159"/>
      <c r="M138" s="159"/>
      <c r="N138" s="159">
        <v>177</v>
      </c>
      <c r="O138" s="208"/>
      <c r="P138" s="158"/>
      <c r="Q138" s="159"/>
      <c r="R138" s="159"/>
      <c r="S138" s="161"/>
      <c r="T138" s="40"/>
      <c r="U138" s="153">
        <f t="shared" si="18"/>
        <v>0</v>
      </c>
      <c r="V138" s="65">
        <f t="shared" si="23"/>
        <v>0</v>
      </c>
      <c r="W138" s="65">
        <f t="shared" si="24"/>
        <v>0</v>
      </c>
      <c r="X138" s="65">
        <f t="shared" si="25"/>
        <v>0</v>
      </c>
      <c r="Y138" s="70">
        <f t="shared" si="26"/>
        <v>177</v>
      </c>
    </row>
    <row r="139" spans="1:25" ht="32.25" customHeight="1">
      <c r="A139" s="6"/>
      <c r="B139" s="7"/>
      <c r="C139" s="154" t="s">
        <v>163</v>
      </c>
      <c r="D139" s="218" t="s">
        <v>301</v>
      </c>
      <c r="E139" s="160"/>
      <c r="F139" s="158"/>
      <c r="G139" s="159"/>
      <c r="H139" s="159"/>
      <c r="I139" s="161"/>
      <c r="J139" s="160"/>
      <c r="K139" s="158"/>
      <c r="L139" s="159"/>
      <c r="M139" s="159"/>
      <c r="N139" s="159">
        <v>84</v>
      </c>
      <c r="O139" s="208"/>
      <c r="P139" s="158"/>
      <c r="Q139" s="159"/>
      <c r="R139" s="159"/>
      <c r="S139" s="161"/>
      <c r="T139" s="40"/>
      <c r="U139" s="153"/>
      <c r="V139" s="65">
        <f t="shared" si="23"/>
        <v>0</v>
      </c>
      <c r="W139" s="65">
        <f t="shared" si="24"/>
        <v>0</v>
      </c>
      <c r="X139" s="65">
        <f t="shared" si="25"/>
        <v>0</v>
      </c>
      <c r="Y139" s="70">
        <f t="shared" si="26"/>
        <v>84</v>
      </c>
    </row>
    <row r="140" spans="1:25" ht="32.25" customHeight="1">
      <c r="A140" s="6"/>
      <c r="B140" s="7"/>
      <c r="C140" s="154" t="s">
        <v>164</v>
      </c>
      <c r="D140" s="218" t="s">
        <v>302</v>
      </c>
      <c r="E140" s="160"/>
      <c r="F140" s="158"/>
      <c r="G140" s="159"/>
      <c r="H140" s="159"/>
      <c r="I140" s="161"/>
      <c r="J140" s="160"/>
      <c r="K140" s="158"/>
      <c r="L140" s="159"/>
      <c r="M140" s="159"/>
      <c r="N140" s="159">
        <v>74</v>
      </c>
      <c r="O140" s="208"/>
      <c r="P140" s="158"/>
      <c r="Q140" s="159"/>
      <c r="R140" s="159"/>
      <c r="S140" s="161"/>
      <c r="T140" s="40"/>
      <c r="U140" s="153"/>
      <c r="V140" s="65">
        <f t="shared" si="23"/>
        <v>0</v>
      </c>
      <c r="W140" s="65">
        <f t="shared" si="24"/>
        <v>0</v>
      </c>
      <c r="X140" s="65">
        <f t="shared" si="25"/>
        <v>0</v>
      </c>
      <c r="Y140" s="70">
        <f t="shared" si="26"/>
        <v>74</v>
      </c>
    </row>
    <row r="141" spans="1:25" ht="32.25" customHeight="1">
      <c r="A141" s="6"/>
      <c r="B141" s="7"/>
      <c r="C141" s="154" t="s">
        <v>165</v>
      </c>
      <c r="D141" s="218" t="s">
        <v>303</v>
      </c>
      <c r="E141" s="160"/>
      <c r="F141" s="158"/>
      <c r="G141" s="159"/>
      <c r="H141" s="159"/>
      <c r="I141" s="161"/>
      <c r="J141" s="160"/>
      <c r="K141" s="158"/>
      <c r="L141" s="159"/>
      <c r="M141" s="159"/>
      <c r="N141" s="159">
        <v>20</v>
      </c>
      <c r="O141" s="208"/>
      <c r="P141" s="158"/>
      <c r="Q141" s="159"/>
      <c r="R141" s="159"/>
      <c r="S141" s="161"/>
      <c r="T141" s="40"/>
      <c r="U141" s="153"/>
      <c r="V141" s="65">
        <f t="shared" si="23"/>
        <v>0</v>
      </c>
      <c r="W141" s="65">
        <f t="shared" si="24"/>
        <v>0</v>
      </c>
      <c r="X141" s="65">
        <f t="shared" si="25"/>
        <v>0</v>
      </c>
      <c r="Y141" s="70">
        <f t="shared" si="26"/>
        <v>20</v>
      </c>
    </row>
    <row r="142" spans="1:25" ht="32.25" customHeight="1">
      <c r="A142" s="6"/>
      <c r="B142" s="7"/>
      <c r="C142" s="154" t="s">
        <v>319</v>
      </c>
      <c r="D142" s="218" t="s">
        <v>304</v>
      </c>
      <c r="E142" s="160"/>
      <c r="F142" s="158"/>
      <c r="G142" s="159"/>
      <c r="H142" s="159"/>
      <c r="I142" s="161"/>
      <c r="J142" s="160"/>
      <c r="K142" s="158"/>
      <c r="L142" s="159"/>
      <c r="M142" s="159"/>
      <c r="N142" s="159">
        <v>23</v>
      </c>
      <c r="O142" s="208"/>
      <c r="P142" s="158"/>
      <c r="Q142" s="159"/>
      <c r="R142" s="159"/>
      <c r="S142" s="161"/>
      <c r="T142" s="40"/>
      <c r="U142" s="153"/>
      <c r="V142" s="65">
        <f t="shared" si="23"/>
        <v>0</v>
      </c>
      <c r="W142" s="65">
        <f t="shared" si="24"/>
        <v>0</v>
      </c>
      <c r="X142" s="65">
        <f t="shared" si="25"/>
        <v>0</v>
      </c>
      <c r="Y142" s="70">
        <f t="shared" si="26"/>
        <v>23</v>
      </c>
    </row>
    <row r="143" spans="1:25" ht="32.25" customHeight="1">
      <c r="A143" s="6"/>
      <c r="B143" s="7"/>
      <c r="C143" s="154" t="s">
        <v>320</v>
      </c>
      <c r="D143" s="218" t="s">
        <v>305</v>
      </c>
      <c r="E143" s="160"/>
      <c r="F143" s="158"/>
      <c r="G143" s="159"/>
      <c r="H143" s="159"/>
      <c r="I143" s="161"/>
      <c r="J143" s="160"/>
      <c r="K143" s="158"/>
      <c r="L143" s="159"/>
      <c r="M143" s="159"/>
      <c r="N143" s="159">
        <v>5</v>
      </c>
      <c r="O143" s="208"/>
      <c r="P143" s="158"/>
      <c r="Q143" s="159"/>
      <c r="R143" s="159"/>
      <c r="S143" s="161"/>
      <c r="T143" s="40"/>
      <c r="U143" s="153"/>
      <c r="V143" s="65">
        <f t="shared" si="23"/>
        <v>0</v>
      </c>
      <c r="W143" s="65">
        <f t="shared" si="24"/>
        <v>0</v>
      </c>
      <c r="X143" s="65">
        <f t="shared" si="25"/>
        <v>0</v>
      </c>
      <c r="Y143" s="70">
        <f t="shared" si="26"/>
        <v>5</v>
      </c>
    </row>
    <row r="144" spans="1:25" ht="32.25" customHeight="1">
      <c r="A144" s="6"/>
      <c r="B144" s="7"/>
      <c r="C144" s="154" t="s">
        <v>321</v>
      </c>
      <c r="D144" s="218" t="s">
        <v>306</v>
      </c>
      <c r="E144" s="160"/>
      <c r="F144" s="158"/>
      <c r="G144" s="159"/>
      <c r="H144" s="159"/>
      <c r="I144" s="161"/>
      <c r="J144" s="160"/>
      <c r="K144" s="158"/>
      <c r="L144" s="159"/>
      <c r="M144" s="159"/>
      <c r="N144" s="159">
        <v>9</v>
      </c>
      <c r="O144" s="208"/>
      <c r="P144" s="158"/>
      <c r="Q144" s="159"/>
      <c r="R144" s="159"/>
      <c r="S144" s="161"/>
      <c r="T144" s="40"/>
      <c r="U144" s="153">
        <f t="shared" si="18"/>
        <v>0</v>
      </c>
      <c r="V144" s="65">
        <f t="shared" si="23"/>
        <v>0</v>
      </c>
      <c r="W144" s="65">
        <f t="shared" si="24"/>
        <v>0</v>
      </c>
      <c r="X144" s="65">
        <f t="shared" si="25"/>
        <v>0</v>
      </c>
      <c r="Y144" s="70">
        <f t="shared" si="26"/>
        <v>9</v>
      </c>
    </row>
    <row r="145" spans="1:25" ht="32.25" customHeight="1">
      <c r="A145" s="6"/>
      <c r="B145" s="7"/>
      <c r="C145" s="154" t="s">
        <v>322</v>
      </c>
      <c r="D145" s="218" t="s">
        <v>307</v>
      </c>
      <c r="E145" s="160"/>
      <c r="F145" s="158"/>
      <c r="G145" s="159"/>
      <c r="H145" s="159"/>
      <c r="I145" s="161"/>
      <c r="J145" s="160"/>
      <c r="K145" s="158"/>
      <c r="L145" s="159"/>
      <c r="M145" s="159"/>
      <c r="N145" s="159">
        <v>22</v>
      </c>
      <c r="O145" s="208"/>
      <c r="P145" s="158"/>
      <c r="Q145" s="159"/>
      <c r="R145" s="159"/>
      <c r="S145" s="161"/>
      <c r="T145" s="40"/>
      <c r="U145" s="153">
        <f t="shared" si="18"/>
        <v>0</v>
      </c>
      <c r="V145" s="65">
        <f t="shared" si="23"/>
        <v>0</v>
      </c>
      <c r="W145" s="65">
        <f t="shared" si="24"/>
        <v>0</v>
      </c>
      <c r="X145" s="65">
        <f t="shared" si="25"/>
        <v>0</v>
      </c>
      <c r="Y145" s="70">
        <f t="shared" si="26"/>
        <v>22</v>
      </c>
    </row>
    <row r="146" spans="1:25" ht="32.25" customHeight="1">
      <c r="A146" s="6"/>
      <c r="B146" s="7"/>
      <c r="C146" s="154" t="s">
        <v>323</v>
      </c>
      <c r="D146" s="218" t="s">
        <v>308</v>
      </c>
      <c r="E146" s="160"/>
      <c r="F146" s="158"/>
      <c r="G146" s="159"/>
      <c r="H146" s="159"/>
      <c r="I146" s="161"/>
      <c r="J146" s="160"/>
      <c r="K146" s="158"/>
      <c r="L146" s="159"/>
      <c r="M146" s="159"/>
      <c r="N146" s="159">
        <v>27</v>
      </c>
      <c r="O146" s="208"/>
      <c r="P146" s="158"/>
      <c r="Q146" s="159"/>
      <c r="R146" s="159"/>
      <c r="S146" s="161"/>
      <c r="T146" s="40"/>
      <c r="U146" s="153">
        <f t="shared" si="18"/>
        <v>0</v>
      </c>
      <c r="V146" s="65">
        <f t="shared" si="23"/>
        <v>0</v>
      </c>
      <c r="W146" s="65">
        <f t="shared" si="24"/>
        <v>0</v>
      </c>
      <c r="X146" s="65">
        <f t="shared" si="25"/>
        <v>0</v>
      </c>
      <c r="Y146" s="70">
        <f t="shared" si="26"/>
        <v>27</v>
      </c>
    </row>
    <row r="147" spans="1:25" ht="32.25" customHeight="1">
      <c r="A147" s="6"/>
      <c r="B147" s="7"/>
      <c r="C147" s="154" t="s">
        <v>324</v>
      </c>
      <c r="D147" s="218" t="s">
        <v>309</v>
      </c>
      <c r="E147" s="160"/>
      <c r="F147" s="158"/>
      <c r="G147" s="159"/>
      <c r="H147" s="159"/>
      <c r="I147" s="161"/>
      <c r="J147" s="160"/>
      <c r="K147" s="158"/>
      <c r="L147" s="159"/>
      <c r="M147" s="159"/>
      <c r="N147" s="159">
        <v>20</v>
      </c>
      <c r="O147" s="208"/>
      <c r="P147" s="158"/>
      <c r="Q147" s="159"/>
      <c r="R147" s="159"/>
      <c r="S147" s="161"/>
      <c r="T147" s="40"/>
      <c r="U147" s="153">
        <f t="shared" si="18"/>
        <v>0</v>
      </c>
      <c r="V147" s="65">
        <f t="shared" si="23"/>
        <v>0</v>
      </c>
      <c r="W147" s="65">
        <f t="shared" si="24"/>
        <v>0</v>
      </c>
      <c r="X147" s="65">
        <f t="shared" si="25"/>
        <v>0</v>
      </c>
      <c r="Y147" s="70">
        <f t="shared" si="26"/>
        <v>20</v>
      </c>
    </row>
    <row r="148" spans="1:25" ht="32.25" customHeight="1">
      <c r="A148" s="6"/>
      <c r="B148" s="7"/>
      <c r="C148" s="154" t="s">
        <v>325</v>
      </c>
      <c r="D148" s="218" t="s">
        <v>310</v>
      </c>
      <c r="E148" s="160"/>
      <c r="F148" s="158"/>
      <c r="G148" s="159"/>
      <c r="H148" s="159"/>
      <c r="I148" s="161"/>
      <c r="J148" s="160"/>
      <c r="K148" s="158"/>
      <c r="L148" s="159"/>
      <c r="M148" s="159"/>
      <c r="N148" s="159">
        <v>88</v>
      </c>
      <c r="O148" s="208"/>
      <c r="P148" s="158"/>
      <c r="Q148" s="159"/>
      <c r="R148" s="159"/>
      <c r="S148" s="161"/>
      <c r="T148" s="40"/>
      <c r="U148" s="153">
        <f t="shared" si="18"/>
        <v>0</v>
      </c>
      <c r="V148" s="65">
        <f t="shared" si="23"/>
        <v>0</v>
      </c>
      <c r="W148" s="65">
        <f t="shared" si="24"/>
        <v>0</v>
      </c>
      <c r="X148" s="65">
        <f t="shared" si="25"/>
        <v>0</v>
      </c>
      <c r="Y148" s="70">
        <f t="shared" si="26"/>
        <v>88</v>
      </c>
    </row>
    <row r="149" spans="1:25" ht="32.25" customHeight="1">
      <c r="A149" s="6"/>
      <c r="B149" s="7"/>
      <c r="C149" s="154" t="s">
        <v>326</v>
      </c>
      <c r="D149" s="218" t="s">
        <v>311</v>
      </c>
      <c r="E149" s="160"/>
      <c r="F149" s="158"/>
      <c r="G149" s="159"/>
      <c r="H149" s="159"/>
      <c r="I149" s="161"/>
      <c r="J149" s="160"/>
      <c r="K149" s="158"/>
      <c r="L149" s="159"/>
      <c r="M149" s="159"/>
      <c r="N149" s="159">
        <v>23</v>
      </c>
      <c r="O149" s="208"/>
      <c r="P149" s="158"/>
      <c r="Q149" s="159"/>
      <c r="R149" s="159"/>
      <c r="S149" s="161"/>
      <c r="T149" s="40"/>
      <c r="U149" s="153"/>
      <c r="V149" s="65">
        <f t="shared" si="23"/>
        <v>0</v>
      </c>
      <c r="W149" s="65">
        <f t="shared" si="24"/>
        <v>0</v>
      </c>
      <c r="X149" s="65">
        <f t="shared" si="25"/>
        <v>0</v>
      </c>
      <c r="Y149" s="70">
        <f t="shared" si="26"/>
        <v>23</v>
      </c>
    </row>
    <row r="150" spans="1:25" ht="32.25" customHeight="1">
      <c r="A150" s="6"/>
      <c r="B150" s="7"/>
      <c r="C150" s="220" t="s">
        <v>327</v>
      </c>
      <c r="D150" s="218" t="s">
        <v>312</v>
      </c>
      <c r="E150" s="160"/>
      <c r="F150" s="158"/>
      <c r="G150" s="159"/>
      <c r="H150" s="159"/>
      <c r="I150" s="161"/>
      <c r="J150" s="160"/>
      <c r="K150" s="158"/>
      <c r="L150" s="159"/>
      <c r="M150" s="159"/>
      <c r="N150" s="159">
        <v>67</v>
      </c>
      <c r="O150" s="208"/>
      <c r="P150" s="158"/>
      <c r="Q150" s="159"/>
      <c r="R150" s="159"/>
      <c r="S150" s="161"/>
      <c r="T150" s="40"/>
      <c r="U150" s="153"/>
      <c r="V150" s="65">
        <f t="shared" si="23"/>
        <v>0</v>
      </c>
      <c r="W150" s="65">
        <f t="shared" si="24"/>
        <v>0</v>
      </c>
      <c r="X150" s="65">
        <f t="shared" si="25"/>
        <v>0</v>
      </c>
      <c r="Y150" s="70">
        <f t="shared" si="26"/>
        <v>67</v>
      </c>
    </row>
    <row r="151" spans="1:25" ht="32.25" customHeight="1">
      <c r="A151" s="6"/>
      <c r="B151" s="7"/>
      <c r="C151" s="154" t="s">
        <v>328</v>
      </c>
      <c r="D151" s="218" t="s">
        <v>313</v>
      </c>
      <c r="E151" s="160"/>
      <c r="F151" s="158"/>
      <c r="G151" s="159"/>
      <c r="H151" s="159"/>
      <c r="I151" s="161"/>
      <c r="J151" s="160"/>
      <c r="K151" s="158"/>
      <c r="L151" s="159"/>
      <c r="M151" s="159"/>
      <c r="N151" s="159">
        <v>240</v>
      </c>
      <c r="O151" s="208"/>
      <c r="P151" s="158"/>
      <c r="Q151" s="159"/>
      <c r="R151" s="159"/>
      <c r="S151" s="161"/>
      <c r="T151" s="40"/>
      <c r="U151" s="153"/>
      <c r="V151" s="65">
        <f t="shared" si="23"/>
        <v>0</v>
      </c>
      <c r="W151" s="65">
        <f t="shared" si="24"/>
        <v>0</v>
      </c>
      <c r="X151" s="65">
        <f t="shared" si="25"/>
        <v>0</v>
      </c>
      <c r="Y151" s="70">
        <f t="shared" si="26"/>
        <v>240</v>
      </c>
    </row>
    <row r="152" spans="1:25" ht="32.25" customHeight="1">
      <c r="A152" s="6"/>
      <c r="B152" s="7"/>
      <c r="C152" s="154" t="s">
        <v>329</v>
      </c>
      <c r="D152" s="218" t="s">
        <v>314</v>
      </c>
      <c r="E152" s="160"/>
      <c r="F152" s="158"/>
      <c r="G152" s="159"/>
      <c r="H152" s="159"/>
      <c r="I152" s="161"/>
      <c r="J152" s="160"/>
      <c r="K152" s="158"/>
      <c r="L152" s="159"/>
      <c r="M152" s="159"/>
      <c r="N152" s="159">
        <v>225</v>
      </c>
      <c r="O152" s="208"/>
      <c r="P152" s="158"/>
      <c r="Q152" s="159"/>
      <c r="R152" s="159"/>
      <c r="S152" s="161"/>
      <c r="T152" s="40"/>
      <c r="U152" s="153">
        <f t="shared" si="18"/>
        <v>0</v>
      </c>
      <c r="V152" s="65">
        <f t="shared" si="23"/>
        <v>0</v>
      </c>
      <c r="W152" s="65">
        <f t="shared" si="24"/>
        <v>0</v>
      </c>
      <c r="X152" s="65">
        <f t="shared" si="25"/>
        <v>0</v>
      </c>
      <c r="Y152" s="70">
        <f t="shared" si="26"/>
        <v>225</v>
      </c>
    </row>
    <row r="153" spans="1:25" ht="32.25" customHeight="1">
      <c r="A153" s="6"/>
      <c r="B153" s="7"/>
      <c r="C153" s="154" t="s">
        <v>330</v>
      </c>
      <c r="D153" s="218" t="s">
        <v>315</v>
      </c>
      <c r="E153" s="160"/>
      <c r="F153" s="158"/>
      <c r="G153" s="159"/>
      <c r="H153" s="159"/>
      <c r="I153" s="161"/>
      <c r="J153" s="160"/>
      <c r="K153" s="158"/>
      <c r="L153" s="159"/>
      <c r="M153" s="159"/>
      <c r="N153" s="159">
        <v>232</v>
      </c>
      <c r="O153" s="208"/>
      <c r="P153" s="158"/>
      <c r="Q153" s="159"/>
      <c r="R153" s="159"/>
      <c r="S153" s="161"/>
      <c r="T153" s="40"/>
      <c r="U153" s="153"/>
      <c r="V153" s="65">
        <f t="shared" si="23"/>
        <v>0</v>
      </c>
      <c r="W153" s="65">
        <f t="shared" si="24"/>
        <v>0</v>
      </c>
      <c r="X153" s="65">
        <f t="shared" si="25"/>
        <v>0</v>
      </c>
      <c r="Y153" s="70">
        <f t="shared" si="26"/>
        <v>232</v>
      </c>
    </row>
    <row r="154" spans="1:25" ht="32.25" customHeight="1">
      <c r="A154" s="6"/>
      <c r="B154" s="7"/>
      <c r="C154" s="154" t="s">
        <v>331</v>
      </c>
      <c r="D154" s="218" t="s">
        <v>316</v>
      </c>
      <c r="E154" s="160"/>
      <c r="F154" s="158"/>
      <c r="G154" s="159"/>
      <c r="H154" s="159"/>
      <c r="I154" s="161"/>
      <c r="J154" s="160"/>
      <c r="K154" s="158"/>
      <c r="L154" s="159"/>
      <c r="M154" s="159"/>
      <c r="N154" s="159">
        <v>153</v>
      </c>
      <c r="O154" s="208"/>
      <c r="P154" s="158"/>
      <c r="Q154" s="159"/>
      <c r="R154" s="159"/>
      <c r="S154" s="161"/>
      <c r="T154" s="40"/>
      <c r="U154" s="153"/>
      <c r="V154" s="65">
        <f t="shared" si="23"/>
        <v>0</v>
      </c>
      <c r="W154" s="65">
        <f t="shared" si="24"/>
        <v>0</v>
      </c>
      <c r="X154" s="65">
        <f t="shared" si="25"/>
        <v>0</v>
      </c>
      <c r="Y154" s="70">
        <f t="shared" si="26"/>
        <v>153</v>
      </c>
    </row>
    <row r="155" spans="1:25" ht="32.25" customHeight="1">
      <c r="A155" s="6"/>
      <c r="B155" s="7"/>
      <c r="C155" s="154" t="s">
        <v>332</v>
      </c>
      <c r="D155" s="218" t="s">
        <v>389</v>
      </c>
      <c r="E155" s="160"/>
      <c r="F155" s="158"/>
      <c r="G155" s="159"/>
      <c r="H155" s="159"/>
      <c r="I155" s="161"/>
      <c r="J155" s="160"/>
      <c r="K155" s="158"/>
      <c r="L155" s="159"/>
      <c r="M155" s="159"/>
      <c r="N155" s="159">
        <v>131</v>
      </c>
      <c r="O155" s="208"/>
      <c r="P155" s="158"/>
      <c r="Q155" s="159"/>
      <c r="R155" s="159"/>
      <c r="S155" s="161"/>
      <c r="T155" s="40"/>
      <c r="U155" s="153"/>
      <c r="V155" s="65">
        <f t="shared" si="23"/>
        <v>0</v>
      </c>
      <c r="W155" s="65">
        <f t="shared" si="24"/>
        <v>0</v>
      </c>
      <c r="X155" s="65">
        <f t="shared" si="25"/>
        <v>0</v>
      </c>
      <c r="Y155" s="70">
        <f t="shared" si="26"/>
        <v>131</v>
      </c>
    </row>
    <row r="156" spans="1:25" ht="32.25" customHeight="1">
      <c r="A156" s="6"/>
      <c r="B156" s="7"/>
      <c r="C156" s="154" t="s">
        <v>333</v>
      </c>
      <c r="D156" s="218" t="s">
        <v>317</v>
      </c>
      <c r="E156" s="160"/>
      <c r="F156" s="158"/>
      <c r="G156" s="159"/>
      <c r="H156" s="159"/>
      <c r="I156" s="161"/>
      <c r="J156" s="160"/>
      <c r="K156" s="158"/>
      <c r="L156" s="159"/>
      <c r="M156" s="159"/>
      <c r="N156" s="159">
        <v>422</v>
      </c>
      <c r="O156" s="208"/>
      <c r="P156" s="158"/>
      <c r="Q156" s="159"/>
      <c r="R156" s="159"/>
      <c r="S156" s="161"/>
      <c r="T156" s="40"/>
      <c r="U156" s="153"/>
      <c r="V156" s="65">
        <f t="shared" si="23"/>
        <v>0</v>
      </c>
      <c r="W156" s="65">
        <f t="shared" si="24"/>
        <v>0</v>
      </c>
      <c r="X156" s="65">
        <f t="shared" si="25"/>
        <v>0</v>
      </c>
      <c r="Y156" s="70">
        <f t="shared" si="26"/>
        <v>422</v>
      </c>
    </row>
    <row r="157" spans="1:25" ht="32.25" customHeight="1">
      <c r="A157" s="6"/>
      <c r="B157" s="7"/>
      <c r="C157" s="154" t="s">
        <v>334</v>
      </c>
      <c r="D157" s="218" t="s">
        <v>318</v>
      </c>
      <c r="E157" s="160"/>
      <c r="F157" s="158"/>
      <c r="G157" s="159"/>
      <c r="H157" s="159"/>
      <c r="I157" s="161"/>
      <c r="J157" s="160"/>
      <c r="K157" s="158"/>
      <c r="L157" s="159"/>
      <c r="M157" s="159"/>
      <c r="N157" s="159">
        <v>130</v>
      </c>
      <c r="O157" s="208"/>
      <c r="P157" s="158"/>
      <c r="Q157" s="159"/>
      <c r="R157" s="159"/>
      <c r="S157" s="161"/>
      <c r="T157" s="40"/>
      <c r="U157" s="153"/>
      <c r="V157" s="65">
        <f t="shared" si="23"/>
        <v>0</v>
      </c>
      <c r="W157" s="65">
        <f t="shared" si="24"/>
        <v>0</v>
      </c>
      <c r="X157" s="65">
        <f t="shared" si="25"/>
        <v>0</v>
      </c>
      <c r="Y157" s="70">
        <f t="shared" si="26"/>
        <v>130</v>
      </c>
    </row>
    <row r="158" spans="1:25" ht="37.5" customHeight="1">
      <c r="A158" s="6"/>
      <c r="B158" s="7"/>
      <c r="C158" s="154" t="s">
        <v>335</v>
      </c>
      <c r="D158" s="157" t="s">
        <v>196</v>
      </c>
      <c r="E158" s="160"/>
      <c r="F158" s="158"/>
      <c r="G158" s="159"/>
      <c r="H158" s="159"/>
      <c r="I158" s="161"/>
      <c r="J158" s="160">
        <v>235</v>
      </c>
      <c r="K158" s="158"/>
      <c r="L158" s="159"/>
      <c r="M158" s="159"/>
      <c r="N158" s="159"/>
      <c r="O158" s="208"/>
      <c r="P158" s="158"/>
      <c r="Q158" s="159"/>
      <c r="R158" s="159"/>
      <c r="S158" s="161"/>
      <c r="T158" s="40"/>
      <c r="U158" s="153">
        <f t="shared" si="18"/>
        <v>235</v>
      </c>
      <c r="V158" s="65">
        <f t="shared" si="23"/>
        <v>0</v>
      </c>
      <c r="W158" s="65">
        <f t="shared" si="24"/>
        <v>0</v>
      </c>
      <c r="X158" s="65">
        <f t="shared" si="25"/>
        <v>0</v>
      </c>
      <c r="Y158" s="70">
        <f t="shared" si="26"/>
        <v>0</v>
      </c>
    </row>
    <row r="159" spans="1:25" ht="26.25" customHeight="1">
      <c r="A159" s="6"/>
      <c r="B159" s="7"/>
      <c r="C159" s="154" t="s">
        <v>336</v>
      </c>
      <c r="D159" s="157" t="s">
        <v>197</v>
      </c>
      <c r="E159" s="160"/>
      <c r="F159" s="158"/>
      <c r="G159" s="159"/>
      <c r="H159" s="159"/>
      <c r="I159" s="161"/>
      <c r="J159" s="160"/>
      <c r="K159" s="158">
        <v>260</v>
      </c>
      <c r="L159" s="159"/>
      <c r="M159" s="159"/>
      <c r="N159" s="159"/>
      <c r="O159" s="208"/>
      <c r="P159" s="158"/>
      <c r="Q159" s="159"/>
      <c r="R159" s="159"/>
      <c r="S159" s="161"/>
      <c r="T159" s="40"/>
      <c r="U159" s="153">
        <f t="shared" si="18"/>
        <v>0</v>
      </c>
      <c r="V159" s="65">
        <f t="shared" si="23"/>
        <v>260</v>
      </c>
      <c r="W159" s="65">
        <f t="shared" si="24"/>
        <v>0</v>
      </c>
      <c r="X159" s="65">
        <f t="shared" si="25"/>
        <v>0</v>
      </c>
      <c r="Y159" s="70">
        <f t="shared" si="26"/>
        <v>0</v>
      </c>
    </row>
    <row r="160" spans="1:25" ht="30.75" customHeight="1">
      <c r="A160" s="6"/>
      <c r="B160" s="7"/>
      <c r="C160" s="154" t="s">
        <v>337</v>
      </c>
      <c r="D160" s="157" t="s">
        <v>268</v>
      </c>
      <c r="E160" s="160"/>
      <c r="F160" s="158"/>
      <c r="G160" s="159"/>
      <c r="H160" s="159"/>
      <c r="I160" s="161"/>
      <c r="J160" s="160"/>
      <c r="K160" s="158"/>
      <c r="L160" s="159">
        <v>165</v>
      </c>
      <c r="M160" s="159"/>
      <c r="N160" s="159"/>
      <c r="O160" s="208"/>
      <c r="P160" s="158"/>
      <c r="Q160" s="159"/>
      <c r="R160" s="159"/>
      <c r="S160" s="161"/>
      <c r="T160" s="40"/>
      <c r="U160" s="153">
        <f t="shared" si="18"/>
        <v>0</v>
      </c>
      <c r="V160" s="65">
        <f t="shared" si="23"/>
        <v>0</v>
      </c>
      <c r="W160" s="65">
        <f t="shared" si="24"/>
        <v>165</v>
      </c>
      <c r="X160" s="65">
        <f t="shared" si="25"/>
        <v>0</v>
      </c>
      <c r="Y160" s="70">
        <f t="shared" si="26"/>
        <v>0</v>
      </c>
    </row>
    <row r="161" spans="1:25" ht="30.75" customHeight="1">
      <c r="A161" s="6"/>
      <c r="B161" s="7"/>
      <c r="C161" s="154" t="s">
        <v>338</v>
      </c>
      <c r="D161" s="157" t="s">
        <v>269</v>
      </c>
      <c r="E161" s="160"/>
      <c r="F161" s="158"/>
      <c r="G161" s="159"/>
      <c r="H161" s="159"/>
      <c r="I161" s="161"/>
      <c r="J161" s="160"/>
      <c r="K161" s="158"/>
      <c r="L161" s="159"/>
      <c r="M161" s="159">
        <v>190</v>
      </c>
      <c r="N161" s="159"/>
      <c r="O161" s="208"/>
      <c r="P161" s="158"/>
      <c r="Q161" s="159"/>
      <c r="R161" s="159"/>
      <c r="S161" s="161"/>
      <c r="T161" s="40"/>
      <c r="U161" s="153">
        <f t="shared" si="18"/>
        <v>0</v>
      </c>
      <c r="V161" s="65">
        <f t="shared" si="23"/>
        <v>0</v>
      </c>
      <c r="W161" s="65">
        <f t="shared" si="24"/>
        <v>0</v>
      </c>
      <c r="X161" s="65">
        <f t="shared" si="25"/>
        <v>190</v>
      </c>
      <c r="Y161" s="70">
        <f t="shared" si="26"/>
        <v>0</v>
      </c>
    </row>
    <row r="162" spans="1:25" ht="24" customHeight="1">
      <c r="A162" s="6"/>
      <c r="B162" s="7"/>
      <c r="C162" s="154" t="s">
        <v>339</v>
      </c>
      <c r="D162" s="157" t="s">
        <v>277</v>
      </c>
      <c r="E162" s="160"/>
      <c r="F162" s="158"/>
      <c r="G162" s="159"/>
      <c r="H162" s="159"/>
      <c r="I162" s="161"/>
      <c r="J162" s="160">
        <v>1200</v>
      </c>
      <c r="K162" s="158"/>
      <c r="L162" s="159"/>
      <c r="M162" s="159"/>
      <c r="N162" s="159"/>
      <c r="O162" s="208"/>
      <c r="P162" s="158"/>
      <c r="Q162" s="159"/>
      <c r="R162" s="159"/>
      <c r="S162" s="161"/>
      <c r="T162" s="40"/>
      <c r="U162" s="153">
        <f t="shared" si="18"/>
        <v>1200</v>
      </c>
      <c r="V162" s="65">
        <f t="shared" si="23"/>
        <v>0</v>
      </c>
      <c r="W162" s="65">
        <f t="shared" si="24"/>
        <v>0</v>
      </c>
      <c r="X162" s="65">
        <f t="shared" si="25"/>
        <v>0</v>
      </c>
      <c r="Y162" s="70">
        <f t="shared" si="26"/>
        <v>0</v>
      </c>
    </row>
    <row r="163" spans="1:25" ht="23.25" customHeight="1">
      <c r="A163" s="6"/>
      <c r="B163" s="7"/>
      <c r="C163" s="154" t="s">
        <v>340</v>
      </c>
      <c r="D163" s="221" t="s">
        <v>191</v>
      </c>
      <c r="E163" s="160"/>
      <c r="F163" s="158"/>
      <c r="G163" s="159"/>
      <c r="H163" s="159"/>
      <c r="I163" s="161"/>
      <c r="J163" s="160">
        <v>255</v>
      </c>
      <c r="K163" s="158"/>
      <c r="L163" s="159"/>
      <c r="M163" s="159"/>
      <c r="N163" s="159"/>
      <c r="O163" s="208"/>
      <c r="P163" s="158"/>
      <c r="Q163" s="159"/>
      <c r="R163" s="159"/>
      <c r="S163" s="161"/>
      <c r="T163" s="40"/>
      <c r="U163" s="153">
        <f t="shared" si="18"/>
        <v>255</v>
      </c>
      <c r="V163" s="65">
        <f t="shared" si="23"/>
        <v>0</v>
      </c>
      <c r="W163" s="65">
        <f t="shared" si="24"/>
        <v>0</v>
      </c>
      <c r="X163" s="65">
        <f t="shared" si="25"/>
        <v>0</v>
      </c>
      <c r="Y163" s="70">
        <f t="shared" si="26"/>
        <v>0</v>
      </c>
    </row>
    <row r="164" spans="1:25" ht="24" customHeight="1">
      <c r="A164" s="6"/>
      <c r="B164" s="7"/>
      <c r="C164" s="154" t="s">
        <v>341</v>
      </c>
      <c r="D164" s="157" t="s">
        <v>190</v>
      </c>
      <c r="E164" s="160"/>
      <c r="F164" s="158"/>
      <c r="G164" s="159"/>
      <c r="H164" s="159"/>
      <c r="I164" s="161"/>
      <c r="J164" s="160">
        <v>30</v>
      </c>
      <c r="K164" s="158">
        <v>30</v>
      </c>
      <c r="L164" s="159">
        <v>30</v>
      </c>
      <c r="M164" s="159">
        <v>30</v>
      </c>
      <c r="N164" s="159">
        <v>30</v>
      </c>
      <c r="O164" s="208"/>
      <c r="P164" s="158"/>
      <c r="Q164" s="159"/>
      <c r="R164" s="159"/>
      <c r="S164" s="161"/>
      <c r="T164" s="40"/>
      <c r="U164" s="153">
        <f t="shared" si="18"/>
        <v>30</v>
      </c>
      <c r="V164" s="65">
        <f t="shared" si="23"/>
        <v>30</v>
      </c>
      <c r="W164" s="65">
        <f t="shared" si="24"/>
        <v>30</v>
      </c>
      <c r="X164" s="65">
        <f t="shared" si="25"/>
        <v>30</v>
      </c>
      <c r="Y164" s="70">
        <f t="shared" si="26"/>
        <v>30</v>
      </c>
    </row>
    <row r="165" spans="1:25" ht="23.25" customHeight="1">
      <c r="A165" s="6"/>
      <c r="B165" s="7"/>
      <c r="C165" s="154" t="s">
        <v>342</v>
      </c>
      <c r="D165" s="222" t="s">
        <v>192</v>
      </c>
      <c r="E165" s="160"/>
      <c r="F165" s="158"/>
      <c r="G165" s="159"/>
      <c r="H165" s="159"/>
      <c r="I165" s="161"/>
      <c r="J165" s="160">
        <v>15</v>
      </c>
      <c r="K165" s="158"/>
      <c r="L165" s="159">
        <v>15</v>
      </c>
      <c r="M165" s="159"/>
      <c r="N165" s="159"/>
      <c r="O165" s="208"/>
      <c r="P165" s="158"/>
      <c r="Q165" s="159"/>
      <c r="R165" s="159"/>
      <c r="S165" s="161"/>
      <c r="T165" s="40"/>
      <c r="U165" s="153">
        <f t="shared" si="18"/>
        <v>15</v>
      </c>
      <c r="V165" s="65">
        <f t="shared" si="23"/>
        <v>0</v>
      </c>
      <c r="W165" s="65">
        <f t="shared" si="24"/>
        <v>15</v>
      </c>
      <c r="X165" s="65">
        <f t="shared" si="25"/>
        <v>0</v>
      </c>
      <c r="Y165" s="70">
        <f t="shared" si="26"/>
        <v>0</v>
      </c>
    </row>
    <row r="166" spans="1:25" ht="23.25" customHeight="1">
      <c r="A166" s="6"/>
      <c r="B166" s="7"/>
      <c r="C166" s="154" t="s">
        <v>343</v>
      </c>
      <c r="D166" s="222" t="s">
        <v>193</v>
      </c>
      <c r="E166" s="160"/>
      <c r="F166" s="158"/>
      <c r="G166" s="159"/>
      <c r="H166" s="159"/>
      <c r="I166" s="161"/>
      <c r="J166" s="160">
        <v>30</v>
      </c>
      <c r="K166" s="158">
        <v>35</v>
      </c>
      <c r="L166" s="159"/>
      <c r="M166" s="159"/>
      <c r="N166" s="159"/>
      <c r="O166" s="208"/>
      <c r="P166" s="158"/>
      <c r="Q166" s="159"/>
      <c r="R166" s="159"/>
      <c r="S166" s="161"/>
      <c r="T166" s="40"/>
      <c r="U166" s="153">
        <f t="shared" si="18"/>
        <v>30</v>
      </c>
      <c r="V166" s="65">
        <f t="shared" si="23"/>
        <v>35</v>
      </c>
      <c r="W166" s="65">
        <f t="shared" si="24"/>
        <v>0</v>
      </c>
      <c r="X166" s="65">
        <f t="shared" si="25"/>
        <v>0</v>
      </c>
      <c r="Y166" s="70">
        <f t="shared" si="26"/>
        <v>0</v>
      </c>
    </row>
    <row r="167" spans="1:25" ht="24.75" customHeight="1">
      <c r="A167" s="6"/>
      <c r="B167" s="7"/>
      <c r="C167" s="154" t="s">
        <v>344</v>
      </c>
      <c r="D167" s="157" t="s">
        <v>264</v>
      </c>
      <c r="E167" s="160">
        <v>35</v>
      </c>
      <c r="F167" s="158"/>
      <c r="G167" s="159">
        <v>50</v>
      </c>
      <c r="H167" s="159"/>
      <c r="I167" s="161">
        <v>125</v>
      </c>
      <c r="J167" s="160"/>
      <c r="K167" s="158"/>
      <c r="L167" s="159"/>
      <c r="M167" s="159"/>
      <c r="N167" s="159"/>
      <c r="O167" s="208"/>
      <c r="P167" s="158"/>
      <c r="Q167" s="159"/>
      <c r="R167" s="159"/>
      <c r="S167" s="161"/>
      <c r="T167" s="40"/>
      <c r="U167" s="153">
        <f t="shared" si="18"/>
        <v>35</v>
      </c>
      <c r="V167" s="65">
        <f t="shared" si="23"/>
        <v>0</v>
      </c>
      <c r="W167" s="65">
        <f t="shared" si="24"/>
        <v>50</v>
      </c>
      <c r="X167" s="65">
        <f t="shared" si="25"/>
        <v>0</v>
      </c>
      <c r="Y167" s="70">
        <f t="shared" si="26"/>
        <v>125</v>
      </c>
    </row>
    <row r="168" spans="1:25" ht="27" customHeight="1">
      <c r="A168" s="6"/>
      <c r="B168" s="7"/>
      <c r="C168" s="154" t="s">
        <v>345</v>
      </c>
      <c r="D168" s="145" t="s">
        <v>265</v>
      </c>
      <c r="E168" s="160"/>
      <c r="F168" s="158"/>
      <c r="G168" s="159"/>
      <c r="H168" s="159">
        <v>145</v>
      </c>
      <c r="I168" s="161"/>
      <c r="J168" s="160"/>
      <c r="K168" s="158"/>
      <c r="L168" s="159"/>
      <c r="M168" s="159"/>
      <c r="N168" s="159"/>
      <c r="O168" s="208"/>
      <c r="P168" s="158"/>
      <c r="Q168" s="159"/>
      <c r="R168" s="159"/>
      <c r="S168" s="161"/>
      <c r="T168" s="40"/>
      <c r="U168" s="153">
        <f t="shared" si="18"/>
        <v>0</v>
      </c>
      <c r="V168" s="65">
        <f t="shared" si="23"/>
        <v>0</v>
      </c>
      <c r="W168" s="65">
        <f t="shared" si="24"/>
        <v>0</v>
      </c>
      <c r="X168" s="65">
        <f t="shared" si="25"/>
        <v>145</v>
      </c>
      <c r="Y168" s="70">
        <f t="shared" si="26"/>
        <v>0</v>
      </c>
    </row>
    <row r="169" spans="1:25" ht="27" customHeight="1">
      <c r="A169" s="6"/>
      <c r="B169" s="7"/>
      <c r="C169" s="154" t="s">
        <v>346</v>
      </c>
      <c r="D169" s="145" t="s">
        <v>383</v>
      </c>
      <c r="E169" s="160"/>
      <c r="F169" s="158">
        <v>120</v>
      </c>
      <c r="G169" s="159"/>
      <c r="H169" s="159"/>
      <c r="I169" s="161"/>
      <c r="J169" s="160"/>
      <c r="K169" s="158"/>
      <c r="L169" s="159"/>
      <c r="M169" s="159"/>
      <c r="N169" s="159"/>
      <c r="O169" s="208"/>
      <c r="P169" s="158"/>
      <c r="Q169" s="159"/>
      <c r="R169" s="159"/>
      <c r="S169" s="161"/>
      <c r="T169" s="40"/>
      <c r="U169" s="153"/>
      <c r="V169" s="65">
        <f t="shared" si="23"/>
        <v>120</v>
      </c>
      <c r="W169" s="65"/>
      <c r="X169" s="65"/>
      <c r="Y169" s="70"/>
    </row>
    <row r="170" spans="1:25" ht="30.75" customHeight="1">
      <c r="A170" s="6"/>
      <c r="B170" s="7"/>
      <c r="C170" s="154" t="s">
        <v>347</v>
      </c>
      <c r="D170" s="145" t="s">
        <v>172</v>
      </c>
      <c r="E170" s="160"/>
      <c r="F170" s="158">
        <v>50</v>
      </c>
      <c r="G170" s="159"/>
      <c r="H170" s="159"/>
      <c r="I170" s="161"/>
      <c r="J170" s="160"/>
      <c r="K170" s="158"/>
      <c r="L170" s="159"/>
      <c r="M170" s="159"/>
      <c r="N170" s="159"/>
      <c r="O170" s="208"/>
      <c r="P170" s="158"/>
      <c r="Q170" s="159"/>
      <c r="R170" s="159"/>
      <c r="S170" s="161"/>
      <c r="T170" s="40"/>
      <c r="U170" s="153">
        <f aca="true" t="shared" si="27" ref="U170:U194">E170+J170+O170</f>
        <v>0</v>
      </c>
      <c r="V170" s="65">
        <f t="shared" si="23"/>
        <v>50</v>
      </c>
      <c r="W170" s="65">
        <f t="shared" si="24"/>
        <v>0</v>
      </c>
      <c r="X170" s="65">
        <f t="shared" si="25"/>
        <v>0</v>
      </c>
      <c r="Y170" s="70">
        <f t="shared" si="26"/>
        <v>0</v>
      </c>
    </row>
    <row r="171" spans="1:25" ht="28.5" customHeight="1">
      <c r="A171" s="6"/>
      <c r="B171" s="7"/>
      <c r="C171" s="154" t="s">
        <v>348</v>
      </c>
      <c r="D171" s="145" t="s">
        <v>266</v>
      </c>
      <c r="E171" s="160"/>
      <c r="F171" s="158">
        <v>100</v>
      </c>
      <c r="G171" s="159"/>
      <c r="H171" s="159"/>
      <c r="I171" s="161"/>
      <c r="J171" s="160"/>
      <c r="K171" s="158"/>
      <c r="L171" s="159"/>
      <c r="M171" s="159"/>
      <c r="N171" s="159"/>
      <c r="O171" s="208"/>
      <c r="P171" s="158"/>
      <c r="Q171" s="159"/>
      <c r="R171" s="159"/>
      <c r="S171" s="161"/>
      <c r="T171" s="40"/>
      <c r="U171" s="153">
        <f t="shared" si="27"/>
        <v>0</v>
      </c>
      <c r="V171" s="65">
        <f t="shared" si="23"/>
        <v>100</v>
      </c>
      <c r="W171" s="65">
        <f t="shared" si="24"/>
        <v>0</v>
      </c>
      <c r="X171" s="65">
        <f t="shared" si="25"/>
        <v>0</v>
      </c>
      <c r="Y171" s="70">
        <f t="shared" si="26"/>
        <v>0</v>
      </c>
    </row>
    <row r="172" spans="1:25" ht="24" customHeight="1">
      <c r="A172" s="6"/>
      <c r="B172" s="7"/>
      <c r="C172" s="154" t="s">
        <v>349</v>
      </c>
      <c r="D172" s="145" t="s">
        <v>171</v>
      </c>
      <c r="E172" s="160"/>
      <c r="F172" s="158">
        <v>50</v>
      </c>
      <c r="G172" s="159"/>
      <c r="H172" s="159"/>
      <c r="I172" s="161"/>
      <c r="J172" s="160"/>
      <c r="K172" s="158"/>
      <c r="L172" s="159"/>
      <c r="M172" s="159"/>
      <c r="N172" s="159"/>
      <c r="O172" s="208"/>
      <c r="P172" s="158"/>
      <c r="Q172" s="159"/>
      <c r="R172" s="159"/>
      <c r="S172" s="161"/>
      <c r="T172" s="40"/>
      <c r="U172" s="153">
        <f t="shared" si="27"/>
        <v>0</v>
      </c>
      <c r="V172" s="65">
        <f t="shared" si="23"/>
        <v>50</v>
      </c>
      <c r="W172" s="65">
        <f t="shared" si="24"/>
        <v>0</v>
      </c>
      <c r="X172" s="65">
        <f t="shared" si="25"/>
        <v>0</v>
      </c>
      <c r="Y172" s="70">
        <f t="shared" si="26"/>
        <v>0</v>
      </c>
    </row>
    <row r="173" spans="1:25" ht="28.5" customHeight="1">
      <c r="A173" s="6"/>
      <c r="B173" s="7"/>
      <c r="C173" s="154" t="s">
        <v>350</v>
      </c>
      <c r="D173" s="145" t="s">
        <v>170</v>
      </c>
      <c r="E173" s="160"/>
      <c r="F173" s="158"/>
      <c r="G173" s="159">
        <v>30</v>
      </c>
      <c r="H173" s="159">
        <v>30</v>
      </c>
      <c r="I173" s="161"/>
      <c r="J173" s="160"/>
      <c r="K173" s="158"/>
      <c r="L173" s="159"/>
      <c r="M173" s="159"/>
      <c r="N173" s="159"/>
      <c r="O173" s="208"/>
      <c r="P173" s="158"/>
      <c r="Q173" s="159"/>
      <c r="R173" s="159"/>
      <c r="S173" s="161"/>
      <c r="T173" s="40"/>
      <c r="U173" s="153">
        <f t="shared" si="27"/>
        <v>0</v>
      </c>
      <c r="V173" s="65">
        <f t="shared" si="23"/>
        <v>0</v>
      </c>
      <c r="W173" s="65">
        <f t="shared" si="24"/>
        <v>30</v>
      </c>
      <c r="X173" s="65">
        <f t="shared" si="25"/>
        <v>30</v>
      </c>
      <c r="Y173" s="70">
        <f t="shared" si="26"/>
        <v>0</v>
      </c>
    </row>
    <row r="174" spans="1:25" ht="28.5" customHeight="1">
      <c r="A174" s="6"/>
      <c r="B174" s="7"/>
      <c r="C174" s="163" t="s">
        <v>372</v>
      </c>
      <c r="D174" s="198" t="s">
        <v>270</v>
      </c>
      <c r="E174" s="223"/>
      <c r="F174" s="166">
        <v>10</v>
      </c>
      <c r="G174" s="167"/>
      <c r="H174" s="167"/>
      <c r="I174" s="224"/>
      <c r="J174" s="223"/>
      <c r="K174" s="166"/>
      <c r="L174" s="167"/>
      <c r="M174" s="167"/>
      <c r="N174" s="167"/>
      <c r="O174" s="225"/>
      <c r="P174" s="166"/>
      <c r="Q174" s="167"/>
      <c r="R174" s="167"/>
      <c r="S174" s="224"/>
      <c r="T174" s="40"/>
      <c r="U174" s="153">
        <f t="shared" si="27"/>
        <v>0</v>
      </c>
      <c r="V174" s="65">
        <f t="shared" si="23"/>
        <v>10</v>
      </c>
      <c r="W174" s="65">
        <f t="shared" si="24"/>
        <v>0</v>
      </c>
      <c r="X174" s="65">
        <f t="shared" si="25"/>
        <v>0</v>
      </c>
      <c r="Y174" s="70">
        <f t="shared" si="26"/>
        <v>0</v>
      </c>
    </row>
    <row r="175" spans="1:25" ht="28.5" customHeight="1">
      <c r="A175" s="6"/>
      <c r="B175" s="7"/>
      <c r="C175" s="163" t="s">
        <v>351</v>
      </c>
      <c r="D175" s="198" t="s">
        <v>391</v>
      </c>
      <c r="E175" s="223"/>
      <c r="F175" s="166"/>
      <c r="G175" s="167">
        <v>60</v>
      </c>
      <c r="H175" s="167"/>
      <c r="I175" s="224"/>
      <c r="J175" s="223"/>
      <c r="K175" s="166"/>
      <c r="L175" s="167"/>
      <c r="M175" s="167"/>
      <c r="N175" s="167"/>
      <c r="O175" s="225"/>
      <c r="P175" s="166"/>
      <c r="Q175" s="167"/>
      <c r="R175" s="167"/>
      <c r="S175" s="224"/>
      <c r="T175" s="40"/>
      <c r="U175" s="153">
        <f>E175+J175+O175</f>
        <v>0</v>
      </c>
      <c r="V175" s="65">
        <f>SUM(F175+K175+P175)</f>
        <v>0</v>
      </c>
      <c r="W175" s="65">
        <f>G175+L175+Q175</f>
        <v>60</v>
      </c>
      <c r="X175" s="65">
        <f>H175+M175+R175</f>
        <v>0</v>
      </c>
      <c r="Y175" s="70">
        <f>I175+N175+S175</f>
        <v>0</v>
      </c>
    </row>
    <row r="176" spans="1:25" s="101" customFormat="1" ht="33.75" customHeight="1">
      <c r="A176" s="132"/>
      <c r="B176" s="88"/>
      <c r="C176" s="163" t="s">
        <v>352</v>
      </c>
      <c r="D176" s="164" t="s">
        <v>167</v>
      </c>
      <c r="E176" s="223"/>
      <c r="F176" s="166"/>
      <c r="G176" s="167"/>
      <c r="H176" s="167"/>
      <c r="I176" s="224"/>
      <c r="J176" s="223">
        <v>100</v>
      </c>
      <c r="K176" s="166">
        <v>100</v>
      </c>
      <c r="L176" s="167">
        <v>100</v>
      </c>
      <c r="M176" s="167">
        <v>100</v>
      </c>
      <c r="N176" s="167">
        <v>100</v>
      </c>
      <c r="O176" s="225"/>
      <c r="P176" s="166"/>
      <c r="Q176" s="167"/>
      <c r="R176" s="167"/>
      <c r="S176" s="224"/>
      <c r="T176" s="40"/>
      <c r="U176" s="153">
        <f t="shared" si="27"/>
        <v>100</v>
      </c>
      <c r="V176" s="65">
        <f t="shared" si="23"/>
        <v>100</v>
      </c>
      <c r="W176" s="65">
        <f t="shared" si="24"/>
        <v>100</v>
      </c>
      <c r="X176" s="65">
        <f t="shared" si="25"/>
        <v>100</v>
      </c>
      <c r="Y176" s="70">
        <f t="shared" si="26"/>
        <v>100</v>
      </c>
    </row>
    <row r="177" spans="1:25" s="101" customFormat="1" ht="33.75" customHeight="1">
      <c r="A177" s="132"/>
      <c r="B177" s="88"/>
      <c r="C177" s="154" t="s">
        <v>353</v>
      </c>
      <c r="D177" s="173" t="s">
        <v>200</v>
      </c>
      <c r="E177" s="160"/>
      <c r="F177" s="158"/>
      <c r="G177" s="159"/>
      <c r="H177" s="159"/>
      <c r="I177" s="161"/>
      <c r="J177" s="160">
        <v>240</v>
      </c>
      <c r="K177" s="158">
        <v>270</v>
      </c>
      <c r="L177" s="159">
        <v>300</v>
      </c>
      <c r="M177" s="159">
        <v>160</v>
      </c>
      <c r="N177" s="159">
        <v>160</v>
      </c>
      <c r="O177" s="208"/>
      <c r="P177" s="158"/>
      <c r="Q177" s="159"/>
      <c r="R177" s="159"/>
      <c r="S177" s="161"/>
      <c r="T177" s="174"/>
      <c r="U177" s="153">
        <f t="shared" si="27"/>
        <v>240</v>
      </c>
      <c r="V177" s="65">
        <f t="shared" si="23"/>
        <v>270</v>
      </c>
      <c r="W177" s="65">
        <f t="shared" si="24"/>
        <v>300</v>
      </c>
      <c r="X177" s="65">
        <f t="shared" si="25"/>
        <v>160</v>
      </c>
      <c r="Y177" s="70">
        <f t="shared" si="26"/>
        <v>160</v>
      </c>
    </row>
    <row r="178" spans="1:25" s="101" customFormat="1" ht="25.5" customHeight="1">
      <c r="A178" s="132"/>
      <c r="B178" s="88"/>
      <c r="C178" s="175" t="s">
        <v>373</v>
      </c>
      <c r="D178" s="157" t="s">
        <v>370</v>
      </c>
      <c r="E178" s="226">
        <v>100</v>
      </c>
      <c r="F178" s="227">
        <v>90</v>
      </c>
      <c r="G178" s="228">
        <v>120</v>
      </c>
      <c r="H178" s="228">
        <v>100</v>
      </c>
      <c r="I178" s="229">
        <v>110</v>
      </c>
      <c r="J178" s="226"/>
      <c r="K178" s="227"/>
      <c r="L178" s="228"/>
      <c r="M178" s="228"/>
      <c r="N178" s="228"/>
      <c r="O178" s="230"/>
      <c r="P178" s="227"/>
      <c r="Q178" s="228"/>
      <c r="R178" s="228"/>
      <c r="S178" s="229"/>
      <c r="T178" s="40"/>
      <c r="U178" s="153">
        <f t="shared" si="27"/>
        <v>100</v>
      </c>
      <c r="V178" s="65">
        <f t="shared" si="23"/>
        <v>90</v>
      </c>
      <c r="W178" s="65">
        <f t="shared" si="24"/>
        <v>120</v>
      </c>
      <c r="X178" s="65">
        <f t="shared" si="25"/>
        <v>100</v>
      </c>
      <c r="Y178" s="70">
        <f t="shared" si="26"/>
        <v>110</v>
      </c>
    </row>
    <row r="179" spans="1:25" s="101" customFormat="1" ht="27.75" customHeight="1">
      <c r="A179" s="132"/>
      <c r="B179" s="88"/>
      <c r="C179" s="154" t="s">
        <v>354</v>
      </c>
      <c r="D179" s="157" t="s">
        <v>371</v>
      </c>
      <c r="E179" s="160">
        <v>50</v>
      </c>
      <c r="F179" s="158">
        <v>50</v>
      </c>
      <c r="G179" s="159">
        <v>50</v>
      </c>
      <c r="H179" s="159">
        <v>50</v>
      </c>
      <c r="I179" s="161">
        <v>50</v>
      </c>
      <c r="J179" s="160"/>
      <c r="K179" s="158"/>
      <c r="L179" s="159"/>
      <c r="M179" s="159"/>
      <c r="N179" s="159"/>
      <c r="O179" s="208"/>
      <c r="P179" s="158"/>
      <c r="Q179" s="159"/>
      <c r="R179" s="159"/>
      <c r="S179" s="161"/>
      <c r="T179" s="40"/>
      <c r="U179" s="153">
        <f t="shared" si="27"/>
        <v>50</v>
      </c>
      <c r="V179" s="65">
        <f t="shared" si="23"/>
        <v>50</v>
      </c>
      <c r="W179" s="65">
        <f t="shared" si="24"/>
        <v>50</v>
      </c>
      <c r="X179" s="65">
        <f t="shared" si="25"/>
        <v>50</v>
      </c>
      <c r="Y179" s="70">
        <f t="shared" si="26"/>
        <v>50</v>
      </c>
    </row>
    <row r="180" spans="1:25" s="101" customFormat="1" ht="26.25" customHeight="1">
      <c r="A180" s="132"/>
      <c r="B180" s="88"/>
      <c r="C180" s="154" t="s">
        <v>355</v>
      </c>
      <c r="D180" s="231" t="s">
        <v>194</v>
      </c>
      <c r="E180" s="160">
        <v>40</v>
      </c>
      <c r="F180" s="158">
        <v>40</v>
      </c>
      <c r="G180" s="159">
        <v>40</v>
      </c>
      <c r="H180" s="159">
        <v>40</v>
      </c>
      <c r="I180" s="161">
        <v>40</v>
      </c>
      <c r="J180" s="160"/>
      <c r="K180" s="158"/>
      <c r="L180" s="159"/>
      <c r="M180" s="159"/>
      <c r="N180" s="159"/>
      <c r="O180" s="208"/>
      <c r="P180" s="158"/>
      <c r="Q180" s="159"/>
      <c r="R180" s="159"/>
      <c r="S180" s="161"/>
      <c r="T180" s="40"/>
      <c r="U180" s="153">
        <f t="shared" si="27"/>
        <v>40</v>
      </c>
      <c r="V180" s="65">
        <f t="shared" si="23"/>
        <v>40</v>
      </c>
      <c r="W180" s="65">
        <f t="shared" si="24"/>
        <v>40</v>
      </c>
      <c r="X180" s="65">
        <f t="shared" si="25"/>
        <v>40</v>
      </c>
      <c r="Y180" s="70">
        <f t="shared" si="26"/>
        <v>40</v>
      </c>
    </row>
    <row r="181" spans="1:25" s="101" customFormat="1" ht="29.25" customHeight="1">
      <c r="A181" s="132"/>
      <c r="B181" s="88"/>
      <c r="C181" s="154" t="s">
        <v>356</v>
      </c>
      <c r="D181" s="232" t="s">
        <v>398</v>
      </c>
      <c r="E181" s="160">
        <v>150</v>
      </c>
      <c r="F181" s="158">
        <v>55</v>
      </c>
      <c r="G181" s="159"/>
      <c r="H181" s="159"/>
      <c r="I181" s="161"/>
      <c r="J181" s="160"/>
      <c r="K181" s="158"/>
      <c r="L181" s="159"/>
      <c r="M181" s="159"/>
      <c r="N181" s="159"/>
      <c r="O181" s="208"/>
      <c r="P181" s="158"/>
      <c r="Q181" s="159"/>
      <c r="R181" s="159"/>
      <c r="S181" s="161"/>
      <c r="T181" s="40"/>
      <c r="U181" s="153">
        <f t="shared" si="27"/>
        <v>150</v>
      </c>
      <c r="V181" s="65">
        <f t="shared" si="23"/>
        <v>55</v>
      </c>
      <c r="W181" s="65">
        <f t="shared" si="24"/>
        <v>0</v>
      </c>
      <c r="X181" s="65">
        <f t="shared" si="25"/>
        <v>0</v>
      </c>
      <c r="Y181" s="70">
        <f t="shared" si="26"/>
        <v>0</v>
      </c>
    </row>
    <row r="182" spans="1:25" s="101" customFormat="1" ht="45.75" customHeight="1">
      <c r="A182" s="132"/>
      <c r="B182" s="88"/>
      <c r="C182" s="154" t="s">
        <v>357</v>
      </c>
      <c r="D182" s="232" t="s">
        <v>395</v>
      </c>
      <c r="E182" s="223"/>
      <c r="F182" s="166"/>
      <c r="G182" s="167"/>
      <c r="H182" s="167">
        <v>80</v>
      </c>
      <c r="I182" s="224"/>
      <c r="J182" s="160"/>
      <c r="K182" s="158"/>
      <c r="L182" s="159"/>
      <c r="M182" s="159"/>
      <c r="N182" s="159"/>
      <c r="O182" s="208"/>
      <c r="P182" s="158"/>
      <c r="Q182" s="159"/>
      <c r="R182" s="159"/>
      <c r="S182" s="161"/>
      <c r="T182" s="40"/>
      <c r="U182" s="153">
        <f t="shared" si="27"/>
        <v>0</v>
      </c>
      <c r="V182" s="65">
        <f t="shared" si="23"/>
        <v>0</v>
      </c>
      <c r="W182" s="65">
        <f t="shared" si="24"/>
        <v>0</v>
      </c>
      <c r="X182" s="65">
        <f t="shared" si="25"/>
        <v>80</v>
      </c>
      <c r="Y182" s="70"/>
    </row>
    <row r="183" spans="1:25" s="101" customFormat="1" ht="27.75" customHeight="1">
      <c r="A183" s="132"/>
      <c r="B183" s="88"/>
      <c r="C183" s="154" t="s">
        <v>358</v>
      </c>
      <c r="D183" s="231" t="s">
        <v>41</v>
      </c>
      <c r="E183" s="223">
        <v>85</v>
      </c>
      <c r="F183" s="166"/>
      <c r="G183" s="167"/>
      <c r="H183" s="167">
        <v>60</v>
      </c>
      <c r="I183" s="224"/>
      <c r="J183" s="160"/>
      <c r="K183" s="158"/>
      <c r="L183" s="159"/>
      <c r="M183" s="159"/>
      <c r="N183" s="159"/>
      <c r="O183" s="208"/>
      <c r="P183" s="158"/>
      <c r="Q183" s="159"/>
      <c r="R183" s="159"/>
      <c r="S183" s="161"/>
      <c r="T183" s="40"/>
      <c r="U183" s="153">
        <f t="shared" si="27"/>
        <v>85</v>
      </c>
      <c r="V183" s="65">
        <f t="shared" si="23"/>
        <v>0</v>
      </c>
      <c r="W183" s="65">
        <f t="shared" si="24"/>
        <v>0</v>
      </c>
      <c r="X183" s="65">
        <f t="shared" si="25"/>
        <v>60</v>
      </c>
      <c r="Y183" s="70">
        <f t="shared" si="26"/>
        <v>0</v>
      </c>
    </row>
    <row r="184" spans="1:26" s="101" customFormat="1" ht="27" customHeight="1">
      <c r="A184" s="132"/>
      <c r="B184" s="88"/>
      <c r="C184" s="154" t="s">
        <v>359</v>
      </c>
      <c r="D184" s="233" t="s">
        <v>397</v>
      </c>
      <c r="E184" s="160"/>
      <c r="F184" s="158"/>
      <c r="G184" s="159"/>
      <c r="H184" s="159"/>
      <c r="I184" s="161"/>
      <c r="J184" s="223"/>
      <c r="K184" s="166"/>
      <c r="L184" s="167"/>
      <c r="M184" s="167"/>
      <c r="N184" s="167"/>
      <c r="O184" s="225">
        <v>100</v>
      </c>
      <c r="P184" s="234">
        <v>100</v>
      </c>
      <c r="Q184" s="235">
        <v>100</v>
      </c>
      <c r="R184" s="235">
        <v>100</v>
      </c>
      <c r="S184" s="236">
        <v>100</v>
      </c>
      <c r="T184" s="40"/>
      <c r="U184" s="153">
        <f t="shared" si="27"/>
        <v>100</v>
      </c>
      <c r="V184" s="65">
        <f t="shared" si="23"/>
        <v>100</v>
      </c>
      <c r="W184" s="65">
        <f t="shared" si="24"/>
        <v>100</v>
      </c>
      <c r="X184" s="65">
        <f t="shared" si="25"/>
        <v>100</v>
      </c>
      <c r="Y184" s="237">
        <f t="shared" si="26"/>
        <v>100</v>
      </c>
      <c r="Z184" s="281"/>
    </row>
    <row r="185" spans="1:26" s="101" customFormat="1" ht="25.5" customHeight="1">
      <c r="A185" s="132"/>
      <c r="B185" s="88"/>
      <c r="C185" s="163" t="s">
        <v>360</v>
      </c>
      <c r="D185" s="231" t="s">
        <v>195</v>
      </c>
      <c r="E185" s="238">
        <v>80</v>
      </c>
      <c r="F185" s="239">
        <v>40</v>
      </c>
      <c r="G185" s="240">
        <v>40</v>
      </c>
      <c r="H185" s="240">
        <v>40</v>
      </c>
      <c r="I185" s="241">
        <v>40</v>
      </c>
      <c r="J185" s="160"/>
      <c r="K185" s="158"/>
      <c r="L185" s="159"/>
      <c r="M185" s="159"/>
      <c r="N185" s="159"/>
      <c r="O185" s="208"/>
      <c r="P185" s="158"/>
      <c r="Q185" s="159"/>
      <c r="R185" s="159"/>
      <c r="S185" s="161"/>
      <c r="T185" s="40"/>
      <c r="U185" s="153">
        <f t="shared" si="27"/>
        <v>80</v>
      </c>
      <c r="V185" s="65">
        <f t="shared" si="23"/>
        <v>40</v>
      </c>
      <c r="W185" s="65">
        <f t="shared" si="24"/>
        <v>40</v>
      </c>
      <c r="X185" s="65">
        <f t="shared" si="25"/>
        <v>40</v>
      </c>
      <c r="Y185" s="237">
        <f t="shared" si="26"/>
        <v>40</v>
      </c>
      <c r="Z185" s="281"/>
    </row>
    <row r="186" spans="1:25" s="101" customFormat="1" ht="45" customHeight="1">
      <c r="A186" s="132"/>
      <c r="B186" s="88"/>
      <c r="C186" s="154" t="s">
        <v>361</v>
      </c>
      <c r="D186" s="242" t="s">
        <v>275</v>
      </c>
      <c r="E186" s="160"/>
      <c r="F186" s="158">
        <v>1000</v>
      </c>
      <c r="G186" s="159">
        <v>1000</v>
      </c>
      <c r="H186" s="159"/>
      <c r="I186" s="161"/>
      <c r="J186" s="238"/>
      <c r="K186" s="239"/>
      <c r="L186" s="240"/>
      <c r="M186" s="240"/>
      <c r="N186" s="240"/>
      <c r="O186" s="243"/>
      <c r="P186" s="239"/>
      <c r="Q186" s="240"/>
      <c r="R186" s="240"/>
      <c r="S186" s="241"/>
      <c r="T186" s="40"/>
      <c r="U186" s="153">
        <f t="shared" si="27"/>
        <v>0</v>
      </c>
      <c r="V186" s="65">
        <f t="shared" si="23"/>
        <v>1000</v>
      </c>
      <c r="W186" s="65">
        <f t="shared" si="24"/>
        <v>1000</v>
      </c>
      <c r="X186" s="65">
        <f t="shared" si="25"/>
        <v>0</v>
      </c>
      <c r="Y186" s="70">
        <f t="shared" si="26"/>
        <v>0</v>
      </c>
    </row>
    <row r="187" spans="1:25" s="101" customFormat="1" ht="33" customHeight="1">
      <c r="A187" s="132"/>
      <c r="B187" s="88"/>
      <c r="C187" s="244" t="s">
        <v>375</v>
      </c>
      <c r="D187" s="245" t="s">
        <v>153</v>
      </c>
      <c r="E187" s="223">
        <v>65</v>
      </c>
      <c r="F187" s="239">
        <v>70</v>
      </c>
      <c r="G187" s="240">
        <v>75</v>
      </c>
      <c r="H187" s="240">
        <v>70</v>
      </c>
      <c r="I187" s="241">
        <v>70</v>
      </c>
      <c r="J187" s="160"/>
      <c r="K187" s="158"/>
      <c r="L187" s="159"/>
      <c r="M187" s="159"/>
      <c r="N187" s="159"/>
      <c r="O187" s="208"/>
      <c r="P187" s="158"/>
      <c r="Q187" s="159"/>
      <c r="R187" s="159"/>
      <c r="S187" s="161"/>
      <c r="T187" s="40"/>
      <c r="U187" s="153">
        <f t="shared" si="27"/>
        <v>65</v>
      </c>
      <c r="V187" s="65">
        <f t="shared" si="23"/>
        <v>70</v>
      </c>
      <c r="W187" s="65">
        <f t="shared" si="24"/>
        <v>75</v>
      </c>
      <c r="X187" s="65">
        <f t="shared" si="25"/>
        <v>70</v>
      </c>
      <c r="Y187" s="70">
        <f t="shared" si="26"/>
        <v>70</v>
      </c>
    </row>
    <row r="188" spans="1:25" s="101" customFormat="1" ht="51.75" customHeight="1">
      <c r="A188" s="132"/>
      <c r="B188" s="88"/>
      <c r="C188" s="154" t="s">
        <v>379</v>
      </c>
      <c r="D188" s="231" t="s">
        <v>276</v>
      </c>
      <c r="E188" s="160"/>
      <c r="F188" s="158"/>
      <c r="G188" s="159"/>
      <c r="H188" s="159">
        <v>600</v>
      </c>
      <c r="I188" s="161"/>
      <c r="J188" s="223"/>
      <c r="K188" s="166"/>
      <c r="L188" s="167"/>
      <c r="M188" s="167"/>
      <c r="N188" s="167"/>
      <c r="O188" s="225"/>
      <c r="P188" s="166"/>
      <c r="Q188" s="167"/>
      <c r="R188" s="167"/>
      <c r="S188" s="224"/>
      <c r="T188" s="40"/>
      <c r="U188" s="153">
        <f t="shared" si="27"/>
        <v>0</v>
      </c>
      <c r="V188" s="65">
        <f t="shared" si="23"/>
        <v>0</v>
      </c>
      <c r="W188" s="65">
        <f t="shared" si="24"/>
        <v>0</v>
      </c>
      <c r="X188" s="65">
        <f t="shared" si="25"/>
        <v>600</v>
      </c>
      <c r="Y188" s="70">
        <f t="shared" si="26"/>
        <v>0</v>
      </c>
    </row>
    <row r="189" spans="1:25" s="101" customFormat="1" ht="51.75" customHeight="1">
      <c r="A189" s="132"/>
      <c r="B189" s="88"/>
      <c r="C189" s="246" t="s">
        <v>380</v>
      </c>
      <c r="D189" s="247" t="s">
        <v>377</v>
      </c>
      <c r="E189" s="160"/>
      <c r="F189" s="158"/>
      <c r="G189" s="159"/>
      <c r="H189" s="159">
        <v>100</v>
      </c>
      <c r="I189" s="161">
        <v>1000</v>
      </c>
      <c r="J189" s="223"/>
      <c r="K189" s="166"/>
      <c r="L189" s="167"/>
      <c r="M189" s="167"/>
      <c r="N189" s="167"/>
      <c r="O189" s="225"/>
      <c r="P189" s="166"/>
      <c r="Q189" s="167"/>
      <c r="R189" s="167"/>
      <c r="S189" s="224"/>
      <c r="T189" s="40"/>
      <c r="U189" s="153"/>
      <c r="V189" s="65">
        <f t="shared" si="23"/>
        <v>0</v>
      </c>
      <c r="W189" s="65">
        <f t="shared" si="24"/>
        <v>0</v>
      </c>
      <c r="X189" s="65">
        <f t="shared" si="25"/>
        <v>100</v>
      </c>
      <c r="Y189" s="70">
        <f t="shared" si="26"/>
        <v>1000</v>
      </c>
    </row>
    <row r="190" spans="1:25" s="101" customFormat="1" ht="51.75" customHeight="1">
      <c r="A190" s="132"/>
      <c r="B190" s="88"/>
      <c r="C190" s="246" t="s">
        <v>381</v>
      </c>
      <c r="D190" s="247" t="s">
        <v>378</v>
      </c>
      <c r="E190" s="160"/>
      <c r="F190" s="158">
        <v>100</v>
      </c>
      <c r="G190" s="159">
        <v>100</v>
      </c>
      <c r="H190" s="159"/>
      <c r="I190" s="161"/>
      <c r="J190" s="223"/>
      <c r="K190" s="166"/>
      <c r="L190" s="167"/>
      <c r="M190" s="167"/>
      <c r="N190" s="167"/>
      <c r="O190" s="225"/>
      <c r="P190" s="166"/>
      <c r="Q190" s="167"/>
      <c r="R190" s="167"/>
      <c r="S190" s="224"/>
      <c r="T190" s="40"/>
      <c r="U190" s="153"/>
      <c r="V190" s="65">
        <f t="shared" si="23"/>
        <v>100</v>
      </c>
      <c r="W190" s="65">
        <f t="shared" si="24"/>
        <v>100</v>
      </c>
      <c r="X190" s="65"/>
      <c r="Y190" s="70">
        <f t="shared" si="26"/>
        <v>0</v>
      </c>
    </row>
    <row r="191" spans="1:25" s="101" customFormat="1" ht="51.75" customHeight="1">
      <c r="A191" s="132"/>
      <c r="B191" s="88"/>
      <c r="C191" s="246" t="s">
        <v>384</v>
      </c>
      <c r="D191" s="247" t="s">
        <v>376</v>
      </c>
      <c r="E191" s="160"/>
      <c r="F191" s="158"/>
      <c r="G191" s="159"/>
      <c r="H191" s="159"/>
      <c r="I191" s="161"/>
      <c r="J191" s="223"/>
      <c r="K191" s="166">
        <v>100</v>
      </c>
      <c r="L191" s="167">
        <v>100</v>
      </c>
      <c r="M191" s="167"/>
      <c r="N191" s="167"/>
      <c r="O191" s="225"/>
      <c r="P191" s="166"/>
      <c r="Q191" s="167"/>
      <c r="R191" s="167"/>
      <c r="S191" s="224"/>
      <c r="T191" s="40"/>
      <c r="U191" s="153"/>
      <c r="V191" s="65">
        <f t="shared" si="23"/>
        <v>100</v>
      </c>
      <c r="W191" s="65">
        <f t="shared" si="24"/>
        <v>100</v>
      </c>
      <c r="X191" s="65">
        <v>100</v>
      </c>
      <c r="Y191" s="70">
        <f t="shared" si="26"/>
        <v>0</v>
      </c>
    </row>
    <row r="192" spans="1:25" s="101" customFormat="1" ht="51.75" customHeight="1">
      <c r="A192" s="132"/>
      <c r="B192" s="88"/>
      <c r="C192" s="248" t="s">
        <v>390</v>
      </c>
      <c r="D192" s="231" t="s">
        <v>374</v>
      </c>
      <c r="E192" s="160"/>
      <c r="F192" s="158"/>
      <c r="G192" s="159"/>
      <c r="H192" s="159"/>
      <c r="I192" s="161"/>
      <c r="J192" s="223">
        <v>15</v>
      </c>
      <c r="K192" s="166">
        <v>15</v>
      </c>
      <c r="L192" s="167">
        <v>15</v>
      </c>
      <c r="M192" s="167">
        <v>20</v>
      </c>
      <c r="N192" s="167">
        <v>20</v>
      </c>
      <c r="O192" s="225"/>
      <c r="P192" s="166"/>
      <c r="Q192" s="167"/>
      <c r="R192" s="167"/>
      <c r="S192" s="224"/>
      <c r="T192" s="40"/>
      <c r="U192" s="153">
        <f t="shared" si="27"/>
        <v>15</v>
      </c>
      <c r="V192" s="65">
        <f t="shared" si="23"/>
        <v>15</v>
      </c>
      <c r="W192" s="65">
        <f t="shared" si="24"/>
        <v>15</v>
      </c>
      <c r="X192" s="65">
        <f t="shared" si="25"/>
        <v>20</v>
      </c>
      <c r="Y192" s="70">
        <f t="shared" si="26"/>
        <v>20</v>
      </c>
    </row>
    <row r="193" spans="1:25" s="101" customFormat="1" ht="38.25" customHeight="1">
      <c r="A193" s="132"/>
      <c r="B193" s="88"/>
      <c r="C193" s="200" t="s">
        <v>392</v>
      </c>
      <c r="D193" s="249" t="s">
        <v>362</v>
      </c>
      <c r="E193" s="226"/>
      <c r="F193" s="158"/>
      <c r="G193" s="159"/>
      <c r="H193" s="159"/>
      <c r="I193" s="161"/>
      <c r="J193" s="223">
        <v>10</v>
      </c>
      <c r="K193" s="166">
        <v>10</v>
      </c>
      <c r="L193" s="167">
        <v>10</v>
      </c>
      <c r="M193" s="167">
        <v>15</v>
      </c>
      <c r="N193" s="167">
        <v>15</v>
      </c>
      <c r="O193" s="225"/>
      <c r="P193" s="166"/>
      <c r="Q193" s="167"/>
      <c r="R193" s="167"/>
      <c r="S193" s="224"/>
      <c r="T193" s="40"/>
      <c r="U193" s="153">
        <f t="shared" si="27"/>
        <v>10</v>
      </c>
      <c r="V193" s="65">
        <f t="shared" si="23"/>
        <v>10</v>
      </c>
      <c r="W193" s="65">
        <f>G193+L193+Q193</f>
        <v>10</v>
      </c>
      <c r="X193" s="65">
        <f t="shared" si="25"/>
        <v>15</v>
      </c>
      <c r="Y193" s="70">
        <f>I193+N193+S193</f>
        <v>15</v>
      </c>
    </row>
    <row r="194" spans="1:25" s="101" customFormat="1" ht="33.75" customHeight="1" thickBot="1">
      <c r="A194" s="132"/>
      <c r="B194" s="88"/>
      <c r="C194" s="250" t="s">
        <v>396</v>
      </c>
      <c r="D194" s="251" t="s">
        <v>42</v>
      </c>
      <c r="E194" s="252"/>
      <c r="F194" s="253"/>
      <c r="G194" s="254"/>
      <c r="H194" s="254"/>
      <c r="I194" s="255"/>
      <c r="J194" s="256">
        <v>300</v>
      </c>
      <c r="K194" s="257">
        <v>300</v>
      </c>
      <c r="L194" s="258">
        <v>300</v>
      </c>
      <c r="M194" s="258">
        <v>300</v>
      </c>
      <c r="N194" s="258">
        <v>300</v>
      </c>
      <c r="O194" s="259"/>
      <c r="P194" s="257"/>
      <c r="Q194" s="258"/>
      <c r="R194" s="258"/>
      <c r="S194" s="260"/>
      <c r="T194" s="40"/>
      <c r="U194" s="153">
        <f t="shared" si="27"/>
        <v>300</v>
      </c>
      <c r="V194" s="65">
        <f t="shared" si="23"/>
        <v>300</v>
      </c>
      <c r="W194" s="65">
        <f t="shared" si="24"/>
        <v>300</v>
      </c>
      <c r="X194" s="65">
        <f t="shared" si="25"/>
        <v>300</v>
      </c>
      <c r="Y194" s="70">
        <f t="shared" si="26"/>
        <v>300</v>
      </c>
    </row>
    <row r="195" spans="1:25" ht="19.5" customHeight="1" thickBot="1">
      <c r="A195" s="6"/>
      <c r="B195" s="7" t="s">
        <v>10</v>
      </c>
      <c r="C195" s="261" t="s">
        <v>29</v>
      </c>
      <c r="D195" s="262" t="s">
        <v>30</v>
      </c>
      <c r="E195" s="263"/>
      <c r="F195" s="264"/>
      <c r="G195" s="264"/>
      <c r="H195" s="264"/>
      <c r="I195" s="265"/>
      <c r="J195" s="263"/>
      <c r="K195" s="266"/>
      <c r="L195" s="264"/>
      <c r="M195" s="264"/>
      <c r="N195" s="264"/>
      <c r="O195" s="267"/>
      <c r="P195" s="266"/>
      <c r="Q195" s="264"/>
      <c r="R195" s="264"/>
      <c r="S195" s="265"/>
      <c r="T195" s="40"/>
      <c r="U195" s="268">
        <f>E195+J195+O195</f>
        <v>0</v>
      </c>
      <c r="V195" s="269">
        <f>F195+K195+P195</f>
        <v>0</v>
      </c>
      <c r="W195" s="270">
        <f>G195+L195+Q195</f>
        <v>0</v>
      </c>
      <c r="X195" s="271">
        <f>H195+M195+R195</f>
        <v>0</v>
      </c>
      <c r="Y195" s="272">
        <f>I195+N195+S195</f>
        <v>0</v>
      </c>
    </row>
    <row r="196" spans="1:25" ht="18" customHeight="1">
      <c r="A196" s="273"/>
      <c r="B196" s="273"/>
      <c r="C196" s="273"/>
      <c r="D196" s="274"/>
      <c r="E196" s="275"/>
      <c r="F196" s="275"/>
      <c r="G196" s="275"/>
      <c r="H196" s="275"/>
      <c r="I196" s="275"/>
      <c r="J196" s="275"/>
      <c r="K196" s="275"/>
      <c r="L196" s="275"/>
      <c r="M196" s="275"/>
      <c r="N196" s="275"/>
      <c r="O196" s="275"/>
      <c r="P196" s="275"/>
      <c r="Q196" s="275"/>
      <c r="R196" s="275"/>
      <c r="S196" s="275"/>
      <c r="U196" s="276"/>
      <c r="V196" s="276"/>
      <c r="W196" s="276"/>
      <c r="X196" s="276"/>
      <c r="Y196" s="276"/>
    </row>
    <row r="197" spans="1:25" ht="18" customHeight="1">
      <c r="A197" s="273"/>
      <c r="B197" s="273"/>
      <c r="C197" s="273"/>
      <c r="D197" s="274"/>
      <c r="E197" s="275"/>
      <c r="F197" s="275"/>
      <c r="G197" s="275"/>
      <c r="H197" s="275"/>
      <c r="I197" s="275"/>
      <c r="J197" s="275"/>
      <c r="K197" s="275"/>
      <c r="L197" s="275"/>
      <c r="M197" s="275"/>
      <c r="N197" s="275"/>
      <c r="O197" s="275"/>
      <c r="P197" s="275"/>
      <c r="Q197" s="275"/>
      <c r="R197" s="275"/>
      <c r="S197" s="275"/>
      <c r="U197" s="276"/>
      <c r="V197" s="276"/>
      <c r="W197" s="276"/>
      <c r="X197" s="276"/>
      <c r="Y197" s="276"/>
    </row>
    <row r="198" spans="1:25" ht="18" customHeight="1" thickBot="1">
      <c r="A198" s="273"/>
      <c r="B198" s="273"/>
      <c r="C198" s="273"/>
      <c r="D198" s="274"/>
      <c r="E198" s="275"/>
      <c r="F198" s="275"/>
      <c r="G198" s="275"/>
      <c r="H198" s="275"/>
      <c r="I198" s="275"/>
      <c r="J198" s="275"/>
      <c r="K198" s="275"/>
      <c r="L198" s="275"/>
      <c r="M198" s="275"/>
      <c r="N198" s="275"/>
      <c r="O198" s="275"/>
      <c r="P198" s="275"/>
      <c r="Q198" s="275"/>
      <c r="R198" s="275"/>
      <c r="S198" s="275"/>
      <c r="U198" s="276"/>
      <c r="V198" s="276"/>
      <c r="W198" s="276"/>
      <c r="X198" s="276"/>
      <c r="Y198" s="276"/>
    </row>
    <row r="199" spans="5:25" ht="12.75" customHeight="1" thickBot="1">
      <c r="E199" s="277"/>
      <c r="F199" s="277"/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  <c r="Q199" s="277"/>
      <c r="R199" s="277"/>
      <c r="S199" s="277"/>
      <c r="U199" s="288" t="s">
        <v>31</v>
      </c>
      <c r="V199" s="289"/>
      <c r="W199" s="289"/>
      <c r="X199" s="289"/>
      <c r="Y199" s="290"/>
    </row>
    <row r="200" spans="3:25" s="278" customFormat="1" ht="12.75" customHeight="1" thickBot="1">
      <c r="C200" s="1"/>
      <c r="D200" s="1" t="s">
        <v>32</v>
      </c>
      <c r="E200" s="277"/>
      <c r="F200" s="277"/>
      <c r="G200" s="277"/>
      <c r="H200" s="277"/>
      <c r="I200" s="277"/>
      <c r="J200" s="277"/>
      <c r="K200" s="1"/>
      <c r="L200" s="1"/>
      <c r="M200" s="1"/>
      <c r="N200" s="1"/>
      <c r="O200" s="277"/>
      <c r="P200" s="277"/>
      <c r="Q200" s="277"/>
      <c r="R200" s="277"/>
      <c r="S200" s="277"/>
      <c r="T200" s="1"/>
      <c r="U200" s="279">
        <f>U19/U10*100</f>
        <v>84.59053278333862</v>
      </c>
      <c r="V200" s="280">
        <f>V19/V10*100</f>
        <v>81.0844892812106</v>
      </c>
      <c r="W200" s="280">
        <f>W19/W10*100</f>
        <v>96.97353826651877</v>
      </c>
      <c r="X200" s="280">
        <f>X19/X10*100</f>
        <v>93.8729803231483</v>
      </c>
      <c r="Y200" s="280">
        <f>Y19/Y10*100</f>
        <v>92.80621137696086</v>
      </c>
    </row>
    <row r="201" spans="4:19" ht="15.75">
      <c r="D201" s="1" t="s">
        <v>169</v>
      </c>
      <c r="E201" s="277"/>
      <c r="F201" s="277"/>
      <c r="G201" s="277"/>
      <c r="H201" s="277"/>
      <c r="I201" s="277"/>
      <c r="J201" s="277"/>
      <c r="K201" s="1" t="s">
        <v>33</v>
      </c>
      <c r="N201" s="277"/>
      <c r="O201" s="277"/>
      <c r="P201" s="277"/>
      <c r="Q201" s="277"/>
      <c r="R201" s="277"/>
      <c r="S201" s="277"/>
    </row>
    <row r="202" spans="5:19" ht="12.75" customHeight="1">
      <c r="E202" s="277"/>
      <c r="F202" s="277"/>
      <c r="G202" s="277"/>
      <c r="H202" s="277"/>
      <c r="I202" s="277"/>
      <c r="J202" s="277"/>
      <c r="K202" s="277"/>
      <c r="L202" s="277"/>
      <c r="M202" s="277"/>
      <c r="N202" s="277"/>
      <c r="O202" s="277"/>
      <c r="P202" s="277"/>
      <c r="Q202" s="277"/>
      <c r="R202" s="277"/>
      <c r="S202" s="277"/>
    </row>
    <row r="203" spans="5:19" ht="12.75" customHeight="1">
      <c r="E203" s="44"/>
      <c r="F203" s="277"/>
      <c r="G203" s="277"/>
      <c r="H203" s="277"/>
      <c r="I203" s="277"/>
      <c r="J203" s="277"/>
      <c r="K203" s="277"/>
      <c r="L203" s="277"/>
      <c r="M203" s="277"/>
      <c r="N203" s="277"/>
      <c r="O203" s="277"/>
      <c r="P203" s="277"/>
      <c r="Q203" s="277"/>
      <c r="R203" s="277"/>
      <c r="S203" s="277"/>
    </row>
    <row r="204" spans="5:19" ht="12.75" customHeight="1">
      <c r="E204" s="277"/>
      <c r="F204" s="277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  <c r="Q204" s="277"/>
      <c r="R204" s="277"/>
      <c r="S204" s="277"/>
    </row>
    <row r="205" spans="5:19" ht="12.75" customHeight="1">
      <c r="E205" s="277"/>
      <c r="F205" s="277"/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  <c r="Q205" s="277"/>
      <c r="R205" s="277"/>
      <c r="S205" s="277"/>
    </row>
    <row r="206" spans="5:19" ht="12.75" customHeight="1">
      <c r="E206" s="277"/>
      <c r="F206" s="277"/>
      <c r="G206" s="277"/>
      <c r="H206" s="277"/>
      <c r="I206" s="277"/>
      <c r="J206" s="277"/>
      <c r="K206" s="277"/>
      <c r="L206" s="277"/>
      <c r="M206" s="277"/>
      <c r="N206" s="277"/>
      <c r="O206" s="277"/>
      <c r="P206" s="277"/>
      <c r="Q206" s="277"/>
      <c r="R206" s="277"/>
      <c r="S206" s="277"/>
    </row>
    <row r="207" spans="5:19" ht="12.75" customHeight="1">
      <c r="E207" s="277"/>
      <c r="F207" s="277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  <c r="Q207" s="277"/>
      <c r="R207" s="277"/>
      <c r="S207" s="277"/>
    </row>
    <row r="208" spans="5:19" ht="12.75" customHeight="1">
      <c r="E208" s="277"/>
      <c r="F208" s="277"/>
      <c r="G208" s="277"/>
      <c r="H208" s="277"/>
      <c r="I208" s="277"/>
      <c r="J208" s="277"/>
      <c r="K208" s="277"/>
      <c r="L208" s="277"/>
      <c r="M208" s="277"/>
      <c r="N208" s="277"/>
      <c r="O208" s="277"/>
      <c r="P208" s="277"/>
      <c r="Q208" s="277"/>
      <c r="R208" s="277"/>
      <c r="S208" s="277"/>
    </row>
    <row r="209" spans="5:19" ht="12.75" customHeight="1">
      <c r="E209" s="277"/>
      <c r="F209" s="277"/>
      <c r="G209" s="277"/>
      <c r="H209" s="277"/>
      <c r="I209" s="277"/>
      <c r="J209" s="277"/>
      <c r="K209" s="277"/>
      <c r="L209" s="277"/>
      <c r="M209" s="277"/>
      <c r="N209" s="277"/>
      <c r="O209" s="277"/>
      <c r="P209" s="277"/>
      <c r="Q209" s="277"/>
      <c r="R209" s="277"/>
      <c r="S209" s="277"/>
    </row>
    <row r="210" spans="5:19" ht="12.75" customHeight="1">
      <c r="E210" s="277"/>
      <c r="F210" s="277"/>
      <c r="G210" s="277"/>
      <c r="H210" s="277"/>
      <c r="I210" s="277"/>
      <c r="J210" s="277"/>
      <c r="K210" s="277"/>
      <c r="L210" s="277"/>
      <c r="M210" s="277"/>
      <c r="N210" s="277"/>
      <c r="O210" s="277"/>
      <c r="P210" s="277"/>
      <c r="Q210" s="277"/>
      <c r="R210" s="277"/>
      <c r="S210" s="277"/>
    </row>
    <row r="211" spans="5:19" ht="12.75" customHeight="1">
      <c r="E211" s="277"/>
      <c r="F211" s="277"/>
      <c r="G211" s="277"/>
      <c r="H211" s="277"/>
      <c r="I211" s="277"/>
      <c r="J211" s="277"/>
      <c r="K211" s="277"/>
      <c r="L211" s="277"/>
      <c r="M211" s="277"/>
      <c r="N211" s="277"/>
      <c r="O211" s="277"/>
      <c r="P211" s="277"/>
      <c r="Q211" s="277"/>
      <c r="R211" s="277"/>
      <c r="S211" s="277"/>
    </row>
    <row r="212" spans="5:19" ht="12.75" customHeight="1">
      <c r="E212" s="277"/>
      <c r="F212" s="277"/>
      <c r="G212" s="277"/>
      <c r="H212" s="277"/>
      <c r="I212" s="277"/>
      <c r="J212" s="277"/>
      <c r="K212" s="277"/>
      <c r="L212" s="277"/>
      <c r="M212" s="277"/>
      <c r="N212" s="277"/>
      <c r="O212" s="277"/>
      <c r="P212" s="277"/>
      <c r="Q212" s="277"/>
      <c r="R212" s="277"/>
      <c r="S212" s="277"/>
    </row>
    <row r="213" spans="5:19" ht="12.75" customHeight="1">
      <c r="E213" s="277"/>
      <c r="F213" s="277"/>
      <c r="G213" s="277"/>
      <c r="H213" s="277"/>
      <c r="I213" s="277"/>
      <c r="J213" s="277"/>
      <c r="K213" s="277"/>
      <c r="L213" s="277"/>
      <c r="M213" s="277"/>
      <c r="N213" s="277"/>
      <c r="O213" s="277"/>
      <c r="P213" s="277"/>
      <c r="Q213" s="277"/>
      <c r="R213" s="277"/>
      <c r="S213" s="277"/>
    </row>
    <row r="214" spans="5:19" ht="12.75" customHeight="1">
      <c r="E214" s="277"/>
      <c r="F214" s="277"/>
      <c r="G214" s="277"/>
      <c r="H214" s="277"/>
      <c r="I214" s="277"/>
      <c r="J214" s="277"/>
      <c r="K214" s="277"/>
      <c r="L214" s="277"/>
      <c r="M214" s="277"/>
      <c r="N214" s="277"/>
      <c r="O214" s="277"/>
      <c r="P214" s="277"/>
      <c r="Q214" s="277"/>
      <c r="R214" s="277"/>
      <c r="S214" s="277"/>
    </row>
    <row r="215" spans="5:19" ht="12.75" customHeight="1">
      <c r="E215" s="277"/>
      <c r="F215" s="277"/>
      <c r="G215" s="277"/>
      <c r="H215" s="277"/>
      <c r="I215" s="277"/>
      <c r="J215" s="277"/>
      <c r="K215" s="277"/>
      <c r="L215" s="277"/>
      <c r="M215" s="277"/>
      <c r="N215" s="277"/>
      <c r="O215" s="277"/>
      <c r="P215" s="277"/>
      <c r="Q215" s="277"/>
      <c r="R215" s="277"/>
      <c r="S215" s="277"/>
    </row>
    <row r="216" spans="5:19" ht="12.75" customHeight="1">
      <c r="E216" s="277"/>
      <c r="F216" s="277"/>
      <c r="G216" s="277"/>
      <c r="H216" s="277"/>
      <c r="I216" s="277"/>
      <c r="J216" s="277"/>
      <c r="K216" s="277"/>
      <c r="L216" s="277"/>
      <c r="M216" s="277"/>
      <c r="N216" s="277"/>
      <c r="O216" s="277"/>
      <c r="P216" s="277"/>
      <c r="Q216" s="277"/>
      <c r="R216" s="277"/>
      <c r="S216" s="277"/>
    </row>
    <row r="217" spans="5:19" ht="12.75" customHeight="1">
      <c r="E217" s="277"/>
      <c r="F217" s="277"/>
      <c r="G217" s="277"/>
      <c r="H217" s="277"/>
      <c r="I217" s="277"/>
      <c r="J217" s="277"/>
      <c r="K217" s="277"/>
      <c r="L217" s="277"/>
      <c r="M217" s="277"/>
      <c r="N217" s="277"/>
      <c r="O217" s="277"/>
      <c r="P217" s="277"/>
      <c r="Q217" s="277"/>
      <c r="R217" s="277"/>
      <c r="S217" s="277"/>
    </row>
    <row r="218" spans="5:19" ht="12.75" customHeight="1">
      <c r="E218" s="277"/>
      <c r="F218" s="277"/>
      <c r="G218" s="277"/>
      <c r="H218" s="277"/>
      <c r="I218" s="277"/>
      <c r="J218" s="277"/>
      <c r="K218" s="277"/>
      <c r="L218" s="277"/>
      <c r="M218" s="277"/>
      <c r="N218" s="277"/>
      <c r="O218" s="277"/>
      <c r="P218" s="277"/>
      <c r="Q218" s="277"/>
      <c r="R218" s="277"/>
      <c r="S218" s="277"/>
    </row>
    <row r="219" spans="5:19" ht="12.75" customHeight="1">
      <c r="E219" s="277"/>
      <c r="F219" s="277"/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  <c r="Q219" s="277"/>
      <c r="R219" s="277"/>
      <c r="S219" s="277"/>
    </row>
    <row r="220" spans="5:19" ht="12.75" customHeight="1">
      <c r="E220" s="277"/>
      <c r="F220" s="277"/>
      <c r="G220" s="277"/>
      <c r="H220" s="277"/>
      <c r="I220" s="277"/>
      <c r="J220" s="277"/>
      <c r="K220" s="277"/>
      <c r="L220" s="277"/>
      <c r="M220" s="277"/>
      <c r="N220" s="277"/>
      <c r="O220" s="277"/>
      <c r="P220" s="277"/>
      <c r="Q220" s="277"/>
      <c r="R220" s="277"/>
      <c r="S220" s="277"/>
    </row>
    <row r="221" spans="5:19" ht="12.75" customHeight="1">
      <c r="E221" s="277"/>
      <c r="F221" s="277"/>
      <c r="G221" s="277"/>
      <c r="H221" s="277"/>
      <c r="I221" s="277"/>
      <c r="J221" s="277"/>
      <c r="K221" s="277"/>
      <c r="L221" s="277"/>
      <c r="M221" s="277"/>
      <c r="N221" s="277"/>
      <c r="O221" s="277"/>
      <c r="P221" s="277"/>
      <c r="Q221" s="277"/>
      <c r="R221" s="277"/>
      <c r="S221" s="277"/>
    </row>
    <row r="222" spans="5:19" ht="12.75" customHeight="1">
      <c r="E222" s="277"/>
      <c r="F222" s="277"/>
      <c r="G222" s="277"/>
      <c r="H222" s="277"/>
      <c r="I222" s="277"/>
      <c r="J222" s="277"/>
      <c r="K222" s="277"/>
      <c r="L222" s="277"/>
      <c r="M222" s="277"/>
      <c r="N222" s="277"/>
      <c r="O222" s="277"/>
      <c r="P222" s="277"/>
      <c r="Q222" s="277"/>
      <c r="R222" s="277"/>
      <c r="S222" s="277"/>
    </row>
    <row r="223" spans="5:19" ht="12.75" customHeight="1">
      <c r="E223" s="277"/>
      <c r="F223" s="277"/>
      <c r="G223" s="277"/>
      <c r="H223" s="277"/>
      <c r="I223" s="277"/>
      <c r="J223" s="277"/>
      <c r="K223" s="277"/>
      <c r="L223" s="277"/>
      <c r="M223" s="277"/>
      <c r="N223" s="277"/>
      <c r="O223" s="277"/>
      <c r="P223" s="277"/>
      <c r="Q223" s="277"/>
      <c r="R223" s="277"/>
      <c r="S223" s="277"/>
    </row>
    <row r="224" spans="5:19" ht="12.75" customHeight="1">
      <c r="E224" s="277"/>
      <c r="F224" s="277"/>
      <c r="G224" s="277"/>
      <c r="H224" s="277"/>
      <c r="I224" s="277"/>
      <c r="J224" s="277"/>
      <c r="K224" s="277"/>
      <c r="L224" s="277"/>
      <c r="M224" s="277"/>
      <c r="N224" s="277"/>
      <c r="O224" s="277"/>
      <c r="P224" s="277"/>
      <c r="Q224" s="277"/>
      <c r="R224" s="277"/>
      <c r="S224" s="277"/>
    </row>
    <row r="225" spans="5:19" ht="12.75" customHeight="1">
      <c r="E225" s="277"/>
      <c r="F225" s="277"/>
      <c r="G225" s="277"/>
      <c r="H225" s="277"/>
      <c r="I225" s="277"/>
      <c r="J225" s="277"/>
      <c r="K225" s="277"/>
      <c r="L225" s="277"/>
      <c r="M225" s="277"/>
      <c r="N225" s="277"/>
      <c r="O225" s="277"/>
      <c r="P225" s="277"/>
      <c r="Q225" s="277"/>
      <c r="R225" s="277"/>
      <c r="S225" s="277"/>
    </row>
    <row r="226" spans="5:19" ht="12.75" customHeight="1">
      <c r="E226" s="277"/>
      <c r="F226" s="277"/>
      <c r="G226" s="277"/>
      <c r="H226" s="277"/>
      <c r="I226" s="277"/>
      <c r="J226" s="277"/>
      <c r="K226" s="277"/>
      <c r="L226" s="277"/>
      <c r="M226" s="277"/>
      <c r="N226" s="277"/>
      <c r="O226" s="277"/>
      <c r="P226" s="277"/>
      <c r="Q226" s="277"/>
      <c r="R226" s="277"/>
      <c r="S226" s="277"/>
    </row>
    <row r="227" spans="5:19" ht="12.75" customHeight="1">
      <c r="E227" s="277"/>
      <c r="F227" s="277"/>
      <c r="G227" s="277"/>
      <c r="H227" s="277"/>
      <c r="I227" s="277"/>
      <c r="J227" s="277"/>
      <c r="K227" s="277"/>
      <c r="L227" s="277"/>
      <c r="M227" s="277"/>
      <c r="N227" s="277"/>
      <c r="O227" s="277"/>
      <c r="P227" s="277"/>
      <c r="Q227" s="277"/>
      <c r="R227" s="277"/>
      <c r="S227" s="277"/>
    </row>
    <row r="228" spans="5:19" ht="12.75" customHeight="1">
      <c r="E228" s="277"/>
      <c r="F228" s="277"/>
      <c r="G228" s="277"/>
      <c r="H228" s="277"/>
      <c r="I228" s="277"/>
      <c r="J228" s="277"/>
      <c r="K228" s="277"/>
      <c r="L228" s="277"/>
      <c r="M228" s="277"/>
      <c r="N228" s="277"/>
      <c r="O228" s="277"/>
      <c r="P228" s="277"/>
      <c r="Q228" s="277"/>
      <c r="R228" s="277"/>
      <c r="S228" s="277"/>
    </row>
    <row r="229" spans="5:19" ht="12.75" customHeight="1">
      <c r="E229" s="277"/>
      <c r="F229" s="277"/>
      <c r="G229" s="277"/>
      <c r="H229" s="277"/>
      <c r="I229" s="277"/>
      <c r="J229" s="277"/>
      <c r="K229" s="277"/>
      <c r="L229" s="277"/>
      <c r="M229" s="277"/>
      <c r="N229" s="277"/>
      <c r="O229" s="277"/>
      <c r="P229" s="277"/>
      <c r="Q229" s="277"/>
      <c r="R229" s="277"/>
      <c r="S229" s="277"/>
    </row>
    <row r="230" spans="5:19" ht="12.75" customHeight="1">
      <c r="E230" s="277"/>
      <c r="F230" s="277"/>
      <c r="G230" s="277"/>
      <c r="H230" s="277"/>
      <c r="I230" s="277"/>
      <c r="J230" s="277"/>
      <c r="K230" s="277"/>
      <c r="L230" s="277"/>
      <c r="M230" s="277"/>
      <c r="N230" s="277"/>
      <c r="O230" s="277"/>
      <c r="P230" s="277"/>
      <c r="Q230" s="277"/>
      <c r="R230" s="277"/>
      <c r="S230" s="277"/>
    </row>
    <row r="231" spans="5:19" ht="12.75" customHeight="1">
      <c r="E231" s="277"/>
      <c r="F231" s="277"/>
      <c r="G231" s="277"/>
      <c r="H231" s="277"/>
      <c r="I231" s="277"/>
      <c r="J231" s="277"/>
      <c r="K231" s="277"/>
      <c r="L231" s="277"/>
      <c r="M231" s="277"/>
      <c r="N231" s="277"/>
      <c r="O231" s="277"/>
      <c r="P231" s="277"/>
      <c r="Q231" s="277"/>
      <c r="R231" s="277"/>
      <c r="S231" s="277"/>
    </row>
    <row r="232" spans="5:19" ht="12.75" customHeight="1">
      <c r="E232" s="277"/>
      <c r="F232" s="277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</row>
    <row r="233" spans="5:19" ht="12.75" customHeight="1"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</row>
    <row r="234" spans="5:19" ht="12.75" customHeight="1"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</row>
    <row r="235" spans="5:19" ht="12.75" customHeight="1">
      <c r="E235" s="277"/>
      <c r="F235" s="277"/>
      <c r="G235" s="277"/>
      <c r="H235" s="277"/>
      <c r="I235" s="277"/>
      <c r="J235" s="277"/>
      <c r="K235" s="277"/>
      <c r="L235" s="277"/>
      <c r="M235" s="277"/>
      <c r="N235" s="277"/>
      <c r="O235" s="277"/>
      <c r="P235" s="277"/>
      <c r="Q235" s="277"/>
      <c r="R235" s="277"/>
      <c r="S235" s="277"/>
    </row>
    <row r="236" spans="5:19" ht="12.75" customHeight="1">
      <c r="E236" s="277"/>
      <c r="F236" s="277"/>
      <c r="G236" s="277"/>
      <c r="H236" s="277"/>
      <c r="I236" s="277"/>
      <c r="J236" s="277"/>
      <c r="K236" s="277"/>
      <c r="L236" s="277"/>
      <c r="M236" s="277"/>
      <c r="N236" s="277"/>
      <c r="O236" s="277"/>
      <c r="P236" s="277"/>
      <c r="Q236" s="277"/>
      <c r="R236" s="277"/>
      <c r="S236" s="277"/>
    </row>
    <row r="237" spans="5:19" ht="12.75" customHeight="1">
      <c r="E237" s="277"/>
      <c r="F237" s="277"/>
      <c r="G237" s="277"/>
      <c r="H237" s="277"/>
      <c r="I237" s="277"/>
      <c r="J237" s="277"/>
      <c r="K237" s="277"/>
      <c r="L237" s="277"/>
      <c r="M237" s="277"/>
      <c r="N237" s="277"/>
      <c r="O237" s="277"/>
      <c r="P237" s="277"/>
      <c r="Q237" s="277"/>
      <c r="R237" s="277"/>
      <c r="S237" s="277"/>
    </row>
    <row r="238" spans="5:19" ht="12.75" customHeight="1">
      <c r="E238" s="277"/>
      <c r="F238" s="277"/>
      <c r="G238" s="277"/>
      <c r="H238" s="277"/>
      <c r="I238" s="277"/>
      <c r="J238" s="277"/>
      <c r="K238" s="277"/>
      <c r="L238" s="277"/>
      <c r="M238" s="277"/>
      <c r="N238" s="277"/>
      <c r="O238" s="277"/>
      <c r="P238" s="277"/>
      <c r="Q238" s="277"/>
      <c r="R238" s="277"/>
      <c r="S238" s="277"/>
    </row>
    <row r="239" spans="5:19" ht="12.75" customHeight="1">
      <c r="E239" s="277"/>
      <c r="F239" s="277"/>
      <c r="G239" s="277"/>
      <c r="H239" s="277"/>
      <c r="I239" s="277"/>
      <c r="J239" s="277"/>
      <c r="K239" s="277"/>
      <c r="L239" s="277"/>
      <c r="M239" s="277"/>
      <c r="N239" s="277"/>
      <c r="O239" s="277"/>
      <c r="P239" s="277"/>
      <c r="Q239" s="277"/>
      <c r="R239" s="277"/>
      <c r="S239" s="277"/>
    </row>
    <row r="240" spans="5:19" ht="12.75" customHeight="1">
      <c r="E240" s="277"/>
      <c r="F240" s="277"/>
      <c r="G240" s="277"/>
      <c r="H240" s="277"/>
      <c r="I240" s="277"/>
      <c r="J240" s="277"/>
      <c r="K240" s="277"/>
      <c r="L240" s="277"/>
      <c r="M240" s="277"/>
      <c r="N240" s="277"/>
      <c r="O240" s="277"/>
      <c r="P240" s="277"/>
      <c r="Q240" s="277"/>
      <c r="R240" s="277"/>
      <c r="S240" s="277"/>
    </row>
    <row r="241" spans="5:19" ht="12.75" customHeight="1">
      <c r="E241" s="277"/>
      <c r="F241" s="277"/>
      <c r="G241" s="277"/>
      <c r="H241" s="277"/>
      <c r="I241" s="277"/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</row>
    <row r="242" spans="5:19" ht="12.75" customHeight="1">
      <c r="E242" s="277"/>
      <c r="F242" s="277"/>
      <c r="G242" s="277"/>
      <c r="H242" s="277"/>
      <c r="I242" s="277"/>
      <c r="J242" s="277"/>
      <c r="K242" s="277"/>
      <c r="L242" s="277"/>
      <c r="M242" s="277"/>
      <c r="N242" s="277"/>
      <c r="O242" s="277"/>
      <c r="P242" s="277"/>
      <c r="Q242" s="277"/>
      <c r="R242" s="277"/>
      <c r="S242" s="277"/>
    </row>
    <row r="243" spans="5:19" ht="12.75" customHeight="1">
      <c r="E243" s="277"/>
      <c r="F243" s="277"/>
      <c r="G243" s="277"/>
      <c r="H243" s="277"/>
      <c r="I243" s="277"/>
      <c r="J243" s="277"/>
      <c r="K243" s="277"/>
      <c r="L243" s="277"/>
      <c r="M243" s="277"/>
      <c r="N243" s="277"/>
      <c r="O243" s="277"/>
      <c r="P243" s="277"/>
      <c r="Q243" s="277"/>
      <c r="R243" s="277"/>
      <c r="S243" s="277"/>
    </row>
    <row r="244" spans="5:19" ht="12.75" customHeight="1">
      <c r="E244" s="277"/>
      <c r="F244" s="277"/>
      <c r="G244" s="277"/>
      <c r="H244" s="277"/>
      <c r="I244" s="277"/>
      <c r="J244" s="277"/>
      <c r="K244" s="277"/>
      <c r="L244" s="277"/>
      <c r="M244" s="277"/>
      <c r="N244" s="277"/>
      <c r="O244" s="277"/>
      <c r="P244" s="277"/>
      <c r="Q244" s="277"/>
      <c r="R244" s="277"/>
      <c r="S244" s="277"/>
    </row>
    <row r="245" spans="5:19" ht="12.75" customHeight="1">
      <c r="E245" s="277"/>
      <c r="F245" s="277"/>
      <c r="G245" s="277"/>
      <c r="H245" s="277"/>
      <c r="I245" s="277"/>
      <c r="J245" s="277"/>
      <c r="K245" s="277"/>
      <c r="L245" s="277"/>
      <c r="M245" s="277"/>
      <c r="N245" s="277"/>
      <c r="O245" s="277"/>
      <c r="P245" s="277"/>
      <c r="Q245" s="277"/>
      <c r="R245" s="277"/>
      <c r="S245" s="277"/>
    </row>
    <row r="246" spans="5:19" ht="12.75" customHeight="1">
      <c r="E246" s="277"/>
      <c r="F246" s="277"/>
      <c r="G246" s="277"/>
      <c r="H246" s="277"/>
      <c r="I246" s="277"/>
      <c r="J246" s="277"/>
      <c r="K246" s="277"/>
      <c r="L246" s="277"/>
      <c r="M246" s="277"/>
      <c r="N246" s="277"/>
      <c r="O246" s="277"/>
      <c r="P246" s="277"/>
      <c r="Q246" s="277"/>
      <c r="R246" s="277"/>
      <c r="S246" s="277"/>
    </row>
    <row r="247" spans="5:19" ht="12.75" customHeight="1">
      <c r="E247" s="277"/>
      <c r="F247" s="277"/>
      <c r="G247" s="277"/>
      <c r="H247" s="277"/>
      <c r="I247" s="277"/>
      <c r="J247" s="277"/>
      <c r="K247" s="277"/>
      <c r="L247" s="277"/>
      <c r="M247" s="277"/>
      <c r="N247" s="277"/>
      <c r="O247" s="277"/>
      <c r="P247" s="277"/>
      <c r="Q247" s="277"/>
      <c r="R247" s="277"/>
      <c r="S247" s="277"/>
    </row>
    <row r="248" spans="5:19" ht="12.75" customHeight="1">
      <c r="E248" s="277"/>
      <c r="F248" s="277"/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  <c r="Q248" s="277"/>
      <c r="R248" s="277"/>
      <c r="S248" s="277"/>
    </row>
    <row r="249" spans="5:19" ht="12.75" customHeight="1">
      <c r="E249" s="277"/>
      <c r="F249" s="277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</row>
    <row r="250" spans="5:19" ht="12.75" customHeight="1"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</row>
    <row r="251" spans="5:19" ht="12.75" customHeight="1">
      <c r="E251" s="277"/>
      <c r="F251" s="27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</row>
    <row r="252" spans="5:19" ht="12.75" customHeight="1">
      <c r="E252" s="277"/>
      <c r="F252" s="277"/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</row>
    <row r="253" spans="5:19" ht="12.75" customHeight="1">
      <c r="E253" s="277"/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</row>
    <row r="254" spans="5:19" ht="12.75" customHeight="1">
      <c r="E254" s="277"/>
      <c r="F254" s="277"/>
      <c r="G254" s="277"/>
      <c r="H254" s="277"/>
      <c r="I254" s="277"/>
      <c r="J254" s="277"/>
      <c r="K254" s="277"/>
      <c r="L254" s="277"/>
      <c r="M254" s="277"/>
      <c r="N254" s="277"/>
      <c r="O254" s="277"/>
      <c r="P254" s="277"/>
      <c r="Q254" s="277"/>
      <c r="R254" s="277"/>
      <c r="S254" s="277"/>
    </row>
    <row r="255" spans="5:19" ht="12.75" customHeight="1">
      <c r="E255" s="277"/>
      <c r="F255" s="277"/>
      <c r="G255" s="277"/>
      <c r="H255" s="277"/>
      <c r="I255" s="277"/>
      <c r="J255" s="277"/>
      <c r="K255" s="277"/>
      <c r="L255" s="277"/>
      <c r="M255" s="277"/>
      <c r="N255" s="277"/>
      <c r="O255" s="277"/>
      <c r="P255" s="277"/>
      <c r="Q255" s="277"/>
      <c r="R255" s="277"/>
      <c r="S255" s="277"/>
    </row>
    <row r="256" spans="5:19" ht="12.75" customHeight="1">
      <c r="E256" s="277"/>
      <c r="F256" s="277"/>
      <c r="G256" s="277"/>
      <c r="H256" s="277"/>
      <c r="I256" s="277"/>
      <c r="J256" s="277"/>
      <c r="K256" s="277"/>
      <c r="L256" s="277"/>
      <c r="M256" s="277"/>
      <c r="N256" s="277"/>
      <c r="O256" s="277"/>
      <c r="P256" s="277"/>
      <c r="Q256" s="277"/>
      <c r="R256" s="277"/>
      <c r="S256" s="277"/>
    </row>
    <row r="257" spans="5:19" ht="12.75" customHeight="1">
      <c r="E257" s="277"/>
      <c r="F257" s="277"/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  <c r="Q257" s="277"/>
      <c r="R257" s="277"/>
      <c r="S257" s="277"/>
    </row>
    <row r="258" spans="5:19" ht="12.75" customHeight="1">
      <c r="E258" s="277"/>
      <c r="F258" s="277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</row>
    <row r="259" spans="5:19" ht="12.75" customHeight="1">
      <c r="E259" s="277"/>
      <c r="F259" s="277"/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</row>
    <row r="260" spans="5:19" ht="12.75" customHeight="1">
      <c r="E260" s="277"/>
      <c r="F260" s="277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  <c r="Q260" s="277"/>
      <c r="R260" s="277"/>
      <c r="S260" s="277"/>
    </row>
    <row r="261" spans="5:19" ht="12.75" customHeight="1">
      <c r="E261" s="277"/>
      <c r="F261" s="27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7"/>
      <c r="S261" s="277"/>
    </row>
    <row r="262" spans="5:19" ht="12.75" customHeight="1"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</row>
    <row r="263" spans="5:19" ht="12.75" customHeight="1">
      <c r="E263" s="277"/>
      <c r="F263" s="27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</row>
    <row r="264" spans="5:19" ht="12.75" customHeight="1">
      <c r="E264" s="277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</row>
    <row r="265" spans="5:19" ht="12.75" customHeight="1">
      <c r="E265" s="277"/>
      <c r="F265" s="27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</row>
    <row r="266" spans="5:19" ht="12.75" customHeight="1">
      <c r="E266" s="277"/>
      <c r="F266" s="277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</row>
    <row r="267" spans="5:19" ht="12.75" customHeight="1">
      <c r="E267" s="277"/>
      <c r="F267" s="277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  <c r="Q267" s="277"/>
      <c r="R267" s="277"/>
      <c r="S267" s="277"/>
    </row>
    <row r="268" spans="5:19" ht="12.75" customHeight="1">
      <c r="E268" s="277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  <c r="Q268" s="277"/>
      <c r="R268" s="277"/>
      <c r="S268" s="277"/>
    </row>
    <row r="269" spans="5:19" ht="12.75" customHeight="1">
      <c r="E269" s="277"/>
      <c r="F269" s="277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  <c r="Q269" s="277"/>
      <c r="R269" s="277"/>
      <c r="S269" s="277"/>
    </row>
    <row r="270" spans="5:19" ht="12.75" customHeight="1">
      <c r="E270" s="277"/>
      <c r="F270" s="277"/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  <c r="Q270" s="277"/>
      <c r="R270" s="277"/>
      <c r="S270" s="277"/>
    </row>
    <row r="271" spans="5:19" ht="12.75" customHeight="1"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</row>
    <row r="272" spans="5:19" ht="12.75" customHeight="1">
      <c r="E272" s="277"/>
      <c r="F272" s="277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  <c r="Q272" s="277"/>
      <c r="R272" s="277"/>
      <c r="S272" s="277"/>
    </row>
    <row r="273" spans="5:19" ht="12.75" customHeight="1">
      <c r="E273" s="277"/>
      <c r="F273" s="277"/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  <c r="Q273" s="277"/>
      <c r="R273" s="277"/>
      <c r="S273" s="277"/>
    </row>
    <row r="274" spans="5:19" ht="12.75" customHeight="1">
      <c r="E274" s="277"/>
      <c r="F274" s="277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  <c r="Q274" s="277"/>
      <c r="R274" s="277"/>
      <c r="S274" s="277"/>
    </row>
    <row r="275" spans="5:19" ht="12.75" customHeight="1">
      <c r="E275" s="277"/>
      <c r="F275" s="277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  <c r="Q275" s="277"/>
      <c r="R275" s="277"/>
      <c r="S275" s="277"/>
    </row>
    <row r="276" spans="5:19" ht="12.75" customHeight="1">
      <c r="E276" s="277"/>
      <c r="F276" s="277"/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  <c r="Q276" s="277"/>
      <c r="R276" s="277"/>
      <c r="S276" s="277"/>
    </row>
    <row r="277" spans="5:19" ht="12.75" customHeight="1">
      <c r="E277" s="277"/>
      <c r="F277" s="277"/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  <c r="Q277" s="277"/>
      <c r="R277" s="277"/>
      <c r="S277" s="277"/>
    </row>
    <row r="278" spans="5:19" ht="12.75" customHeight="1">
      <c r="E278" s="277"/>
      <c r="F278" s="277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  <c r="Q278" s="277"/>
      <c r="R278" s="277"/>
      <c r="S278" s="277"/>
    </row>
    <row r="279" spans="5:19" ht="12.75" customHeight="1">
      <c r="E279" s="277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</row>
    <row r="280" spans="5:19" ht="12.75" customHeight="1">
      <c r="E280" s="277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</row>
  </sheetData>
  <sheetProtection/>
  <mergeCells count="12">
    <mergeCell ref="C5:S5"/>
    <mergeCell ref="U7:Y7"/>
    <mergeCell ref="E7:I7"/>
    <mergeCell ref="J7:N7"/>
    <mergeCell ref="O7:S7"/>
    <mergeCell ref="D7:D8"/>
    <mergeCell ref="Z184:Z185"/>
    <mergeCell ref="A7:A8"/>
    <mergeCell ref="B7:B8"/>
    <mergeCell ref="A10:A18"/>
    <mergeCell ref="U199:Y199"/>
    <mergeCell ref="C7:C8"/>
  </mergeCells>
  <conditionalFormatting sqref="D39 D18:S18 D16:S16 D180:D198 D29 D168:D171 E21:S198">
    <cfRule type="expression" priority="9" dxfId="0" stopIfTrue="1">
      <formula>LEN(TRIM(D16))&gt;0</formula>
    </cfRule>
  </conditionalFormatting>
  <conditionalFormatting sqref="D27">
    <cfRule type="expression" priority="7" dxfId="0" stopIfTrue="1">
      <formula>LEN(TRIM(D27))&gt;0</formula>
    </cfRule>
  </conditionalFormatting>
  <printOptions/>
  <pageMargins left="0.2362204724409449" right="0" top="0.1968503937007874" bottom="0.3937007874015748" header="0.15748031496062992" footer="0.15748031496062992"/>
  <pageSetup fitToHeight="0" fitToWidth="1" horizontalDpi="300" verticalDpi="3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"Klaipedos energija"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Loreta Gaidiene</dc:creator>
  <cp:keywords/>
  <dc:description/>
  <cp:lastModifiedBy>Virginija Palaimiene</cp:lastModifiedBy>
  <cp:lastPrinted>2017-11-30T13:29:18Z</cp:lastPrinted>
  <dcterms:created xsi:type="dcterms:W3CDTF">2008-07-18T05:03:15Z</dcterms:created>
  <dcterms:modified xsi:type="dcterms:W3CDTF">2017-12-22T08:49:25Z</dcterms:modified>
  <cp:category/>
  <cp:version/>
  <cp:contentType/>
  <cp:contentStatus/>
</cp:coreProperties>
</file>