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7 SVP ataskaita\Sprendimas\"/>
    </mc:Choice>
  </mc:AlternateContent>
  <bookViews>
    <workbookView xWindow="30" yWindow="1905" windowWidth="23010" windowHeight="9480"/>
  </bookViews>
  <sheets>
    <sheet name="Ataskaita" sheetId="10" r:id="rId1"/>
    <sheet name="Priemonių suvestinė" sheetId="9" r:id="rId2"/>
  </sheets>
  <definedNames>
    <definedName name="dokumentoNr" localSheetId="1">'Priemonių suvestinė'!#REF!</definedName>
    <definedName name="_xlnm.Print_Area" localSheetId="0">Ataskaita!$A$1:$I$34</definedName>
    <definedName name="_xlnm.Print_Area" localSheetId="1">'Priemonių suvestinė'!$A$1:$P$98</definedName>
    <definedName name="_xlnm.Print_Titles" localSheetId="1">'Priemonių suvestinė'!$4:$6</definedName>
    <definedName name="registravimoDataIlga" localSheetId="1">'Priemonių suvestinė'!#REF!</definedName>
  </definedNames>
  <calcPr calcId="162913" fullPrecision="0"/>
</workbook>
</file>

<file path=xl/calcChain.xml><?xml version="1.0" encoding="utf-8"?>
<calcChain xmlns="http://schemas.openxmlformats.org/spreadsheetml/2006/main">
  <c r="J35" i="9" l="1"/>
  <c r="I15" i="9" l="1"/>
  <c r="I97" i="9" l="1"/>
  <c r="I96" i="9"/>
  <c r="I95" i="9"/>
  <c r="I94" i="9"/>
  <c r="I92" i="9"/>
  <c r="I91" i="9"/>
  <c r="I90" i="9"/>
  <c r="I77" i="9"/>
  <c r="I75" i="9"/>
  <c r="I72" i="9"/>
  <c r="I70" i="9"/>
  <c r="I58" i="9"/>
  <c r="I66" i="9" s="1"/>
  <c r="I55" i="9"/>
  <c r="I56" i="9" s="1"/>
  <c r="I47" i="9"/>
  <c r="I35" i="9"/>
  <c r="I78" i="9" l="1"/>
  <c r="I89" i="9"/>
  <c r="I48" i="9"/>
  <c r="I79" i="9" l="1"/>
  <c r="I80" i="9" s="1"/>
  <c r="J75" i="9" l="1"/>
  <c r="H92" i="9"/>
  <c r="H91" i="9"/>
  <c r="H94" i="9"/>
  <c r="J94" i="9"/>
  <c r="J90" i="9"/>
  <c r="H90" i="9"/>
  <c r="J91" i="9" l="1"/>
  <c r="H66" i="9" l="1"/>
  <c r="H70" i="9" l="1"/>
  <c r="H35" i="9"/>
  <c r="J55" i="9"/>
  <c r="H55" i="9"/>
  <c r="H56" i="9" s="1"/>
  <c r="J47" i="9"/>
  <c r="J89" i="9"/>
  <c r="J88" i="9" s="1"/>
  <c r="J48" i="9" l="1"/>
  <c r="J56" i="9" s="1"/>
  <c r="H47" i="9" l="1"/>
  <c r="J97" i="9"/>
  <c r="H97" i="9"/>
  <c r="J96" i="9"/>
  <c r="H96" i="9"/>
  <c r="J95" i="9"/>
  <c r="H95" i="9"/>
  <c r="J92" i="9"/>
  <c r="J87" i="9" s="1"/>
  <c r="H89" i="9"/>
  <c r="H88" i="9" s="1"/>
  <c r="H87" i="9" s="1"/>
  <c r="J77" i="9"/>
  <c r="H77" i="9"/>
  <c r="H75" i="9"/>
  <c r="J72" i="9"/>
  <c r="H72" i="9"/>
  <c r="J70" i="9"/>
  <c r="J66" i="9"/>
  <c r="H78" i="9" l="1"/>
  <c r="J78" i="9"/>
  <c r="J79" i="9" s="1"/>
  <c r="H48" i="9"/>
  <c r="J93" i="9"/>
  <c r="J98" i="9" s="1"/>
  <c r="H93" i="9"/>
  <c r="H98" i="9" s="1"/>
  <c r="H79" i="9" l="1"/>
  <c r="H80" i="9" s="1"/>
  <c r="J80" i="9"/>
  <c r="I88" i="9" l="1"/>
  <c r="I93" i="9" l="1"/>
  <c r="I87" i="9"/>
  <c r="I98" i="9" l="1"/>
</calcChain>
</file>

<file path=xl/comments1.xml><?xml version="1.0" encoding="utf-8"?>
<comments xmlns="http://schemas.openxmlformats.org/spreadsheetml/2006/main">
  <authors>
    <author>Audra Cepiene</author>
  </authors>
  <commentList>
    <comment ref="O12" authorId="0" shapeId="0">
      <text>
        <r>
          <rPr>
            <sz val="9"/>
            <color indexed="81"/>
            <rFont val="Tahoma"/>
            <family val="2"/>
            <charset val="186"/>
          </rPr>
          <t xml:space="preserve">Objektai: H. Manto g. 26; Sukilėlių g. 6; Tilžės g. 9, 11; Tomo g. 13, Turgaus g. 37A (silkių rūšiavimo sandėlis, neįtrauktas į Kultūros vertybių registrą (KVR)); Liepų g. 49 (neįtrauktas į KVR); Nemuno g. 121 (neįtrauktas į KVR) </t>
        </r>
      </text>
    </comment>
    <comment ref="P18" authorId="0" shapeId="0">
      <text>
        <r>
          <rPr>
            <sz val="9"/>
            <color indexed="81"/>
            <rFont val="Tahoma"/>
            <family val="2"/>
            <charset val="186"/>
          </rPr>
          <t>Bendrojo plano keitimo rengimas pagal 2015-12-14 paslaugų sutartį Nr. J9-1916 su UAB „Urbanistika“ jungtinėje veikloje su UAB „Sweco Lietuva“  atsilieka nuo sutartyje numatytų terminų dėl miesto ir uosto bendrųjų planų koncepcijų skirtumo. Vyksta pozicijų derinimas su Vyriausybe, Susisiekimo ministerija.</t>
        </r>
      </text>
    </comment>
    <comment ref="E20" authorId="0" shapeId="0">
      <text>
        <r>
          <rPr>
            <sz val="9"/>
            <color indexed="81"/>
            <rFont val="Tahoma"/>
            <family val="2"/>
            <charset val="186"/>
          </rPr>
          <t>2.1.2.1Parengti Klaipėdos miesto susisiekimo plėtros studiją ir darnaus judumo planą</t>
        </r>
      </text>
    </comment>
    <comment ref="P22" authorId="0" shapeId="0">
      <text>
        <r>
          <rPr>
            <sz val="9"/>
            <color indexed="81"/>
            <rFont val="Tahoma"/>
            <family val="2"/>
            <charset val="186"/>
          </rPr>
          <t>finansavimas perkeliamas į 2018 m. 2017-12-13 pasirašyta Paslaugų teikimo sutartis Nr. J9-2810 su UAB „Plentprojektas“.</t>
        </r>
      </text>
    </comment>
    <comment ref="D23" authorId="0" shapeId="0">
      <text>
        <r>
          <rPr>
            <sz val="9"/>
            <color indexed="81"/>
            <rFont val="Tahoma"/>
            <family val="2"/>
            <charset val="186"/>
          </rPr>
          <t xml:space="preserve">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 </t>
        </r>
      </text>
    </comment>
    <comment ref="K23" authorId="0" shape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P25" authorId="0" shapeId="0">
      <text>
        <r>
          <rPr>
            <sz val="9"/>
            <color indexed="81"/>
            <rFont val="Tahoma"/>
            <family val="2"/>
            <charset val="186"/>
          </rPr>
          <t>finansavimas perkeliamas į 2018 m. 2017-12-13 pasirašyta Paslaugų teikimo sutartis Nr. J9-2810 su UAB „Plentprojektas“.</t>
        </r>
      </text>
    </comment>
    <comment ref="G33" authorId="0" shapeId="0">
      <text>
        <r>
          <rPr>
            <b/>
            <sz val="9"/>
            <color indexed="81"/>
            <rFont val="Tahoma"/>
            <family val="2"/>
            <charset val="186"/>
          </rPr>
          <t>Finansuojamas iniciatoriaus lėšomis
Rengia Vitės valdos</t>
        </r>
        <r>
          <rPr>
            <sz val="9"/>
            <color indexed="81"/>
            <rFont val="Tahoma"/>
            <family val="2"/>
            <charset val="186"/>
          </rPr>
          <t xml:space="preserve">
</t>
        </r>
      </text>
    </comment>
    <comment ref="D42"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D44" authorId="0" shapeId="0">
      <text>
        <r>
          <rPr>
            <sz val="9"/>
            <color indexed="81"/>
            <rFont val="Tahoma"/>
            <family val="2"/>
            <charset val="186"/>
          </rPr>
          <t>Numatoma paimti pastatus Šilutės pl. 91 – gyvenamąjį pastatą (111,88  kv.m bendro ploto), pastatą –sandėlį (122 kub. m tūrio), kitus inž. statinius (kiemo statinius - šulinį, kiemo aikštelę, aptvėrimą), esančius laisvos valstybinės žemės plote (žemės sklypas nesuformuotas)</t>
        </r>
      </text>
    </comment>
    <comment ref="D45" authorId="0" shapeId="0">
      <text>
        <r>
          <rPr>
            <sz val="9"/>
            <color indexed="81"/>
            <rFont val="Tahoma"/>
            <family val="2"/>
            <charset val="186"/>
          </rPr>
          <t>Numatoma paimti 3 pastatus – garažus Kulių vartų g. 5A, dirbtuves,  Tiltų g. 27. Visi pastatai yra valstybinės žemės sklype, nuomos sutartys nesudarytos</t>
        </r>
      </text>
    </comment>
    <comment ref="D46" authorId="0" shapeId="0">
      <text>
        <r>
          <rPr>
            <sz val="9"/>
            <color indexed="81"/>
            <rFont val="Tahoma"/>
            <family val="2"/>
            <charset val="186"/>
          </rPr>
          <t xml:space="preserve">(paimami  Didžioji Vandens g. 28B sandėliukai) </t>
        </r>
      </text>
    </comment>
    <comment ref="K64" authorId="0" shapeId="0">
      <text>
        <r>
          <rPr>
            <sz val="9"/>
            <color indexed="81"/>
            <rFont val="Tahoma"/>
            <family val="2"/>
            <charset val="186"/>
          </rPr>
          <t>Planuojamos lėšos dėl  nenumatytų darbų kai reikalinga atlikti archeologinius tyrinėjimus</t>
        </r>
      </text>
    </comment>
    <comment ref="E67" authorId="0" shape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K69" authorId="0" shapeId="0">
      <text>
        <r>
          <rPr>
            <sz val="9"/>
            <color indexed="81"/>
            <rFont val="Tahoma"/>
            <family val="2"/>
            <charset val="186"/>
          </rPr>
          <t>stogo techninis projektas yra parengtas, stoge įrengta difūzinė plėvelė</t>
        </r>
      </text>
    </comment>
    <comment ref="E73" authorId="0" shapeId="0">
      <text>
        <r>
          <rPr>
            <b/>
            <sz val="9"/>
            <color indexed="81"/>
            <rFont val="Tahoma"/>
            <family val="2"/>
            <charset val="186"/>
          </rPr>
          <t>P2.4.3.5.</t>
        </r>
        <r>
          <rPr>
            <sz val="9"/>
            <color indexed="81"/>
            <rFont val="Tahoma"/>
            <family val="2"/>
            <charset val="186"/>
          </rPr>
          <t xml:space="preserve">
Atkurti Šv. Jono bažnyčios pastatą</t>
        </r>
      </text>
    </comment>
    <comment ref="E76"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H88" authorId="0" shapeId="0">
      <text>
        <r>
          <rPr>
            <b/>
            <sz val="9"/>
            <color indexed="81"/>
            <rFont val="Tahoma"/>
            <family val="2"/>
            <charset val="186"/>
          </rPr>
          <t xml:space="preserve">1441,2
</t>
        </r>
        <r>
          <rPr>
            <sz val="9"/>
            <color indexed="81"/>
            <rFont val="Tahoma"/>
            <family val="2"/>
            <charset val="186"/>
          </rPr>
          <t xml:space="preserve">
</t>
        </r>
      </text>
    </comment>
    <comment ref="I88" authorId="0" shapeId="0">
      <text>
        <r>
          <rPr>
            <b/>
            <sz val="9"/>
            <color indexed="81"/>
            <rFont val="Tahoma"/>
            <family val="2"/>
            <charset val="186"/>
          </rPr>
          <t xml:space="preserve">1413,3
</t>
        </r>
        <r>
          <rPr>
            <sz val="9"/>
            <color indexed="81"/>
            <rFont val="Tahoma"/>
            <family val="2"/>
            <charset val="186"/>
          </rPr>
          <t xml:space="preserve">
</t>
        </r>
      </text>
    </comment>
  </commentList>
</comments>
</file>

<file path=xl/sharedStrings.xml><?xml version="1.0" encoding="utf-8"?>
<sst xmlns="http://schemas.openxmlformats.org/spreadsheetml/2006/main" count="253" uniqueCount="183">
  <si>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</si>
  <si>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</si>
  <si>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</si>
  <si>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</si>
  <si>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</si>
  <si>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</si>
  <si>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</si>
  <si>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</si>
  <si>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</si>
  <si>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</si>
  <si>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</si>
  <si>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</si>
  <si>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</si>
  <si>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</si>
  <si>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</si>
  <si>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</si>
  <si>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</si>
  <si>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</si>
  <si>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</si>
  <si>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Valstybės biudžeto lėšos </t>
    </r>
    <r>
      <rPr>
        <b/>
        <sz val="10"/>
        <rFont val="Times New Roman"/>
        <family val="1"/>
        <charset val="186"/>
      </rPr>
      <t>LRVB</t>
    </r>
  </si>
  <si>
    <t>SB</t>
  </si>
  <si>
    <t>03</t>
  </si>
  <si>
    <t>04</t>
  </si>
  <si>
    <t>05</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</si>
  <si>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</si>
  <si>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</si>
  <si>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</si>
  <si>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</si>
  <si>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</si>
  <si>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</si>
  <si>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</si>
  <si>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</si>
  <si>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</si>
  <si>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</si>
  <si>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</si>
  <si>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</si>
  <si>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</si>
  <si>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</si>
  <si>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</si>
  <si>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</si>
  <si>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r>
      <t xml:space="preserve">Programų lėšų likučių laikinai laisvos lėšos </t>
    </r>
    <r>
      <rPr>
        <b/>
        <sz val="10"/>
        <rFont val="Times New Roman"/>
        <family val="1"/>
        <charset val="186"/>
      </rPr>
      <t>SB(L)</t>
    </r>
  </si>
  <si>
    <t>Bendrojo plano parengimas</t>
  </si>
  <si>
    <t>P2.2.2.4</t>
  </si>
  <si>
    <t>P2.1.3.2</t>
  </si>
  <si>
    <t>1</t>
  </si>
  <si>
    <t>Parengta galimybių studija, vnt.</t>
  </si>
  <si>
    <t>Suorganizuota paroda, vnt.</t>
  </si>
  <si>
    <t xml:space="preserve">Teritorijos tarp Tilžės gatvės, Klemiškės gatvės, geležinkelio iki kelio A13 (numatomo naujo sporto komplekso) detaliojo plano parengimas </t>
  </si>
  <si>
    <t>Geoinformacinių sistemų (GIS) administravimas ir kontrolė:</t>
  </si>
  <si>
    <t>P2.4.3.2</t>
  </si>
  <si>
    <r>
      <t xml:space="preserve">Klaipėdos valstybinio jūrų uosto lėšos </t>
    </r>
    <r>
      <rPr>
        <b/>
        <sz val="10"/>
        <rFont val="Times New Roman"/>
        <family val="1"/>
        <charset val="186"/>
      </rPr>
      <t>KVJUD</t>
    </r>
  </si>
  <si>
    <t>Kt</t>
  </si>
  <si>
    <r>
      <t xml:space="preserve">Kiti finansavimo šaltiniai </t>
    </r>
    <r>
      <rPr>
        <b/>
        <sz val="10"/>
        <rFont val="Times New Roman"/>
        <family val="1"/>
        <charset val="186"/>
      </rPr>
      <t>Kt</t>
    </r>
  </si>
  <si>
    <t>Apskaityti bei vertinti kultūros paveldo objektus ir vykdyti paveldo objektų tvarkybos priemones</t>
  </si>
  <si>
    <t>Kultūros paveldo objektų apskaitos, tvarkybos ir sklaidos dokumentacijos parengimas:</t>
  </si>
  <si>
    <t>SB(ŽPL)</t>
  </si>
  <si>
    <r>
      <t xml:space="preserve">Žemės pardavimų likučio lėšos </t>
    </r>
    <r>
      <rPr>
        <b/>
        <sz val="10"/>
        <rFont val="Times New Roman"/>
        <family val="1"/>
        <charset val="186"/>
      </rPr>
      <t>SB(ŽPL)</t>
    </r>
  </si>
  <si>
    <t>Detaliųjų ir kitų planų rengimas:</t>
  </si>
  <si>
    <t>Žemės sklypų planų rengimas:</t>
  </si>
  <si>
    <t>Inžinerinių tinklų įrenginių numerių keitimas iš vietinės į LKS-94 koordinačių sistemą</t>
  </si>
  <si>
    <t>Pakeista sistema, proc.</t>
  </si>
  <si>
    <t>Skulptūrų parko (buv. senųjų miesto kapinių) sutvarkymo techninio projekto parengimas</t>
  </si>
  <si>
    <t>Suorganizuotas renginys, vnt.</t>
  </si>
  <si>
    <t xml:space="preserve">Galimybių studijos dėl kapinių plėtros parengimas </t>
  </si>
  <si>
    <t>Archeologinių tyrimų vykdymas Klaipėdos miesto teritorijoje</t>
  </si>
  <si>
    <t>tūkst. Eur</t>
  </si>
  <si>
    <t>Parengtas naujas Bendrasis planas, vnt.</t>
  </si>
  <si>
    <t>Teritorijos tarp Pievų Tako g., I. Kanto g., Gintaro g. detaliajame plane suformuoto žemės sklypo Nr. 34 (jo dalių Nr. 34A, 34B) Klaipėdos mieste detaliojo plano parengimas</t>
  </si>
  <si>
    <t>Priešpilio g. tiesti;</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</si>
  <si>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</si>
  <si>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</si>
  <si>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</si>
  <si>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</si>
  <si>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</si>
  <si>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Statybininkų pr. tęsiniui įrengti;</t>
  </si>
  <si>
    <t>I. Kanto ir S. Daukanto skvero bei jame esančio memorialo sutvarkymo techninio projekto parengimas</t>
  </si>
  <si>
    <t>5</t>
  </si>
  <si>
    <t>Klaipėdos miesto piliakalnių sutvarkymo techninių projektų  (parengtų 2003 ir 2006 metais) koregavimas</t>
  </si>
  <si>
    <t>P2.4.3.3</t>
  </si>
  <si>
    <t>Koreguota techninių projektų, vnt.</t>
  </si>
  <si>
    <t>ES</t>
  </si>
  <si>
    <t>Darnaus judumo plano parengimas</t>
  </si>
  <si>
    <t>Kvartalo prie Kosmonautų g. tęsinio iki Pievų g. ir Rokiškio g. detaliojo plano, patvirtinto Klaipėdos miesto tarybos 1999-04-01 sprendimu, Nr. 54, koregavimas</t>
  </si>
  <si>
    <t>Žemės sklypo Turgaus g. 24 detaliojo plano keitimas (Šv. Jono bažnyčios detalusis planas)</t>
  </si>
  <si>
    <t>Suorganizuota renginių, vnt.</t>
  </si>
  <si>
    <t>Bastionų komplekso (Jono kalnelio) apsaugai;</t>
  </si>
  <si>
    <t>Planavimo dokumetų viešinimas ir sklaida</t>
  </si>
  <si>
    <t>Atlikta viso pastato fasadų atnaujinimo darbų. Užbaigtumas, proc.</t>
  </si>
  <si>
    <t>Pylimo g. rekonstruoti</t>
  </si>
  <si>
    <t>Pastato Liepų g. 7 fasadų atnaujinimas ir  kiti remonto darbai (šlaitinio stogo su lietaus nuvedimo sistema remontas,  žaibosaugos įrengimas)</t>
  </si>
  <si>
    <t>Pakeistas detalusis planas, vnt.</t>
  </si>
  <si>
    <t>P2.4.3.5</t>
  </si>
  <si>
    <t>Įgyvendinta naujai suformuotų sklypų viešinimo priemonių, vnt.</t>
  </si>
  <si>
    <t>P2.1.2.1</t>
  </si>
  <si>
    <t>Išmokėta kompensacijų parengtiems projektams, vnt.</t>
  </si>
  <si>
    <t>Parengtas dokumetų paketas, vnt.</t>
  </si>
  <si>
    <t>Parengtas Darnaus judumo planas, vnt.</t>
  </si>
  <si>
    <t>Kultūros paveldo objektų tvarkyba:</t>
  </si>
  <si>
    <t>Organizuota konferencija, vnt.</t>
  </si>
  <si>
    <t>Konferencijos dėl Klaipėdos miesto pilies atkūrimo perspektyvų organizavimas</t>
  </si>
  <si>
    <t>Kompensacijų išmokėjimas už visuomenės poreikiams paimtą turtą ir turto įsigijimas infrastruktūros plėtrai:</t>
  </si>
  <si>
    <t>Bastionų g. tiesti;</t>
  </si>
  <si>
    <t>Teritorijos prie Labrenciškių g. ir Medelyno g. detaliojo plano, patvirtinto Klaipėdos miesto savivaldybės tarybos 2005 m. gruodžio 22 d. sprendimu Nr. T2-417, koregavimas</t>
  </si>
  <si>
    <t>Įgyvendinta rinkodaros priemonių, skirtų Bendrajam planui viešinti, vnt.</t>
  </si>
  <si>
    <t>Atlikta šlaitinio stogo (449 m²) dalinio remonto darbų. Užbaigtumas, proc.</t>
  </si>
  <si>
    <t>Kultūros paveldo pastato (Priešpilio g. 2) rekonstravimas</t>
  </si>
  <si>
    <t>Žemės visuomenės poreikiams paėmimas ir turto įsigijimas inžinerinės infrastruktūros plėtrai:</t>
  </si>
  <si>
    <t>SB(ES)</t>
  </si>
  <si>
    <r>
      <t xml:space="preserve">Europos Sąjungos paramos lėšos, kurios įtrauktos į Savivaldybės biudžetą </t>
    </r>
    <r>
      <rPr>
        <b/>
        <sz val="10"/>
        <rFont val="Times New Roman"/>
        <family val="1"/>
        <charset val="186"/>
      </rPr>
      <t>SB(ES)</t>
    </r>
  </si>
  <si>
    <r>
      <t xml:space="preserve">ES paramos lėšos </t>
    </r>
    <r>
      <rPr>
        <b/>
        <sz val="10"/>
        <rFont val="Times New Roman"/>
        <family val="1"/>
        <charset val="186"/>
      </rPr>
      <t>ES</t>
    </r>
  </si>
  <si>
    <t>Savivaldybės biudžetas, iš jo:</t>
  </si>
  <si>
    <t xml:space="preserve">Dokumentų paketo dėl Šv. Jono bažnyčios atstatymo projekto pripažinimo valstybei svarbiu ekonominiu projektu ir projektinių pasiūlymų su įveiklinimo koncepcija parengimas </t>
  </si>
  <si>
    <t>Parengtas trimatis pilies ir trijų kurtinų atstatymo skaitmeninis modelis, vnt.</t>
  </si>
  <si>
    <t>Asignavimai (Eur)</t>
  </si>
  <si>
    <t>Vertinimo kriterijaus</t>
  </si>
  <si>
    <t>Informacija apie pasiektus rezultatus, duomenys apie programai skirtų asignavimų panaudojimo tikslingumą</t>
  </si>
  <si>
    <t>Priežastys, dėl kurių planuotos rodiklių reikšmės nepasiektos</t>
  </si>
  <si>
    <t>2017 m. asignavi-mų patvirtin-tas planas*</t>
  </si>
  <si>
    <t>2017 m. asignavi-mų patikslin-tas planas**</t>
  </si>
  <si>
    <t>2017 m. panaudo-tos lėšos (kasinės išlaidos)</t>
  </si>
  <si>
    <t>pavadinimas</t>
  </si>
  <si>
    <t>planuotos reikšmės</t>
  </si>
  <si>
    <t>patikslintos reikšmės</t>
  </si>
  <si>
    <t>faktinės reikšmės</t>
  </si>
  <si>
    <t xml:space="preserve">STRATEGINIO VEIKLOS PLANO VYKDYMO ATASKAITA </t>
  </si>
  <si>
    <t>MIESTO URBANISTINIO PLANAVIMO PROGRAMA (NR. 01)</t>
  </si>
  <si>
    <t>Architektūros ir miesto planavimo skyrius</t>
  </si>
  <si>
    <t xml:space="preserve">Suderintų teritorijų planavimo dokumentų (specialiųjų planų, detaliųjų planų) skaičius, vnt.  </t>
  </si>
  <si>
    <t>Žemėtvarkos skyrius</t>
  </si>
  <si>
    <t>Visuomenės reikmėms atlaisvintos teritorijos plotas per ataskaitinį laikotarpį, ha</t>
  </si>
  <si>
    <t>Geodezijos ir GIS skyrius</t>
  </si>
  <si>
    <t>Atnaujintas topografinių duomenų bazės plotas, ha</t>
  </si>
  <si>
    <t>Paveldosaugos skyrius</t>
  </si>
  <si>
    <t>Kultūros paveldo objektų, kuriems atlikti tvarkybos darbai, dalis nuo visų kultūros paveldo objektų,  proc.</t>
  </si>
  <si>
    <t>Į Lietuvos Respublikos nekilnojamųjų vertybių registrą įtrauktų objektų arba objektų, kurių vertingosios savybės patikslintos, skaičius, vnt.</t>
  </si>
  <si>
    <t xml:space="preserve">Leidinio apie Klaipėdos miesto architektūrą ir urbanistiką išleidimas ir architektūrinės parodos organizavimas </t>
  </si>
  <si>
    <t>MIESTO URBANISTINIO PLANAVIMO PROGRAMOS (NR. 01)</t>
  </si>
  <si>
    <t>ĮVYKDYMO ATASKAITA</t>
  </si>
  <si>
    <r>
      <t>Asignavimų valdytojai:</t>
    </r>
    <r>
      <rPr>
        <sz val="12"/>
        <rFont val="Times New Roman"/>
        <family val="1"/>
        <charset val="186"/>
      </rPr>
      <t xml:space="preserve"> Urbanistinės plėtros departamentas (4), Savivaldybės administracija (1).</t>
    </r>
  </si>
  <si>
    <t>faktiškai įvykdyta</t>
  </si>
  <si>
    <t>–</t>
  </si>
  <si>
    <t>(pagal planą arba geriau);</t>
  </si>
  <si>
    <t>iš dalies įvykdyta</t>
  </si>
  <si>
    <t>(blogiau, nei planuota);</t>
  </si>
  <si>
    <t>neįvykdyta</t>
  </si>
  <si>
    <t>.</t>
  </si>
  <si>
    <t xml:space="preserve"> </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</si>
  <si>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</si>
  <si>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</si>
  <si>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</si>
  <si>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</si>
  <si>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2017 m. SVP programos Nr. 01 įvykdymas</t>
  </si>
  <si>
    <t xml:space="preserve">2017 M. KLAIPĖDOS MIESTO SAVIVALDYBĖS </t>
  </si>
  <si>
    <t>Žemės sklypai – Pajūrio g. 7 (0,0127 ha), Šilutės pl. 91 (0,3 ha)</t>
  </si>
  <si>
    <t>2400</t>
  </si>
  <si>
    <t>Sąnaudų ir naudos analizės rengimas ir paimamo turto vertės nustatymas, žemės paėmimo visuomenės poreikiams projektų rengimas: 1. Bastionų g. tiesti; 2. Pajūrio g. rekonstruoti; 3. Statybininkų pr. tęsiniui įrengti; 4. Kultūros paveldo objekto bastionų komplekso G139K (Jono kalnelio) apsaugos reikalams ir jo prieigoms (Pylimo g.) sutvarkyti; 5. Pylimo g. rekonstruoti</t>
  </si>
  <si>
    <t>Įvyko 4 vieši aptarimai dėl Bendrojo ir Darnaus judumo planų parengimo</t>
  </si>
  <si>
    <t>Dėl blogų oro sąlygų nespėta laiku užbaigti darbų</t>
  </si>
  <si>
    <t>7</t>
  </si>
  <si>
    <t xml:space="preserve">Objektai – H. Manto g. 26, Sukilėlių g. 6, Tilžės g. 9, 11, Tomo g. 13, Turgaus g. 37A, Liepų g. 49, Nemuno g. 121 </t>
  </si>
  <si>
    <t>Pastatai – Liepų g. 7 bei piliavietės atkūrimo darbai</t>
  </si>
  <si>
    <t>Kultūros paveldo sklaida: Europos kultūros paveldo dienų renginio organizavimas</t>
  </si>
  <si>
    <t>Planuota kriterijaus reikšmė įvykdyta iš dalies, nes užtruko techninio projekto rengimo procedūros dėl Savivaldybės administracijos suformuoto papildomo reikalavimo projekte numatyti automatinę gėlių laistymo sistemą. 2018 m. planuojama užbaigti projektą ir įsigyti ekspertizės paslaugą</t>
  </si>
  <si>
    <r>
      <rPr>
        <b/>
        <sz val="12"/>
        <rFont val="Times New Roman"/>
        <family val="1"/>
        <charset val="186"/>
      </rPr>
      <t xml:space="preserve">Iš 2017 m. </t>
    </r>
    <r>
      <rPr>
        <sz val="12"/>
        <rFont val="Times New Roman"/>
        <family val="1"/>
        <charset val="186"/>
      </rPr>
      <t xml:space="preserve">planuotų įvykdyti 26 papriemonių ir papriemonių (kurioms patvirtinti / skirti asignavimai): </t>
    </r>
  </si>
  <si>
    <t>Planuota kriterijaus reikšmė įvykdyta iš dalies, nes užsitęsė viešųjų pirkimų procedūros, todėl paslaugų teikimo sutartis pasirašyta metų  pabaigoje. Priemonę planuojama tęsti 2018 m.</t>
  </si>
  <si>
    <t>Nebuvo poreikio įgyvendinti viešinimo priemonių, nes nuspręsta Bendrojo plano viešinimą organizuoti 2018 metais, kai bus parengta Bendrojo plano koncepcija. Atitinkamai viešinimo veiklos suplanuotos 2018 m.</t>
  </si>
  <si>
    <t>Kadangi Nacionalinės žemės tarnyba prie Žemės ūkio ministerijos nepriėmė sprendimų dėl aukcionų paskelbimo, todėl nebuvo poreikio įgyvendinti viešinimo priemonių.  Atitinkamai viešinimo veiklos suplanuotos 2018 m.</t>
  </si>
  <si>
    <t>Priemonė vyksta pagal planą (kriterijaus reikšmės pasiekimas suplanuotas 2018 m.). 2017-11-27 pasirašyta paslaugų sutartis.</t>
  </si>
  <si>
    <r>
      <rPr>
        <b/>
        <sz val="12"/>
        <rFont val="Times New Roman"/>
        <family val="1"/>
        <charset val="186"/>
      </rPr>
      <t>Programą vykdė:</t>
    </r>
    <r>
      <rPr>
        <sz val="12"/>
        <rFont val="Times New Roman"/>
        <family val="1"/>
        <charset val="186"/>
      </rPr>
      <t xml:space="preserve"> Urbanistinės plėtros departamentas (Urbanistikos skyrius, Geodezijos ir GIS skyrius, Žemėtvarkos ir teritorijų plėtros skyrius, Paveldosaugos skyrius), Savivaldybės administracijos direktoriaus pavaduotojo pavaldumo Ūkio skyrius.</t>
    </r>
  </si>
  <si>
    <t>Planuota kriterijaus reikšmė įvykdyta iš dalies, nes bendrojo plano parengimas atsilieka nuo sutartyje numatytų terminų dėl miesto ir uosto bendrųjų planų koncepcijų skirtumo. Vyksta pozicijų derinimas su Lietuvos Respublikos Vyriausybe ir Lietuvos Respublikos susisiekimo ministerija. Priemonę planuojama tęsti 2018 m.</t>
  </si>
  <si>
    <r>
      <t xml:space="preserve">Planuota kriterijaus reikšmė įvykdyta iš dalies, kadangi Darnaus judumo planas pradėtas, bet nebaigtas rengti. Baigiamajame plano rengimo etape gauta daug naujų tasytinų pasiūlymų bei pastabų. Projekto finansavimo sutartis su Transporto investicijų direkcija galioja iki 2018-10-31, todėl darbai planuojami </t>
    </r>
    <r>
      <rPr>
        <sz val="10"/>
        <color indexed="8"/>
        <rFont val="Times New Roman"/>
        <family val="1"/>
        <charset val="186"/>
      </rPr>
      <t>2018 m</t>
    </r>
    <r>
      <rPr>
        <b/>
        <sz val="10"/>
        <color indexed="8"/>
        <rFont val="Times New Roman"/>
        <family val="1"/>
        <charset val="186"/>
      </rPr>
      <t>.</t>
    </r>
    <r>
      <rPr>
        <sz val="10"/>
        <color indexed="8"/>
        <rFont val="Times New Roman"/>
        <family val="1"/>
        <charset val="186"/>
      </rPr>
      <t xml:space="preserve"> </t>
    </r>
  </si>
  <si>
    <t>Įsigytas leidinys „Klaipėdos urbanistinė raida 1945–1990“</t>
  </si>
  <si>
    <t>Tarybos 2017 m. lapkričio 23 d. sprendimu Nr. T2-267 buvo koreguota planuota reikšmė, paroda neorganizuota</t>
  </si>
  <si>
    <t>Planuota kriterijaus reikšmė nepasiekta, tačiau detalusis planas buvo rengiamas Pievų Tako g. 3 pastato savininko lėšomis. Detaliojo plano iniciatorius informavo, kad planavimo darbai yra sustabdyti, kol bus susitarta su gretimų sklypų savininkais. Priemonė nebeplanuojama 2018 m.</t>
  </si>
  <si>
    <t>Parengti projektai: Pajūrio g. rekonstruoti; Statybininkų pr. tęsiniui įrengti. Dėl Bastionų g. tiesimo  buvo pateiktas projektas Nacionalinės žemės tarnybai prie Žemės ūkio ministerijos svarstyti ir sprendimui priimti</t>
  </si>
  <si>
    <t xml:space="preserve">Planuota kriterijaus reikšmė įvykdyta iš dalies, nes užsitęsė šių projektų rengimo procedūros: Pylimo g. rekonstruoti, nes planuota įsigyti 16 garažų (Didžioji Vandens g. 28B), kurie trukdo būsimai Pylimo gatvės rekonstrukcijai, darbai planuojami 2018 m.; Kultūros paveldo objekto bastionų komplekso G139K (Jono kalnelio) apsaugos reikalams sutvarkyti, nes reikia įsigyti 2 garažus (Kūlių Vartų g. 5A), kurie nuosavybės teise priklauso 2 fiziniams asmenims. Projekto parengimas perkeltas į 2018 m. </t>
  </si>
  <si>
    <t xml:space="preserve">Kompensacijos neišmokėtos projektams: Bastionų g. tiesti, šiuo metu laukiama Nacionalinės žemės tarnybos prie Žemės ūkio ministerijos sprendimo; Pylimo g. rekonstruoti ir Kultūros paveldo objekto bastionų komplekso G139K (Jono kalnelio) apsaugos reikalams sutvarkyti,  lėšos ir darbai numatyti 2018 m. </t>
  </si>
  <si>
    <t>Planuota kriterijaus reikšmė įvykdyta iš dalies, nes užtruko techninio projekto rengimo procedūros dėl Kultūros paveldo departamento  Klaipėdos skyriaus papildomų reikalavimų projektui (reikalauta atlikti archeologinius tyrinėjimus, tačiau susitarta tyrimus atlikti prieš įgyvendinant rangos darbus). 2017 m. pabaigoje techninis projektas buvo parengtas ir vyksta ekspertizės paslaugų pirkimas. Priemonę planuojama užbaigti vykdyti 2018 m.</t>
  </si>
  <si>
    <t>Rugsėjo 15–17 dienomis įvyko Europos paveldo dienų renginys „ArchKlaipėda: nuo archeologijos link architektūros“</t>
  </si>
  <si>
    <t>Archeologiniai tyrinėjimai buvo atlikti dviejose vietose – Liepų gatvėje ties Savivaldybės administracijos pastatu prieš įrengiant elektromobilių pakrovimo stotelę ir Šv. Jono bažnyčios žemės sklype prieš rengiant techninį projektą</t>
  </si>
  <si>
    <t>Planuota kriterijaus reikšmė įvykdyta iš dalies, nes užtruko techninio projekto rengimo procedūros dėl Kultūros paveldo departamento  Klaipėdos skyriaus išreikšto papildomo reikalavimo projektui, kuriame prašoma pateikti kultūros paveldo objekto (piliakalnių) valdymo teisę patvirtinančius dokumentus bei įgaliojimo kopijas. Šiuo metu klausimai derinami su Nacionaline žemės tarnyba prie Žemės ūkio ministerijos ir Kultūros paveldo departamentu. Priemonės pabaiga planuojama 2018 m.</t>
  </si>
  <si>
    <t>*Pagal Klaipėdos miesto savivaldybės tarybos sprendimus: 2016 m. gruodžio 22 d. Nr. T2-290 ir 2017 m. vasario 23 d. Nr. T2-25</t>
  </si>
  <si>
    <t>** Pagal Klaipėdos miesto savivaldybės tarybos 2017 m. lapkričio 23 d. sprendimą Nr. T2-267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</si>
</sst>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0"/>
      <name val="Arial"/>
      <charset val="186"/>
    </font>
    <font>
      <sz val="8"/>
      <name val="Times New Roman"/>
      <family val="1"/>
      <charset val="186"/>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9"/>
      <name val="Times New Roman"/>
      <family val="1"/>
      <charset val="186"/>
    </font>
    <font>
      <b/>
      <sz val="9"/>
      <name val="Times New Roman"/>
      <family val="1"/>
      <charset val="186"/>
    </font>
    <font>
      <sz val="9"/>
      <color indexed="81"/>
      <name val="Tahoma"/>
      <family val="2"/>
      <charset val="186"/>
    </font>
    <font>
      <b/>
      <sz val="9"/>
      <color indexed="81"/>
      <name val="Tahoma"/>
      <family val="2"/>
      <charset val="186"/>
    </font>
    <font>
      <sz val="7"/>
      <name val="Times New Roman"/>
      <family val="1"/>
      <charset val="186"/>
    </font>
    <font>
      <b/>
      <sz val="11"/>
      <name val="Times New Roman"/>
      <family val="1"/>
      <charset val="186"/>
    </font>
    <font>
      <sz val="10"/>
      <color rgb="FFFF0000"/>
      <name val="Times New Roman"/>
      <family val="1"/>
      <charset val="186"/>
    </font>
    <font>
      <sz val="9"/>
      <name val="Arial"/>
      <family val="2"/>
      <charset val="186"/>
    </font>
    <font>
      <b/>
      <sz val="10"/>
      <name val="Arial"/>
      <family val="2"/>
      <charset val="186"/>
    </font>
    <font>
      <i/>
      <sz val="10"/>
      <color theme="3"/>
      <name val="Times New Roman"/>
      <family val="1"/>
      <charset val="186"/>
    </font>
    <font>
      <sz val="10"/>
      <color theme="1"/>
      <name val="Times New Roman"/>
      <family val="1"/>
      <charset val="186"/>
    </font>
    <font>
      <sz val="10"/>
      <name val="Times New Roman"/>
      <family val="1"/>
    </font>
    <font>
      <sz val="9"/>
      <color rgb="FFFF0000"/>
      <name val="Times New Roman"/>
      <family val="1"/>
      <charset val="186"/>
    </font>
    <font>
      <b/>
      <sz val="10"/>
      <color rgb="FFFF0000"/>
      <name val="Times New Roman"/>
      <family val="1"/>
      <charset val="186"/>
    </font>
    <font>
      <sz val="10"/>
      <color rgb="FFFF0000"/>
      <name val="Arial"/>
      <family val="2"/>
      <charset val="186"/>
    </font>
    <font>
      <b/>
      <sz val="10"/>
      <name val="Times New Roman"/>
      <family val="1"/>
    </font>
    <font>
      <sz val="11"/>
      <name val="Times New Roman"/>
      <family val="1"/>
    </font>
    <font>
      <b/>
      <sz val="12"/>
      <name val="Times New Roman"/>
      <family val="1"/>
      <charset val="186"/>
    </font>
    <font>
      <sz val="12"/>
      <name val="Times New Roman"/>
      <family val="1"/>
      <charset val="186"/>
    </font>
    <font>
      <sz val="11"/>
      <name val="Times New Roman"/>
      <family val="1"/>
      <charset val="186"/>
    </font>
    <font>
      <sz val="11"/>
      <color rgb="FF000000"/>
      <name val="Calibri"/>
      <family val="2"/>
      <scheme val="minor"/>
    </font>
    <font>
      <sz val="10"/>
      <color rgb="FF000000"/>
      <name val="Times New Roman"/>
      <family val="1"/>
      <charset val="186"/>
    </font>
    <font>
      <sz val="10"/>
      <color indexed="8"/>
      <name val="Times New Roman"/>
      <family val="1"/>
      <charset val="186"/>
    </font>
    <font>
      <b/>
      <sz val="10"/>
      <color indexed="8"/>
      <name val="Times New Roman"/>
      <family val="1"/>
      <charset val="186"/>
    </font>
    <font>
      <sz val="10"/>
      <color theme="3"/>
      <name val="Times New Roman"/>
      <family val="1"/>
      <charset val="186"/>
    </font>
    <font>
      <i/>
      <sz val="1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medium">
        <color indexed="64"/>
      </right>
      <top/>
      <bottom style="thin">
        <color rgb="FF000000"/>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rgb="FF000000"/>
      </top>
      <bottom/>
      <diagonal/>
    </border>
  </borders>
  <cellStyleXfs count="3">
    <xf numFmtId="0" fontId="0" fillId="0" borderId="0"/>
    <xf numFmtId="0" fontId="4" fillId="0" borderId="0"/>
    <xf numFmtId="0" fontId="26" fillId="0" borderId="0"/>
  </cellStyleXfs>
  <cellXfs count="625">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0" fontId="2" fillId="0" borderId="0" xfId="0" applyFont="1" applyAlignment="1">
      <alignment horizontal="center" vertical="top"/>
    </xf>
    <xf numFmtId="49" fontId="3" fillId="2" borderId="2" xfId="0" applyNumberFormat="1"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0" fontId="4" fillId="0" borderId="0" xfId="0" applyFont="1"/>
    <xf numFmtId="0" fontId="2" fillId="0" borderId="0" xfId="0" applyFont="1" applyAlignment="1">
      <alignment vertical="center"/>
    </xf>
    <xf numFmtId="49" fontId="3" fillId="4" borderId="32" xfId="0" applyNumberFormat="1" applyFont="1" applyFill="1" applyBorder="1" applyAlignment="1">
      <alignment horizontal="center" vertical="top"/>
    </xf>
    <xf numFmtId="164" fontId="2" fillId="0" borderId="0" xfId="0" applyNumberFormat="1" applyFont="1" applyAlignment="1">
      <alignment vertical="top"/>
    </xf>
    <xf numFmtId="165" fontId="2" fillId="0" borderId="0" xfId="0" applyNumberFormat="1" applyFont="1" applyAlignment="1">
      <alignment vertical="top"/>
    </xf>
    <xf numFmtId="49" fontId="3" fillId="9" borderId="33" xfId="0" applyNumberFormat="1" applyFont="1" applyFill="1" applyBorder="1" applyAlignment="1">
      <alignment horizontal="center" vertical="top"/>
    </xf>
    <xf numFmtId="49" fontId="3" fillId="9" borderId="32" xfId="0" applyNumberFormat="1" applyFont="1" applyFill="1" applyBorder="1" applyAlignment="1">
      <alignment horizontal="center" vertical="top"/>
    </xf>
    <xf numFmtId="0" fontId="7" fillId="8" borderId="23" xfId="0" applyFont="1" applyFill="1" applyBorder="1" applyAlignment="1">
      <alignment horizontal="center" vertical="top"/>
    </xf>
    <xf numFmtId="0" fontId="3" fillId="3" borderId="5" xfId="0" applyFont="1" applyFill="1" applyBorder="1" applyAlignment="1">
      <alignment horizontal="left" vertical="top" wrapText="1"/>
    </xf>
    <xf numFmtId="0" fontId="2" fillId="0" borderId="0" xfId="0" applyFont="1" applyFill="1" applyBorder="1" applyAlignment="1">
      <alignment vertical="top"/>
    </xf>
    <xf numFmtId="165" fontId="3" fillId="6" borderId="0" xfId="0" applyNumberFormat="1" applyFont="1" applyFill="1" applyAlignment="1">
      <alignment vertical="top"/>
    </xf>
    <xf numFmtId="0" fontId="2" fillId="6" borderId="17" xfId="0" applyFont="1" applyFill="1" applyBorder="1" applyAlignment="1">
      <alignment horizontal="center" vertical="top" wrapText="1"/>
    </xf>
    <xf numFmtId="3" fontId="2" fillId="0" borderId="0" xfId="0" applyNumberFormat="1" applyFont="1" applyAlignment="1">
      <alignment vertical="top"/>
    </xf>
    <xf numFmtId="0" fontId="2" fillId="6" borderId="15" xfId="0" applyFont="1" applyFill="1" applyBorder="1" applyAlignment="1">
      <alignment horizontal="center" vertical="top" wrapText="1"/>
    </xf>
    <xf numFmtId="3" fontId="2" fillId="6" borderId="26" xfId="0" applyNumberFormat="1" applyFont="1" applyFill="1" applyBorder="1" applyAlignment="1">
      <alignment vertical="top" wrapText="1"/>
    </xf>
    <xf numFmtId="3" fontId="2" fillId="6" borderId="57" xfId="0"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3" fontId="3" fillId="6" borderId="24" xfId="0" applyNumberFormat="1" applyFont="1" applyFill="1" applyBorder="1" applyAlignment="1">
      <alignment horizontal="center" vertical="top"/>
    </xf>
    <xf numFmtId="49" fontId="3" fillId="2" borderId="43" xfId="0" applyNumberFormat="1" applyFont="1" applyFill="1" applyBorder="1" applyAlignment="1">
      <alignment horizontal="center" vertical="top"/>
    </xf>
    <xf numFmtId="165" fontId="2" fillId="6" borderId="3" xfId="0" applyNumberFormat="1" applyFont="1" applyFill="1" applyBorder="1" applyAlignment="1">
      <alignment horizontal="center" vertical="top"/>
    </xf>
    <xf numFmtId="49" fontId="3" fillId="9" borderId="9" xfId="0" applyNumberFormat="1" applyFont="1" applyFill="1" applyBorder="1" applyAlignment="1">
      <alignment horizontal="center" vertical="top"/>
    </xf>
    <xf numFmtId="49" fontId="3" fillId="2" borderId="1" xfId="0" applyNumberFormat="1" applyFont="1" applyFill="1" applyBorder="1" applyAlignment="1">
      <alignment horizontal="center" vertical="top"/>
    </xf>
    <xf numFmtId="165" fontId="2" fillId="6" borderId="17" xfId="0" applyNumberFormat="1" applyFont="1" applyFill="1" applyBorder="1" applyAlignment="1">
      <alignment horizontal="center" vertical="top"/>
    </xf>
    <xf numFmtId="165" fontId="2" fillId="6" borderId="15" xfId="0" applyNumberFormat="1" applyFont="1" applyFill="1" applyBorder="1" applyAlignment="1">
      <alignment horizontal="center" vertical="top"/>
    </xf>
    <xf numFmtId="165" fontId="2" fillId="6" borderId="59" xfId="0" applyNumberFormat="1" applyFont="1" applyFill="1" applyBorder="1" applyAlignment="1">
      <alignment horizontal="center" vertical="top"/>
    </xf>
    <xf numFmtId="165" fontId="3" fillId="2" borderId="18" xfId="0" applyNumberFormat="1" applyFont="1" applyFill="1" applyBorder="1" applyAlignment="1">
      <alignment horizontal="center" vertical="top"/>
    </xf>
    <xf numFmtId="49" fontId="3" fillId="0" borderId="8" xfId="0" applyNumberFormat="1" applyFont="1" applyBorder="1" applyAlignment="1">
      <alignment horizontal="center" vertical="top"/>
    </xf>
    <xf numFmtId="165" fontId="3" fillId="8" borderId="37" xfId="0" applyNumberFormat="1" applyFont="1" applyFill="1" applyBorder="1" applyAlignment="1">
      <alignment horizontal="center" vertical="top"/>
    </xf>
    <xf numFmtId="165" fontId="3" fillId="9" borderId="18" xfId="0" applyNumberFormat="1" applyFont="1" applyFill="1" applyBorder="1" applyAlignment="1">
      <alignment horizontal="center" vertical="top"/>
    </xf>
    <xf numFmtId="165" fontId="3" fillId="4" borderId="38" xfId="0" applyNumberFormat="1" applyFont="1" applyFill="1" applyBorder="1" applyAlignment="1">
      <alignment horizontal="center" vertical="top"/>
    </xf>
    <xf numFmtId="3" fontId="3" fillId="6" borderId="12" xfId="0" applyNumberFormat="1" applyFont="1" applyFill="1" applyBorder="1" applyAlignment="1">
      <alignment horizontal="center" vertical="top"/>
    </xf>
    <xf numFmtId="165" fontId="2" fillId="6" borderId="57" xfId="0" applyNumberFormat="1" applyFont="1" applyFill="1" applyBorder="1" applyAlignment="1">
      <alignment horizontal="center" vertical="top"/>
    </xf>
    <xf numFmtId="165" fontId="2" fillId="6" borderId="30" xfId="0" applyNumberFormat="1" applyFont="1" applyFill="1" applyBorder="1" applyAlignment="1">
      <alignment horizontal="center" vertical="top"/>
    </xf>
    <xf numFmtId="165" fontId="2" fillId="6" borderId="49" xfId="0" applyNumberFormat="1" applyFont="1" applyFill="1" applyBorder="1" applyAlignment="1">
      <alignment horizontal="center" vertical="top"/>
    </xf>
    <xf numFmtId="165" fontId="3" fillId="2" borderId="56" xfId="0" applyNumberFormat="1" applyFont="1" applyFill="1" applyBorder="1" applyAlignment="1">
      <alignment horizontal="center" vertical="top"/>
    </xf>
    <xf numFmtId="165" fontId="3" fillId="2" borderId="33" xfId="0" applyNumberFormat="1" applyFont="1" applyFill="1" applyBorder="1" applyAlignment="1">
      <alignment horizontal="center" vertical="top"/>
    </xf>
    <xf numFmtId="49" fontId="3" fillId="0" borderId="0" xfId="0" applyNumberFormat="1" applyFont="1" applyFill="1" applyBorder="1" applyAlignment="1">
      <alignment horizontal="center" vertical="top" wrapText="1"/>
    </xf>
    <xf numFmtId="165" fontId="2" fillId="6" borderId="41" xfId="0" applyNumberFormat="1" applyFont="1" applyFill="1" applyBorder="1" applyAlignment="1">
      <alignment horizontal="center" vertical="top"/>
    </xf>
    <xf numFmtId="165" fontId="2" fillId="6" borderId="40" xfId="0" applyNumberFormat="1" applyFont="1" applyFill="1" applyBorder="1" applyAlignment="1">
      <alignment horizontal="center" vertical="top"/>
    </xf>
    <xf numFmtId="165" fontId="2" fillId="6" borderId="65" xfId="0" applyNumberFormat="1" applyFont="1" applyFill="1" applyBorder="1" applyAlignment="1">
      <alignment horizontal="center" vertical="top"/>
    </xf>
    <xf numFmtId="1" fontId="2" fillId="6" borderId="1"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2" fillId="6" borderId="25" xfId="0" applyNumberFormat="1" applyFont="1" applyFill="1" applyBorder="1" applyAlignment="1">
      <alignment horizontal="center" vertical="top"/>
    </xf>
    <xf numFmtId="3" fontId="2" fillId="3" borderId="10" xfId="0" applyNumberFormat="1" applyFont="1" applyFill="1" applyBorder="1" applyAlignment="1">
      <alignment horizontal="center" vertical="top"/>
    </xf>
    <xf numFmtId="3" fontId="3" fillId="3" borderId="21"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2" fillId="6" borderId="19" xfId="0" applyNumberFormat="1" applyFont="1" applyFill="1" applyBorder="1" applyAlignment="1">
      <alignment horizontal="center" vertical="top"/>
    </xf>
    <xf numFmtId="3" fontId="2" fillId="6" borderId="1" xfId="0" applyNumberFormat="1" applyFont="1" applyFill="1" applyBorder="1" applyAlignment="1">
      <alignment horizontal="center" vertical="top"/>
    </xf>
    <xf numFmtId="0" fontId="2" fillId="6" borderId="29" xfId="0" applyFont="1" applyFill="1" applyBorder="1" applyAlignment="1">
      <alignment horizontal="left" vertical="top" wrapText="1"/>
    </xf>
    <xf numFmtId="0" fontId="2" fillId="6" borderId="26" xfId="0" applyFont="1" applyFill="1" applyBorder="1" applyAlignment="1">
      <alignment horizontal="left" vertical="top" wrapText="1"/>
    </xf>
    <xf numFmtId="1" fontId="15" fillId="6" borderId="10" xfId="0" applyNumberFormat="1" applyFont="1" applyFill="1" applyBorder="1" applyAlignment="1">
      <alignment horizontal="center" wrapText="1"/>
    </xf>
    <xf numFmtId="165" fontId="15" fillId="6" borderId="26" xfId="0" applyNumberFormat="1" applyFont="1" applyFill="1" applyBorder="1" applyAlignment="1">
      <alignment wrapText="1"/>
    </xf>
    <xf numFmtId="1" fontId="15" fillId="6" borderId="25" xfId="0" applyNumberFormat="1" applyFont="1" applyFill="1" applyBorder="1" applyAlignment="1">
      <alignment horizontal="center" wrapText="1"/>
    </xf>
    <xf numFmtId="1" fontId="2" fillId="6" borderId="1" xfId="0" applyNumberFormat="1" applyFont="1" applyFill="1" applyBorder="1" applyAlignment="1">
      <alignment horizontal="center" vertical="center"/>
    </xf>
    <xf numFmtId="1" fontId="2" fillId="0" borderId="25" xfId="0" applyNumberFormat="1" applyFont="1" applyFill="1" applyBorder="1" applyAlignment="1">
      <alignment horizontal="center" vertical="top" wrapText="1"/>
    </xf>
    <xf numFmtId="0" fontId="2" fillId="0" borderId="26" xfId="0" applyFont="1" applyBorder="1" applyAlignment="1">
      <alignment vertical="top" wrapText="1"/>
    </xf>
    <xf numFmtId="0" fontId="2" fillId="6" borderId="57" xfId="0" applyFont="1" applyFill="1" applyBorder="1" applyAlignment="1">
      <alignment horizontal="center" vertical="top"/>
    </xf>
    <xf numFmtId="0" fontId="2" fillId="0" borderId="45" xfId="0" applyFont="1" applyFill="1" applyBorder="1" applyAlignment="1">
      <alignment horizontal="center" vertical="top" wrapText="1"/>
    </xf>
    <xf numFmtId="1" fontId="2" fillId="6" borderId="10" xfId="0" applyNumberFormat="1" applyFont="1" applyFill="1" applyBorder="1" applyAlignment="1">
      <alignment horizontal="center" vertical="top" wrapText="1"/>
    </xf>
    <xf numFmtId="165" fontId="6" fillId="6" borderId="17" xfId="0" applyNumberFormat="1" applyFont="1" applyFill="1" applyBorder="1" applyAlignment="1">
      <alignment horizontal="center" vertical="top"/>
    </xf>
    <xf numFmtId="49" fontId="3" fillId="6" borderId="20" xfId="0" applyNumberFormat="1" applyFont="1" applyFill="1" applyBorder="1" applyAlignment="1">
      <alignment horizontal="center" vertical="top"/>
    </xf>
    <xf numFmtId="0" fontId="0" fillId="0" borderId="0" xfId="0" applyBorder="1" applyAlignment="1">
      <alignment vertical="top" wrapText="1"/>
    </xf>
    <xf numFmtId="0" fontId="16" fillId="6" borderId="70" xfId="0" applyFont="1" applyFill="1" applyBorder="1" applyAlignment="1">
      <alignment horizontal="center" vertical="top"/>
    </xf>
    <xf numFmtId="165" fontId="3" fillId="8" borderId="23" xfId="0" applyNumberFormat="1" applyFont="1" applyFill="1" applyBorder="1" applyAlignment="1">
      <alignment horizontal="center" vertical="top"/>
    </xf>
    <xf numFmtId="165" fontId="3" fillId="8" borderId="38" xfId="0" applyNumberFormat="1" applyFont="1" applyFill="1" applyBorder="1" applyAlignment="1">
      <alignment horizontal="center" vertical="top"/>
    </xf>
    <xf numFmtId="165" fontId="2" fillId="6" borderId="26" xfId="0" applyNumberFormat="1" applyFont="1" applyFill="1" applyBorder="1" applyAlignment="1">
      <alignment vertical="top" wrapText="1"/>
    </xf>
    <xf numFmtId="49" fontId="3" fillId="10" borderId="21" xfId="0" applyNumberFormat="1" applyFont="1" applyFill="1" applyBorder="1" applyAlignment="1">
      <alignment horizontal="center" vertical="top"/>
    </xf>
    <xf numFmtId="49" fontId="3" fillId="10" borderId="19" xfId="0" applyNumberFormat="1" applyFont="1" applyFill="1" applyBorder="1" applyAlignment="1">
      <alignment horizontal="center" vertical="top"/>
    </xf>
    <xf numFmtId="165" fontId="2" fillId="8" borderId="38" xfId="0" applyNumberFormat="1" applyFont="1" applyFill="1" applyBorder="1" applyAlignment="1">
      <alignment horizontal="center" vertical="top"/>
    </xf>
    <xf numFmtId="165" fontId="2" fillId="6" borderId="45" xfId="0" applyNumberFormat="1" applyFont="1" applyFill="1" applyBorder="1" applyAlignment="1">
      <alignment horizontal="center" vertical="top"/>
    </xf>
    <xf numFmtId="165" fontId="2" fillId="6" borderId="62" xfId="0" applyNumberFormat="1" applyFont="1" applyFill="1" applyBorder="1" applyAlignment="1">
      <alignment horizontal="center" vertical="top"/>
    </xf>
    <xf numFmtId="3" fontId="2" fillId="6" borderId="21"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3"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0" fontId="14" fillId="6" borderId="20" xfId="0" applyFont="1" applyFill="1" applyBorder="1" applyAlignment="1">
      <alignment horizontal="center"/>
    </xf>
    <xf numFmtId="0" fontId="2" fillId="6" borderId="30" xfId="0" applyFont="1" applyFill="1" applyBorder="1" applyAlignment="1">
      <alignment horizontal="center" vertical="top" wrapText="1"/>
    </xf>
    <xf numFmtId="165" fontId="2" fillId="0" borderId="72" xfId="0" applyNumberFormat="1" applyFont="1" applyFill="1" applyBorder="1" applyAlignment="1">
      <alignment horizontal="left" vertical="top" wrapText="1"/>
    </xf>
    <xf numFmtId="1" fontId="2" fillId="0" borderId="66" xfId="0" applyNumberFormat="1" applyFont="1" applyFill="1" applyBorder="1" applyAlignment="1">
      <alignment horizontal="center" vertical="top" wrapText="1"/>
    </xf>
    <xf numFmtId="0" fontId="0" fillId="0" borderId="0" xfId="0" applyAlignment="1">
      <alignment vertical="top" wrapText="1"/>
    </xf>
    <xf numFmtId="0" fontId="2" fillId="6" borderId="3" xfId="0" applyFont="1" applyFill="1" applyBorder="1" applyAlignment="1">
      <alignment horizontal="center" vertical="top" wrapText="1"/>
    </xf>
    <xf numFmtId="49" fontId="1" fillId="3" borderId="25" xfId="0" applyNumberFormat="1" applyFont="1" applyFill="1" applyBorder="1" applyAlignment="1">
      <alignment horizontal="center" vertical="top"/>
    </xf>
    <xf numFmtId="3" fontId="3" fillId="6" borderId="10" xfId="0" applyNumberFormat="1" applyFont="1" applyFill="1" applyBorder="1" applyAlignment="1">
      <alignment horizontal="center" vertical="top"/>
    </xf>
    <xf numFmtId="3" fontId="3" fillId="6" borderId="22" xfId="0" applyNumberFormat="1" applyFont="1" applyFill="1" applyBorder="1" applyAlignment="1">
      <alignment horizontal="center" vertical="top"/>
    </xf>
    <xf numFmtId="3" fontId="2" fillId="6" borderId="5" xfId="0" applyNumberFormat="1" applyFont="1" applyFill="1" applyBorder="1" applyAlignment="1">
      <alignment vertical="top" wrapText="1"/>
    </xf>
    <xf numFmtId="165" fontId="2" fillId="0" borderId="0" xfId="0" applyNumberFormat="1" applyFont="1" applyBorder="1" applyAlignment="1">
      <alignment vertical="top"/>
    </xf>
    <xf numFmtId="3" fontId="2" fillId="6" borderId="62" xfId="0" applyNumberFormat="1" applyFont="1" applyFill="1" applyBorder="1" applyAlignment="1">
      <alignment horizontal="center" vertical="top"/>
    </xf>
    <xf numFmtId="165" fontId="2" fillId="6" borderId="42" xfId="0" applyNumberFormat="1" applyFont="1" applyFill="1" applyBorder="1" applyAlignment="1">
      <alignment horizontal="center" vertical="top"/>
    </xf>
    <xf numFmtId="165" fontId="16" fillId="6" borderId="30"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3" fontId="3" fillId="6" borderId="36" xfId="0" applyNumberFormat="1" applyFont="1" applyFill="1" applyBorder="1" applyAlignment="1">
      <alignment horizontal="center" vertical="top" wrapText="1"/>
    </xf>
    <xf numFmtId="3" fontId="3" fillId="6" borderId="34" xfId="0" applyNumberFormat="1" applyFont="1" applyFill="1" applyBorder="1" applyAlignment="1">
      <alignment horizontal="center" vertical="top" wrapText="1"/>
    </xf>
    <xf numFmtId="165" fontId="2" fillId="0" borderId="62" xfId="0" applyNumberFormat="1" applyFont="1" applyBorder="1" applyAlignment="1">
      <alignment horizontal="center" vertical="top"/>
    </xf>
    <xf numFmtId="165" fontId="2" fillId="0" borderId="45" xfId="0" applyNumberFormat="1" applyFont="1" applyBorder="1" applyAlignment="1">
      <alignment horizontal="center" vertical="top"/>
    </xf>
    <xf numFmtId="49" fontId="3" fillId="6" borderId="48" xfId="0" applyNumberFormat="1" applyFont="1" applyFill="1" applyBorder="1" applyAlignment="1">
      <alignment horizontal="center" vertical="top"/>
    </xf>
    <xf numFmtId="3" fontId="7" fillId="8" borderId="23" xfId="0" applyNumberFormat="1" applyFont="1" applyFill="1" applyBorder="1" applyAlignment="1">
      <alignment horizontal="right" vertical="top"/>
    </xf>
    <xf numFmtId="165" fontId="3" fillId="8" borderId="56" xfId="0" applyNumberFormat="1" applyFont="1" applyFill="1" applyBorder="1" applyAlignment="1">
      <alignment horizontal="center" vertical="top"/>
    </xf>
    <xf numFmtId="0" fontId="2" fillId="6" borderId="26" xfId="0" applyFont="1" applyFill="1" applyBorder="1" applyAlignment="1">
      <alignment horizontal="left" wrapText="1"/>
    </xf>
    <xf numFmtId="49" fontId="3" fillId="6" borderId="39" xfId="0" applyNumberFormat="1" applyFont="1" applyFill="1" applyBorder="1" applyAlignment="1">
      <alignment horizontal="left" vertical="top"/>
    </xf>
    <xf numFmtId="49" fontId="3" fillId="6" borderId="34" xfId="0" applyNumberFormat="1" applyFont="1" applyFill="1" applyBorder="1" applyAlignment="1">
      <alignment horizontal="center" vertical="top" wrapText="1"/>
    </xf>
    <xf numFmtId="3" fontId="3" fillId="6" borderId="14" xfId="0" applyNumberFormat="1" applyFont="1" applyFill="1" applyBorder="1" applyAlignment="1">
      <alignment horizontal="center" vertical="top" wrapText="1"/>
    </xf>
    <xf numFmtId="49" fontId="3" fillId="6" borderId="19" xfId="0" applyNumberFormat="1" applyFont="1" applyFill="1" applyBorder="1" applyAlignment="1">
      <alignment horizontal="center" vertical="top"/>
    </xf>
    <xf numFmtId="3" fontId="3" fillId="6" borderId="20" xfId="0" applyNumberFormat="1" applyFont="1" applyFill="1" applyBorder="1" applyAlignment="1">
      <alignment horizontal="center" vertical="top"/>
    </xf>
    <xf numFmtId="3" fontId="2" fillId="6" borderId="7" xfId="0" applyNumberFormat="1" applyFont="1" applyFill="1" applyBorder="1" applyAlignment="1">
      <alignment vertical="top" wrapText="1"/>
    </xf>
    <xf numFmtId="165" fontId="16" fillId="6" borderId="3" xfId="0" applyNumberFormat="1" applyFont="1" applyFill="1" applyBorder="1" applyAlignment="1">
      <alignment horizontal="center" vertical="top"/>
    </xf>
    <xf numFmtId="3" fontId="2" fillId="6" borderId="60" xfId="0" applyNumberFormat="1" applyFont="1" applyFill="1" applyBorder="1" applyAlignment="1">
      <alignment horizontal="center" vertical="top"/>
    </xf>
    <xf numFmtId="0" fontId="0" fillId="0" borderId="0" xfId="0" applyAlignment="1">
      <alignment vertical="top"/>
    </xf>
    <xf numFmtId="3" fontId="2" fillId="6" borderId="0" xfId="0" applyNumberFormat="1" applyFont="1" applyFill="1" applyBorder="1" applyAlignment="1">
      <alignment horizontal="center" vertical="top"/>
    </xf>
    <xf numFmtId="3" fontId="2" fillId="6" borderId="58" xfId="0" applyNumberFormat="1" applyFont="1" applyFill="1" applyBorder="1" applyAlignment="1">
      <alignment horizontal="center" vertical="top"/>
    </xf>
    <xf numFmtId="0" fontId="2" fillId="6" borderId="73" xfId="0" applyFont="1" applyFill="1" applyBorder="1" applyAlignment="1">
      <alignment horizontal="center" vertical="top"/>
    </xf>
    <xf numFmtId="0" fontId="2" fillId="6" borderId="58" xfId="0" applyFont="1" applyFill="1" applyBorder="1" applyAlignment="1">
      <alignment horizontal="center" vertical="top"/>
    </xf>
    <xf numFmtId="0" fontId="2" fillId="0" borderId="58" xfId="0" applyFont="1" applyFill="1" applyBorder="1" applyAlignment="1">
      <alignment horizontal="center" vertical="top"/>
    </xf>
    <xf numFmtId="165" fontId="6" fillId="6" borderId="57" xfId="0" applyNumberFormat="1" applyFont="1" applyFill="1" applyBorder="1" applyAlignment="1">
      <alignment horizontal="center" vertical="top"/>
    </xf>
    <xf numFmtId="0" fontId="2" fillId="6" borderId="40" xfId="0" applyFont="1" applyFill="1" applyBorder="1" applyAlignment="1">
      <alignment horizontal="center"/>
    </xf>
    <xf numFmtId="165" fontId="2" fillId="6" borderId="3" xfId="0" applyNumberFormat="1" applyFont="1" applyFill="1" applyBorder="1" applyAlignment="1">
      <alignment horizontal="center"/>
    </xf>
    <xf numFmtId="165" fontId="2" fillId="6" borderId="30" xfId="0" applyNumberFormat="1" applyFont="1" applyFill="1" applyBorder="1" applyAlignment="1">
      <alignment horizontal="center"/>
    </xf>
    <xf numFmtId="0" fontId="2" fillId="0" borderId="27" xfId="0" applyFont="1" applyFill="1" applyBorder="1" applyAlignment="1">
      <alignment horizontal="left" vertical="top" wrapText="1"/>
    </xf>
    <xf numFmtId="0" fontId="2" fillId="6" borderId="17" xfId="0" applyFont="1" applyFill="1" applyBorder="1" applyAlignment="1">
      <alignment horizontal="center" vertical="top"/>
    </xf>
    <xf numFmtId="49" fontId="3" fillId="9" borderId="62" xfId="0" applyNumberFormat="1" applyFont="1" applyFill="1" applyBorder="1" applyAlignment="1">
      <alignment horizontal="center" vertical="top"/>
    </xf>
    <xf numFmtId="49" fontId="3" fillId="9" borderId="30" xfId="0" applyNumberFormat="1" applyFont="1" applyFill="1" applyBorder="1" applyAlignment="1">
      <alignment horizontal="center" vertical="top"/>
    </xf>
    <xf numFmtId="49" fontId="3" fillId="9" borderId="56" xfId="0" applyNumberFormat="1" applyFont="1" applyFill="1" applyBorder="1" applyAlignment="1">
      <alignment horizontal="center" vertical="top"/>
    </xf>
    <xf numFmtId="0" fontId="20" fillId="0" borderId="69" xfId="0" applyFont="1" applyBorder="1" applyAlignment="1"/>
    <xf numFmtId="3" fontId="12" fillId="6" borderId="19" xfId="0" applyNumberFormat="1" applyFont="1" applyFill="1" applyBorder="1" applyAlignment="1">
      <alignment horizontal="center" vertical="top" wrapText="1"/>
    </xf>
    <xf numFmtId="0" fontId="2" fillId="0" borderId="19" xfId="0" applyFont="1" applyBorder="1" applyAlignment="1">
      <alignment vertical="top"/>
    </xf>
    <xf numFmtId="0" fontId="2" fillId="0" borderId="20" xfId="0" applyFont="1" applyBorder="1" applyAlignment="1">
      <alignment vertical="top"/>
    </xf>
    <xf numFmtId="0" fontId="2" fillId="6" borderId="45" xfId="0" applyFont="1" applyFill="1" applyBorder="1" applyAlignment="1">
      <alignment horizontal="center" vertical="top"/>
    </xf>
    <xf numFmtId="0" fontId="2" fillId="6" borderId="75" xfId="0" applyFont="1" applyFill="1" applyBorder="1" applyAlignment="1">
      <alignment horizontal="left" vertical="top" wrapText="1"/>
    </xf>
    <xf numFmtId="0" fontId="2" fillId="6" borderId="67" xfId="0" applyFont="1" applyFill="1" applyBorder="1" applyAlignment="1">
      <alignment horizontal="left" vertical="top" wrapText="1"/>
    </xf>
    <xf numFmtId="165" fontId="3" fillId="2" borderId="38" xfId="0" applyNumberFormat="1" applyFont="1" applyFill="1" applyBorder="1" applyAlignment="1">
      <alignment horizontal="center" vertical="top"/>
    </xf>
    <xf numFmtId="0" fontId="2" fillId="6" borderId="15" xfId="0" applyFont="1" applyFill="1" applyBorder="1" applyAlignment="1">
      <alignment horizontal="center" vertical="top"/>
    </xf>
    <xf numFmtId="165" fontId="3" fillId="8" borderId="28" xfId="0" applyNumberFormat="1" applyFont="1" applyFill="1" applyBorder="1" applyAlignment="1">
      <alignment horizontal="center" vertical="top"/>
    </xf>
    <xf numFmtId="3" fontId="2" fillId="6" borderId="39" xfId="0" applyNumberFormat="1" applyFont="1" applyFill="1" applyBorder="1" applyAlignment="1">
      <alignment horizontal="center" vertical="top"/>
    </xf>
    <xf numFmtId="0" fontId="0" fillId="0" borderId="7" xfId="0" applyBorder="1" applyAlignment="1">
      <alignment horizontal="left" vertical="top" wrapText="1"/>
    </xf>
    <xf numFmtId="0" fontId="2" fillId="6" borderId="6" xfId="0" applyFont="1" applyFill="1" applyBorder="1" applyAlignment="1">
      <alignment horizontal="left" vertical="top" wrapText="1"/>
    </xf>
    <xf numFmtId="0" fontId="16" fillId="6" borderId="5" xfId="0" applyFont="1" applyFill="1" applyBorder="1" applyAlignment="1">
      <alignment horizontal="left" vertical="top" wrapText="1"/>
    </xf>
    <xf numFmtId="165" fontId="3" fillId="4" borderId="46" xfId="0" applyNumberFormat="1" applyFont="1" applyFill="1" applyBorder="1" applyAlignment="1">
      <alignment horizontal="center" vertical="top" wrapText="1"/>
    </xf>
    <xf numFmtId="165" fontId="3" fillId="4" borderId="4" xfId="0" applyNumberFormat="1" applyFont="1" applyFill="1" applyBorder="1" applyAlignment="1">
      <alignment horizontal="center" vertical="top" wrapText="1"/>
    </xf>
    <xf numFmtId="165" fontId="3" fillId="8" borderId="57" xfId="0" applyNumberFormat="1" applyFont="1" applyFill="1" applyBorder="1" applyAlignment="1">
      <alignment horizontal="center" vertical="top" wrapText="1"/>
    </xf>
    <xf numFmtId="165" fontId="3" fillId="8" borderId="17" xfId="0" applyNumberFormat="1" applyFont="1" applyFill="1" applyBorder="1" applyAlignment="1">
      <alignment horizontal="center" vertical="top" wrapText="1"/>
    </xf>
    <xf numFmtId="165" fontId="2" fillId="6" borderId="47" xfId="0" applyNumberFormat="1" applyFont="1" applyFill="1" applyBorder="1" applyAlignment="1">
      <alignment horizontal="center" vertical="top" wrapText="1"/>
    </xf>
    <xf numFmtId="165" fontId="2" fillId="8" borderId="47" xfId="0" applyNumberFormat="1" applyFont="1" applyFill="1" applyBorder="1" applyAlignment="1">
      <alignment horizontal="center" vertical="top" wrapText="1"/>
    </xf>
    <xf numFmtId="165" fontId="2" fillId="8" borderId="17" xfId="0" applyNumberFormat="1" applyFont="1" applyFill="1" applyBorder="1" applyAlignment="1">
      <alignment horizontal="center" vertical="top"/>
    </xf>
    <xf numFmtId="165" fontId="3" fillId="4" borderId="47" xfId="0" applyNumberFormat="1" applyFont="1" applyFill="1" applyBorder="1" applyAlignment="1">
      <alignment horizontal="center" vertical="top" wrapText="1"/>
    </xf>
    <xf numFmtId="165" fontId="3" fillId="4" borderId="17" xfId="0" applyNumberFormat="1" applyFont="1" applyFill="1" applyBorder="1" applyAlignment="1">
      <alignment horizontal="center" vertical="top"/>
    </xf>
    <xf numFmtId="165" fontId="2" fillId="0" borderId="47" xfId="0" applyNumberFormat="1" applyFont="1" applyBorder="1" applyAlignment="1">
      <alignment horizontal="center" vertical="top" wrapText="1"/>
    </xf>
    <xf numFmtId="165" fontId="2" fillId="0" borderId="17" xfId="0" applyNumberFormat="1" applyFont="1" applyBorder="1" applyAlignment="1">
      <alignment horizontal="center" vertical="top"/>
    </xf>
    <xf numFmtId="165" fontId="3" fillId="8" borderId="56" xfId="0" applyNumberFormat="1" applyFont="1" applyFill="1" applyBorder="1" applyAlignment="1">
      <alignment horizontal="center" vertical="top" wrapText="1"/>
    </xf>
    <xf numFmtId="165" fontId="3" fillId="8" borderId="38" xfId="0" applyNumberFormat="1" applyFont="1" applyFill="1" applyBorder="1" applyAlignment="1">
      <alignment horizontal="center" vertical="top" wrapText="1"/>
    </xf>
    <xf numFmtId="165" fontId="2" fillId="6" borderId="57" xfId="0" applyNumberFormat="1" applyFont="1" applyFill="1" applyBorder="1" applyAlignment="1">
      <alignment horizontal="right" vertical="top" wrapText="1"/>
    </xf>
    <xf numFmtId="0" fontId="0" fillId="0" borderId="0" xfId="0" applyAlignment="1">
      <alignment vertical="top" wrapText="1"/>
    </xf>
    <xf numFmtId="3" fontId="2" fillId="6" borderId="73" xfId="0" applyNumberFormat="1" applyFont="1" applyFill="1" applyBorder="1" applyAlignment="1">
      <alignment horizontal="center" vertical="top"/>
    </xf>
    <xf numFmtId="3" fontId="2" fillId="3" borderId="0" xfId="0" applyNumberFormat="1" applyFont="1" applyFill="1" applyBorder="1" applyAlignment="1">
      <alignment horizontal="center" vertical="top"/>
    </xf>
    <xf numFmtId="49" fontId="1" fillId="3" borderId="58" xfId="0" applyNumberFormat="1" applyFont="1" applyFill="1" applyBorder="1" applyAlignment="1">
      <alignment horizontal="center" vertical="top"/>
    </xf>
    <xf numFmtId="3" fontId="3" fillId="3" borderId="73" xfId="0" applyNumberFormat="1" applyFont="1" applyFill="1" applyBorder="1" applyAlignment="1">
      <alignment horizontal="center" vertical="top" wrapText="1"/>
    </xf>
    <xf numFmtId="3" fontId="2" fillId="6" borderId="52" xfId="0" applyNumberFormat="1" applyFont="1" applyFill="1" applyBorder="1" applyAlignment="1">
      <alignment horizontal="center" vertical="top"/>
    </xf>
    <xf numFmtId="3" fontId="12" fillId="6" borderId="23" xfId="0" applyNumberFormat="1" applyFont="1" applyFill="1" applyBorder="1" applyAlignment="1">
      <alignment horizontal="center" vertical="top" wrapText="1"/>
    </xf>
    <xf numFmtId="0" fontId="12" fillId="6" borderId="76" xfId="0" applyFont="1" applyFill="1" applyBorder="1" applyAlignment="1">
      <alignment horizontal="center" vertical="top"/>
    </xf>
    <xf numFmtId="0" fontId="2" fillId="0" borderId="48" xfId="0" applyFont="1" applyBorder="1" applyAlignment="1">
      <alignment vertical="top"/>
    </xf>
    <xf numFmtId="3" fontId="12" fillId="6" borderId="39"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2" fillId="0" borderId="23" xfId="0" applyFont="1" applyBorder="1" applyAlignment="1">
      <alignment vertical="top"/>
    </xf>
    <xf numFmtId="0" fontId="2" fillId="0" borderId="23" xfId="0" applyFont="1" applyBorder="1" applyAlignment="1">
      <alignment vertical="center"/>
    </xf>
    <xf numFmtId="0" fontId="3" fillId="0" borderId="23" xfId="0" applyNumberFormat="1" applyFont="1" applyBorder="1" applyAlignment="1">
      <alignment vertical="top"/>
    </xf>
    <xf numFmtId="0" fontId="2" fillId="0" borderId="23" xfId="0" applyFont="1" applyBorder="1" applyAlignment="1">
      <alignment horizontal="center" vertical="top"/>
    </xf>
    <xf numFmtId="165" fontId="2" fillId="6" borderId="36" xfId="0" applyNumberFormat="1" applyFont="1" applyFill="1" applyBorder="1" applyAlignment="1">
      <alignment horizontal="center" vertical="top"/>
    </xf>
    <xf numFmtId="165" fontId="3" fillId="2" borderId="28"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3" fontId="2" fillId="3" borderId="12" xfId="0" applyNumberFormat="1" applyFont="1" applyFill="1" applyBorder="1" applyAlignment="1">
      <alignment horizontal="center" vertical="top"/>
    </xf>
    <xf numFmtId="49" fontId="1" fillId="3" borderId="20" xfId="0" applyNumberFormat="1" applyFont="1" applyFill="1" applyBorder="1" applyAlignment="1">
      <alignment horizontal="center" vertical="top"/>
    </xf>
    <xf numFmtId="3" fontId="3" fillId="3" borderId="22" xfId="0" applyNumberFormat="1" applyFont="1" applyFill="1" applyBorder="1" applyAlignment="1">
      <alignment horizontal="center" vertical="top" wrapText="1"/>
    </xf>
    <xf numFmtId="3" fontId="2" fillId="6" borderId="14" xfId="0" applyNumberFormat="1" applyFont="1" applyFill="1" applyBorder="1" applyAlignment="1">
      <alignment horizontal="center" vertical="top"/>
    </xf>
    <xf numFmtId="3" fontId="2" fillId="6" borderId="11" xfId="0" applyNumberFormat="1" applyFont="1" applyFill="1" applyBorder="1" applyAlignment="1">
      <alignment horizontal="center" vertical="top"/>
    </xf>
    <xf numFmtId="3" fontId="12" fillId="6" borderId="20" xfId="0" applyNumberFormat="1" applyFont="1" applyFill="1" applyBorder="1" applyAlignment="1">
      <alignment horizontal="center" vertical="top" wrapText="1"/>
    </xf>
    <xf numFmtId="3" fontId="2" fillId="6" borderId="61" xfId="0" applyNumberFormat="1" applyFont="1" applyFill="1" applyBorder="1" applyAlignment="1">
      <alignment horizontal="center" vertical="top"/>
    </xf>
    <xf numFmtId="0" fontId="12" fillId="6" borderId="63" xfId="0" applyFont="1" applyFill="1" applyBorder="1" applyAlignment="1">
      <alignment horizontal="center" vertical="top"/>
    </xf>
    <xf numFmtId="0" fontId="3" fillId="9" borderId="34" xfId="0" applyFont="1" applyFill="1" applyBorder="1" applyAlignment="1">
      <alignment horizontal="left" vertical="top"/>
    </xf>
    <xf numFmtId="0" fontId="0" fillId="9" borderId="0" xfId="0" applyFill="1" applyBorder="1" applyAlignment="1">
      <alignment horizontal="left" vertical="top"/>
    </xf>
    <xf numFmtId="0" fontId="0" fillId="9" borderId="68" xfId="0" applyFill="1" applyBorder="1" applyAlignment="1">
      <alignment horizontal="left" vertical="top"/>
    </xf>
    <xf numFmtId="49" fontId="2" fillId="9" borderId="1" xfId="0" applyNumberFormat="1" applyFont="1" applyFill="1" applyBorder="1" applyAlignment="1">
      <alignment horizontal="center" vertical="center"/>
    </xf>
    <xf numFmtId="0" fontId="2" fillId="9" borderId="31"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3" fillId="0" borderId="0" xfId="0" applyFont="1" applyAlignment="1">
      <alignment horizontal="center"/>
    </xf>
    <xf numFmtId="0" fontId="24" fillId="0" borderId="0" xfId="0" applyFont="1"/>
    <xf numFmtId="0" fontId="24" fillId="0" borderId="0" xfId="0" applyFont="1" applyAlignment="1">
      <alignment horizontal="center" vertical="top"/>
    </xf>
    <xf numFmtId="0" fontId="0" fillId="0" borderId="0" xfId="0" applyAlignment="1">
      <alignment vertical="top" wrapText="1"/>
    </xf>
    <xf numFmtId="0" fontId="23"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0" applyFont="1" applyAlignment="1">
      <alignment horizontal="right" vertical="top"/>
    </xf>
    <xf numFmtId="0" fontId="24" fillId="0" borderId="0" xfId="0" applyFont="1" applyAlignment="1">
      <alignment horizontal="left" vertical="top"/>
    </xf>
    <xf numFmtId="0" fontId="14" fillId="0" borderId="0" xfId="0" applyFont="1" applyAlignment="1">
      <alignment horizontal="center"/>
    </xf>
    <xf numFmtId="0" fontId="25" fillId="0" borderId="0" xfId="0" applyFont="1" applyBorder="1" applyAlignment="1">
      <alignment horizontal="left" vertical="top"/>
    </xf>
    <xf numFmtId="0" fontId="25" fillId="0" borderId="0" xfId="0" applyFont="1" applyAlignment="1">
      <alignment horizontal="left" vertical="center"/>
    </xf>
    <xf numFmtId="0" fontId="2" fillId="6" borderId="7" xfId="0" applyFont="1" applyFill="1" applyBorder="1" applyAlignment="1">
      <alignment horizontal="left" vertical="top" wrapText="1"/>
    </xf>
    <xf numFmtId="165" fontId="2" fillId="6" borderId="29" xfId="0" applyNumberFormat="1" applyFont="1" applyFill="1" applyBorder="1" applyAlignment="1">
      <alignment vertical="top" wrapText="1"/>
    </xf>
    <xf numFmtId="0" fontId="24" fillId="0" borderId="0" xfId="0" applyFont="1" applyAlignment="1">
      <alignment horizontal="left" vertical="top"/>
    </xf>
    <xf numFmtId="3" fontId="2" fillId="6" borderId="11" xfId="0" applyNumberFormat="1" applyFont="1" applyFill="1" applyBorder="1" applyAlignment="1">
      <alignment horizontal="center" vertical="top" wrapText="1"/>
    </xf>
    <xf numFmtId="3" fontId="3" fillId="6" borderId="11" xfId="0" applyNumberFormat="1" applyFont="1" applyFill="1" applyBorder="1" applyAlignment="1">
      <alignment horizontal="center" vertical="top"/>
    </xf>
    <xf numFmtId="3" fontId="2" fillId="6" borderId="47" xfId="0" applyNumberFormat="1" applyFont="1" applyFill="1" applyBorder="1" applyAlignment="1">
      <alignment horizontal="center" vertical="top"/>
    </xf>
    <xf numFmtId="165" fontId="2" fillId="6" borderId="47" xfId="0" applyNumberFormat="1" applyFont="1" applyFill="1" applyBorder="1" applyAlignment="1">
      <alignment horizontal="center" vertical="top"/>
    </xf>
    <xf numFmtId="165" fontId="2" fillId="6" borderId="16" xfId="0" applyNumberFormat="1" applyFont="1" applyFill="1" applyBorder="1" applyAlignment="1">
      <alignment horizontal="center" vertical="top"/>
    </xf>
    <xf numFmtId="165" fontId="2" fillId="6" borderId="51" xfId="0" applyNumberFormat="1" applyFont="1" applyFill="1" applyBorder="1" applyAlignment="1">
      <alignment horizontal="center" vertical="top"/>
    </xf>
    <xf numFmtId="3" fontId="2" fillId="6" borderId="9" xfId="0" applyNumberFormat="1" applyFont="1" applyFill="1" applyBorder="1" applyAlignment="1">
      <alignment vertical="top" wrapText="1"/>
    </xf>
    <xf numFmtId="3" fontId="2" fillId="11" borderId="29" xfId="0" applyNumberFormat="1" applyFont="1" applyFill="1" applyBorder="1" applyAlignment="1">
      <alignment horizontal="left" vertical="top" wrapText="1"/>
    </xf>
    <xf numFmtId="3" fontId="2" fillId="11" borderId="13" xfId="0" applyNumberFormat="1" applyFont="1" applyFill="1" applyBorder="1" applyAlignment="1">
      <alignment horizontal="center" vertical="top"/>
    </xf>
    <xf numFmtId="3" fontId="2" fillId="11" borderId="26" xfId="0" applyNumberFormat="1" applyFont="1" applyFill="1" applyBorder="1" applyAlignment="1">
      <alignment horizontal="left" vertical="top" wrapText="1"/>
    </xf>
    <xf numFmtId="3" fontId="2" fillId="11" borderId="25" xfId="0" applyNumberFormat="1" applyFont="1" applyFill="1" applyBorder="1" applyAlignment="1">
      <alignment horizontal="center" vertical="top"/>
    </xf>
    <xf numFmtId="0" fontId="3" fillId="6" borderId="74"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3" fillId="6" borderId="67" xfId="0" applyFont="1" applyFill="1" applyBorder="1" applyAlignment="1">
      <alignment horizontal="center" vertical="center" wrapText="1"/>
    </xf>
    <xf numFmtId="3" fontId="2" fillId="6" borderId="75" xfId="0" applyNumberFormat="1" applyFont="1" applyFill="1" applyBorder="1" applyAlignment="1">
      <alignment horizontal="center" vertical="center" textRotation="90" wrapText="1"/>
    </xf>
    <xf numFmtId="3" fontId="2" fillId="6" borderId="67" xfId="0" applyNumberFormat="1" applyFont="1" applyFill="1" applyBorder="1" applyAlignment="1">
      <alignment horizontal="center" vertical="center" textRotation="90" wrapText="1"/>
    </xf>
    <xf numFmtId="3" fontId="2" fillId="6" borderId="27" xfId="0" applyNumberFormat="1" applyFont="1" applyFill="1" applyBorder="1" applyAlignment="1">
      <alignment horizontal="center" vertical="center" textRotation="90" wrapText="1"/>
    </xf>
    <xf numFmtId="3" fontId="2" fillId="6" borderId="68" xfId="0" applyNumberFormat="1" applyFont="1" applyFill="1" applyBorder="1" applyAlignment="1">
      <alignment horizontal="center" vertical="center" textRotation="90" wrapText="1"/>
    </xf>
    <xf numFmtId="3" fontId="2" fillId="6" borderId="58" xfId="0" applyNumberFormat="1" applyFont="1" applyFill="1" applyBorder="1" applyAlignment="1">
      <alignment horizontal="center" vertical="center" textRotation="90" wrapText="1"/>
    </xf>
    <xf numFmtId="3" fontId="2" fillId="6" borderId="0" xfId="0" applyNumberFormat="1" applyFont="1" applyFill="1" applyBorder="1" applyAlignment="1">
      <alignment horizontal="center" vertical="center" textRotation="90" wrapText="1"/>
    </xf>
    <xf numFmtId="0" fontId="2" fillId="6" borderId="1" xfId="0" applyFont="1" applyFill="1" applyBorder="1" applyAlignment="1">
      <alignment vertical="top" wrapText="1"/>
    </xf>
    <xf numFmtId="0" fontId="2" fillId="6" borderId="10" xfId="0" applyFont="1" applyFill="1" applyBorder="1" applyAlignment="1">
      <alignment horizontal="left" vertical="top" wrapText="1"/>
    </xf>
    <xf numFmtId="3" fontId="2" fillId="6" borderId="1" xfId="0" applyNumberFormat="1" applyFont="1" applyFill="1" applyBorder="1" applyAlignment="1">
      <alignment horizontal="left" vertical="top" wrapText="1"/>
    </xf>
    <xf numFmtId="3" fontId="3" fillId="11" borderId="13" xfId="0" applyNumberFormat="1" applyFont="1" applyFill="1" applyBorder="1" applyAlignment="1">
      <alignment vertical="top" wrapText="1"/>
    </xf>
    <xf numFmtId="165" fontId="2" fillId="11" borderId="25" xfId="0" applyNumberFormat="1" applyFont="1" applyFill="1" applyBorder="1" applyAlignment="1">
      <alignment vertical="top" wrapText="1"/>
    </xf>
    <xf numFmtId="0" fontId="3" fillId="0" borderId="53" xfId="0" applyFont="1" applyBorder="1" applyAlignment="1">
      <alignment vertical="top"/>
    </xf>
    <xf numFmtId="0" fontId="4" fillId="0" borderId="67" xfId="0" applyFont="1" applyBorder="1" applyAlignment="1">
      <alignment horizontal="center" vertical="center" textRotation="90" wrapText="1"/>
    </xf>
    <xf numFmtId="165" fontId="2" fillId="0" borderId="25" xfId="0" applyNumberFormat="1" applyFont="1" applyFill="1" applyBorder="1" applyAlignment="1">
      <alignment vertical="top" wrapText="1"/>
    </xf>
    <xf numFmtId="3" fontId="2" fillId="6" borderId="19" xfId="0" applyNumberFormat="1" applyFont="1" applyFill="1" applyBorder="1" applyAlignment="1">
      <alignment horizontal="left" vertical="top" wrapText="1"/>
    </xf>
    <xf numFmtId="0" fontId="4" fillId="6" borderId="23" xfId="0" applyFont="1" applyFill="1" applyBorder="1" applyAlignment="1">
      <alignment horizontal="center"/>
    </xf>
    <xf numFmtId="0" fontId="20" fillId="0" borderId="19" xfId="0" applyFont="1" applyBorder="1" applyAlignment="1"/>
    <xf numFmtId="165" fontId="3" fillId="6" borderId="10" xfId="0" applyNumberFormat="1" applyFont="1" applyFill="1" applyBorder="1" applyAlignment="1">
      <alignment horizontal="left" vertical="top" wrapText="1"/>
    </xf>
    <xf numFmtId="165" fontId="2" fillId="6" borderId="19" xfId="0" applyNumberFormat="1" applyFont="1" applyFill="1" applyBorder="1" applyAlignment="1">
      <alignment horizontal="left" vertical="top" wrapText="1"/>
    </xf>
    <xf numFmtId="0" fontId="2" fillId="6" borderId="19" xfId="0" applyFont="1" applyFill="1" applyBorder="1" applyAlignment="1">
      <alignment horizontal="left" vertical="top" wrapText="1"/>
    </xf>
    <xf numFmtId="0" fontId="2" fillId="11" borderId="10" xfId="0" applyFont="1" applyFill="1" applyBorder="1" applyAlignment="1">
      <alignment vertical="top" wrapText="1"/>
    </xf>
    <xf numFmtId="0" fontId="2" fillId="11" borderId="66" xfId="0" applyFont="1" applyFill="1" applyBorder="1" applyAlignment="1">
      <alignment vertical="top" wrapText="1"/>
    </xf>
    <xf numFmtId="0" fontId="2" fillId="11" borderId="70" xfId="0" applyFont="1" applyFill="1" applyBorder="1" applyAlignment="1">
      <alignment vertical="top" wrapText="1"/>
    </xf>
    <xf numFmtId="0" fontId="2" fillId="11" borderId="25" xfId="0" applyFont="1" applyFill="1" applyBorder="1" applyAlignment="1">
      <alignment vertical="top" wrapText="1"/>
    </xf>
    <xf numFmtId="3" fontId="2" fillId="11" borderId="10" xfId="0" applyNumberFormat="1" applyFont="1" applyFill="1" applyBorder="1" applyAlignment="1">
      <alignment horizontal="center" vertical="top"/>
    </xf>
    <xf numFmtId="3" fontId="2" fillId="11" borderId="0" xfId="0" applyNumberFormat="1" applyFont="1" applyFill="1" applyBorder="1" applyAlignment="1">
      <alignment horizontal="center" vertical="top" wrapText="1"/>
    </xf>
    <xf numFmtId="0" fontId="4" fillId="11" borderId="6" xfId="0" applyFont="1" applyFill="1" applyBorder="1" applyAlignment="1">
      <alignment horizontal="left" vertical="top" wrapText="1"/>
    </xf>
    <xf numFmtId="3" fontId="2" fillId="11" borderId="0" xfId="0" applyNumberFormat="1" applyFont="1" applyFill="1" applyBorder="1" applyAlignment="1">
      <alignment horizontal="center" vertical="top"/>
    </xf>
    <xf numFmtId="0" fontId="4" fillId="11" borderId="26" xfId="0" applyFont="1" applyFill="1" applyBorder="1" applyAlignment="1">
      <alignment horizontal="left" vertical="top" wrapText="1"/>
    </xf>
    <xf numFmtId="3" fontId="2" fillId="11" borderId="58" xfId="0" applyNumberFormat="1" applyFont="1" applyFill="1" applyBorder="1" applyAlignment="1">
      <alignment horizontal="center" vertical="top"/>
    </xf>
    <xf numFmtId="3" fontId="2" fillId="11" borderId="24" xfId="0" applyNumberFormat="1" applyFont="1" applyFill="1" applyBorder="1" applyAlignment="1">
      <alignment horizontal="center" vertical="top"/>
    </xf>
    <xf numFmtId="0" fontId="0" fillId="0" borderId="19" xfId="0" applyBorder="1" applyAlignment="1">
      <alignment vertical="top" wrapText="1"/>
    </xf>
    <xf numFmtId="0" fontId="3" fillId="11" borderId="77" xfId="0" applyFont="1" applyFill="1" applyBorder="1" applyAlignment="1">
      <alignment vertical="top" wrapText="1"/>
    </xf>
    <xf numFmtId="3" fontId="2" fillId="6" borderId="50" xfId="0" applyNumberFormat="1" applyFont="1" applyFill="1" applyBorder="1" applyAlignment="1">
      <alignment horizontal="center" vertical="center" textRotation="90" wrapText="1"/>
    </xf>
    <xf numFmtId="3" fontId="3" fillId="6" borderId="14" xfId="0" applyNumberFormat="1" applyFont="1" applyFill="1" applyBorder="1" applyAlignment="1">
      <alignment horizontal="center" vertical="top"/>
    </xf>
    <xf numFmtId="3" fontId="2" fillId="0" borderId="49" xfId="0" applyNumberFormat="1" applyFont="1" applyFill="1" applyBorder="1" applyAlignment="1">
      <alignment horizontal="center" vertical="top"/>
    </xf>
    <xf numFmtId="165" fontId="2" fillId="0" borderId="49" xfId="0" applyNumberFormat="1" applyFont="1" applyBorder="1" applyAlignment="1">
      <alignment horizontal="center" vertical="top"/>
    </xf>
    <xf numFmtId="165" fontId="2" fillId="0" borderId="15" xfId="0" applyNumberFormat="1" applyFont="1" applyBorder="1" applyAlignment="1">
      <alignment horizontal="center" vertical="top"/>
    </xf>
    <xf numFmtId="165" fontId="2" fillId="0" borderId="65" xfId="0" applyNumberFormat="1" applyFont="1" applyBorder="1" applyAlignment="1">
      <alignment horizontal="center" vertical="top"/>
    </xf>
    <xf numFmtId="0" fontId="16" fillId="6" borderId="57" xfId="0" applyFont="1" applyFill="1" applyBorder="1" applyAlignment="1">
      <alignment horizontal="center" vertical="top"/>
    </xf>
    <xf numFmtId="0" fontId="16" fillId="6" borderId="17" xfId="0" applyFont="1" applyFill="1" applyBorder="1" applyAlignment="1">
      <alignment horizontal="center" vertical="top"/>
    </xf>
    <xf numFmtId="0" fontId="2" fillId="6" borderId="41" xfId="0" applyFont="1" applyFill="1" applyBorder="1" applyAlignment="1">
      <alignment vertical="top"/>
    </xf>
    <xf numFmtId="3" fontId="3" fillId="6" borderId="40" xfId="0" applyNumberFormat="1" applyFont="1" applyFill="1" applyBorder="1" applyAlignment="1">
      <alignment horizontal="center" vertical="top" wrapText="1"/>
    </xf>
    <xf numFmtId="3" fontId="3" fillId="6" borderId="10" xfId="0" applyNumberFormat="1" applyFont="1" applyFill="1" applyBorder="1" applyAlignment="1">
      <alignment horizontal="center" vertical="top" wrapText="1"/>
    </xf>
    <xf numFmtId="1" fontId="2" fillId="11" borderId="13" xfId="0" applyNumberFormat="1" applyFont="1" applyFill="1" applyBorder="1" applyAlignment="1">
      <alignment horizontal="center" vertical="top" wrapText="1"/>
    </xf>
    <xf numFmtId="1" fontId="2" fillId="11" borderId="36" xfId="0" applyNumberFormat="1" applyFont="1" applyFill="1" applyBorder="1" applyAlignment="1">
      <alignment horizontal="center" vertical="top" wrapText="1"/>
    </xf>
    <xf numFmtId="1" fontId="2" fillId="11" borderId="10" xfId="0" applyNumberFormat="1" applyFont="1" applyFill="1" applyBorder="1" applyAlignment="1">
      <alignment horizontal="center" vertical="top" wrapText="1"/>
    </xf>
    <xf numFmtId="1" fontId="2" fillId="11" borderId="34" xfId="0" applyNumberFormat="1" applyFont="1" applyFill="1" applyBorder="1" applyAlignment="1">
      <alignment horizontal="center" vertical="top" wrapText="1"/>
    </xf>
    <xf numFmtId="0" fontId="2" fillId="9" borderId="1" xfId="0" applyFont="1" applyFill="1" applyBorder="1" applyAlignment="1">
      <alignment vertical="top" wrapText="1"/>
    </xf>
    <xf numFmtId="0" fontId="2" fillId="9" borderId="1" xfId="0" applyFont="1" applyFill="1" applyBorder="1" applyAlignment="1">
      <alignment horizontal="center" vertical="top" wrapText="1"/>
    </xf>
    <xf numFmtId="1" fontId="2" fillId="11" borderId="60" xfId="0" applyNumberFormat="1" applyFont="1" applyFill="1" applyBorder="1" applyAlignment="1">
      <alignment horizontal="center" vertical="top" wrapText="1"/>
    </xf>
    <xf numFmtId="165" fontId="2" fillId="11" borderId="13" xfId="0" applyNumberFormat="1" applyFont="1" applyFill="1" applyBorder="1" applyAlignment="1">
      <alignment horizontal="left" vertical="top" wrapText="1"/>
    </xf>
    <xf numFmtId="0" fontId="2" fillId="11" borderId="1" xfId="0" applyFont="1" applyFill="1" applyBorder="1" applyAlignment="1">
      <alignment vertical="top" wrapText="1"/>
    </xf>
    <xf numFmtId="1" fontId="2" fillId="11" borderId="1" xfId="0" applyNumberFormat="1" applyFont="1" applyFill="1" applyBorder="1" applyAlignment="1">
      <alignment horizontal="center" vertical="top"/>
    </xf>
    <xf numFmtId="1" fontId="2" fillId="11" borderId="1" xfId="0" applyNumberFormat="1" applyFont="1" applyFill="1" applyBorder="1" applyAlignment="1">
      <alignment horizontal="center" vertical="center"/>
    </xf>
    <xf numFmtId="1" fontId="30" fillId="6" borderId="40" xfId="0" applyNumberFormat="1" applyFont="1" applyFill="1" applyBorder="1" applyAlignment="1">
      <alignment horizontal="center" wrapText="1"/>
    </xf>
    <xf numFmtId="1" fontId="15" fillId="6" borderId="41" xfId="0" applyNumberFormat="1" applyFont="1" applyFill="1" applyBorder="1" applyAlignment="1">
      <alignment horizontal="center" wrapText="1"/>
    </xf>
    <xf numFmtId="1" fontId="31" fillId="6" borderId="25" xfId="0" applyNumberFormat="1" applyFont="1" applyFill="1" applyBorder="1" applyAlignment="1">
      <alignment horizontal="center" wrapText="1"/>
    </xf>
    <xf numFmtId="1" fontId="2" fillId="11" borderId="13" xfId="0" applyNumberFormat="1" applyFont="1" applyFill="1" applyBorder="1" applyAlignment="1">
      <alignment horizontal="center" vertical="top"/>
    </xf>
    <xf numFmtId="165" fontId="2" fillId="11" borderId="26" xfId="0" applyNumberFormat="1" applyFont="1" applyFill="1" applyBorder="1" applyAlignment="1">
      <alignment vertical="top" wrapText="1"/>
    </xf>
    <xf numFmtId="1" fontId="2" fillId="11" borderId="25" xfId="0" applyNumberFormat="1" applyFont="1" applyFill="1" applyBorder="1" applyAlignment="1">
      <alignment horizontal="center" vertical="top" wrapText="1"/>
    </xf>
    <xf numFmtId="1" fontId="2" fillId="6" borderId="10" xfId="0" applyNumberFormat="1" applyFont="1" applyFill="1" applyBorder="1" applyAlignment="1">
      <alignment horizontal="left" vertical="top" wrapText="1"/>
    </xf>
    <xf numFmtId="1" fontId="2" fillId="6" borderId="65" xfId="0" applyNumberFormat="1" applyFont="1" applyFill="1" applyBorder="1" applyAlignment="1">
      <alignment horizontal="center" vertical="top" wrapText="1"/>
    </xf>
    <xf numFmtId="1" fontId="2" fillId="6" borderId="40" xfId="0" applyNumberFormat="1" applyFont="1" applyFill="1" applyBorder="1" applyAlignment="1">
      <alignment horizontal="center" vertical="top" wrapText="1"/>
    </xf>
    <xf numFmtId="165" fontId="2" fillId="6" borderId="80" xfId="0" applyNumberFormat="1" applyFont="1" applyFill="1" applyBorder="1" applyAlignment="1">
      <alignment horizontal="left" vertical="top" wrapText="1"/>
    </xf>
    <xf numFmtId="1" fontId="2" fillId="6" borderId="77" xfId="0" applyNumberFormat="1" applyFont="1" applyFill="1" applyBorder="1" applyAlignment="1">
      <alignment horizontal="center" vertical="top" wrapText="1"/>
    </xf>
    <xf numFmtId="1" fontId="2" fillId="6" borderId="77" xfId="0" applyNumberFormat="1" applyFont="1" applyFill="1" applyBorder="1" applyAlignment="1">
      <alignment horizontal="left" vertical="top" wrapText="1"/>
    </xf>
    <xf numFmtId="1" fontId="2" fillId="6" borderId="51" xfId="0" applyNumberFormat="1" applyFont="1" applyFill="1" applyBorder="1" applyAlignment="1">
      <alignment horizontal="center" vertical="center"/>
    </xf>
    <xf numFmtId="1" fontId="2" fillId="0" borderId="79" xfId="0" applyNumberFormat="1" applyFont="1" applyFill="1" applyBorder="1" applyAlignment="1">
      <alignment horizontal="left" vertical="top" wrapText="1"/>
    </xf>
    <xf numFmtId="1" fontId="2" fillId="6" borderId="65" xfId="0" applyNumberFormat="1" applyFont="1" applyFill="1" applyBorder="1" applyAlignment="1">
      <alignment horizontal="left" vertical="top" wrapText="1"/>
    </xf>
    <xf numFmtId="0" fontId="3" fillId="6" borderId="74" xfId="0" applyFont="1" applyFill="1" applyBorder="1" applyAlignment="1">
      <alignment horizontal="center" vertical="top" wrapText="1"/>
    </xf>
    <xf numFmtId="3" fontId="3" fillId="6" borderId="36" xfId="0" applyNumberFormat="1" applyFont="1" applyFill="1" applyBorder="1" applyAlignment="1">
      <alignment horizontal="center" vertical="top"/>
    </xf>
    <xf numFmtId="3" fontId="2" fillId="6" borderId="15"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xf>
    <xf numFmtId="3" fontId="2" fillId="6" borderId="17" xfId="0" applyNumberFormat="1" applyFont="1" applyFill="1" applyBorder="1" applyAlignment="1">
      <alignment horizontal="center" vertical="top" wrapText="1"/>
    </xf>
    <xf numFmtId="165" fontId="2" fillId="11" borderId="25" xfId="0" applyNumberFormat="1" applyFont="1" applyFill="1" applyBorder="1" applyAlignment="1">
      <alignment horizontal="left" vertical="top" wrapText="1"/>
    </xf>
    <xf numFmtId="0" fontId="4" fillId="6" borderId="27" xfId="0" applyFont="1" applyFill="1" applyBorder="1" applyAlignment="1">
      <alignment horizontal="center" vertical="center" textRotation="90" wrapText="1"/>
    </xf>
    <xf numFmtId="0" fontId="3" fillId="6" borderId="11" xfId="0" applyFont="1" applyFill="1" applyBorder="1" applyAlignment="1">
      <alignment horizontal="center" vertical="center" wrapText="1"/>
    </xf>
    <xf numFmtId="0" fontId="2" fillId="6" borderId="16" xfId="0" applyFont="1" applyFill="1" applyBorder="1" applyAlignment="1">
      <alignment horizontal="center" vertical="top"/>
    </xf>
    <xf numFmtId="165" fontId="2" fillId="6" borderId="51" xfId="0" applyNumberFormat="1" applyFont="1" applyFill="1" applyBorder="1" applyAlignment="1">
      <alignment horizontal="center" vertical="center"/>
    </xf>
    <xf numFmtId="165" fontId="2" fillId="11" borderId="9" xfId="0" applyNumberFormat="1" applyFont="1" applyFill="1" applyBorder="1" applyAlignment="1">
      <alignment vertical="top" wrapText="1"/>
    </xf>
    <xf numFmtId="0" fontId="2" fillId="6" borderId="49" xfId="0" applyFont="1" applyFill="1" applyBorder="1" applyAlignment="1">
      <alignment horizontal="center" vertical="top" wrapText="1"/>
    </xf>
    <xf numFmtId="0" fontId="2" fillId="6" borderId="57" xfId="0" applyFont="1" applyFill="1" applyBorder="1" applyAlignment="1">
      <alignment horizontal="center" vertical="top" wrapText="1"/>
    </xf>
    <xf numFmtId="0" fontId="4" fillId="6" borderId="11" xfId="0" applyFont="1" applyFill="1" applyBorder="1" applyAlignment="1">
      <alignment horizontal="center" vertical="center" wrapText="1"/>
    </xf>
    <xf numFmtId="0" fontId="2" fillId="6" borderId="16" xfId="0" applyFont="1" applyFill="1" applyBorder="1" applyAlignment="1">
      <alignment horizontal="center" vertical="center"/>
    </xf>
    <xf numFmtId="165" fontId="2" fillId="6" borderId="47" xfId="0" applyNumberFormat="1" applyFont="1" applyFill="1" applyBorder="1" applyAlignment="1">
      <alignment horizontal="center" vertical="center"/>
    </xf>
    <xf numFmtId="165" fontId="2" fillId="6" borderId="16" xfId="0" applyNumberFormat="1" applyFont="1" applyFill="1" applyBorder="1" applyAlignment="1">
      <alignment horizontal="center" vertical="center"/>
    </xf>
    <xf numFmtId="165" fontId="2" fillId="6" borderId="9" xfId="0" applyNumberFormat="1" applyFont="1" applyFill="1" applyBorder="1" applyAlignment="1">
      <alignment vertical="top" wrapText="1"/>
    </xf>
    <xf numFmtId="0" fontId="4" fillId="0" borderId="69" xfId="0" applyFont="1" applyBorder="1" applyAlignment="1">
      <alignment horizontal="center" vertical="center" textRotation="90" wrapText="1"/>
    </xf>
    <xf numFmtId="0" fontId="2" fillId="6" borderId="27" xfId="0" applyFont="1" applyFill="1" applyBorder="1" applyAlignment="1">
      <alignment vertical="center" textRotation="90" wrapText="1"/>
    </xf>
    <xf numFmtId="49" fontId="3" fillId="6" borderId="11" xfId="0" applyNumberFormat="1" applyFont="1" applyFill="1" applyBorder="1" applyAlignment="1">
      <alignment horizontal="center" vertical="top"/>
    </xf>
    <xf numFmtId="0" fontId="2" fillId="6" borderId="16" xfId="0" applyFont="1" applyFill="1" applyBorder="1" applyAlignment="1">
      <alignment horizontal="center" vertical="top" wrapText="1"/>
    </xf>
    <xf numFmtId="3" fontId="2" fillId="6" borderId="58" xfId="0" applyNumberFormat="1" applyFont="1" applyFill="1" applyBorder="1" applyAlignment="1">
      <alignment horizontal="left" vertical="top" wrapText="1"/>
    </xf>
    <xf numFmtId="0" fontId="2" fillId="6" borderId="52" xfId="0" applyFont="1" applyFill="1" applyBorder="1" applyAlignment="1">
      <alignment horizontal="center" vertical="center" textRotation="90" wrapText="1"/>
    </xf>
    <xf numFmtId="49" fontId="2" fillId="6" borderId="11" xfId="0" applyNumberFormat="1" applyFont="1" applyFill="1" applyBorder="1" applyAlignment="1">
      <alignment horizontal="center" vertical="top"/>
    </xf>
    <xf numFmtId="0" fontId="2" fillId="0" borderId="16" xfId="0" applyFont="1" applyFill="1" applyBorder="1" applyAlignment="1">
      <alignment horizontal="center" vertical="top"/>
    </xf>
    <xf numFmtId="0" fontId="2" fillId="6" borderId="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1" xfId="0" applyFont="1" applyFill="1" applyBorder="1" applyAlignment="1">
      <alignment horizontal="left" vertical="top" wrapText="1"/>
    </xf>
    <xf numFmtId="0" fontId="7" fillId="8" borderId="38" xfId="0" applyFont="1" applyFill="1" applyBorder="1" applyAlignment="1">
      <alignment horizontal="right" vertical="top"/>
    </xf>
    <xf numFmtId="165" fontId="2" fillId="6" borderId="27" xfId="0" applyNumberFormat="1" applyFont="1" applyFill="1" applyBorder="1" applyAlignment="1">
      <alignment vertical="top" wrapText="1"/>
    </xf>
    <xf numFmtId="49" fontId="3" fillId="6" borderId="73" xfId="0" applyNumberFormat="1" applyFont="1" applyFill="1" applyBorder="1" applyAlignment="1">
      <alignment horizontal="center" vertical="top"/>
    </xf>
    <xf numFmtId="49" fontId="3" fillId="6" borderId="41" xfId="0" applyNumberFormat="1" applyFont="1" applyFill="1" applyBorder="1" applyAlignment="1">
      <alignment horizontal="center" vertical="top"/>
    </xf>
    <xf numFmtId="49" fontId="3" fillId="6" borderId="52" xfId="0" applyNumberFormat="1" applyFont="1" applyFill="1" applyBorder="1" applyAlignment="1">
      <alignment horizontal="center" vertical="top"/>
    </xf>
    <xf numFmtId="49" fontId="3" fillId="6" borderId="58" xfId="0" applyNumberFormat="1" applyFont="1" applyFill="1" applyBorder="1" applyAlignment="1">
      <alignment horizontal="center" vertical="top"/>
    </xf>
    <xf numFmtId="49" fontId="3" fillId="6" borderId="51" xfId="0" applyNumberFormat="1" applyFont="1" applyFill="1" applyBorder="1" applyAlignment="1">
      <alignment horizontal="center" vertical="top"/>
    </xf>
    <xf numFmtId="49" fontId="19" fillId="6" borderId="23" xfId="0" applyNumberFormat="1" applyFont="1" applyFill="1" applyBorder="1" applyAlignment="1">
      <alignment horizontal="center" vertical="top"/>
    </xf>
    <xf numFmtId="49" fontId="3" fillId="6" borderId="40" xfId="0" applyNumberFormat="1" applyFont="1" applyFill="1" applyBorder="1" applyAlignment="1">
      <alignment horizontal="center" vertical="top"/>
    </xf>
    <xf numFmtId="49" fontId="3" fillId="0" borderId="40" xfId="0" applyNumberFormat="1" applyFont="1" applyBorder="1" applyAlignment="1">
      <alignment horizontal="center" vertical="top"/>
    </xf>
    <xf numFmtId="49" fontId="3" fillId="6" borderId="28" xfId="0" applyNumberFormat="1" applyFont="1" applyFill="1" applyBorder="1" applyAlignment="1">
      <alignment horizontal="center" vertical="top"/>
    </xf>
    <xf numFmtId="0" fontId="6" fillId="0" borderId="27" xfId="0" applyFont="1" applyFill="1" applyBorder="1" applyAlignment="1">
      <alignment horizontal="center" vertical="center" textRotation="90" wrapText="1"/>
    </xf>
    <xf numFmtId="0" fontId="6" fillId="6" borderId="67" xfId="0" applyFont="1" applyFill="1" applyBorder="1" applyAlignment="1">
      <alignment horizontal="center" vertical="center" textRotation="90" wrapText="1"/>
    </xf>
    <xf numFmtId="0" fontId="10" fillId="0" borderId="67" xfId="0" applyFont="1" applyFill="1" applyBorder="1" applyAlignment="1">
      <alignment horizontal="center" vertical="center" textRotation="90" wrapText="1"/>
    </xf>
    <xf numFmtId="0" fontId="6" fillId="6" borderId="27" xfId="0" applyFont="1" applyFill="1" applyBorder="1" applyAlignment="1">
      <alignment horizontal="center" vertical="center" textRotation="90" wrapText="1"/>
    </xf>
    <xf numFmtId="0" fontId="18" fillId="6" borderId="69" xfId="0" applyFont="1" applyFill="1" applyBorder="1" applyAlignment="1">
      <alignment horizontal="center" vertical="center" textRotation="90" wrapText="1"/>
    </xf>
    <xf numFmtId="0" fontId="2" fillId="11" borderId="67" xfId="0" applyFont="1" applyFill="1" applyBorder="1" applyAlignment="1">
      <alignment horizontal="left" vertical="top" wrapText="1"/>
    </xf>
    <xf numFmtId="3" fontId="2" fillId="11" borderId="1" xfId="0" applyNumberFormat="1" applyFont="1" applyFill="1" applyBorder="1" applyAlignment="1">
      <alignment horizontal="center" vertical="top"/>
    </xf>
    <xf numFmtId="3" fontId="2" fillId="11" borderId="52" xfId="0" applyNumberFormat="1" applyFont="1" applyFill="1" applyBorder="1" applyAlignment="1">
      <alignment horizontal="center" vertical="top"/>
    </xf>
    <xf numFmtId="165" fontId="2" fillId="11" borderId="67" xfId="0" applyNumberFormat="1" applyFont="1" applyFill="1" applyBorder="1" applyAlignment="1">
      <alignment horizontal="left" vertical="top" wrapText="1"/>
    </xf>
    <xf numFmtId="0" fontId="2" fillId="6" borderId="70" xfId="0" applyFont="1" applyFill="1" applyBorder="1" applyAlignment="1">
      <alignment horizontal="center" vertical="top"/>
    </xf>
    <xf numFmtId="0" fontId="2" fillId="6" borderId="46" xfId="0" applyFont="1" applyFill="1" applyBorder="1" applyAlignment="1">
      <alignment horizontal="center" vertical="top"/>
    </xf>
    <xf numFmtId="165" fontId="2" fillId="6" borderId="4" xfId="0" applyNumberFormat="1" applyFont="1" applyFill="1" applyBorder="1" applyAlignment="1">
      <alignment horizontal="center" vertical="top"/>
    </xf>
    <xf numFmtId="0" fontId="2" fillId="6" borderId="5" xfId="0" applyFont="1" applyFill="1" applyBorder="1" applyAlignment="1">
      <alignment vertical="top" wrapText="1"/>
    </xf>
    <xf numFmtId="0" fontId="17" fillId="6" borderId="21" xfId="0" applyFont="1" applyFill="1" applyBorder="1" applyAlignment="1">
      <alignment horizontal="center" vertical="top" wrapText="1"/>
    </xf>
    <xf numFmtId="0" fontId="17" fillId="6" borderId="73" xfId="0" applyFont="1" applyFill="1" applyBorder="1" applyAlignment="1">
      <alignment horizontal="center" vertical="top" wrapText="1"/>
    </xf>
    <xf numFmtId="0" fontId="17" fillId="6" borderId="22" xfId="0" applyFont="1" applyFill="1" applyBorder="1" applyAlignment="1">
      <alignment horizontal="center" vertical="top" wrapText="1"/>
    </xf>
    <xf numFmtId="165" fontId="2" fillId="6" borderId="45" xfId="0" applyNumberFormat="1" applyFont="1" applyFill="1" applyBorder="1" applyAlignment="1">
      <alignment horizontal="center" vertical="top" wrapText="1"/>
    </xf>
    <xf numFmtId="49" fontId="2" fillId="9" borderId="1" xfId="0" applyNumberFormat="1" applyFont="1" applyFill="1" applyBorder="1" applyAlignment="1">
      <alignment horizontal="center" vertical="top"/>
    </xf>
    <xf numFmtId="0" fontId="2" fillId="9" borderId="1" xfId="0" applyFont="1" applyFill="1" applyBorder="1" applyAlignment="1">
      <alignment horizontal="center" vertical="top"/>
    </xf>
    <xf numFmtId="1" fontId="2" fillId="0" borderId="31" xfId="0" applyNumberFormat="1" applyFont="1" applyFill="1" applyBorder="1" applyAlignment="1">
      <alignment horizontal="left" vertical="top" wrapText="1"/>
    </xf>
    <xf numFmtId="1" fontId="2" fillId="6" borderId="63" xfId="0" applyNumberFormat="1" applyFont="1" applyFill="1" applyBorder="1" applyAlignment="1">
      <alignment horizontal="center" vertical="top" wrapText="1"/>
    </xf>
    <xf numFmtId="3" fontId="2" fillId="6" borderId="31" xfId="0" applyNumberFormat="1" applyFont="1" applyFill="1" applyBorder="1" applyAlignment="1">
      <alignment horizontal="left" vertical="top" wrapText="1"/>
    </xf>
    <xf numFmtId="165" fontId="2" fillId="6" borderId="29" xfId="0" applyNumberFormat="1" applyFont="1" applyFill="1" applyBorder="1" applyAlignment="1">
      <alignment horizontal="left" vertical="top" wrapText="1"/>
    </xf>
    <xf numFmtId="1" fontId="2" fillId="6" borderId="13" xfId="0" applyNumberFormat="1" applyFont="1" applyFill="1" applyBorder="1" applyAlignment="1">
      <alignment horizontal="center" vertical="top" wrapText="1"/>
    </xf>
    <xf numFmtId="3" fontId="2" fillId="11" borderId="11" xfId="0" applyNumberFormat="1" applyFont="1" applyFill="1" applyBorder="1" applyAlignment="1">
      <alignment horizontal="left" vertical="top" wrapText="1"/>
    </xf>
    <xf numFmtId="3" fontId="2" fillId="6" borderId="52" xfId="0" applyNumberFormat="1" applyFont="1" applyFill="1" applyBorder="1" applyAlignment="1">
      <alignment horizontal="left" vertical="top" wrapText="1"/>
    </xf>
    <xf numFmtId="3" fontId="2" fillId="6" borderId="0" xfId="0" applyNumberFormat="1" applyFont="1" applyFill="1" applyBorder="1" applyAlignment="1">
      <alignment horizontal="left" vertical="top" wrapText="1"/>
    </xf>
    <xf numFmtId="3" fontId="2" fillId="11" borderId="34" xfId="0" applyNumberFormat="1" applyFont="1" applyFill="1" applyBorder="1" applyAlignment="1">
      <alignment horizontal="center" vertical="top"/>
    </xf>
    <xf numFmtId="3" fontId="2" fillId="11" borderId="12" xfId="0" applyNumberFormat="1" applyFont="1" applyFill="1" applyBorder="1" applyAlignment="1">
      <alignment horizontal="left" vertical="top" wrapText="1"/>
    </xf>
    <xf numFmtId="3" fontId="2" fillId="11" borderId="19" xfId="0" applyNumberFormat="1" applyFont="1" applyFill="1" applyBorder="1" applyAlignment="1">
      <alignment horizontal="center" vertical="top"/>
    </xf>
    <xf numFmtId="3" fontId="2" fillId="11" borderId="23" xfId="0" applyNumberFormat="1" applyFont="1" applyFill="1" applyBorder="1" applyAlignment="1">
      <alignment horizontal="center" vertical="top"/>
    </xf>
    <xf numFmtId="3" fontId="2" fillId="11" borderId="20" xfId="0" applyNumberFormat="1" applyFont="1" applyFill="1" applyBorder="1" applyAlignment="1">
      <alignment horizontal="center" vertical="top"/>
    </xf>
    <xf numFmtId="165" fontId="2" fillId="5" borderId="9" xfId="0" applyNumberFormat="1" applyFont="1" applyFill="1" applyBorder="1" applyAlignment="1">
      <alignment vertical="top" wrapText="1"/>
    </xf>
    <xf numFmtId="1" fontId="2" fillId="5" borderId="1" xfId="0" applyNumberFormat="1" applyFont="1" applyFill="1" applyBorder="1" applyAlignment="1">
      <alignment horizontal="center" vertical="top" wrapText="1"/>
    </xf>
    <xf numFmtId="1" fontId="2" fillId="5" borderId="52" xfId="0" applyNumberFormat="1" applyFont="1" applyFill="1" applyBorder="1" applyAlignment="1">
      <alignment horizontal="left" vertical="top" wrapText="1"/>
    </xf>
    <xf numFmtId="165" fontId="2" fillId="5" borderId="1" xfId="0" applyNumberFormat="1" applyFont="1" applyFill="1" applyBorder="1" applyAlignment="1">
      <alignment vertical="top" wrapText="1"/>
    </xf>
    <xf numFmtId="0" fontId="2" fillId="9" borderId="1" xfId="0" applyFont="1" applyFill="1" applyBorder="1" applyAlignment="1">
      <alignment vertical="center" wrapText="1"/>
    </xf>
    <xf numFmtId="0" fontId="2" fillId="6" borderId="58" xfId="0" applyFont="1" applyFill="1" applyBorder="1" applyAlignment="1">
      <alignment horizontal="center" vertical="center" textRotation="90" wrapText="1"/>
    </xf>
    <xf numFmtId="49" fontId="2" fillId="6" borderId="24" xfId="0" applyNumberFormat="1" applyFont="1" applyFill="1" applyBorder="1" applyAlignment="1">
      <alignment horizontal="center" vertical="top"/>
    </xf>
    <xf numFmtId="49" fontId="3" fillId="6" borderId="10" xfId="0" applyNumberFormat="1" applyFont="1" applyFill="1" applyBorder="1" applyAlignment="1">
      <alignment horizontal="center" vertical="top"/>
    </xf>
    <xf numFmtId="49" fontId="3" fillId="6" borderId="14" xfId="0" applyNumberFormat="1" applyFont="1" applyFill="1" applyBorder="1" applyAlignment="1">
      <alignment horizontal="center" vertical="top"/>
    </xf>
    <xf numFmtId="49" fontId="3" fillId="6" borderId="24" xfId="0" applyNumberFormat="1" applyFont="1" applyFill="1" applyBorder="1" applyAlignment="1">
      <alignment horizontal="center" vertical="top"/>
    </xf>
    <xf numFmtId="0" fontId="2" fillId="3" borderId="1" xfId="0" applyFont="1" applyFill="1" applyBorder="1" applyAlignment="1">
      <alignment vertical="top" wrapText="1"/>
    </xf>
    <xf numFmtId="49" fontId="3" fillId="9" borderId="5"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2" fillId="6" borderId="13" xfId="0" applyFont="1" applyFill="1" applyBorder="1" applyAlignment="1">
      <alignment horizontal="left" vertical="top" wrapText="1"/>
    </xf>
    <xf numFmtId="0" fontId="2" fillId="6" borderId="25" xfId="0" applyFont="1" applyFill="1" applyBorder="1" applyAlignment="1">
      <alignment horizontal="left" vertical="top" wrapText="1"/>
    </xf>
    <xf numFmtId="49" fontId="3" fillId="9" borderId="7"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49" fontId="3" fillId="6" borderId="10" xfId="0" applyNumberFormat="1" applyFont="1" applyFill="1" applyBorder="1" applyAlignment="1">
      <alignment horizontal="center" vertical="top" wrapText="1"/>
    </xf>
    <xf numFmtId="49" fontId="3" fillId="6" borderId="19" xfId="0" applyNumberFormat="1" applyFont="1" applyFill="1" applyBorder="1" applyAlignment="1">
      <alignment horizontal="center" vertical="top" wrapText="1"/>
    </xf>
    <xf numFmtId="49" fontId="3" fillId="6" borderId="34" xfId="0" applyNumberFormat="1" applyFont="1" applyFill="1" applyBorder="1" applyAlignment="1">
      <alignment horizontal="center" vertical="top"/>
    </xf>
    <xf numFmtId="0" fontId="3" fillId="3" borderId="21" xfId="0" applyFont="1" applyFill="1" applyBorder="1" applyAlignment="1">
      <alignment horizontal="left" vertical="top" wrapText="1"/>
    </xf>
    <xf numFmtId="49" fontId="3" fillId="6" borderId="22" xfId="0" applyNumberFormat="1" applyFont="1" applyFill="1" applyBorder="1" applyAlignment="1">
      <alignment horizontal="center" vertical="top"/>
    </xf>
    <xf numFmtId="49" fontId="3" fillId="2" borderId="21" xfId="0" applyNumberFormat="1" applyFont="1" applyFill="1" applyBorder="1" applyAlignment="1">
      <alignment horizontal="center" vertical="top"/>
    </xf>
    <xf numFmtId="165" fontId="2" fillId="11" borderId="29" xfId="0" applyNumberFormat="1" applyFont="1" applyFill="1" applyBorder="1" applyAlignment="1">
      <alignment vertical="top" wrapText="1"/>
    </xf>
    <xf numFmtId="49" fontId="3" fillId="6" borderId="21" xfId="0" applyNumberFormat="1" applyFont="1" applyFill="1" applyBorder="1" applyAlignment="1">
      <alignment horizontal="center" vertical="top" wrapText="1"/>
    </xf>
    <xf numFmtId="0" fontId="2" fillId="6" borderId="21" xfId="0" applyFont="1" applyFill="1" applyBorder="1" applyAlignment="1">
      <alignment horizontal="left" vertical="top" wrapText="1"/>
    </xf>
    <xf numFmtId="3" fontId="2" fillId="6" borderId="25" xfId="0" applyNumberFormat="1" applyFont="1" applyFill="1" applyBorder="1" applyAlignment="1">
      <alignment horizontal="left" vertical="top" wrapText="1"/>
    </xf>
    <xf numFmtId="0" fontId="27" fillId="11" borderId="41" xfId="2" applyNumberFormat="1" applyFont="1" applyFill="1" applyBorder="1" applyAlignment="1">
      <alignment horizontal="left" vertical="top" wrapText="1" readingOrder="1"/>
    </xf>
    <xf numFmtId="1" fontId="2" fillId="5" borderId="11" xfId="0" applyNumberFormat="1" applyFont="1" applyFill="1" applyBorder="1" applyAlignment="1">
      <alignment horizontal="left" vertical="top" wrapText="1"/>
    </xf>
    <xf numFmtId="0" fontId="27" fillId="6" borderId="24" xfId="2" applyNumberFormat="1" applyFont="1" applyFill="1" applyBorder="1" applyAlignment="1">
      <alignment horizontal="justify" vertical="top" wrapText="1" readingOrder="1"/>
    </xf>
    <xf numFmtId="0" fontId="23" fillId="0" borderId="0" xfId="0" applyFont="1" applyAlignment="1">
      <alignment horizontal="center" wrapText="1"/>
    </xf>
    <xf numFmtId="0" fontId="0" fillId="0" borderId="0" xfId="0" applyAlignment="1">
      <alignment horizontal="center" wrapText="1"/>
    </xf>
    <xf numFmtId="0" fontId="23" fillId="0" borderId="0" xfId="0" applyFont="1" applyAlignment="1">
      <alignment horizontal="left" vertical="top" wrapText="1"/>
    </xf>
    <xf numFmtId="0" fontId="0" fillId="0" borderId="0" xfId="0" applyAlignment="1">
      <alignment vertical="top" wrapText="1"/>
    </xf>
    <xf numFmtId="0" fontId="24" fillId="0" borderId="0" xfId="0" applyFont="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wrapText="1"/>
    </xf>
    <xf numFmtId="0" fontId="25" fillId="0" borderId="0" xfId="0" applyFont="1" applyAlignment="1">
      <alignment horizontal="left" vertical="center" wrapText="1"/>
    </xf>
    <xf numFmtId="0" fontId="24" fillId="0" borderId="0" xfId="0" applyFont="1" applyAlignment="1">
      <alignment horizontal="center" vertical="top" wrapText="1"/>
    </xf>
    <xf numFmtId="0" fontId="24" fillId="0" borderId="0" xfId="0" applyFont="1" applyAlignment="1">
      <alignment horizontal="left"/>
    </xf>
    <xf numFmtId="0" fontId="24" fillId="0" borderId="0" xfId="0" applyFont="1" applyAlignment="1">
      <alignment horizontal="left" vertical="top"/>
    </xf>
    <xf numFmtId="0" fontId="2" fillId="0" borderId="0" xfId="0" applyFont="1" applyAlignment="1">
      <alignment horizontal="center" vertical="top"/>
    </xf>
    <xf numFmtId="49" fontId="3" fillId="4" borderId="43" xfId="0" applyNumberFormat="1" applyFont="1" applyFill="1" applyBorder="1" applyAlignment="1">
      <alignment horizontal="right" vertical="top"/>
    </xf>
    <xf numFmtId="49" fontId="3" fillId="4" borderId="44" xfId="0" applyNumberFormat="1" applyFont="1" applyFill="1" applyBorder="1" applyAlignment="1">
      <alignment horizontal="right" vertical="top"/>
    </xf>
    <xf numFmtId="49" fontId="3" fillId="0" borderId="12" xfId="0" applyNumberFormat="1" applyFont="1" applyBorder="1" applyAlignment="1">
      <alignment horizontal="center" vertical="top"/>
    </xf>
    <xf numFmtId="49" fontId="3" fillId="0" borderId="20" xfId="0" applyNumberFormat="1" applyFont="1" applyBorder="1" applyAlignment="1">
      <alignment horizontal="center" vertical="top"/>
    </xf>
    <xf numFmtId="3" fontId="2" fillId="11" borderId="13" xfId="0" applyNumberFormat="1" applyFont="1" applyFill="1" applyBorder="1" applyAlignment="1">
      <alignment horizontal="left" vertical="top" wrapText="1"/>
    </xf>
    <xf numFmtId="0" fontId="0" fillId="11" borderId="25" xfId="0" applyFill="1" applyBorder="1" applyAlignment="1">
      <alignment horizontal="left" vertical="top" wrapText="1"/>
    </xf>
    <xf numFmtId="3" fontId="2" fillId="11" borderId="14" xfId="0" applyNumberFormat="1" applyFont="1" applyFill="1" applyBorder="1" applyAlignment="1">
      <alignment horizontal="left" vertical="top" wrapText="1"/>
    </xf>
    <xf numFmtId="0" fontId="0" fillId="11" borderId="24" xfId="0" applyFill="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vertical="top"/>
    </xf>
    <xf numFmtId="1" fontId="2" fillId="11" borderId="65" xfId="0" applyNumberFormat="1" applyFont="1" applyFill="1" applyBorder="1" applyAlignment="1">
      <alignment horizontal="left" vertical="top" wrapText="1"/>
    </xf>
    <xf numFmtId="1" fontId="2" fillId="11" borderId="78" xfId="0" applyNumberFormat="1" applyFont="1" applyFill="1" applyBorder="1" applyAlignment="1">
      <alignment horizontal="left" vertical="top" wrapText="1"/>
    </xf>
    <xf numFmtId="0" fontId="27" fillId="11" borderId="81" xfId="2" applyNumberFormat="1" applyFont="1" applyFill="1" applyBorder="1" applyAlignment="1">
      <alignment horizontal="left" vertical="top" wrapText="1" readingOrder="1"/>
    </xf>
    <xf numFmtId="0" fontId="27" fillId="11" borderId="41" xfId="2" applyNumberFormat="1" applyFont="1" applyFill="1" applyBorder="1" applyAlignment="1">
      <alignment horizontal="left" vertical="top" wrapText="1" readingOrder="1"/>
    </xf>
    <xf numFmtId="0" fontId="27" fillId="11" borderId="65" xfId="2" applyNumberFormat="1" applyFont="1" applyFill="1" applyBorder="1" applyAlignment="1">
      <alignment horizontal="justify" vertical="top" wrapText="1" readingOrder="1"/>
    </xf>
    <xf numFmtId="0" fontId="27" fillId="11" borderId="41" xfId="2" applyNumberFormat="1" applyFont="1" applyFill="1" applyBorder="1" applyAlignment="1">
      <alignment horizontal="justify" vertical="top" wrapText="1" readingOrder="1"/>
    </xf>
    <xf numFmtId="3" fontId="2" fillId="6" borderId="13" xfId="0" applyNumberFormat="1" applyFont="1" applyFill="1" applyBorder="1" applyAlignment="1">
      <alignment horizontal="left" vertical="top" wrapText="1"/>
    </xf>
    <xf numFmtId="3" fontId="2" fillId="6" borderId="25" xfId="0" applyNumberFormat="1" applyFont="1" applyFill="1" applyBorder="1" applyAlignment="1">
      <alignment horizontal="left" vertical="top" wrapText="1"/>
    </xf>
    <xf numFmtId="3" fontId="2" fillId="6" borderId="21" xfId="0" applyNumberFormat="1" applyFont="1" applyFill="1" applyBorder="1" applyAlignment="1">
      <alignment horizontal="left" vertical="top" wrapText="1"/>
    </xf>
    <xf numFmtId="0" fontId="4" fillId="0" borderId="60" xfId="0" applyFont="1" applyBorder="1" applyAlignment="1">
      <alignment horizontal="left" vertical="top" wrapText="1"/>
    </xf>
    <xf numFmtId="49" fontId="3" fillId="2" borderId="43" xfId="0" applyNumberFormat="1" applyFont="1" applyFill="1" applyBorder="1" applyAlignment="1">
      <alignment horizontal="right" vertical="top"/>
    </xf>
    <xf numFmtId="49" fontId="3" fillId="2" borderId="44" xfId="0" applyNumberFormat="1" applyFont="1" applyFill="1" applyBorder="1" applyAlignment="1">
      <alignment horizontal="right" vertical="top"/>
    </xf>
    <xf numFmtId="0" fontId="2" fillId="4" borderId="44" xfId="0" applyFont="1" applyFill="1" applyBorder="1" applyAlignment="1">
      <alignment horizontal="center" vertical="top"/>
    </xf>
    <xf numFmtId="0" fontId="2" fillId="4" borderId="54" xfId="0" applyFont="1" applyFill="1" applyBorder="1" applyAlignment="1">
      <alignment horizontal="center" vertical="top"/>
    </xf>
    <xf numFmtId="0" fontId="2" fillId="2" borderId="44" xfId="0" applyFont="1" applyFill="1" applyBorder="1" applyAlignment="1">
      <alignment horizontal="center" vertical="top" wrapText="1"/>
    </xf>
    <xf numFmtId="0" fontId="2" fillId="2" borderId="54" xfId="0" applyFont="1" applyFill="1" applyBorder="1" applyAlignment="1">
      <alignment horizontal="center" vertical="top" wrapText="1"/>
    </xf>
    <xf numFmtId="49" fontId="3" fillId="9" borderId="43" xfId="0" applyNumberFormat="1" applyFont="1" applyFill="1" applyBorder="1" applyAlignment="1">
      <alignment horizontal="right" vertical="top"/>
    </xf>
    <xf numFmtId="49" fontId="3" fillId="9" borderId="44" xfId="0" applyNumberFormat="1" applyFont="1" applyFill="1" applyBorder="1" applyAlignment="1">
      <alignment horizontal="right" vertical="top"/>
    </xf>
    <xf numFmtId="0" fontId="2" fillId="9" borderId="44" xfId="0" applyFont="1" applyFill="1" applyBorder="1" applyAlignment="1">
      <alignment horizontal="center" vertical="top"/>
    </xf>
    <xf numFmtId="0" fontId="2" fillId="9" borderId="54" xfId="0"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6" borderId="10" xfId="0" applyNumberFormat="1" applyFont="1" applyFill="1" applyBorder="1" applyAlignment="1">
      <alignment horizontal="center" vertical="top"/>
    </xf>
    <xf numFmtId="0" fontId="2" fillId="6" borderId="74" xfId="0" applyFont="1" applyFill="1" applyBorder="1" applyAlignment="1">
      <alignment horizontal="center" vertical="center" textRotation="90" wrapText="1"/>
    </xf>
    <xf numFmtId="0" fontId="2" fillId="6" borderId="68" xfId="0" applyFont="1" applyFill="1" applyBorder="1" applyAlignment="1">
      <alignment horizontal="center" vertical="center" textRotation="90" wrapText="1"/>
    </xf>
    <xf numFmtId="0" fontId="2" fillId="6" borderId="67" xfId="0" applyFont="1" applyFill="1" applyBorder="1" applyAlignment="1">
      <alignment horizontal="center" vertical="center" textRotation="90" wrapText="1"/>
    </xf>
    <xf numFmtId="165" fontId="6" fillId="6" borderId="73" xfId="0" applyNumberFormat="1" applyFont="1" applyFill="1" applyBorder="1" applyAlignment="1">
      <alignment horizontal="center" vertical="center" textRotation="90" wrapText="1"/>
    </xf>
    <xf numFmtId="0" fontId="13" fillId="6" borderId="23" xfId="0" applyFont="1" applyFill="1" applyBorder="1" applyAlignment="1">
      <alignment horizontal="center"/>
    </xf>
    <xf numFmtId="0" fontId="2" fillId="0" borderId="0" xfId="0" applyNumberFormat="1" applyFont="1" applyFill="1" applyBorder="1" applyAlignment="1">
      <alignment horizontal="left" vertical="top" wrapText="1"/>
    </xf>
    <xf numFmtId="3" fontId="3" fillId="0" borderId="62" xfId="0" applyNumberFormat="1" applyFont="1" applyBorder="1" applyAlignment="1">
      <alignment horizontal="center" vertical="center" wrapText="1"/>
    </xf>
    <xf numFmtId="3" fontId="3" fillId="0" borderId="73"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49" fontId="5" fillId="5" borderId="46" xfId="0" applyNumberFormat="1" applyFont="1" applyFill="1" applyBorder="1" applyAlignment="1">
      <alignment horizontal="left" vertical="top" wrapText="1"/>
    </xf>
    <xf numFmtId="49" fontId="5" fillId="5" borderId="53" xfId="0" applyNumberFormat="1" applyFont="1" applyFill="1" applyBorder="1" applyAlignment="1">
      <alignment horizontal="left" vertical="top" wrapText="1"/>
    </xf>
    <xf numFmtId="49" fontId="5" fillId="5" borderId="55" xfId="0" applyNumberFormat="1" applyFont="1" applyFill="1" applyBorder="1" applyAlignment="1">
      <alignment horizontal="left" vertical="top" wrapText="1"/>
    </xf>
    <xf numFmtId="0" fontId="5" fillId="7" borderId="47" xfId="0" applyFont="1" applyFill="1" applyBorder="1" applyAlignment="1">
      <alignment horizontal="left" vertical="top" wrapText="1"/>
    </xf>
    <xf numFmtId="0" fontId="5" fillId="7" borderId="52" xfId="0" applyFont="1" applyFill="1" applyBorder="1" applyAlignment="1">
      <alignment horizontal="left" vertical="top" wrapText="1"/>
    </xf>
    <xf numFmtId="0" fontId="5" fillId="7" borderId="50" xfId="0" applyFont="1" applyFill="1" applyBorder="1" applyAlignment="1">
      <alignment horizontal="left" vertical="top" wrapText="1"/>
    </xf>
    <xf numFmtId="0" fontId="5" fillId="7" borderId="51"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1" xfId="0" applyFont="1" applyFill="1" applyBorder="1" applyAlignment="1">
      <alignment horizontal="left" vertical="top" wrapText="1"/>
    </xf>
    <xf numFmtId="3" fontId="2" fillId="11" borderId="13" xfId="0" applyNumberFormat="1" applyFont="1" applyFill="1" applyBorder="1" applyAlignment="1">
      <alignment horizontal="justify" vertical="top" wrapText="1"/>
    </xf>
    <xf numFmtId="0" fontId="0" fillId="11" borderId="25" xfId="0" applyFill="1" applyBorder="1" applyAlignment="1">
      <alignment horizontal="justify" vertical="top" wrapText="1"/>
    </xf>
    <xf numFmtId="165" fontId="2" fillId="11" borderId="29" xfId="0" applyNumberFormat="1" applyFont="1" applyFill="1" applyBorder="1" applyAlignment="1">
      <alignment horizontal="left" vertical="top" wrapText="1"/>
    </xf>
    <xf numFmtId="0" fontId="0" fillId="11" borderId="26" xfId="0" applyFill="1" applyBorder="1" applyAlignment="1">
      <alignment horizontal="left" vertical="top" wrapText="1"/>
    </xf>
    <xf numFmtId="49" fontId="3" fillId="6" borderId="22" xfId="0" applyNumberFormat="1" applyFont="1" applyFill="1" applyBorder="1" applyAlignment="1">
      <alignment horizontal="center" vertical="top"/>
    </xf>
    <xf numFmtId="0" fontId="14" fillId="6" borderId="12" xfId="0" applyFont="1" applyFill="1" applyBorder="1" applyAlignment="1">
      <alignment horizontal="center"/>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49" fontId="3" fillId="6" borderId="10" xfId="0" applyNumberFormat="1" applyFont="1" applyFill="1" applyBorder="1" applyAlignment="1">
      <alignment horizontal="center" vertical="top" wrapText="1"/>
    </xf>
    <xf numFmtId="49" fontId="3" fillId="6" borderId="19" xfId="0" applyNumberFormat="1" applyFont="1" applyFill="1" applyBorder="1" applyAlignment="1">
      <alignment horizontal="center" vertical="top" wrapText="1"/>
    </xf>
    <xf numFmtId="165" fontId="2" fillId="11" borderId="10" xfId="0" applyNumberFormat="1" applyFont="1" applyFill="1" applyBorder="1" applyAlignment="1">
      <alignment horizontal="left" vertical="top" wrapText="1"/>
    </xf>
    <xf numFmtId="165" fontId="2" fillId="11" borderId="19" xfId="0" applyNumberFormat="1" applyFont="1" applyFill="1" applyBorder="1" applyAlignment="1">
      <alignment horizontal="left" vertical="top" wrapText="1"/>
    </xf>
    <xf numFmtId="165" fontId="6" fillId="0" borderId="0" xfId="0" applyNumberFormat="1" applyFont="1" applyFill="1" applyBorder="1" applyAlignment="1">
      <alignment horizontal="center" vertical="center" textRotation="90" wrapText="1"/>
    </xf>
    <xf numFmtId="165" fontId="6" fillId="0" borderId="23" xfId="0" applyNumberFormat="1" applyFont="1" applyFill="1" applyBorder="1" applyAlignment="1">
      <alignment horizontal="center" vertical="center" textRotation="90" wrapText="1"/>
    </xf>
    <xf numFmtId="49" fontId="3" fillId="9" borderId="5" xfId="0" applyNumberFormat="1" applyFont="1" applyFill="1" applyBorder="1" applyAlignment="1">
      <alignment horizontal="center" vertical="top"/>
    </xf>
    <xf numFmtId="49" fontId="3" fillId="2" borderId="21" xfId="0" applyNumberFormat="1" applyFont="1" applyFill="1" applyBorder="1" applyAlignment="1">
      <alignment horizontal="center" vertical="top"/>
    </xf>
    <xf numFmtId="165" fontId="2" fillId="11" borderId="68" xfId="0" applyNumberFormat="1" applyFont="1" applyFill="1" applyBorder="1" applyAlignment="1">
      <alignment horizontal="left" vertical="top" wrapText="1"/>
    </xf>
    <xf numFmtId="165" fontId="2" fillId="11" borderId="69" xfId="0" applyNumberFormat="1" applyFont="1" applyFill="1" applyBorder="1" applyAlignment="1">
      <alignment horizontal="left" vertical="top" wrapText="1"/>
    </xf>
    <xf numFmtId="0" fontId="6" fillId="6" borderId="73" xfId="0" applyFont="1" applyFill="1" applyBorder="1" applyAlignment="1">
      <alignment horizontal="center" vertical="center" textRotation="90" wrapText="1"/>
    </xf>
    <xf numFmtId="0" fontId="13" fillId="6" borderId="0" xfId="0" applyFont="1" applyFill="1" applyBorder="1" applyAlignment="1">
      <alignment horizontal="center"/>
    </xf>
    <xf numFmtId="0" fontId="2" fillId="6" borderId="71" xfId="0" applyFont="1" applyFill="1" applyBorder="1" applyAlignment="1">
      <alignment vertical="top" wrapText="1"/>
    </xf>
    <xf numFmtId="0" fontId="0" fillId="0" borderId="7" xfId="0" applyBorder="1" applyAlignment="1">
      <alignment vertical="top" wrapText="1"/>
    </xf>
    <xf numFmtId="165" fontId="2" fillId="0" borderId="6" xfId="0" applyNumberFormat="1" applyFont="1" applyFill="1" applyBorder="1" applyAlignment="1">
      <alignment horizontal="left" vertical="top" wrapText="1"/>
    </xf>
    <xf numFmtId="0" fontId="0" fillId="0" borderId="64" xfId="0" applyBorder="1" applyAlignment="1">
      <alignment horizontal="left" vertical="top" wrapText="1"/>
    </xf>
    <xf numFmtId="165" fontId="2" fillId="11" borderId="29" xfId="0" applyNumberFormat="1" applyFont="1" applyFill="1" applyBorder="1" applyAlignment="1">
      <alignment vertical="top" wrapText="1"/>
    </xf>
    <xf numFmtId="0" fontId="0" fillId="11" borderId="26" xfId="0" applyFill="1" applyBorder="1" applyAlignment="1">
      <alignment vertical="top" wrapText="1"/>
    </xf>
    <xf numFmtId="49" fontId="3" fillId="6" borderId="21" xfId="0" applyNumberFormat="1" applyFont="1" applyFill="1" applyBorder="1" applyAlignment="1">
      <alignment horizontal="center" vertical="top" wrapText="1"/>
    </xf>
    <xf numFmtId="0" fontId="2" fillId="6" borderId="21"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0" borderId="19" xfId="0" applyFont="1" applyBorder="1" applyAlignment="1">
      <alignment horizontal="left" vertical="top" wrapText="1"/>
    </xf>
    <xf numFmtId="3" fontId="3" fillId="0" borderId="45" xfId="0" applyNumberFormat="1" applyFont="1" applyBorder="1" applyAlignment="1">
      <alignment horizontal="center" vertical="center" wrapText="1"/>
    </xf>
    <xf numFmtId="3" fontId="3" fillId="0" borderId="38" xfId="0" applyNumberFormat="1" applyFont="1" applyBorder="1" applyAlignment="1">
      <alignment horizontal="center" vertical="center" wrapText="1"/>
    </xf>
    <xf numFmtId="0" fontId="3" fillId="8" borderId="56" xfId="0" applyFont="1" applyFill="1" applyBorder="1" applyAlignment="1">
      <alignment horizontal="right" vertical="top" wrapText="1"/>
    </xf>
    <xf numFmtId="0" fontId="3" fillId="8" borderId="23" xfId="0" applyFont="1" applyFill="1" applyBorder="1" applyAlignment="1">
      <alignment horizontal="right" vertical="top" wrapText="1"/>
    </xf>
    <xf numFmtId="0" fontId="3" fillId="8" borderId="28" xfId="0" applyFont="1" applyFill="1" applyBorder="1" applyAlignment="1">
      <alignment horizontal="right" vertical="top" wrapText="1"/>
    </xf>
    <xf numFmtId="0" fontId="2" fillId="3" borderId="47" xfId="0" applyFont="1" applyFill="1" applyBorder="1" applyAlignment="1">
      <alignment horizontal="left" vertical="top" wrapText="1"/>
    </xf>
    <xf numFmtId="0" fontId="0" fillId="0" borderId="52" xfId="0" applyFont="1" applyBorder="1" applyAlignment="1">
      <alignment horizontal="left" vertical="top" wrapText="1"/>
    </xf>
    <xf numFmtId="0" fontId="0" fillId="0" borderId="51" xfId="0" applyFont="1" applyBorder="1" applyAlignment="1">
      <alignment horizontal="left" vertical="top" wrapText="1"/>
    </xf>
    <xf numFmtId="0" fontId="2" fillId="0" borderId="47" xfId="0" applyFont="1" applyBorder="1" applyAlignment="1">
      <alignment horizontal="left" vertical="top" wrapText="1"/>
    </xf>
    <xf numFmtId="0" fontId="2" fillId="0" borderId="52" xfId="0" applyFont="1" applyBorder="1" applyAlignment="1">
      <alignment horizontal="left" vertical="top" wrapText="1"/>
    </xf>
    <xf numFmtId="0" fontId="2" fillId="0" borderId="51" xfId="0" applyFont="1" applyBorder="1" applyAlignment="1">
      <alignment horizontal="left" vertical="top" wrapText="1"/>
    </xf>
    <xf numFmtId="0" fontId="2" fillId="6" borderId="57" xfId="0" applyFont="1" applyFill="1" applyBorder="1" applyAlignment="1">
      <alignment horizontal="left" vertical="top" wrapText="1"/>
    </xf>
    <xf numFmtId="0" fontId="2" fillId="6" borderId="58" xfId="0" applyFont="1" applyFill="1" applyBorder="1" applyAlignment="1">
      <alignment horizontal="left" vertical="top" wrapText="1"/>
    </xf>
    <xf numFmtId="0" fontId="2" fillId="6" borderId="41" xfId="0" applyFont="1" applyFill="1" applyBorder="1" applyAlignment="1">
      <alignment horizontal="left" vertical="top" wrapText="1"/>
    </xf>
    <xf numFmtId="0" fontId="2" fillId="8" borderId="47" xfId="0" applyFont="1" applyFill="1" applyBorder="1" applyAlignment="1">
      <alignment horizontal="left" vertical="top" wrapText="1"/>
    </xf>
    <xf numFmtId="0" fontId="2" fillId="8" borderId="52" xfId="0" applyFont="1" applyFill="1" applyBorder="1" applyAlignment="1">
      <alignment horizontal="left" vertical="top" wrapText="1"/>
    </xf>
    <xf numFmtId="0" fontId="2" fillId="8" borderId="51" xfId="0" applyFont="1" applyFill="1" applyBorder="1" applyAlignment="1">
      <alignment horizontal="left" vertical="top" wrapText="1"/>
    </xf>
    <xf numFmtId="0" fontId="3" fillId="4" borderId="47" xfId="0" applyFont="1" applyFill="1" applyBorder="1" applyAlignment="1">
      <alignment horizontal="right" vertical="top" wrapText="1"/>
    </xf>
    <xf numFmtId="0" fontId="3" fillId="4" borderId="52" xfId="0" applyFont="1" applyFill="1" applyBorder="1" applyAlignment="1">
      <alignment horizontal="right" vertical="top" wrapText="1"/>
    </xf>
    <xf numFmtId="0" fontId="3" fillId="4" borderId="51" xfId="0" applyFont="1" applyFill="1" applyBorder="1" applyAlignment="1">
      <alignment horizontal="right" vertical="top" wrapText="1"/>
    </xf>
    <xf numFmtId="0" fontId="3" fillId="4" borderId="46" xfId="0" applyFont="1" applyFill="1" applyBorder="1" applyAlignment="1">
      <alignment horizontal="right" vertical="top" wrapText="1"/>
    </xf>
    <xf numFmtId="0" fontId="3" fillId="4" borderId="53" xfId="0" applyFont="1" applyFill="1" applyBorder="1" applyAlignment="1">
      <alignment horizontal="right" vertical="top" wrapText="1"/>
    </xf>
    <xf numFmtId="0" fontId="3" fillId="4" borderId="55" xfId="0" applyFont="1" applyFill="1" applyBorder="1" applyAlignment="1">
      <alignment horizontal="right" vertical="top" wrapText="1"/>
    </xf>
    <xf numFmtId="0" fontId="2" fillId="6" borderId="47" xfId="0" applyFont="1" applyFill="1" applyBorder="1" applyAlignment="1">
      <alignment horizontal="left" vertical="top" wrapText="1"/>
    </xf>
    <xf numFmtId="0" fontId="2" fillId="6" borderId="52" xfId="0" applyFont="1" applyFill="1" applyBorder="1" applyAlignment="1">
      <alignment horizontal="left" vertical="top" wrapText="1"/>
    </xf>
    <xf numFmtId="0" fontId="2" fillId="6" borderId="51" xfId="0" applyFont="1" applyFill="1" applyBorder="1" applyAlignment="1">
      <alignment horizontal="left" vertical="top" wrapText="1"/>
    </xf>
    <xf numFmtId="0" fontId="3" fillId="8" borderId="47" xfId="0" applyFont="1" applyFill="1" applyBorder="1" applyAlignment="1">
      <alignment horizontal="right" vertical="top" wrapText="1"/>
    </xf>
    <xf numFmtId="0" fontId="0" fillId="8" borderId="52" xfId="0" applyFill="1" applyBorder="1" applyAlignment="1">
      <alignment horizontal="right" vertical="top" wrapText="1"/>
    </xf>
    <xf numFmtId="0" fontId="0" fillId="8" borderId="51" xfId="0" applyFill="1" applyBorder="1" applyAlignment="1">
      <alignment horizontal="right" vertical="top" wrapText="1"/>
    </xf>
    <xf numFmtId="49" fontId="3" fillId="0" borderId="0" xfId="0" applyNumberFormat="1" applyFont="1" applyFill="1" applyBorder="1" applyAlignment="1">
      <alignment horizontal="center" vertical="top" wrapText="1"/>
    </xf>
    <xf numFmtId="165" fontId="6" fillId="0" borderId="68" xfId="0" applyNumberFormat="1" applyFont="1" applyFill="1" applyBorder="1" applyAlignment="1">
      <alignment horizontal="center" vertical="center" textRotation="90" wrapText="1"/>
    </xf>
    <xf numFmtId="165" fontId="6" fillId="0" borderId="69" xfId="0" applyNumberFormat="1" applyFont="1" applyFill="1" applyBorder="1" applyAlignment="1">
      <alignment horizontal="center" vertical="center" textRotation="90" wrapText="1"/>
    </xf>
    <xf numFmtId="165" fontId="2" fillId="6" borderId="10" xfId="0" applyNumberFormat="1" applyFont="1" applyFill="1" applyBorder="1" applyAlignment="1">
      <alignment horizontal="left" vertical="top" wrapText="1"/>
    </xf>
    <xf numFmtId="49" fontId="3" fillId="6" borderId="34" xfId="0" applyNumberFormat="1" applyFont="1" applyFill="1" applyBorder="1" applyAlignment="1">
      <alignment horizontal="center" vertical="top"/>
    </xf>
    <xf numFmtId="0" fontId="2" fillId="3" borderId="13" xfId="0" applyFont="1" applyFill="1" applyBorder="1" applyAlignment="1">
      <alignment vertical="top" wrapText="1"/>
    </xf>
    <xf numFmtId="0" fontId="2" fillId="3" borderId="25" xfId="0" applyFont="1" applyFill="1" applyBorder="1" applyAlignment="1">
      <alignment vertical="top" wrapText="1"/>
    </xf>
    <xf numFmtId="0" fontId="3" fillId="3" borderId="21" xfId="0" applyFont="1" applyFill="1" applyBorder="1" applyAlignment="1">
      <alignment horizontal="left" vertical="top" wrapText="1"/>
    </xf>
    <xf numFmtId="0" fontId="0" fillId="0" borderId="25" xfId="0" applyBorder="1" applyAlignment="1">
      <alignment wrapText="1"/>
    </xf>
    <xf numFmtId="0" fontId="6" fillId="0" borderId="75" xfId="0" applyFont="1" applyFill="1" applyBorder="1" applyAlignment="1">
      <alignment horizontal="center" vertical="center" textRotation="90" wrapText="1"/>
    </xf>
    <xf numFmtId="0" fontId="0" fillId="0" borderId="67" xfId="0" applyBorder="1" applyAlignment="1">
      <alignment wrapText="1"/>
    </xf>
    <xf numFmtId="0" fontId="6" fillId="0" borderId="74" xfId="0" applyFont="1" applyFill="1" applyBorder="1" applyAlignment="1">
      <alignment horizontal="center" vertical="center" textRotation="90" wrapText="1"/>
    </xf>
    <xf numFmtId="0" fontId="6" fillId="0" borderId="67" xfId="0" applyFont="1" applyFill="1" applyBorder="1" applyAlignment="1">
      <alignment horizontal="center" vertical="center" textRotation="90" wrapText="1"/>
    </xf>
    <xf numFmtId="0" fontId="2" fillId="9" borderId="1" xfId="0" applyFont="1" applyFill="1" applyBorder="1" applyAlignment="1">
      <alignment vertical="center" wrapText="1"/>
    </xf>
    <xf numFmtId="0" fontId="4" fillId="9" borderId="1" xfId="0" applyFont="1" applyFill="1" applyBorder="1" applyAlignment="1">
      <alignment wrapText="1"/>
    </xf>
    <xf numFmtId="49" fontId="3" fillId="2" borderId="43" xfId="0" applyNumberFormat="1" applyFont="1" applyFill="1" applyBorder="1" applyAlignment="1">
      <alignment horizontal="left" vertical="top"/>
    </xf>
    <xf numFmtId="49" fontId="3" fillId="2" borderId="44" xfId="0" applyNumberFormat="1" applyFont="1" applyFill="1" applyBorder="1" applyAlignment="1">
      <alignment horizontal="left" vertical="top"/>
    </xf>
    <xf numFmtId="49" fontId="3" fillId="2" borderId="54" xfId="0" applyNumberFormat="1" applyFont="1" applyFill="1" applyBorder="1" applyAlignment="1">
      <alignment horizontal="left" vertical="top"/>
    </xf>
    <xf numFmtId="0" fontId="22" fillId="0" borderId="0" xfId="0" applyFont="1" applyAlignment="1">
      <alignment horizontal="center" vertical="top"/>
    </xf>
    <xf numFmtId="49" fontId="3" fillId="6" borderId="14" xfId="0" applyNumberFormat="1" applyFont="1" applyFill="1" applyBorder="1" applyAlignment="1">
      <alignment horizontal="center" vertical="top"/>
    </xf>
    <xf numFmtId="49" fontId="3" fillId="6" borderId="12" xfId="0" applyNumberFormat="1" applyFont="1" applyFill="1" applyBorder="1" applyAlignment="1">
      <alignment horizontal="center" vertical="top"/>
    </xf>
    <xf numFmtId="49" fontId="3" fillId="6" borderId="24" xfId="0" applyNumberFormat="1" applyFont="1" applyFill="1" applyBorder="1" applyAlignment="1">
      <alignment horizontal="center" vertical="top"/>
    </xf>
    <xf numFmtId="0" fontId="2" fillId="6" borderId="13" xfId="0" applyFont="1" applyFill="1" applyBorder="1" applyAlignment="1">
      <alignment horizontal="left" vertical="top" wrapText="1"/>
    </xf>
    <xf numFmtId="0" fontId="2" fillId="6" borderId="25" xfId="0" applyFont="1" applyFill="1" applyBorder="1" applyAlignment="1">
      <alignment horizontal="left" vertical="top" wrapText="1"/>
    </xf>
    <xf numFmtId="0" fontId="17" fillId="0" borderId="49" xfId="0" applyFont="1" applyBorder="1" applyAlignment="1">
      <alignment horizontal="center" vertical="center" wrapText="1"/>
    </xf>
    <xf numFmtId="0" fontId="17" fillId="0" borderId="56" xfId="0" applyFont="1" applyBorder="1" applyAlignment="1">
      <alignment horizontal="center" vertical="center" wrapText="1"/>
    </xf>
    <xf numFmtId="0" fontId="2" fillId="0" borderId="62" xfId="0" applyFont="1" applyBorder="1" applyAlignment="1">
      <alignment horizontal="center" vertical="center" textRotation="90" shrinkToFit="1"/>
    </xf>
    <xf numFmtId="0" fontId="2" fillId="0" borderId="30" xfId="0" applyFont="1" applyBorder="1" applyAlignment="1">
      <alignment horizontal="center" vertical="center" textRotation="90" shrinkToFit="1"/>
    </xf>
    <xf numFmtId="0" fontId="2" fillId="0" borderId="56" xfId="0" applyFont="1" applyBorder="1" applyAlignment="1">
      <alignment horizontal="center" vertical="center" textRotation="90" shrinkToFit="1"/>
    </xf>
    <xf numFmtId="0" fontId="2" fillId="0" borderId="22" xfId="0" applyNumberFormat="1" applyFont="1" applyBorder="1" applyAlignment="1">
      <alignment horizontal="center" vertical="center" textRotation="90" shrinkToFit="1"/>
    </xf>
    <xf numFmtId="0" fontId="2" fillId="0" borderId="12" xfId="0" applyNumberFormat="1" applyFont="1" applyBorder="1" applyAlignment="1">
      <alignment horizontal="center" vertical="center" textRotation="90" shrinkToFit="1"/>
    </xf>
    <xf numFmtId="0" fontId="2" fillId="0" borderId="20" xfId="0" applyNumberFormat="1" applyFont="1" applyBorder="1" applyAlignment="1">
      <alignment horizontal="center" vertical="center" textRotation="90" shrinkToFit="1"/>
    </xf>
    <xf numFmtId="0" fontId="2" fillId="0" borderId="45"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38" xfId="0" applyFont="1" applyBorder="1" applyAlignment="1">
      <alignment horizontal="center" vertical="center" textRotation="90" shrinkToFit="1"/>
    </xf>
    <xf numFmtId="0" fontId="3" fillId="0" borderId="13" xfId="0" applyFont="1" applyFill="1" applyBorder="1" applyAlignment="1">
      <alignment vertical="top" wrapText="1"/>
    </xf>
    <xf numFmtId="0" fontId="3" fillId="0" borderId="10" xfId="0" applyFont="1" applyFill="1" applyBorder="1" applyAlignment="1">
      <alignment vertical="top" wrapText="1"/>
    </xf>
    <xf numFmtId="0" fontId="0" fillId="0" borderId="25" xfId="0" applyBorder="1" applyAlignment="1">
      <alignment vertical="top" wrapText="1"/>
    </xf>
    <xf numFmtId="0" fontId="3" fillId="0" borderId="29" xfId="0" applyFont="1" applyFill="1" applyBorder="1" applyAlignment="1">
      <alignment vertical="top" wrapText="1"/>
    </xf>
    <xf numFmtId="0" fontId="3" fillId="0" borderId="6" xfId="0" applyFont="1" applyFill="1" applyBorder="1" applyAlignment="1">
      <alignment vertical="top" wrapText="1"/>
    </xf>
    <xf numFmtId="0" fontId="0" fillId="0" borderId="26" xfId="0" applyBorder="1" applyAlignment="1">
      <alignment vertical="top" wrapText="1"/>
    </xf>
    <xf numFmtId="49" fontId="2" fillId="6" borderId="14" xfId="0" applyNumberFormat="1" applyFont="1" applyFill="1" applyBorder="1" applyAlignment="1">
      <alignment horizontal="center" vertical="top"/>
    </xf>
    <xf numFmtId="49" fontId="2" fillId="6" borderId="24" xfId="0" applyNumberFormat="1" applyFont="1" applyFill="1" applyBorder="1" applyAlignment="1">
      <alignment horizontal="center" vertical="top"/>
    </xf>
    <xf numFmtId="0" fontId="2" fillId="11" borderId="13" xfId="0" applyFont="1" applyFill="1" applyBorder="1" applyAlignment="1">
      <alignment horizontal="left" vertical="top" wrapText="1"/>
    </xf>
    <xf numFmtId="0" fontId="2" fillId="11" borderId="25" xfId="0" applyFont="1" applyFill="1" applyBorder="1" applyAlignment="1">
      <alignment horizontal="left" vertical="top" wrapText="1"/>
    </xf>
    <xf numFmtId="0" fontId="11" fillId="0" borderId="0" xfId="0" applyFont="1" applyAlignment="1">
      <alignment horizontal="center" vertical="top" wrapText="1"/>
    </xf>
    <xf numFmtId="0" fontId="2" fillId="0" borderId="23" xfId="0" applyFont="1" applyBorder="1" applyAlignment="1">
      <alignment horizontal="right" vertical="top"/>
    </xf>
    <xf numFmtId="0" fontId="0" fillId="0" borderId="23" xfId="0" applyBorder="1" applyAlignment="1">
      <alignment vertical="top"/>
    </xf>
    <xf numFmtId="0" fontId="2" fillId="0" borderId="5" xfId="0" applyFont="1" applyBorder="1" applyAlignment="1">
      <alignment horizontal="center" vertical="center" textRotation="90" shrinkToFit="1"/>
    </xf>
    <xf numFmtId="0" fontId="2" fillId="0" borderId="6" xfId="0" applyFont="1" applyBorder="1" applyAlignment="1">
      <alignment horizontal="center" vertical="center" textRotation="90" shrinkToFit="1"/>
    </xf>
    <xf numFmtId="0" fontId="2" fillId="0" borderId="7" xfId="0" applyFont="1" applyBorder="1" applyAlignment="1">
      <alignment horizontal="center" vertical="center" textRotation="90" shrinkToFit="1"/>
    </xf>
    <xf numFmtId="0" fontId="2" fillId="0" borderId="21" xfId="0" applyFont="1" applyBorder="1" applyAlignment="1">
      <alignment horizontal="center" vertical="center" textRotation="90" shrinkToFit="1"/>
    </xf>
    <xf numFmtId="0" fontId="2" fillId="0" borderId="10" xfId="0" applyFont="1" applyBorder="1" applyAlignment="1">
      <alignment horizontal="center" vertical="center" textRotation="90" shrinkToFit="1"/>
    </xf>
    <xf numFmtId="0" fontId="2" fillId="0" borderId="19" xfId="0" applyFont="1" applyBorder="1" applyAlignment="1">
      <alignment horizontal="center" vertical="center" textRotation="90" shrinkToFit="1"/>
    </xf>
    <xf numFmtId="0" fontId="2" fillId="0" borderId="39"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48" xfId="0" applyFont="1" applyBorder="1" applyAlignment="1">
      <alignment horizontal="center" vertical="center" shrinkToFit="1"/>
    </xf>
    <xf numFmtId="3" fontId="21" fillId="0" borderId="62" xfId="0" applyNumberFormat="1" applyFont="1" applyBorder="1" applyAlignment="1">
      <alignment horizontal="center" vertical="center" wrapText="1"/>
    </xf>
    <xf numFmtId="3" fontId="21" fillId="0" borderId="73"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0" fontId="17" fillId="0" borderId="62" xfId="0" applyFont="1" applyBorder="1" applyAlignment="1">
      <alignment horizontal="center" vertical="center" wrapText="1"/>
    </xf>
    <xf numFmtId="0" fontId="17" fillId="0" borderId="7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3" fontId="17" fillId="0" borderId="29" xfId="0" applyNumberFormat="1" applyFont="1" applyBorder="1" applyAlignment="1">
      <alignment horizontal="center" vertical="center" wrapText="1"/>
    </xf>
    <xf numFmtId="3" fontId="17" fillId="0" borderId="7"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0" fontId="2" fillId="0" borderId="13"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13"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9" borderId="35" xfId="0" applyFont="1" applyFill="1" applyBorder="1" applyAlignment="1">
      <alignment horizontal="left" vertical="top" wrapText="1"/>
    </xf>
    <xf numFmtId="0" fontId="0" fillId="9" borderId="51" xfId="0" applyFill="1" applyBorder="1" applyAlignment="1">
      <alignment horizontal="left" vertical="top" wrapText="1"/>
    </xf>
    <xf numFmtId="0" fontId="2" fillId="9" borderId="35" xfId="0" applyFont="1" applyFill="1" applyBorder="1" applyAlignment="1">
      <alignment vertical="top" wrapText="1"/>
    </xf>
    <xf numFmtId="0" fontId="2" fillId="9" borderId="51" xfId="0" applyFont="1" applyFill="1" applyBorder="1" applyAlignment="1">
      <alignment vertical="top" wrapText="1"/>
    </xf>
    <xf numFmtId="0" fontId="2" fillId="9" borderId="51" xfId="0" applyFont="1" applyFill="1" applyBorder="1" applyAlignment="1">
      <alignment horizontal="left" vertical="top" wrapText="1"/>
    </xf>
    <xf numFmtId="0" fontId="4" fillId="9" borderId="1" xfId="0" applyFont="1" applyFill="1" applyBorder="1" applyAlignment="1">
      <alignment vertical="center" wrapText="1"/>
    </xf>
    <xf numFmtId="0" fontId="2" fillId="2" borderId="33" xfId="0" applyFont="1" applyFill="1" applyBorder="1" applyAlignment="1">
      <alignment horizontal="center"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73" xfId="0" applyFont="1" applyFill="1" applyBorder="1" applyAlignment="1">
      <alignment horizontal="left" vertical="top" wrapText="1"/>
    </xf>
    <xf numFmtId="0" fontId="3" fillId="2" borderId="54" xfId="0" applyFont="1" applyFill="1" applyBorder="1" applyAlignment="1">
      <alignment horizontal="left" vertical="top" wrapText="1"/>
    </xf>
    <xf numFmtId="0" fontId="2" fillId="6" borderId="50" xfId="0" applyFont="1" applyFill="1" applyBorder="1" applyAlignment="1">
      <alignment horizontal="center" vertical="center" textRotation="90" wrapText="1"/>
    </xf>
    <xf numFmtId="0" fontId="2" fillId="6" borderId="58" xfId="0" applyFont="1" applyFill="1" applyBorder="1" applyAlignment="1">
      <alignment horizontal="center" vertical="center" textRotation="90" wrapText="1"/>
    </xf>
    <xf numFmtId="49" fontId="3" fillId="6" borderId="21" xfId="0" applyNumberFormat="1" applyFont="1" applyFill="1" applyBorder="1" applyAlignment="1">
      <alignment horizontal="center" vertical="top"/>
    </xf>
    <xf numFmtId="3" fontId="3" fillId="6" borderId="21" xfId="0" applyNumberFormat="1" applyFont="1" applyFill="1" applyBorder="1" applyAlignment="1">
      <alignment horizontal="left" vertical="top" wrapText="1"/>
    </xf>
    <xf numFmtId="0" fontId="0" fillId="0" borderId="25" xfId="0" applyBorder="1" applyAlignment="1">
      <alignment horizontal="left" vertical="top" wrapText="1"/>
    </xf>
    <xf numFmtId="0" fontId="2" fillId="9" borderId="34" xfId="0" applyFont="1" applyFill="1" applyBorder="1" applyAlignment="1">
      <alignment horizontal="justify" vertical="top"/>
    </xf>
    <xf numFmtId="0" fontId="4" fillId="9" borderId="40" xfId="0" applyFont="1" applyFill="1" applyBorder="1" applyAlignment="1">
      <alignment horizontal="justify" vertical="top"/>
    </xf>
    <xf numFmtId="0" fontId="2" fillId="3" borderId="1" xfId="0" applyFont="1" applyFill="1" applyBorder="1" applyAlignment="1">
      <alignment vertical="top" wrapText="1"/>
    </xf>
    <xf numFmtId="0" fontId="4" fillId="0" borderId="1" xfId="0" applyFont="1" applyBorder="1" applyAlignment="1">
      <alignment vertical="top" wrapText="1"/>
    </xf>
    <xf numFmtId="0" fontId="2" fillId="0" borderId="74" xfId="0" applyFont="1" applyFill="1" applyBorder="1" applyAlignment="1">
      <alignment vertical="center" textRotation="90" wrapText="1"/>
    </xf>
    <xf numFmtId="0" fontId="4" fillId="0" borderId="67" xfId="0" applyFont="1" applyBorder="1" applyAlignment="1">
      <alignment vertical="center" textRotation="90" wrapText="1"/>
    </xf>
  </cellXfs>
  <cellStyles count="3">
    <cellStyle name="Įprastas" xfId="0" builtinId="0"/>
    <cellStyle name="Įprastas 2" xfId="1"/>
    <cellStyle name="Normal" xfId="2"/>
  </cellStyles>
  <dxfs count="0"/>
  <tableStyles count="0" defaultTableStyle="TableStyleMedium2" defaultPivotStyle="PivotStyleLight16"/>
  <colors>
    <mruColors>
      <color rgb="FFFFCCFF"/>
      <color rgb="FFFFFFCC"/>
      <color rgb="FFCC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7499999999999994E-2"/>
          <c:y val="0.11342592592592593"/>
          <c:w val="0.81388888888888888"/>
          <c:h val="0.77314814814814814"/>
        </c:manualLayout>
      </c:layout>
      <c:pie3DChart>
        <c:varyColors val="1"/>
        <c:ser>
          <c:idx val="0"/>
          <c:order val="0"/>
          <c:spPr>
            <a:solidFill>
              <a:schemeClr val="bg1"/>
            </a:solidFill>
          </c:spPr>
          <c:dPt>
            <c:idx val="0"/>
            <c:bubble3D val="0"/>
            <c:spPr>
              <a:solidFill>
                <a:schemeClr val="bg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E07-47E0-AEF0-AAA2EFA5C981}"/>
              </c:ext>
            </c:extLst>
          </c:dPt>
          <c:dPt>
            <c:idx val="1"/>
            <c:bubble3D val="0"/>
            <c:spPr>
              <a:solidFill>
                <a:schemeClr val="tx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5E07-47E0-AEF0-AAA2EFA5C981}"/>
              </c:ext>
            </c:extLst>
          </c:dPt>
          <c:dPt>
            <c:idx val="2"/>
            <c:bubble3D val="0"/>
            <c:spPr>
              <a:solidFill>
                <a:srgbClr val="FFCCF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E07-47E0-AEF0-AAA2EFA5C981}"/>
              </c:ext>
            </c:extLst>
          </c:dPt>
          <c:dLbls>
            <c:dLbl>
              <c:idx val="0"/>
              <c:layout/>
              <c:tx>
                <c:rich>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fld id="{0B6A2149-20AA-4D66-B1C0-297A23312CDC}" type="CATEGORYNAME">
                      <a:rPr lang="en-US"/>
                      <a:pPr>
                        <a:defRPr sz="1200" b="0">
                          <a:solidFill>
                            <a:sysClr val="windowText" lastClr="000000"/>
                          </a:solidFill>
                          <a:latin typeface="Times New Roman" panose="02020603050405020304" pitchFamily="18" charset="0"/>
                          <a:cs typeface="Times New Roman" panose="02020603050405020304" pitchFamily="18" charset="0"/>
                        </a:defRPr>
                      </a:pPr>
                      <a:t>[KATEGORIJOS PAVADINIMAS]</a:t>
                    </a:fld>
                    <a:r>
                      <a:rPr lang="en-US" baseline="0"/>
                      <a:t>
58 proc.</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E07-47E0-AEF0-AAA2EFA5C981}"/>
                </c:ext>
              </c:extLst>
            </c:dLbl>
            <c:dLbl>
              <c:idx val="1"/>
              <c:layout/>
              <c:tx>
                <c:rich>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fld id="{ABA6C952-9AC1-48A6-A39F-2F38C463E29C}" type="CATEGORYNAME">
                      <a:rPr lang="en-US"/>
                      <a:pPr>
                        <a:defRPr sz="1200" b="0">
                          <a:solidFill>
                            <a:sysClr val="windowText" lastClr="000000"/>
                          </a:solidFill>
                          <a:latin typeface="Times New Roman" panose="02020603050405020304" pitchFamily="18" charset="0"/>
                          <a:cs typeface="Times New Roman" panose="02020603050405020304" pitchFamily="18" charset="0"/>
                        </a:defRPr>
                      </a:pPr>
                      <a:t>[KATEGORIJOS PAVADINIMAS]</a:t>
                    </a:fld>
                    <a:r>
                      <a:rPr lang="en-US" baseline="0"/>
                      <a:t>
38 proc.</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5E07-47E0-AEF0-AAA2EFA5C981}"/>
                </c:ext>
              </c:extLst>
            </c:dLbl>
            <c:dLbl>
              <c:idx val="2"/>
              <c:layout/>
              <c:tx>
                <c:rich>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fld id="{ABA6C952-9AC1-48A6-A39F-2F38C463E29C}" type="CATEGORYNAME">
                      <a:rPr lang="en-US"/>
                      <a:pPr>
                        <a:defRPr sz="1200" b="0">
                          <a:solidFill>
                            <a:sysClr val="windowText" lastClr="000000"/>
                          </a:solidFill>
                          <a:latin typeface="Times New Roman" panose="02020603050405020304" pitchFamily="18" charset="0"/>
                          <a:cs typeface="Times New Roman" panose="02020603050405020304" pitchFamily="18" charset="0"/>
                        </a:defRPr>
                      </a:pPr>
                      <a:t>[KATEGORIJOS PAVADINIMAS]</a:t>
                    </a:fld>
                    <a:r>
                      <a:rPr lang="en-US" baseline="0"/>
                      <a:t> 4 proc.</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showLegendKey val="0"/>
              <c:showVal val="1"/>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E07-47E0-AEF0-AAA2EFA5C98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15</c:v>
                </c:pt>
                <c:pt idx="1">
                  <c:v>10</c:v>
                </c:pt>
                <c:pt idx="2">
                  <c:v>1</c:v>
                </c:pt>
              </c:numCache>
            </c:numRef>
          </c:val>
          <c:extLst>
            <c:ext xmlns:c16="http://schemas.microsoft.com/office/drawing/2014/chart" uri="{C3380CC4-5D6E-409C-BE32-E72D297353CC}">
              <c16:uniqueId val="{00000000-5E07-47E0-AEF0-AAA2EFA5C98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219075</xdr:colOff>
      <xdr:row>13</xdr:row>
      <xdr:rowOff>190500</xdr:rowOff>
    </xdr:from>
    <xdr:to>
      <xdr:col>8</xdr:col>
      <xdr:colOff>523875</xdr:colOff>
      <xdr:row>27</xdr:row>
      <xdr:rowOff>171450</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Normal="100" zoomScaleSheetLayoutView="100" workbookViewId="0">
      <selection activeCell="M23" sqref="M23"/>
    </sheetView>
  </sheetViews>
  <sheetFormatPr defaultRowHeight="12.75" x14ac:dyDescent="0.2"/>
  <cols>
    <col min="9" max="9" width="18.7109375" customWidth="1"/>
    <col min="10" max="10" width="7.28515625" customWidth="1"/>
  </cols>
  <sheetData>
    <row r="1" spans="1:11" s="194" customFormat="1" ht="15.75" x14ac:dyDescent="0.25">
      <c r="A1" s="398" t="s">
        <v>152</v>
      </c>
      <c r="B1" s="399"/>
      <c r="C1" s="399"/>
      <c r="D1" s="399"/>
      <c r="E1" s="399"/>
      <c r="F1" s="399"/>
      <c r="G1" s="399"/>
      <c r="H1" s="399"/>
      <c r="I1" s="399"/>
      <c r="J1" s="193"/>
      <c r="K1" s="193"/>
    </row>
    <row r="2" spans="1:11" s="194" customFormat="1" ht="15.75" x14ac:dyDescent="0.25">
      <c r="A2" s="398" t="s">
        <v>136</v>
      </c>
      <c r="B2" s="399"/>
      <c r="C2" s="399"/>
      <c r="D2" s="399"/>
      <c r="E2" s="399"/>
      <c r="F2" s="399"/>
      <c r="G2" s="399"/>
      <c r="H2" s="399"/>
      <c r="I2" s="399"/>
      <c r="J2" s="193"/>
      <c r="K2" s="193"/>
    </row>
    <row r="3" spans="1:11" s="194" customFormat="1" ht="15.75" x14ac:dyDescent="0.25">
      <c r="A3" s="398" t="s">
        <v>137</v>
      </c>
      <c r="B3" s="399"/>
      <c r="C3" s="399"/>
      <c r="D3" s="399"/>
      <c r="E3" s="399"/>
      <c r="F3" s="399"/>
      <c r="G3" s="399"/>
      <c r="H3" s="399"/>
      <c r="I3" s="399"/>
      <c r="J3" s="193"/>
      <c r="K3" s="193"/>
    </row>
    <row r="4" spans="1:11" s="194" customFormat="1" ht="15.75" x14ac:dyDescent="0.25">
      <c r="E4" s="195"/>
    </row>
    <row r="5" spans="1:11" s="194" customFormat="1" ht="15.75" x14ac:dyDescent="0.25">
      <c r="A5" s="400" t="s">
        <v>138</v>
      </c>
      <c r="B5" s="401"/>
      <c r="C5" s="401"/>
      <c r="D5" s="401"/>
      <c r="E5" s="401"/>
      <c r="F5" s="401"/>
      <c r="G5" s="401"/>
      <c r="H5" s="401"/>
      <c r="I5" s="401"/>
      <c r="J5" s="197"/>
      <c r="K5" s="197"/>
    </row>
    <row r="6" spans="1:11" s="194" customFormat="1" ht="52.5" customHeight="1" x14ac:dyDescent="0.25">
      <c r="A6" s="402" t="s">
        <v>168</v>
      </c>
      <c r="B6" s="401"/>
      <c r="C6" s="401"/>
      <c r="D6" s="401"/>
      <c r="E6" s="401"/>
      <c r="F6" s="401"/>
      <c r="G6" s="401"/>
      <c r="H6" s="401"/>
      <c r="I6" s="401"/>
      <c r="J6" s="198"/>
      <c r="K6" s="198"/>
    </row>
    <row r="7" spans="1:11" s="194" customFormat="1" ht="15.75" x14ac:dyDescent="0.25">
      <c r="A7" s="199"/>
      <c r="B7" s="160"/>
      <c r="C7" s="160"/>
      <c r="D7" s="160"/>
      <c r="E7" s="160"/>
      <c r="F7" s="160"/>
      <c r="G7" s="160"/>
      <c r="H7" s="160"/>
      <c r="I7" s="160"/>
      <c r="J7" s="198"/>
      <c r="K7" s="198"/>
    </row>
    <row r="8" spans="1:11" s="194" customFormat="1" ht="15.75" x14ac:dyDescent="0.25">
      <c r="A8" s="406" t="s">
        <v>163</v>
      </c>
      <c r="B8" s="401"/>
      <c r="C8" s="401"/>
      <c r="D8" s="401"/>
      <c r="E8" s="401"/>
      <c r="F8" s="401"/>
      <c r="G8" s="401"/>
      <c r="H8" s="401"/>
      <c r="I8" s="401"/>
      <c r="J8" s="195"/>
      <c r="K8" s="195"/>
    </row>
    <row r="9" spans="1:11" s="194" customFormat="1" ht="12" customHeight="1" x14ac:dyDescent="0.25">
      <c r="A9" s="200"/>
      <c r="B9" s="196"/>
      <c r="C9" s="196"/>
      <c r="D9" s="196"/>
      <c r="E9" s="196"/>
      <c r="F9" s="196"/>
      <c r="G9" s="196"/>
      <c r="H9" s="196"/>
      <c r="I9" s="196"/>
      <c r="J9" s="195"/>
      <c r="K9" s="195"/>
    </row>
    <row r="10" spans="1:11" s="194" customFormat="1" ht="15.75" x14ac:dyDescent="0.25">
      <c r="B10" s="407" t="s">
        <v>139</v>
      </c>
      <c r="C10" s="407"/>
      <c r="D10" s="201" t="s">
        <v>140</v>
      </c>
      <c r="E10" s="195">
        <v>15</v>
      </c>
      <c r="F10" s="209" t="s">
        <v>141</v>
      </c>
      <c r="G10" s="209"/>
      <c r="H10" s="209"/>
      <c r="I10" s="209"/>
      <c r="J10" s="209"/>
      <c r="K10" s="209"/>
    </row>
    <row r="11" spans="1:11" s="194" customFormat="1" ht="15.75" x14ac:dyDescent="0.25">
      <c r="B11" s="407" t="s">
        <v>142</v>
      </c>
      <c r="C11" s="407"/>
      <c r="D11" s="201" t="s">
        <v>140</v>
      </c>
      <c r="E11" s="195">
        <v>10</v>
      </c>
      <c r="F11" s="209" t="s">
        <v>143</v>
      </c>
      <c r="G11" s="209"/>
      <c r="H11" s="209"/>
      <c r="I11" s="209"/>
      <c r="J11" s="209"/>
      <c r="K11" s="209"/>
    </row>
    <row r="12" spans="1:11" s="194" customFormat="1" ht="15.75" x14ac:dyDescent="0.25">
      <c r="B12" s="408" t="s">
        <v>144</v>
      </c>
      <c r="C12" s="408"/>
      <c r="D12" s="201" t="s">
        <v>140</v>
      </c>
      <c r="E12" s="195">
        <v>1</v>
      </c>
      <c r="F12" s="209" t="s">
        <v>145</v>
      </c>
      <c r="G12" s="209"/>
      <c r="H12" s="209"/>
      <c r="I12" s="209"/>
      <c r="J12" s="209"/>
      <c r="K12" s="209"/>
    </row>
    <row r="13" spans="1:11" s="194" customFormat="1" ht="15.75" x14ac:dyDescent="0.25">
      <c r="B13" s="203"/>
      <c r="C13" s="203"/>
      <c r="D13" s="201"/>
      <c r="E13" s="202"/>
      <c r="F13" s="203"/>
      <c r="G13" s="203"/>
      <c r="H13" s="203"/>
      <c r="I13" s="203"/>
      <c r="J13" s="203"/>
      <c r="K13" s="203"/>
    </row>
    <row r="14" spans="1:11" s="194" customFormat="1" ht="15.75" x14ac:dyDescent="0.25">
      <c r="B14" s="398" t="s">
        <v>151</v>
      </c>
      <c r="C14" s="399"/>
      <c r="D14" s="399"/>
      <c r="E14" s="399"/>
      <c r="F14" s="399"/>
      <c r="G14" s="399"/>
      <c r="H14" s="399"/>
      <c r="I14" s="204"/>
    </row>
    <row r="15" spans="1:11" s="194" customFormat="1" ht="15.75" x14ac:dyDescent="0.25">
      <c r="E15" s="195"/>
    </row>
    <row r="16" spans="1:11" s="194" customFormat="1" ht="15.75" x14ac:dyDescent="0.25">
      <c r="E16" s="195"/>
    </row>
    <row r="17" spans="1:15" s="194" customFormat="1" ht="15.75" x14ac:dyDescent="0.25">
      <c r="E17" s="195"/>
    </row>
    <row r="18" spans="1:15" s="194" customFormat="1" ht="15.75" x14ac:dyDescent="0.25">
      <c r="E18" s="195"/>
    </row>
    <row r="19" spans="1:15" s="194" customFormat="1" ht="15.75" x14ac:dyDescent="0.25">
      <c r="E19" s="195"/>
    </row>
    <row r="20" spans="1:15" s="194" customFormat="1" ht="15.75" x14ac:dyDescent="0.25">
      <c r="E20" s="195"/>
    </row>
    <row r="21" spans="1:15" s="194" customFormat="1" ht="15.75" x14ac:dyDescent="0.25">
      <c r="E21" s="195"/>
    </row>
    <row r="22" spans="1:15" s="194" customFormat="1" ht="15.75" x14ac:dyDescent="0.25">
      <c r="E22" s="195"/>
    </row>
    <row r="23" spans="1:15" s="194" customFormat="1" ht="15.75" x14ac:dyDescent="0.25">
      <c r="E23" s="195"/>
      <c r="O23" s="194" t="s">
        <v>146</v>
      </c>
    </row>
    <row r="24" spans="1:15" s="194" customFormat="1" ht="15.75" x14ac:dyDescent="0.25">
      <c r="E24" s="195"/>
    </row>
    <row r="25" spans="1:15" s="194" customFormat="1" ht="15.75" x14ac:dyDescent="0.25">
      <c r="E25" s="195"/>
    </row>
    <row r="26" spans="1:15" s="194" customFormat="1" ht="15.75" x14ac:dyDescent="0.25">
      <c r="E26" s="195"/>
    </row>
    <row r="27" spans="1:15" s="194" customFormat="1" ht="15.75" x14ac:dyDescent="0.25">
      <c r="E27" s="195"/>
    </row>
    <row r="28" spans="1:15" s="194" customFormat="1" ht="15.75" x14ac:dyDescent="0.25">
      <c r="E28" s="195"/>
    </row>
    <row r="29" spans="1:15" s="194" customFormat="1" ht="15.75" x14ac:dyDescent="0.25">
      <c r="E29" s="195"/>
    </row>
    <row r="30" spans="1:15" s="194" customFormat="1" ht="15.75" x14ac:dyDescent="0.25">
      <c r="E30" s="195"/>
    </row>
    <row r="31" spans="1:15" s="194" customFormat="1" ht="39" customHeight="1" x14ac:dyDescent="0.25">
      <c r="A31" s="403" t="s">
        <v>147</v>
      </c>
      <c r="B31" s="404"/>
      <c r="C31" s="404"/>
      <c r="D31" s="404"/>
      <c r="E31" s="404"/>
      <c r="F31" s="404"/>
      <c r="G31" s="404"/>
      <c r="H31" s="404"/>
      <c r="I31" s="404"/>
      <c r="J31" s="205"/>
      <c r="K31" s="205"/>
    </row>
    <row r="32" spans="1:15" s="194" customFormat="1" ht="34.5" customHeight="1" x14ac:dyDescent="0.25">
      <c r="A32" s="405" t="s">
        <v>148</v>
      </c>
      <c r="B32" s="404"/>
      <c r="C32" s="404"/>
      <c r="D32" s="404"/>
      <c r="E32" s="404"/>
      <c r="F32" s="404"/>
      <c r="G32" s="404"/>
      <c r="H32" s="404"/>
      <c r="I32" s="404"/>
      <c r="J32" s="206"/>
      <c r="K32" s="206"/>
    </row>
    <row r="33" spans="1:11" s="194" customFormat="1" ht="36" customHeight="1" x14ac:dyDescent="0.25">
      <c r="A33" s="405" t="s">
        <v>149</v>
      </c>
      <c r="B33" s="404"/>
      <c r="C33" s="404"/>
      <c r="D33" s="404"/>
      <c r="E33" s="404"/>
      <c r="F33" s="404"/>
      <c r="G33" s="404"/>
      <c r="H33" s="404"/>
      <c r="I33" s="404"/>
      <c r="J33" s="206"/>
      <c r="K33" s="206"/>
    </row>
    <row r="34" spans="1:11" s="194" customFormat="1" ht="45" customHeight="1" x14ac:dyDescent="0.25">
      <c r="A34" s="405" t="s">
        <v>150</v>
      </c>
      <c r="B34" s="404"/>
      <c r="C34" s="404"/>
      <c r="D34" s="404"/>
      <c r="E34" s="404"/>
      <c r="F34" s="404"/>
      <c r="G34" s="404"/>
      <c r="H34" s="404"/>
      <c r="I34" s="404"/>
      <c r="J34" s="206"/>
      <c r="K34" s="206"/>
    </row>
  </sheetData>
  <mergeCells count="14">
    <mergeCell ref="A31:I31"/>
    <mergeCell ref="A32:I32"/>
    <mergeCell ref="A33:I33"/>
    <mergeCell ref="A34:I34"/>
    <mergeCell ref="A8:I8"/>
    <mergeCell ref="B14:H14"/>
    <mergeCell ref="B10:C10"/>
    <mergeCell ref="B11:C11"/>
    <mergeCell ref="B12:C12"/>
    <mergeCell ref="A1:I1"/>
    <mergeCell ref="A2:I2"/>
    <mergeCell ref="A3:I3"/>
    <mergeCell ref="A5:I5"/>
    <mergeCell ref="A6:I6"/>
  </mergeCells>
  <pageMargins left="0.98425196850393704" right="0.31496062992125984"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3"/>
  <sheetViews>
    <sheetView zoomScaleNormal="100" zoomScaleSheetLayoutView="100" workbookViewId="0">
      <selection activeCell="W22" sqref="W22"/>
    </sheetView>
  </sheetViews>
  <sheetFormatPr defaultColWidth="9.140625" defaultRowHeight="12.75" x14ac:dyDescent="0.2"/>
  <cols>
    <col min="1" max="3" width="2.85546875" style="3" customWidth="1"/>
    <col min="4" max="4" width="35.140625" style="3" customWidth="1"/>
    <col min="5" max="5" width="2.7109375" style="10" customWidth="1"/>
    <col min="6" max="6" width="3.28515625" style="4" customWidth="1"/>
    <col min="7" max="7" width="7" style="5" customWidth="1"/>
    <col min="8" max="10" width="8.140625" style="3" customWidth="1"/>
    <col min="11" max="11" width="28.5703125" style="3" customWidth="1"/>
    <col min="12" max="12" width="5" style="3" customWidth="1"/>
    <col min="13" max="13" width="5.28515625" style="3" customWidth="1"/>
    <col min="14" max="14" width="5" style="3" customWidth="1"/>
    <col min="15" max="15" width="32.42578125" style="3" customWidth="1"/>
    <col min="16" max="16" width="36.42578125" style="3" customWidth="1"/>
    <col min="17" max="16384" width="9.140625" style="2"/>
  </cols>
  <sheetData>
    <row r="1" spans="1:16" s="96" customFormat="1" ht="15.75" customHeight="1" x14ac:dyDescent="0.2">
      <c r="A1" s="545" t="s">
        <v>124</v>
      </c>
      <c r="B1" s="545"/>
      <c r="C1" s="545"/>
      <c r="D1" s="545"/>
      <c r="E1" s="545"/>
      <c r="F1" s="545"/>
      <c r="G1" s="545"/>
      <c r="H1" s="545"/>
      <c r="I1" s="545"/>
      <c r="J1" s="545"/>
      <c r="K1" s="545"/>
      <c r="L1" s="545"/>
      <c r="M1" s="545"/>
      <c r="N1" s="545"/>
      <c r="O1" s="545"/>
      <c r="P1" s="545"/>
    </row>
    <row r="2" spans="1:16" ht="14.25" x14ac:dyDescent="0.2">
      <c r="A2" s="572" t="s">
        <v>125</v>
      </c>
      <c r="B2" s="572"/>
      <c r="C2" s="572"/>
      <c r="D2" s="572"/>
      <c r="E2" s="572"/>
      <c r="F2" s="572"/>
      <c r="G2" s="572"/>
      <c r="H2" s="572"/>
      <c r="I2" s="572"/>
      <c r="J2" s="572"/>
      <c r="K2" s="572"/>
      <c r="L2" s="572"/>
      <c r="M2" s="572"/>
      <c r="N2" s="572"/>
      <c r="O2" s="572"/>
      <c r="P2" s="572"/>
    </row>
    <row r="3" spans="1:16" ht="15" customHeight="1" thickBot="1" x14ac:dyDescent="0.25">
      <c r="A3" s="171"/>
      <c r="B3" s="171"/>
      <c r="C3" s="171"/>
      <c r="D3" s="171"/>
      <c r="E3" s="172"/>
      <c r="F3" s="173"/>
      <c r="G3" s="174"/>
      <c r="H3" s="171"/>
      <c r="I3" s="171"/>
      <c r="J3" s="171"/>
      <c r="K3" s="573" t="s">
        <v>65</v>
      </c>
      <c r="L3" s="573"/>
      <c r="M3" s="573"/>
      <c r="N3" s="573"/>
      <c r="O3" s="573"/>
      <c r="P3" s="574"/>
    </row>
    <row r="4" spans="1:16" s="96" customFormat="1" ht="30" customHeight="1" x14ac:dyDescent="0.2">
      <c r="A4" s="575" t="s">
        <v>17</v>
      </c>
      <c r="B4" s="578" t="s">
        <v>0</v>
      </c>
      <c r="C4" s="578" t="s">
        <v>1</v>
      </c>
      <c r="D4" s="581" t="s">
        <v>11</v>
      </c>
      <c r="E4" s="553" t="s">
        <v>2</v>
      </c>
      <c r="F4" s="556" t="s">
        <v>3</v>
      </c>
      <c r="G4" s="559" t="s">
        <v>4</v>
      </c>
      <c r="H4" s="584" t="s">
        <v>113</v>
      </c>
      <c r="I4" s="585"/>
      <c r="J4" s="586"/>
      <c r="K4" s="587" t="s">
        <v>114</v>
      </c>
      <c r="L4" s="588"/>
      <c r="M4" s="588"/>
      <c r="N4" s="588"/>
      <c r="O4" s="589" t="s">
        <v>115</v>
      </c>
      <c r="P4" s="592" t="s">
        <v>116</v>
      </c>
    </row>
    <row r="5" spans="1:16" s="96" customFormat="1" ht="33.75" customHeight="1" x14ac:dyDescent="0.2">
      <c r="A5" s="576"/>
      <c r="B5" s="579"/>
      <c r="C5" s="579"/>
      <c r="D5" s="582"/>
      <c r="E5" s="554"/>
      <c r="F5" s="557"/>
      <c r="G5" s="560"/>
      <c r="H5" s="595" t="s">
        <v>117</v>
      </c>
      <c r="I5" s="597" t="s">
        <v>118</v>
      </c>
      <c r="J5" s="597" t="s">
        <v>119</v>
      </c>
      <c r="K5" s="551" t="s">
        <v>120</v>
      </c>
      <c r="L5" s="599" t="s">
        <v>121</v>
      </c>
      <c r="M5" s="601" t="s">
        <v>122</v>
      </c>
      <c r="N5" s="599" t="s">
        <v>123</v>
      </c>
      <c r="O5" s="590"/>
      <c r="P5" s="593"/>
    </row>
    <row r="6" spans="1:16" s="96" customFormat="1" ht="44.25" customHeight="1" thickBot="1" x14ac:dyDescent="0.25">
      <c r="A6" s="577"/>
      <c r="B6" s="580"/>
      <c r="C6" s="580"/>
      <c r="D6" s="583"/>
      <c r="E6" s="555"/>
      <c r="F6" s="558"/>
      <c r="G6" s="561"/>
      <c r="H6" s="596"/>
      <c r="I6" s="598"/>
      <c r="J6" s="598"/>
      <c r="K6" s="552"/>
      <c r="L6" s="600"/>
      <c r="M6" s="602"/>
      <c r="N6" s="600"/>
      <c r="O6" s="591"/>
      <c r="P6" s="594"/>
    </row>
    <row r="7" spans="1:16" s="9" customFormat="1" ht="15" customHeight="1" x14ac:dyDescent="0.2">
      <c r="A7" s="456" t="s">
        <v>39</v>
      </c>
      <c r="B7" s="457"/>
      <c r="C7" s="457"/>
      <c r="D7" s="457"/>
      <c r="E7" s="457"/>
      <c r="F7" s="457"/>
      <c r="G7" s="457"/>
      <c r="H7" s="457"/>
      <c r="I7" s="457"/>
      <c r="J7" s="457"/>
      <c r="K7" s="457"/>
      <c r="L7" s="457"/>
      <c r="M7" s="457"/>
      <c r="N7" s="457"/>
      <c r="O7" s="457"/>
      <c r="P7" s="458"/>
    </row>
    <row r="8" spans="1:16" s="9" customFormat="1" ht="13.5" customHeight="1" x14ac:dyDescent="0.2">
      <c r="A8" s="459" t="s">
        <v>24</v>
      </c>
      <c r="B8" s="460"/>
      <c r="C8" s="460"/>
      <c r="D8" s="460"/>
      <c r="E8" s="460"/>
      <c r="F8" s="460"/>
      <c r="G8" s="460"/>
      <c r="H8" s="461"/>
      <c r="I8" s="461"/>
      <c r="J8" s="461"/>
      <c r="K8" s="461"/>
      <c r="L8" s="461"/>
      <c r="M8" s="461"/>
      <c r="N8" s="461"/>
      <c r="O8" s="460"/>
      <c r="P8" s="462"/>
    </row>
    <row r="9" spans="1:16" ht="39.75" customHeight="1" x14ac:dyDescent="0.2">
      <c r="A9" s="379" t="s">
        <v>5</v>
      </c>
      <c r="B9" s="186" t="s">
        <v>25</v>
      </c>
      <c r="C9" s="187"/>
      <c r="D9" s="187"/>
      <c r="E9" s="187"/>
      <c r="F9" s="187"/>
      <c r="G9" s="187"/>
      <c r="H9" s="540" t="s">
        <v>126</v>
      </c>
      <c r="I9" s="608"/>
      <c r="J9" s="608"/>
      <c r="K9" s="272" t="s">
        <v>127</v>
      </c>
      <c r="L9" s="273">
        <v>18</v>
      </c>
      <c r="M9" s="273">
        <v>18</v>
      </c>
      <c r="N9" s="273">
        <v>34</v>
      </c>
      <c r="O9" s="619"/>
      <c r="P9" s="620"/>
    </row>
    <row r="10" spans="1:16" ht="39" customHeight="1" x14ac:dyDescent="0.2">
      <c r="A10" s="379"/>
      <c r="B10" s="186"/>
      <c r="C10" s="187"/>
      <c r="D10" s="187"/>
      <c r="E10" s="187"/>
      <c r="F10" s="187"/>
      <c r="G10" s="188"/>
      <c r="H10" s="540" t="s">
        <v>128</v>
      </c>
      <c r="I10" s="541"/>
      <c r="J10" s="541"/>
      <c r="K10" s="272" t="s">
        <v>129</v>
      </c>
      <c r="L10" s="273">
        <v>9.2899999999999996E-2</v>
      </c>
      <c r="M10" s="273">
        <v>9.2899999999999996E-2</v>
      </c>
      <c r="N10" s="273">
        <v>0.31269999999999998</v>
      </c>
      <c r="O10" s="603" t="s">
        <v>153</v>
      </c>
      <c r="P10" s="607"/>
    </row>
    <row r="11" spans="1:16" ht="24.75" customHeight="1" x14ac:dyDescent="0.2">
      <c r="A11" s="379"/>
      <c r="B11" s="186"/>
      <c r="C11" s="187"/>
      <c r="D11" s="187"/>
      <c r="E11" s="187"/>
      <c r="F11" s="187"/>
      <c r="G11" s="188"/>
      <c r="H11" s="540" t="s">
        <v>130</v>
      </c>
      <c r="I11" s="608"/>
      <c r="J11" s="608"/>
      <c r="K11" s="371" t="s">
        <v>131</v>
      </c>
      <c r="L11" s="192">
        <v>2400</v>
      </c>
      <c r="M11" s="192">
        <v>2400</v>
      </c>
      <c r="N11" s="189" t="s">
        <v>154</v>
      </c>
      <c r="O11" s="190"/>
      <c r="P11" s="191"/>
    </row>
    <row r="12" spans="1:16" ht="63.75" customHeight="1" x14ac:dyDescent="0.2">
      <c r="A12" s="379"/>
      <c r="B12" s="186"/>
      <c r="C12" s="187"/>
      <c r="D12" s="187"/>
      <c r="E12" s="187"/>
      <c r="F12" s="187"/>
      <c r="G12" s="188"/>
      <c r="H12" s="540" t="s">
        <v>132</v>
      </c>
      <c r="I12" s="608"/>
      <c r="J12" s="608"/>
      <c r="K12" s="272" t="s">
        <v>134</v>
      </c>
      <c r="L12" s="273">
        <v>5</v>
      </c>
      <c r="M12" s="273">
        <v>5</v>
      </c>
      <c r="N12" s="352" t="s">
        <v>158</v>
      </c>
      <c r="O12" s="605" t="s">
        <v>159</v>
      </c>
      <c r="P12" s="606"/>
    </row>
    <row r="13" spans="1:16" ht="39" customHeight="1" x14ac:dyDescent="0.2">
      <c r="A13" s="379"/>
      <c r="B13" s="186"/>
      <c r="C13" s="187"/>
      <c r="D13" s="187"/>
      <c r="E13" s="187"/>
      <c r="F13" s="187"/>
      <c r="G13" s="188"/>
      <c r="H13" s="540" t="s">
        <v>132</v>
      </c>
      <c r="I13" s="608"/>
      <c r="J13" s="608"/>
      <c r="K13" s="272" t="s">
        <v>133</v>
      </c>
      <c r="L13" s="273">
        <v>0.5</v>
      </c>
      <c r="M13" s="273">
        <v>0.5</v>
      </c>
      <c r="N13" s="353">
        <v>0.5</v>
      </c>
      <c r="O13" s="603" t="s">
        <v>160</v>
      </c>
      <c r="P13" s="604"/>
    </row>
    <row r="14" spans="1:16" ht="15" customHeight="1" x14ac:dyDescent="0.2">
      <c r="A14" s="29" t="s">
        <v>5</v>
      </c>
      <c r="B14" s="30" t="s">
        <v>5</v>
      </c>
      <c r="C14" s="463" t="s">
        <v>26</v>
      </c>
      <c r="D14" s="464"/>
      <c r="E14" s="464"/>
      <c r="F14" s="464"/>
      <c r="G14" s="464"/>
      <c r="H14" s="465"/>
      <c r="I14" s="465"/>
      <c r="J14" s="465"/>
      <c r="K14" s="465"/>
      <c r="L14" s="465"/>
      <c r="M14" s="465"/>
      <c r="N14" s="465"/>
      <c r="O14" s="464"/>
      <c r="P14" s="466"/>
    </row>
    <row r="15" spans="1:16" ht="13.5" customHeight="1" x14ac:dyDescent="0.2">
      <c r="A15" s="379" t="s">
        <v>5</v>
      </c>
      <c r="B15" s="380" t="s">
        <v>5</v>
      </c>
      <c r="C15" s="374" t="s">
        <v>5</v>
      </c>
      <c r="D15" s="562" t="s">
        <v>57</v>
      </c>
      <c r="E15" s="221"/>
      <c r="F15" s="375" t="s">
        <v>27</v>
      </c>
      <c r="G15" s="22" t="s">
        <v>20</v>
      </c>
      <c r="H15" s="175">
        <v>257.89999999999998</v>
      </c>
      <c r="I15" s="32">
        <f>257.9-2-4.8</f>
        <v>251.1</v>
      </c>
      <c r="J15" s="48">
        <v>85.3</v>
      </c>
      <c r="K15" s="565"/>
      <c r="L15" s="101"/>
      <c r="M15" s="101"/>
      <c r="N15" s="101"/>
      <c r="O15" s="101"/>
      <c r="P15" s="111"/>
    </row>
    <row r="16" spans="1:16" ht="12.75" customHeight="1" x14ac:dyDescent="0.2">
      <c r="A16" s="379"/>
      <c r="B16" s="380"/>
      <c r="C16" s="374"/>
      <c r="D16" s="563"/>
      <c r="E16" s="222"/>
      <c r="F16" s="387"/>
      <c r="G16" s="91" t="s">
        <v>107</v>
      </c>
      <c r="H16" s="41">
        <v>71.7</v>
      </c>
      <c r="I16" s="28">
        <v>71.7</v>
      </c>
      <c r="J16" s="47">
        <v>50.3</v>
      </c>
      <c r="K16" s="566"/>
      <c r="L16" s="102"/>
      <c r="M16" s="102"/>
      <c r="N16" s="102"/>
      <c r="O16" s="267"/>
      <c r="P16" s="266"/>
    </row>
    <row r="17" spans="1:17" ht="17.25" customHeight="1" x14ac:dyDescent="0.2">
      <c r="A17" s="379"/>
      <c r="B17" s="380"/>
      <c r="C17" s="374"/>
      <c r="D17" s="564"/>
      <c r="E17" s="223"/>
      <c r="F17" s="100"/>
      <c r="G17" s="20" t="s">
        <v>80</v>
      </c>
      <c r="H17" s="40">
        <v>17.399999999999999</v>
      </c>
      <c r="I17" s="31">
        <v>17.399999999999999</v>
      </c>
      <c r="J17" s="46">
        <v>0</v>
      </c>
      <c r="K17" s="567"/>
      <c r="L17" s="102"/>
      <c r="M17" s="102"/>
      <c r="N17" s="102"/>
      <c r="O17" s="267"/>
      <c r="P17" s="266"/>
    </row>
    <row r="18" spans="1:17" ht="12.75" customHeight="1" x14ac:dyDescent="0.2">
      <c r="A18" s="379"/>
      <c r="B18" s="380"/>
      <c r="C18" s="93"/>
      <c r="D18" s="467" t="s">
        <v>41</v>
      </c>
      <c r="E18" s="294" t="s">
        <v>28</v>
      </c>
      <c r="F18" s="295"/>
      <c r="G18" s="296"/>
      <c r="H18" s="42"/>
      <c r="I18" s="32"/>
      <c r="J18" s="48"/>
      <c r="K18" s="469" t="s">
        <v>66</v>
      </c>
      <c r="L18" s="268">
        <v>1</v>
      </c>
      <c r="M18" s="268">
        <v>1</v>
      </c>
      <c r="N18" s="269">
        <v>0</v>
      </c>
      <c r="O18" s="268"/>
      <c r="P18" s="420" t="s">
        <v>169</v>
      </c>
    </row>
    <row r="19" spans="1:17" ht="78" customHeight="1" x14ac:dyDescent="0.2">
      <c r="A19" s="379"/>
      <c r="B19" s="380"/>
      <c r="C19" s="93"/>
      <c r="D19" s="468"/>
      <c r="E19" s="223"/>
      <c r="F19" s="297"/>
      <c r="G19" s="298"/>
      <c r="H19" s="40"/>
      <c r="I19" s="31"/>
      <c r="J19" s="46"/>
      <c r="K19" s="470"/>
      <c r="L19" s="270"/>
      <c r="M19" s="270"/>
      <c r="N19" s="271"/>
      <c r="O19" s="270"/>
      <c r="P19" s="421"/>
    </row>
    <row r="20" spans="1:17" ht="17.25" customHeight="1" x14ac:dyDescent="0.2">
      <c r="A20" s="379"/>
      <c r="B20" s="380"/>
      <c r="C20" s="93"/>
      <c r="D20" s="275" t="s">
        <v>81</v>
      </c>
      <c r="E20" s="538" t="s">
        <v>93</v>
      </c>
      <c r="F20" s="258"/>
      <c r="G20" s="296"/>
      <c r="H20" s="42"/>
      <c r="I20" s="32"/>
      <c r="J20" s="48"/>
      <c r="K20" s="492" t="s">
        <v>96</v>
      </c>
      <c r="L20" s="268">
        <v>1</v>
      </c>
      <c r="M20" s="268">
        <v>1</v>
      </c>
      <c r="N20" s="268">
        <v>0</v>
      </c>
      <c r="O20" s="268"/>
      <c r="P20" s="422" t="s">
        <v>170</v>
      </c>
    </row>
    <row r="21" spans="1:17" ht="76.5" customHeight="1" x14ac:dyDescent="0.2">
      <c r="A21" s="379"/>
      <c r="B21" s="380"/>
      <c r="C21" s="93"/>
      <c r="D21" s="299"/>
      <c r="E21" s="539"/>
      <c r="F21" s="26"/>
      <c r="G21" s="298"/>
      <c r="H21" s="40"/>
      <c r="I21" s="31"/>
      <c r="J21" s="46"/>
      <c r="K21" s="493"/>
      <c r="L21" s="274"/>
      <c r="M21" s="274"/>
      <c r="N21" s="274"/>
      <c r="O21" s="274"/>
      <c r="P21" s="423"/>
    </row>
    <row r="22" spans="1:17" ht="58.5" customHeight="1" x14ac:dyDescent="0.2">
      <c r="A22" s="379"/>
      <c r="B22" s="380"/>
      <c r="C22" s="374"/>
      <c r="D22" s="276" t="s">
        <v>82</v>
      </c>
      <c r="E22" s="300"/>
      <c r="F22" s="301"/>
      <c r="G22" s="302"/>
      <c r="H22" s="213"/>
      <c r="I22" s="214"/>
      <c r="J22" s="303"/>
      <c r="K22" s="304" t="s">
        <v>29</v>
      </c>
      <c r="L22" s="277">
        <v>1</v>
      </c>
      <c r="M22" s="277">
        <v>1</v>
      </c>
      <c r="N22" s="277">
        <v>0</v>
      </c>
      <c r="O22" s="278"/>
      <c r="P22" s="395" t="s">
        <v>164</v>
      </c>
      <c r="Q22" s="18"/>
    </row>
    <row r="23" spans="1:17" ht="26.25" customHeight="1" x14ac:dyDescent="0.2">
      <c r="A23" s="379"/>
      <c r="B23" s="380"/>
      <c r="C23" s="374"/>
      <c r="D23" s="621" t="s">
        <v>47</v>
      </c>
      <c r="E23" s="623"/>
      <c r="F23" s="375"/>
      <c r="G23" s="22"/>
      <c r="H23" s="42"/>
      <c r="I23" s="32"/>
      <c r="J23" s="48"/>
      <c r="K23" s="208" t="s">
        <v>29</v>
      </c>
      <c r="L23" s="68">
        <v>1</v>
      </c>
      <c r="M23" s="68">
        <v>1</v>
      </c>
      <c r="N23" s="68">
        <v>1</v>
      </c>
      <c r="O23" s="60"/>
      <c r="P23" s="279"/>
      <c r="Q23" s="117"/>
    </row>
    <row r="24" spans="1:17" ht="16.5" customHeight="1" x14ac:dyDescent="0.2">
      <c r="A24" s="379"/>
      <c r="B24" s="380"/>
      <c r="C24" s="374"/>
      <c r="D24" s="622"/>
      <c r="E24" s="624"/>
      <c r="F24" s="376"/>
      <c r="G24" s="20"/>
      <c r="H24" s="40"/>
      <c r="I24" s="31"/>
      <c r="J24" s="46"/>
      <c r="K24" s="61"/>
      <c r="L24" s="281"/>
      <c r="M24" s="281"/>
      <c r="N24" s="281"/>
      <c r="O24" s="62"/>
      <c r="P24" s="280"/>
      <c r="Q24" s="117"/>
    </row>
    <row r="25" spans="1:17" ht="23.25" customHeight="1" x14ac:dyDescent="0.2">
      <c r="A25" s="473"/>
      <c r="B25" s="440"/>
      <c r="C25" s="441"/>
      <c r="D25" s="570" t="s">
        <v>102</v>
      </c>
      <c r="E25" s="442"/>
      <c r="F25" s="546"/>
      <c r="G25" s="305"/>
      <c r="H25" s="42"/>
      <c r="I25" s="32"/>
      <c r="J25" s="48"/>
      <c r="K25" s="391" t="s">
        <v>29</v>
      </c>
      <c r="L25" s="282">
        <v>1</v>
      </c>
      <c r="M25" s="282">
        <v>1</v>
      </c>
      <c r="N25" s="268">
        <v>0</v>
      </c>
      <c r="O25" s="268"/>
      <c r="P25" s="424" t="s">
        <v>164</v>
      </c>
      <c r="Q25" s="117"/>
    </row>
    <row r="26" spans="1:17" ht="41.25" customHeight="1" x14ac:dyDescent="0.2">
      <c r="A26" s="473"/>
      <c r="B26" s="440"/>
      <c r="C26" s="441"/>
      <c r="D26" s="571"/>
      <c r="E26" s="444"/>
      <c r="F26" s="548"/>
      <c r="G26" s="306"/>
      <c r="H26" s="40"/>
      <c r="I26" s="31"/>
      <c r="J26" s="46"/>
      <c r="K26" s="283"/>
      <c r="L26" s="284"/>
      <c r="M26" s="284"/>
      <c r="N26" s="284"/>
      <c r="O26" s="284"/>
      <c r="P26" s="425"/>
      <c r="Q26" s="90"/>
    </row>
    <row r="27" spans="1:17" ht="32.25" customHeight="1" x14ac:dyDescent="0.2">
      <c r="A27" s="473"/>
      <c r="B27" s="440"/>
      <c r="C27" s="441"/>
      <c r="D27" s="549" t="s">
        <v>135</v>
      </c>
      <c r="E27" s="442"/>
      <c r="F27" s="568"/>
      <c r="G27" s="305"/>
      <c r="H27" s="42"/>
      <c r="I27" s="32"/>
      <c r="J27" s="48"/>
      <c r="K27" s="288" t="s">
        <v>36</v>
      </c>
      <c r="L27" s="289">
        <v>100</v>
      </c>
      <c r="M27" s="289">
        <v>100</v>
      </c>
      <c r="N27" s="289">
        <v>100</v>
      </c>
      <c r="O27" s="290" t="s">
        <v>171</v>
      </c>
      <c r="P27" s="286"/>
      <c r="Q27" s="90"/>
    </row>
    <row r="28" spans="1:17" ht="58.5" customHeight="1" x14ac:dyDescent="0.2">
      <c r="A28" s="473"/>
      <c r="B28" s="440"/>
      <c r="C28" s="441"/>
      <c r="D28" s="550"/>
      <c r="E28" s="444"/>
      <c r="F28" s="569"/>
      <c r="G28" s="306"/>
      <c r="H28" s="40"/>
      <c r="I28" s="31"/>
      <c r="J28" s="46"/>
      <c r="K28" s="75" t="s">
        <v>46</v>
      </c>
      <c r="L28" s="68">
        <v>1</v>
      </c>
      <c r="M28" s="68">
        <v>0</v>
      </c>
      <c r="N28" s="68">
        <v>0</v>
      </c>
      <c r="O28" s="285" t="s">
        <v>172</v>
      </c>
      <c r="P28" s="287"/>
    </row>
    <row r="29" spans="1:17" ht="29.25" customHeight="1" x14ac:dyDescent="0.2">
      <c r="A29" s="379"/>
      <c r="B29" s="380"/>
      <c r="C29" s="374"/>
      <c r="D29" s="230" t="s">
        <v>63</v>
      </c>
      <c r="E29" s="300"/>
      <c r="F29" s="307"/>
      <c r="G29" s="308"/>
      <c r="H29" s="309"/>
      <c r="I29" s="310"/>
      <c r="J29" s="303"/>
      <c r="K29" s="311" t="s">
        <v>45</v>
      </c>
      <c r="L29" s="49">
        <v>1</v>
      </c>
      <c r="M29" s="49">
        <v>1</v>
      </c>
      <c r="N29" s="49">
        <v>1</v>
      </c>
      <c r="O29" s="63"/>
      <c r="P29" s="291"/>
      <c r="Q29" s="18"/>
    </row>
    <row r="30" spans="1:17" ht="80.25" customHeight="1" x14ac:dyDescent="0.2">
      <c r="A30" s="473"/>
      <c r="B30" s="440"/>
      <c r="C30" s="441"/>
      <c r="D30" s="381" t="s">
        <v>86</v>
      </c>
      <c r="E30" s="442"/>
      <c r="F30" s="546"/>
      <c r="G30" s="305"/>
      <c r="H30" s="42"/>
      <c r="I30" s="32"/>
      <c r="J30" s="48"/>
      <c r="K30" s="357" t="s">
        <v>103</v>
      </c>
      <c r="L30" s="358">
        <v>4</v>
      </c>
      <c r="M30" s="358">
        <v>4</v>
      </c>
      <c r="N30" s="358">
        <v>0</v>
      </c>
      <c r="O30" s="358"/>
      <c r="P30" s="293" t="s">
        <v>165</v>
      </c>
      <c r="Q30" s="117"/>
    </row>
    <row r="31" spans="1:17" ht="78" customHeight="1" x14ac:dyDescent="0.2">
      <c r="A31" s="473"/>
      <c r="B31" s="440"/>
      <c r="C31" s="441"/>
      <c r="D31" s="231"/>
      <c r="E31" s="443"/>
      <c r="F31" s="547"/>
      <c r="G31" s="87"/>
      <c r="H31" s="41"/>
      <c r="I31" s="28"/>
      <c r="J31" s="47"/>
      <c r="K31" s="88" t="s">
        <v>92</v>
      </c>
      <c r="L31" s="89">
        <v>2</v>
      </c>
      <c r="M31" s="89">
        <v>0</v>
      </c>
      <c r="N31" s="89">
        <v>0</v>
      </c>
      <c r="O31" s="89"/>
      <c r="P31" s="292" t="s">
        <v>166</v>
      </c>
      <c r="Q31" s="90"/>
    </row>
    <row r="32" spans="1:17" ht="26.25" customHeight="1" x14ac:dyDescent="0.2">
      <c r="A32" s="473"/>
      <c r="B32" s="440"/>
      <c r="C32" s="441"/>
      <c r="D32" s="382"/>
      <c r="E32" s="444"/>
      <c r="F32" s="548"/>
      <c r="G32" s="306"/>
      <c r="H32" s="40"/>
      <c r="I32" s="31"/>
      <c r="J32" s="46"/>
      <c r="K32" s="65" t="s">
        <v>84</v>
      </c>
      <c r="L32" s="64">
        <v>5</v>
      </c>
      <c r="M32" s="64">
        <v>5</v>
      </c>
      <c r="N32" s="64">
        <v>4</v>
      </c>
      <c r="O32" s="354" t="s">
        <v>156</v>
      </c>
      <c r="P32" s="355"/>
      <c r="Q32" s="160"/>
    </row>
    <row r="33" spans="1:16" ht="92.25" customHeight="1" x14ac:dyDescent="0.2">
      <c r="A33" s="379"/>
      <c r="B33" s="380"/>
      <c r="C33" s="374"/>
      <c r="D33" s="370" t="s">
        <v>67</v>
      </c>
      <c r="E33" s="313"/>
      <c r="F33" s="314"/>
      <c r="G33" s="315" t="s">
        <v>51</v>
      </c>
      <c r="H33" s="213"/>
      <c r="I33" s="214"/>
      <c r="J33" s="215"/>
      <c r="K33" s="367" t="s">
        <v>29</v>
      </c>
      <c r="L33" s="368">
        <v>1</v>
      </c>
      <c r="M33" s="368">
        <v>1</v>
      </c>
      <c r="N33" s="368">
        <v>0</v>
      </c>
      <c r="O33" s="369"/>
      <c r="P33" s="396" t="s">
        <v>173</v>
      </c>
    </row>
    <row r="34" spans="1:16" ht="51" customHeight="1" x14ac:dyDescent="0.2">
      <c r="A34" s="379"/>
      <c r="B34" s="380"/>
      <c r="C34" s="374"/>
      <c r="D34" s="394" t="s">
        <v>83</v>
      </c>
      <c r="E34" s="225" t="s">
        <v>42</v>
      </c>
      <c r="F34" s="26"/>
      <c r="G34" s="24"/>
      <c r="H34" s="40"/>
      <c r="I34" s="31"/>
      <c r="J34" s="46"/>
      <c r="K34" s="23" t="s">
        <v>90</v>
      </c>
      <c r="L34" s="52"/>
      <c r="M34" s="52"/>
      <c r="N34" s="52"/>
      <c r="O34" s="356" t="s">
        <v>167</v>
      </c>
      <c r="P34" s="397"/>
    </row>
    <row r="35" spans="1:16" ht="19.5" customHeight="1" thickBot="1" x14ac:dyDescent="0.25">
      <c r="A35" s="383"/>
      <c r="B35" s="384"/>
      <c r="C35" s="112"/>
      <c r="D35" s="238"/>
      <c r="E35" s="312"/>
      <c r="F35" s="113"/>
      <c r="G35" s="106" t="s">
        <v>6</v>
      </c>
      <c r="H35" s="107">
        <f>SUM(H15:H34)</f>
        <v>347</v>
      </c>
      <c r="I35" s="74">
        <f>SUM(I15:I34)</f>
        <v>340.2</v>
      </c>
      <c r="J35" s="74">
        <f>SUM(J15:J34)</f>
        <v>135.6</v>
      </c>
      <c r="K35" s="114"/>
      <c r="L35" s="56"/>
      <c r="M35" s="56"/>
      <c r="N35" s="56"/>
      <c r="O35" s="84"/>
      <c r="P35" s="85"/>
    </row>
    <row r="36" spans="1:16" ht="15.75" customHeight="1" x14ac:dyDescent="0.2">
      <c r="A36" s="482" t="s">
        <v>5</v>
      </c>
      <c r="B36" s="483" t="s">
        <v>5</v>
      </c>
      <c r="C36" s="616" t="s">
        <v>7</v>
      </c>
      <c r="D36" s="617" t="s">
        <v>58</v>
      </c>
      <c r="E36" s="224"/>
      <c r="F36" s="94" t="s">
        <v>27</v>
      </c>
      <c r="G36" s="97" t="s">
        <v>20</v>
      </c>
      <c r="H36" s="41">
        <v>761.7</v>
      </c>
      <c r="I36" s="79">
        <v>754.7</v>
      </c>
      <c r="J36" s="98">
        <v>474.4</v>
      </c>
      <c r="K36" s="95"/>
      <c r="L36" s="81"/>
      <c r="M36" s="81"/>
      <c r="N36" s="81"/>
      <c r="O36" s="161"/>
      <c r="P36" s="82"/>
    </row>
    <row r="37" spans="1:16" ht="18.75" customHeight="1" x14ac:dyDescent="0.2">
      <c r="A37" s="473"/>
      <c r="B37" s="440"/>
      <c r="C37" s="441"/>
      <c r="D37" s="618"/>
      <c r="E37" s="225"/>
      <c r="F37" s="26"/>
      <c r="G37" s="24" t="s">
        <v>55</v>
      </c>
      <c r="H37" s="40">
        <v>105.7</v>
      </c>
      <c r="I37" s="31">
        <v>105.7</v>
      </c>
      <c r="J37" s="46">
        <v>105.7</v>
      </c>
      <c r="K37" s="23"/>
      <c r="L37" s="52"/>
      <c r="M37" s="52"/>
      <c r="N37" s="52"/>
      <c r="O37" s="119"/>
      <c r="P37" s="177"/>
    </row>
    <row r="38" spans="1:16" ht="28.5" customHeight="1" x14ac:dyDescent="0.2">
      <c r="A38" s="473"/>
      <c r="B38" s="440"/>
      <c r="C38" s="441"/>
      <c r="D38" s="232" t="s">
        <v>73</v>
      </c>
      <c r="E38" s="226"/>
      <c r="F38" s="211"/>
      <c r="G38" s="212"/>
      <c r="H38" s="213"/>
      <c r="I38" s="214"/>
      <c r="J38" s="215"/>
      <c r="K38" s="216" t="s">
        <v>30</v>
      </c>
      <c r="L38" s="57">
        <v>50</v>
      </c>
      <c r="M38" s="57">
        <v>50</v>
      </c>
      <c r="N38" s="57">
        <v>50</v>
      </c>
      <c r="O38" s="165"/>
      <c r="P38" s="210"/>
    </row>
    <row r="39" spans="1:16" ht="38.25" customHeight="1" x14ac:dyDescent="0.2">
      <c r="A39" s="379"/>
      <c r="B39" s="380"/>
      <c r="C39" s="93"/>
      <c r="D39" s="233" t="s">
        <v>106</v>
      </c>
      <c r="E39" s="227"/>
      <c r="F39" s="39"/>
      <c r="G39" s="25"/>
      <c r="H39" s="41"/>
      <c r="I39" s="28"/>
      <c r="J39" s="47"/>
      <c r="K39" s="217" t="s">
        <v>32</v>
      </c>
      <c r="L39" s="218">
        <v>5</v>
      </c>
      <c r="M39" s="218">
        <v>5</v>
      </c>
      <c r="N39" s="218">
        <v>3</v>
      </c>
      <c r="O39" s="414" t="s">
        <v>174</v>
      </c>
      <c r="P39" s="416" t="s">
        <v>175</v>
      </c>
    </row>
    <row r="40" spans="1:16" ht="121.5" customHeight="1" x14ac:dyDescent="0.2">
      <c r="A40" s="379"/>
      <c r="B40" s="380"/>
      <c r="C40" s="93"/>
      <c r="D40" s="234" t="s">
        <v>155</v>
      </c>
      <c r="E40" s="228"/>
      <c r="F40" s="26"/>
      <c r="G40" s="24"/>
      <c r="H40" s="40"/>
      <c r="I40" s="31"/>
      <c r="J40" s="46"/>
      <c r="K40" s="219"/>
      <c r="L40" s="220"/>
      <c r="M40" s="220"/>
      <c r="N40" s="220"/>
      <c r="O40" s="415"/>
      <c r="P40" s="417"/>
    </row>
    <row r="41" spans="1:16" ht="39.75" customHeight="1" x14ac:dyDescent="0.2">
      <c r="A41" s="379"/>
      <c r="B41" s="380"/>
      <c r="C41" s="93"/>
      <c r="D41" s="256" t="s">
        <v>100</v>
      </c>
      <c r="E41" s="257"/>
      <c r="F41" s="258"/>
      <c r="G41" s="259"/>
      <c r="H41" s="260"/>
      <c r="I41" s="261"/>
      <c r="J41" s="262"/>
      <c r="K41" s="217" t="s">
        <v>94</v>
      </c>
      <c r="L41" s="248">
        <v>5</v>
      </c>
      <c r="M41" s="248">
        <v>5</v>
      </c>
      <c r="N41" s="248">
        <v>3</v>
      </c>
      <c r="O41" s="249"/>
      <c r="P41" s="416" t="s">
        <v>176</v>
      </c>
    </row>
    <row r="42" spans="1:16" ht="12.75" customHeight="1" x14ac:dyDescent="0.2">
      <c r="A42" s="379"/>
      <c r="B42" s="380"/>
      <c r="C42" s="93"/>
      <c r="D42" s="244" t="s">
        <v>101</v>
      </c>
      <c r="E42" s="229"/>
      <c r="F42" s="39"/>
      <c r="G42" s="25"/>
      <c r="H42" s="41"/>
      <c r="I42" s="28"/>
      <c r="J42" s="47"/>
      <c r="K42" s="250"/>
      <c r="L42" s="248"/>
      <c r="M42" s="248"/>
      <c r="N42" s="248"/>
      <c r="O42" s="251"/>
      <c r="P42" s="418"/>
    </row>
    <row r="43" spans="1:16" ht="14.25" customHeight="1" x14ac:dyDescent="0.2">
      <c r="A43" s="379"/>
      <c r="B43" s="380"/>
      <c r="C43" s="93"/>
      <c r="D43" s="245" t="s">
        <v>68</v>
      </c>
      <c r="E43" s="229"/>
      <c r="F43" s="39"/>
      <c r="G43" s="25"/>
      <c r="H43" s="41"/>
      <c r="I43" s="28"/>
      <c r="J43" s="47"/>
      <c r="K43" s="250"/>
      <c r="L43" s="248"/>
      <c r="M43" s="248"/>
      <c r="N43" s="248"/>
      <c r="O43" s="251"/>
      <c r="P43" s="418"/>
    </row>
    <row r="44" spans="1:16" ht="13.5" customHeight="1" x14ac:dyDescent="0.2">
      <c r="A44" s="379"/>
      <c r="B44" s="380"/>
      <c r="C44" s="93"/>
      <c r="D44" s="246" t="s">
        <v>74</v>
      </c>
      <c r="E44" s="229"/>
      <c r="F44" s="39"/>
      <c r="G44" s="25"/>
      <c r="H44" s="41"/>
      <c r="I44" s="28"/>
      <c r="J44" s="47"/>
      <c r="K44" s="250"/>
      <c r="L44" s="248"/>
      <c r="M44" s="248"/>
      <c r="N44" s="248"/>
      <c r="O44" s="251"/>
      <c r="P44" s="418"/>
    </row>
    <row r="45" spans="1:16" ht="27" customHeight="1" x14ac:dyDescent="0.2">
      <c r="A45" s="379"/>
      <c r="B45" s="380"/>
      <c r="C45" s="93"/>
      <c r="D45" s="245" t="s">
        <v>85</v>
      </c>
      <c r="E45" s="229"/>
      <c r="F45" s="39"/>
      <c r="G45" s="25"/>
      <c r="H45" s="99"/>
      <c r="I45" s="115"/>
      <c r="J45" s="47"/>
      <c r="K45" s="250"/>
      <c r="L45" s="248"/>
      <c r="M45" s="248"/>
      <c r="N45" s="248"/>
      <c r="O45" s="251"/>
      <c r="P45" s="419"/>
    </row>
    <row r="46" spans="1:16" ht="17.25" customHeight="1" x14ac:dyDescent="0.2">
      <c r="A46" s="379"/>
      <c r="B46" s="380"/>
      <c r="C46" s="93"/>
      <c r="D46" s="247" t="s">
        <v>88</v>
      </c>
      <c r="E46" s="228"/>
      <c r="F46" s="26"/>
      <c r="G46" s="66"/>
      <c r="H46" s="263"/>
      <c r="I46" s="264"/>
      <c r="J46" s="265"/>
      <c r="K46" s="252"/>
      <c r="L46" s="220"/>
      <c r="M46" s="220"/>
      <c r="N46" s="220"/>
      <c r="O46" s="253"/>
      <c r="P46" s="254"/>
    </row>
    <row r="47" spans="1:16" ht="18" customHeight="1" thickBot="1" x14ac:dyDescent="0.25">
      <c r="A47" s="379"/>
      <c r="B47" s="380"/>
      <c r="C47" s="374"/>
      <c r="D47" s="255"/>
      <c r="E47" s="372"/>
      <c r="F47" s="373"/>
      <c r="G47" s="106" t="s">
        <v>6</v>
      </c>
      <c r="H47" s="107">
        <f>SUM(H36:H46)</f>
        <v>867.4</v>
      </c>
      <c r="I47" s="74">
        <f>SUM(I36:I46)</f>
        <v>860.4</v>
      </c>
      <c r="J47" s="141">
        <f>SUM(J36:J46)</f>
        <v>580.1</v>
      </c>
      <c r="K47" s="108"/>
      <c r="L47" s="92"/>
      <c r="M47" s="92"/>
      <c r="N47" s="92"/>
      <c r="O47" s="163"/>
      <c r="P47" s="179"/>
    </row>
    <row r="48" spans="1:16" ht="13.5" thickBot="1" x14ac:dyDescent="0.25">
      <c r="A48" s="383" t="s">
        <v>5</v>
      </c>
      <c r="B48" s="27" t="s">
        <v>5</v>
      </c>
      <c r="C48" s="431" t="s">
        <v>8</v>
      </c>
      <c r="D48" s="431"/>
      <c r="E48" s="431"/>
      <c r="F48" s="431"/>
      <c r="G48" s="431"/>
      <c r="H48" s="43">
        <f>H47+H35</f>
        <v>1214.4000000000001</v>
      </c>
      <c r="I48" s="139">
        <f>I47+I35</f>
        <v>1200.5999999999999</v>
      </c>
      <c r="J48" s="176">
        <f>J47+J35</f>
        <v>715.7</v>
      </c>
      <c r="K48" s="609"/>
      <c r="L48" s="434"/>
      <c r="M48" s="434"/>
      <c r="N48" s="434"/>
      <c r="O48" s="434"/>
      <c r="P48" s="435"/>
    </row>
    <row r="49" spans="1:16" ht="17.25" customHeight="1" thickBot="1" x14ac:dyDescent="0.25">
      <c r="A49" s="15" t="s">
        <v>5</v>
      </c>
      <c r="B49" s="6" t="s">
        <v>7</v>
      </c>
      <c r="C49" s="542" t="s">
        <v>31</v>
      </c>
      <c r="D49" s="543"/>
      <c r="E49" s="543"/>
      <c r="F49" s="543"/>
      <c r="G49" s="543"/>
      <c r="H49" s="543"/>
      <c r="I49" s="543"/>
      <c r="J49" s="543"/>
      <c r="K49" s="543"/>
      <c r="L49" s="543"/>
      <c r="M49" s="543"/>
      <c r="N49" s="543"/>
      <c r="O49" s="543"/>
      <c r="P49" s="544"/>
    </row>
    <row r="50" spans="1:16" ht="27.75" customHeight="1" x14ac:dyDescent="0.2">
      <c r="A50" s="379" t="s">
        <v>5</v>
      </c>
      <c r="B50" s="380" t="s">
        <v>7</v>
      </c>
      <c r="C50" s="109" t="s">
        <v>5</v>
      </c>
      <c r="D50" s="388" t="s">
        <v>48</v>
      </c>
      <c r="E50" s="235"/>
      <c r="F50" s="35" t="s">
        <v>27</v>
      </c>
      <c r="G50" s="67" t="s">
        <v>20</v>
      </c>
      <c r="H50" s="103">
        <v>72.7</v>
      </c>
      <c r="I50" s="103">
        <v>81</v>
      </c>
      <c r="J50" s="104">
        <v>80.099999999999994</v>
      </c>
      <c r="K50" s="17"/>
      <c r="L50" s="54"/>
      <c r="M50" s="54"/>
      <c r="N50" s="54"/>
      <c r="O50" s="164"/>
      <c r="P50" s="180"/>
    </row>
    <row r="51" spans="1:16" ht="27" customHeight="1" x14ac:dyDescent="0.2">
      <c r="A51" s="473"/>
      <c r="B51" s="440"/>
      <c r="C51" s="531"/>
      <c r="D51" s="532" t="s">
        <v>33</v>
      </c>
      <c r="E51" s="614" t="s">
        <v>43</v>
      </c>
      <c r="F51" s="568"/>
      <c r="G51" s="140"/>
      <c r="H51" s="42"/>
      <c r="I51" s="42"/>
      <c r="J51" s="32"/>
      <c r="K51" s="58" t="s">
        <v>70</v>
      </c>
      <c r="L51" s="55">
        <v>80</v>
      </c>
      <c r="M51" s="55">
        <v>80</v>
      </c>
      <c r="N51" s="55">
        <v>95</v>
      </c>
      <c r="O51" s="426"/>
      <c r="P51" s="181"/>
    </row>
    <row r="52" spans="1:16" ht="27" customHeight="1" x14ac:dyDescent="0.2">
      <c r="A52" s="473"/>
      <c r="B52" s="440"/>
      <c r="C52" s="531"/>
      <c r="D52" s="533"/>
      <c r="E52" s="615"/>
      <c r="F52" s="569"/>
      <c r="G52" s="128"/>
      <c r="H52" s="40"/>
      <c r="I52" s="40"/>
      <c r="J52" s="31"/>
      <c r="K52" s="59" t="s">
        <v>34</v>
      </c>
      <c r="L52" s="52">
        <v>5</v>
      </c>
      <c r="M52" s="52">
        <v>5</v>
      </c>
      <c r="N52" s="52">
        <v>5</v>
      </c>
      <c r="O52" s="427"/>
      <c r="P52" s="177"/>
    </row>
    <row r="53" spans="1:16" ht="65.25" customHeight="1" x14ac:dyDescent="0.2">
      <c r="A53" s="379"/>
      <c r="B53" s="380"/>
      <c r="C53" s="387"/>
      <c r="D53" s="237" t="s">
        <v>69</v>
      </c>
      <c r="E53" s="372"/>
      <c r="F53" s="373"/>
      <c r="G53" s="128"/>
      <c r="H53" s="40"/>
      <c r="I53" s="40"/>
      <c r="J53" s="31"/>
      <c r="K53" s="59" t="s">
        <v>72</v>
      </c>
      <c r="L53" s="52">
        <v>2</v>
      </c>
      <c r="M53" s="52">
        <v>2</v>
      </c>
      <c r="N53" s="52">
        <v>2</v>
      </c>
      <c r="O53" s="316"/>
      <c r="P53" s="177"/>
    </row>
    <row r="54" spans="1:16" ht="29.25" customHeight="1" x14ac:dyDescent="0.2">
      <c r="A54" s="379"/>
      <c r="B54" s="380"/>
      <c r="C54" s="387"/>
      <c r="D54" s="377" t="s">
        <v>59</v>
      </c>
      <c r="E54" s="317"/>
      <c r="F54" s="318"/>
      <c r="G54" s="319"/>
      <c r="H54" s="213"/>
      <c r="I54" s="213"/>
      <c r="J54" s="214"/>
      <c r="K54" s="320" t="s">
        <v>60</v>
      </c>
      <c r="L54" s="57">
        <v>100</v>
      </c>
      <c r="M54" s="57">
        <v>100</v>
      </c>
      <c r="N54" s="57">
        <v>100</v>
      </c>
      <c r="O54" s="232"/>
      <c r="P54" s="182"/>
    </row>
    <row r="55" spans="1:16" ht="19.5" customHeight="1" thickBot="1" x14ac:dyDescent="0.25">
      <c r="A55" s="379"/>
      <c r="B55" s="380"/>
      <c r="C55" s="387"/>
      <c r="D55" s="238"/>
      <c r="E55" s="236"/>
      <c r="F55" s="39"/>
      <c r="G55" s="106" t="s">
        <v>6</v>
      </c>
      <c r="H55" s="107">
        <f>SUM(H50:H54)</f>
        <v>72.7</v>
      </c>
      <c r="I55" s="107">
        <f>SUM(I50:I54)</f>
        <v>81</v>
      </c>
      <c r="J55" s="74">
        <f>SUM(J50:J54)</f>
        <v>80.099999999999994</v>
      </c>
      <c r="K55" s="23"/>
      <c r="L55" s="52"/>
      <c r="M55" s="52"/>
      <c r="N55" s="52"/>
      <c r="O55" s="238"/>
      <c r="P55" s="85"/>
    </row>
    <row r="56" spans="1:16" ht="13.5" thickBot="1" x14ac:dyDescent="0.25">
      <c r="A56" s="14" t="s">
        <v>5</v>
      </c>
      <c r="B56" s="6" t="s">
        <v>7</v>
      </c>
      <c r="C56" s="431" t="s">
        <v>8</v>
      </c>
      <c r="D56" s="431"/>
      <c r="E56" s="431"/>
      <c r="F56" s="431"/>
      <c r="G56" s="431"/>
      <c r="H56" s="44">
        <f>H55</f>
        <v>72.7</v>
      </c>
      <c r="I56" s="44">
        <f>I55</f>
        <v>81</v>
      </c>
      <c r="J56" s="44">
        <f t="shared" ref="J56" si="0">J55</f>
        <v>80.099999999999994</v>
      </c>
      <c r="K56" s="609"/>
      <c r="L56" s="434"/>
      <c r="M56" s="434"/>
      <c r="N56" s="434"/>
      <c r="O56" s="434"/>
      <c r="P56" s="435"/>
    </row>
    <row r="57" spans="1:16" ht="17.25" customHeight="1" thickBot="1" x14ac:dyDescent="0.25">
      <c r="A57" s="15" t="s">
        <v>5</v>
      </c>
      <c r="B57" s="6" t="s">
        <v>21</v>
      </c>
      <c r="C57" s="610" t="s">
        <v>53</v>
      </c>
      <c r="D57" s="611"/>
      <c r="E57" s="612"/>
      <c r="F57" s="612"/>
      <c r="G57" s="611"/>
      <c r="H57" s="611"/>
      <c r="I57" s="611"/>
      <c r="J57" s="611"/>
      <c r="K57" s="611"/>
      <c r="L57" s="611"/>
      <c r="M57" s="611"/>
      <c r="N57" s="611"/>
      <c r="O57" s="611"/>
      <c r="P57" s="613"/>
    </row>
    <row r="58" spans="1:16" ht="21" customHeight="1" x14ac:dyDescent="0.2">
      <c r="A58" s="129" t="s">
        <v>5</v>
      </c>
      <c r="B58" s="390" t="s">
        <v>21</v>
      </c>
      <c r="C58" s="392" t="s">
        <v>5</v>
      </c>
      <c r="D58" s="534" t="s">
        <v>54</v>
      </c>
      <c r="E58" s="536"/>
      <c r="F58" s="326" t="s">
        <v>27</v>
      </c>
      <c r="G58" s="136" t="s">
        <v>20</v>
      </c>
      <c r="H58" s="80">
        <v>58.5</v>
      </c>
      <c r="I58" s="79">
        <f>58.5+1.5+5.5</f>
        <v>65.5</v>
      </c>
      <c r="J58" s="79">
        <v>16.399999999999999</v>
      </c>
      <c r="K58" s="137"/>
      <c r="L58" s="81"/>
      <c r="M58" s="81"/>
      <c r="N58" s="81"/>
      <c r="O58" s="161"/>
      <c r="P58" s="82"/>
    </row>
    <row r="59" spans="1:16" ht="18.75" customHeight="1" x14ac:dyDescent="0.2">
      <c r="A59" s="130"/>
      <c r="B59" s="380"/>
      <c r="C59" s="385"/>
      <c r="D59" s="535"/>
      <c r="E59" s="537"/>
      <c r="F59" s="327" t="s">
        <v>76</v>
      </c>
      <c r="G59" s="128" t="s">
        <v>20</v>
      </c>
      <c r="H59" s="40">
        <v>20</v>
      </c>
      <c r="I59" s="31">
        <v>20</v>
      </c>
      <c r="J59" s="31">
        <v>14.3</v>
      </c>
      <c r="K59" s="138"/>
      <c r="L59" s="52"/>
      <c r="M59" s="52"/>
      <c r="N59" s="52"/>
      <c r="O59" s="119"/>
      <c r="P59" s="177"/>
    </row>
    <row r="60" spans="1:16" ht="28.5" customHeight="1" x14ac:dyDescent="0.2">
      <c r="A60" s="130"/>
      <c r="B60" s="380"/>
      <c r="C60" s="385"/>
      <c r="D60" s="323" t="s">
        <v>35</v>
      </c>
      <c r="E60" s="335"/>
      <c r="F60" s="328"/>
      <c r="G60" s="302"/>
      <c r="H60" s="213"/>
      <c r="I60" s="214"/>
      <c r="J60" s="214"/>
      <c r="K60" s="127" t="s">
        <v>37</v>
      </c>
      <c r="L60" s="53">
        <v>2</v>
      </c>
      <c r="M60" s="53">
        <v>2</v>
      </c>
      <c r="N60" s="53">
        <v>2</v>
      </c>
      <c r="O60" s="162"/>
      <c r="P60" s="178"/>
    </row>
    <row r="61" spans="1:16" ht="130.5" customHeight="1" x14ac:dyDescent="0.2">
      <c r="A61" s="130"/>
      <c r="B61" s="380"/>
      <c r="C61" s="110"/>
      <c r="D61" s="299" t="s">
        <v>75</v>
      </c>
      <c r="E61" s="336"/>
      <c r="F61" s="329"/>
      <c r="G61" s="128"/>
      <c r="H61" s="40"/>
      <c r="I61" s="31"/>
      <c r="J61" s="31"/>
      <c r="K61" s="343" t="s">
        <v>38</v>
      </c>
      <c r="L61" s="341">
        <v>1</v>
      </c>
      <c r="M61" s="341">
        <v>1</v>
      </c>
      <c r="N61" s="341">
        <v>0</v>
      </c>
      <c r="O61" s="342"/>
      <c r="P61" s="359" t="s">
        <v>177</v>
      </c>
    </row>
    <row r="62" spans="1:16" ht="105.75" customHeight="1" x14ac:dyDescent="0.2">
      <c r="A62" s="130"/>
      <c r="B62" s="380"/>
      <c r="C62" s="385"/>
      <c r="D62" s="247" t="s">
        <v>61</v>
      </c>
      <c r="E62" s="337" t="s">
        <v>49</v>
      </c>
      <c r="F62" s="329"/>
      <c r="G62" s="128"/>
      <c r="H62" s="40"/>
      <c r="I62" s="31"/>
      <c r="J62" s="31"/>
      <c r="K62" s="340" t="s">
        <v>38</v>
      </c>
      <c r="L62" s="341">
        <v>1</v>
      </c>
      <c r="M62" s="341">
        <v>1</v>
      </c>
      <c r="N62" s="341">
        <v>0</v>
      </c>
      <c r="O62" s="342"/>
      <c r="P62" s="359" t="s">
        <v>162</v>
      </c>
    </row>
    <row r="63" spans="1:16" ht="44.25" customHeight="1" x14ac:dyDescent="0.2">
      <c r="A63" s="130"/>
      <c r="B63" s="380"/>
      <c r="C63" s="110"/>
      <c r="D63" s="322" t="s">
        <v>161</v>
      </c>
      <c r="E63" s="336"/>
      <c r="F63" s="329"/>
      <c r="G63" s="128"/>
      <c r="H63" s="40"/>
      <c r="I63" s="31"/>
      <c r="J63" s="31"/>
      <c r="K63" s="138" t="s">
        <v>62</v>
      </c>
      <c r="L63" s="51">
        <v>1</v>
      </c>
      <c r="M63" s="51">
        <v>1</v>
      </c>
      <c r="N63" s="51">
        <v>1</v>
      </c>
      <c r="O63" s="361" t="s">
        <v>178</v>
      </c>
      <c r="P63" s="83"/>
    </row>
    <row r="64" spans="1:16" ht="81" customHeight="1" x14ac:dyDescent="0.2">
      <c r="A64" s="130"/>
      <c r="B64" s="380"/>
      <c r="C64" s="110"/>
      <c r="D64" s="382" t="s">
        <v>64</v>
      </c>
      <c r="E64" s="336"/>
      <c r="F64" s="327"/>
      <c r="G64" s="128"/>
      <c r="H64" s="40"/>
      <c r="I64" s="31"/>
      <c r="J64" s="31"/>
      <c r="K64" s="321" t="s">
        <v>71</v>
      </c>
      <c r="L64" s="57">
        <v>1</v>
      </c>
      <c r="M64" s="57">
        <v>1</v>
      </c>
      <c r="N64" s="57">
        <v>2</v>
      </c>
      <c r="O64" s="360" t="s">
        <v>179</v>
      </c>
      <c r="P64" s="182"/>
    </row>
    <row r="65" spans="1:28" ht="36" customHeight="1" x14ac:dyDescent="0.2">
      <c r="A65" s="130"/>
      <c r="B65" s="380"/>
      <c r="C65" s="110"/>
      <c r="D65" s="230" t="s">
        <v>99</v>
      </c>
      <c r="E65" s="338"/>
      <c r="F65" s="330" t="s">
        <v>76</v>
      </c>
      <c r="G65" s="302"/>
      <c r="H65" s="213"/>
      <c r="I65" s="214"/>
      <c r="J65" s="214"/>
      <c r="K65" s="325" t="s">
        <v>98</v>
      </c>
      <c r="L65" s="57">
        <v>1</v>
      </c>
      <c r="M65" s="57">
        <v>1</v>
      </c>
      <c r="N65" s="57">
        <v>1</v>
      </c>
      <c r="O65" s="165"/>
      <c r="P65" s="182"/>
    </row>
    <row r="66" spans="1:28" ht="13.5" thickBot="1" x14ac:dyDescent="0.25">
      <c r="A66" s="131"/>
      <c r="B66" s="384"/>
      <c r="C66" s="105"/>
      <c r="D66" s="240"/>
      <c r="E66" s="339"/>
      <c r="F66" s="331"/>
      <c r="G66" s="324" t="s">
        <v>6</v>
      </c>
      <c r="H66" s="107">
        <f>SUM(H58:H65)</f>
        <v>78.5</v>
      </c>
      <c r="I66" s="74">
        <f>SUM(I58:I65)</f>
        <v>85.5</v>
      </c>
      <c r="J66" s="74">
        <f>SUM(J58:J65)</f>
        <v>30.7</v>
      </c>
      <c r="K66" s="132"/>
      <c r="L66" s="133"/>
      <c r="M66" s="133"/>
      <c r="N66" s="133"/>
      <c r="O66" s="166"/>
      <c r="P66" s="183"/>
    </row>
    <row r="67" spans="1:28" ht="15" customHeight="1" x14ac:dyDescent="0.2">
      <c r="A67" s="482" t="s">
        <v>5</v>
      </c>
      <c r="B67" s="440" t="s">
        <v>21</v>
      </c>
      <c r="C67" s="476" t="s">
        <v>7</v>
      </c>
      <c r="D67" s="241" t="s">
        <v>97</v>
      </c>
      <c r="E67" s="528" t="s">
        <v>49</v>
      </c>
      <c r="F67" s="332" t="s">
        <v>44</v>
      </c>
      <c r="G67" s="124" t="s">
        <v>20</v>
      </c>
      <c r="H67" s="126">
        <v>113.7</v>
      </c>
      <c r="I67" s="125">
        <v>133.6</v>
      </c>
      <c r="J67" s="126">
        <v>80.400000000000006</v>
      </c>
      <c r="K67" s="490" t="s">
        <v>87</v>
      </c>
      <c r="L67" s="51">
        <v>50</v>
      </c>
      <c r="M67" s="51">
        <v>100</v>
      </c>
      <c r="N67" s="51">
        <v>90</v>
      </c>
      <c r="O67" s="428" t="s">
        <v>157</v>
      </c>
      <c r="P67" s="83"/>
      <c r="Q67" s="71"/>
      <c r="R67" s="71"/>
      <c r="S67" s="90"/>
      <c r="T67" s="90"/>
      <c r="U67" s="90"/>
      <c r="V67" s="90"/>
      <c r="W67" s="90"/>
      <c r="X67" s="90"/>
      <c r="Y67" s="90"/>
      <c r="Z67" s="90"/>
      <c r="AA67" s="90"/>
      <c r="AB67" s="90"/>
    </row>
    <row r="68" spans="1:28" ht="24.75" customHeight="1" x14ac:dyDescent="0.2">
      <c r="A68" s="473"/>
      <c r="B68" s="440"/>
      <c r="C68" s="476"/>
      <c r="D68" s="530" t="s">
        <v>89</v>
      </c>
      <c r="E68" s="528"/>
      <c r="F68" s="333"/>
      <c r="G68" s="1"/>
      <c r="H68" s="41"/>
      <c r="I68" s="28"/>
      <c r="J68" s="41"/>
      <c r="K68" s="491"/>
      <c r="L68" s="116"/>
      <c r="M68" s="116"/>
      <c r="N68" s="116"/>
      <c r="O68" s="429"/>
      <c r="P68" s="184"/>
      <c r="Q68" s="71"/>
      <c r="R68" s="71"/>
      <c r="S68" s="90"/>
      <c r="T68" s="90"/>
      <c r="U68" s="90"/>
      <c r="V68" s="90"/>
      <c r="W68" s="90"/>
      <c r="X68" s="90"/>
      <c r="Y68" s="90"/>
      <c r="Z68" s="90"/>
      <c r="AA68" s="90"/>
      <c r="AB68" s="90"/>
    </row>
    <row r="69" spans="1:28" s="3" customFormat="1" ht="30.75" customHeight="1" x14ac:dyDescent="0.2">
      <c r="A69" s="473"/>
      <c r="B69" s="440"/>
      <c r="C69" s="476"/>
      <c r="D69" s="530"/>
      <c r="E69" s="528"/>
      <c r="F69" s="332"/>
      <c r="G69" s="24"/>
      <c r="H69" s="123"/>
      <c r="I69" s="69"/>
      <c r="J69" s="69"/>
      <c r="K69" s="488" t="s">
        <v>104</v>
      </c>
      <c r="L69" s="72">
        <v>100</v>
      </c>
      <c r="M69" s="72">
        <v>100</v>
      </c>
      <c r="N69" s="344">
        <v>100</v>
      </c>
      <c r="O69" s="167"/>
      <c r="P69" s="185"/>
    </row>
    <row r="70" spans="1:28" ht="17.25" customHeight="1" thickBot="1" x14ac:dyDescent="0.25">
      <c r="A70" s="474"/>
      <c r="B70" s="475"/>
      <c r="C70" s="477"/>
      <c r="D70" s="242"/>
      <c r="E70" s="529"/>
      <c r="F70" s="334"/>
      <c r="G70" s="16" t="s">
        <v>6</v>
      </c>
      <c r="H70" s="107">
        <f>SUM(H67:H69)</f>
        <v>113.7</v>
      </c>
      <c r="I70" s="74">
        <f>SUM(I67:I69)</f>
        <v>133.6</v>
      </c>
      <c r="J70" s="73">
        <f>SUM(J67:J69)</f>
        <v>80.400000000000006</v>
      </c>
      <c r="K70" s="489"/>
      <c r="L70" s="56"/>
      <c r="M70" s="56"/>
      <c r="N70" s="56"/>
      <c r="O70" s="84"/>
      <c r="P70" s="85"/>
    </row>
    <row r="71" spans="1:28" ht="36.75" customHeight="1" x14ac:dyDescent="0.2">
      <c r="A71" s="378" t="s">
        <v>5</v>
      </c>
      <c r="B71" s="76" t="s">
        <v>21</v>
      </c>
      <c r="C71" s="392" t="s">
        <v>21</v>
      </c>
      <c r="D71" s="393" t="s">
        <v>105</v>
      </c>
      <c r="E71" s="445"/>
      <c r="F71" s="389" t="s">
        <v>76</v>
      </c>
      <c r="G71" s="345" t="s">
        <v>20</v>
      </c>
      <c r="H71" s="346">
        <v>67.5</v>
      </c>
      <c r="I71" s="346">
        <v>18.600000000000001</v>
      </c>
      <c r="J71" s="346">
        <v>13.8</v>
      </c>
      <c r="K71" s="347" t="s">
        <v>112</v>
      </c>
      <c r="L71" s="348">
        <v>0</v>
      </c>
      <c r="M71" s="348">
        <v>1</v>
      </c>
      <c r="N71" s="348">
        <v>1</v>
      </c>
      <c r="O71" s="349"/>
      <c r="P71" s="350"/>
    </row>
    <row r="72" spans="1:28" ht="18.75" customHeight="1" thickBot="1" x14ac:dyDescent="0.25">
      <c r="A72" s="383"/>
      <c r="B72" s="77"/>
      <c r="C72" s="386"/>
      <c r="D72" s="243"/>
      <c r="E72" s="446"/>
      <c r="F72" s="70"/>
      <c r="G72" s="16" t="s">
        <v>6</v>
      </c>
      <c r="H72" s="78">
        <f>SUM(H71:H71)</f>
        <v>67.5</v>
      </c>
      <c r="I72" s="78">
        <f>SUM(I71:I71)</f>
        <v>18.600000000000001</v>
      </c>
      <c r="J72" s="78">
        <f>SUM(J71:J71)</f>
        <v>13.8</v>
      </c>
      <c r="K72" s="207"/>
      <c r="L72" s="168"/>
      <c r="M72" s="134"/>
      <c r="N72" s="134"/>
      <c r="O72" s="168"/>
      <c r="P72" s="135"/>
    </row>
    <row r="73" spans="1:28" ht="17.25" customHeight="1" x14ac:dyDescent="0.2">
      <c r="A73" s="482" t="s">
        <v>5</v>
      </c>
      <c r="B73" s="483" t="s">
        <v>21</v>
      </c>
      <c r="C73" s="494" t="s">
        <v>22</v>
      </c>
      <c r="D73" s="495" t="s">
        <v>111</v>
      </c>
      <c r="E73" s="486" t="s">
        <v>91</v>
      </c>
      <c r="F73" s="471" t="s">
        <v>76</v>
      </c>
      <c r="G73" s="120" t="s">
        <v>20</v>
      </c>
      <c r="H73" s="79">
        <v>3</v>
      </c>
      <c r="I73" s="79">
        <v>4.0999999999999996</v>
      </c>
      <c r="J73" s="351">
        <v>4</v>
      </c>
      <c r="K73" s="145" t="s">
        <v>95</v>
      </c>
      <c r="L73" s="142">
        <v>1</v>
      </c>
      <c r="M73" s="81">
        <v>1</v>
      </c>
      <c r="N73" s="81">
        <v>1</v>
      </c>
      <c r="O73" s="169"/>
      <c r="P73" s="82"/>
    </row>
    <row r="74" spans="1:28" ht="21" customHeight="1" x14ac:dyDescent="0.2">
      <c r="A74" s="473"/>
      <c r="B74" s="440"/>
      <c r="C74" s="476"/>
      <c r="D74" s="496"/>
      <c r="E74" s="487"/>
      <c r="F74" s="472"/>
      <c r="G74" s="121"/>
      <c r="H74" s="31"/>
      <c r="I74" s="31"/>
      <c r="J74" s="159"/>
      <c r="K74" s="144"/>
      <c r="L74" s="118"/>
      <c r="M74" s="51"/>
      <c r="N74" s="51"/>
      <c r="O74" s="50"/>
      <c r="P74" s="83"/>
    </row>
    <row r="75" spans="1:28" ht="17.25" customHeight="1" thickBot="1" x14ac:dyDescent="0.25">
      <c r="A75" s="383"/>
      <c r="B75" s="384"/>
      <c r="C75" s="386"/>
      <c r="D75" s="497"/>
      <c r="E75" s="239"/>
      <c r="F75" s="86"/>
      <c r="G75" s="16" t="s">
        <v>6</v>
      </c>
      <c r="H75" s="78">
        <f>H73</f>
        <v>3</v>
      </c>
      <c r="I75" s="78">
        <f>I73</f>
        <v>4.0999999999999996</v>
      </c>
      <c r="J75" s="78">
        <f t="shared" ref="J75" si="1">J73</f>
        <v>4</v>
      </c>
      <c r="K75" s="143"/>
      <c r="L75" s="84"/>
      <c r="M75" s="56"/>
      <c r="N75" s="56"/>
      <c r="O75" s="170"/>
      <c r="P75" s="85"/>
    </row>
    <row r="76" spans="1:28" ht="156.75" customHeight="1" x14ac:dyDescent="0.2">
      <c r="A76" s="473" t="s">
        <v>5</v>
      </c>
      <c r="B76" s="440" t="s">
        <v>21</v>
      </c>
      <c r="C76" s="476" t="s">
        <v>23</v>
      </c>
      <c r="D76" s="478" t="s">
        <v>77</v>
      </c>
      <c r="E76" s="480" t="s">
        <v>78</v>
      </c>
      <c r="F76" s="412" t="s">
        <v>27</v>
      </c>
      <c r="G76" s="122" t="s">
        <v>20</v>
      </c>
      <c r="H76" s="33">
        <v>14.5</v>
      </c>
      <c r="I76" s="33">
        <v>13</v>
      </c>
      <c r="J76" s="33">
        <v>3.3</v>
      </c>
      <c r="K76" s="484" t="s">
        <v>79</v>
      </c>
      <c r="L76" s="362">
        <v>2</v>
      </c>
      <c r="M76" s="248">
        <v>2</v>
      </c>
      <c r="N76" s="248">
        <v>0</v>
      </c>
      <c r="O76" s="251"/>
      <c r="P76" s="363" t="s">
        <v>180</v>
      </c>
    </row>
    <row r="77" spans="1:28" ht="16.5" customHeight="1" thickBot="1" x14ac:dyDescent="0.25">
      <c r="A77" s="474"/>
      <c r="B77" s="475"/>
      <c r="C77" s="477"/>
      <c r="D77" s="479"/>
      <c r="E77" s="481"/>
      <c r="F77" s="413"/>
      <c r="G77" s="16" t="s">
        <v>6</v>
      </c>
      <c r="H77" s="36">
        <f t="shared" ref="H77:J77" si="2">H76</f>
        <v>14.5</v>
      </c>
      <c r="I77" s="36">
        <f t="shared" ref="I77" si="3">I76</f>
        <v>13</v>
      </c>
      <c r="J77" s="36">
        <f t="shared" si="2"/>
        <v>3.3</v>
      </c>
      <c r="K77" s="485"/>
      <c r="L77" s="364"/>
      <c r="M77" s="364"/>
      <c r="N77" s="364"/>
      <c r="O77" s="365"/>
      <c r="P77" s="366"/>
    </row>
    <row r="78" spans="1:28" ht="14.25" customHeight="1" thickBot="1" x14ac:dyDescent="0.25">
      <c r="A78" s="14" t="s">
        <v>5</v>
      </c>
      <c r="B78" s="6" t="s">
        <v>21</v>
      </c>
      <c r="C78" s="430" t="s">
        <v>8</v>
      </c>
      <c r="D78" s="431"/>
      <c r="E78" s="431"/>
      <c r="F78" s="431"/>
      <c r="G78" s="431"/>
      <c r="H78" s="34">
        <f>H70+H66+H72+H77+H75</f>
        <v>277.2</v>
      </c>
      <c r="I78" s="34">
        <f>I70+I66+I72+I77+I75</f>
        <v>254.8</v>
      </c>
      <c r="J78" s="34">
        <f>J70+J66+J72+J77+J75</f>
        <v>132.19999999999999</v>
      </c>
      <c r="K78" s="434"/>
      <c r="L78" s="434"/>
      <c r="M78" s="434"/>
      <c r="N78" s="434"/>
      <c r="O78" s="434"/>
      <c r="P78" s="435"/>
    </row>
    <row r="79" spans="1:28" ht="14.25" customHeight="1" thickBot="1" x14ac:dyDescent="0.25">
      <c r="A79" s="15" t="s">
        <v>5</v>
      </c>
      <c r="B79" s="436" t="s">
        <v>9</v>
      </c>
      <c r="C79" s="437"/>
      <c r="D79" s="437"/>
      <c r="E79" s="437"/>
      <c r="F79" s="437"/>
      <c r="G79" s="437"/>
      <c r="H79" s="37">
        <f>H78+H56+H48</f>
        <v>1564.3</v>
      </c>
      <c r="I79" s="37">
        <f>I78+I56+I48</f>
        <v>1536.4</v>
      </c>
      <c r="J79" s="37">
        <f>J78+J56+J48</f>
        <v>928</v>
      </c>
      <c r="K79" s="438"/>
      <c r="L79" s="438"/>
      <c r="M79" s="438"/>
      <c r="N79" s="438"/>
      <c r="O79" s="438"/>
      <c r="P79" s="439"/>
    </row>
    <row r="80" spans="1:28" ht="14.25" customHeight="1" thickBot="1" x14ac:dyDescent="0.25">
      <c r="A80" s="11" t="s">
        <v>5</v>
      </c>
      <c r="B80" s="410" t="s">
        <v>16</v>
      </c>
      <c r="C80" s="411"/>
      <c r="D80" s="411"/>
      <c r="E80" s="411"/>
      <c r="F80" s="411"/>
      <c r="G80" s="411"/>
      <c r="H80" s="38">
        <f t="shared" ref="H80:J80" si="4">H79</f>
        <v>1564.3</v>
      </c>
      <c r="I80" s="38">
        <f t="shared" ref="I80" si="5">I79</f>
        <v>1536.4</v>
      </c>
      <c r="J80" s="38">
        <f t="shared" si="4"/>
        <v>928</v>
      </c>
      <c r="K80" s="432"/>
      <c r="L80" s="432"/>
      <c r="M80" s="432"/>
      <c r="N80" s="432"/>
      <c r="O80" s="432"/>
      <c r="P80" s="433"/>
    </row>
    <row r="81" spans="1:29" s="8" customFormat="1" ht="17.25" customHeight="1" x14ac:dyDescent="0.2">
      <c r="A81" s="447" t="s">
        <v>181</v>
      </c>
      <c r="B81" s="447"/>
      <c r="C81" s="447"/>
      <c r="D81" s="447"/>
      <c r="E81" s="447"/>
      <c r="F81" s="447"/>
      <c r="G81" s="447"/>
      <c r="H81" s="447"/>
      <c r="I81" s="447"/>
      <c r="J81" s="447"/>
      <c r="K81" s="447"/>
      <c r="L81" s="447"/>
      <c r="M81" s="447"/>
      <c r="N81" s="447"/>
      <c r="O81" s="447"/>
      <c r="P81" s="447"/>
      <c r="Q81" s="7"/>
      <c r="R81" s="7"/>
      <c r="S81" s="7"/>
    </row>
    <row r="82" spans="1:29" s="8" customFormat="1" ht="17.25" customHeight="1" x14ac:dyDescent="0.2">
      <c r="A82" s="447" t="s">
        <v>182</v>
      </c>
      <c r="B82" s="447"/>
      <c r="C82" s="447"/>
      <c r="D82" s="447"/>
      <c r="E82" s="447"/>
      <c r="F82" s="447"/>
      <c r="G82" s="447"/>
      <c r="H82" s="447"/>
      <c r="I82" s="447"/>
      <c r="J82" s="447"/>
      <c r="K82" s="447"/>
      <c r="L82" s="447"/>
      <c r="M82" s="447"/>
      <c r="N82" s="447"/>
      <c r="O82" s="447"/>
      <c r="P82" s="447"/>
      <c r="Q82" s="7"/>
      <c r="R82" s="7"/>
      <c r="S82" s="7"/>
    </row>
    <row r="83" spans="1:29" s="8" customFormat="1" ht="15" customHeight="1" x14ac:dyDescent="0.2">
      <c r="A83" s="447"/>
      <c r="B83" s="447"/>
      <c r="C83" s="447"/>
      <c r="D83" s="447"/>
      <c r="E83" s="447"/>
      <c r="F83" s="447"/>
      <c r="G83" s="447"/>
      <c r="H83" s="447"/>
      <c r="I83" s="447"/>
      <c r="J83" s="447"/>
      <c r="K83" s="447"/>
      <c r="L83" s="447"/>
      <c r="M83" s="447"/>
      <c r="N83" s="447"/>
      <c r="O83" s="447"/>
      <c r="P83" s="447"/>
      <c r="Q83" s="7"/>
      <c r="R83" s="7"/>
      <c r="S83" s="7"/>
      <c r="T83" s="7"/>
      <c r="U83" s="7"/>
      <c r="V83" s="7"/>
      <c r="W83" s="7"/>
      <c r="X83" s="7"/>
      <c r="Y83" s="7"/>
      <c r="Z83" s="7"/>
      <c r="AA83" s="7"/>
      <c r="AB83" s="7"/>
      <c r="AC83" s="7"/>
    </row>
    <row r="84" spans="1:29" s="8" customFormat="1" ht="17.25" customHeight="1" thickBot="1" x14ac:dyDescent="0.25">
      <c r="A84" s="527" t="s">
        <v>12</v>
      </c>
      <c r="B84" s="527"/>
      <c r="C84" s="527"/>
      <c r="D84" s="527"/>
      <c r="E84" s="527"/>
      <c r="F84" s="527"/>
      <c r="G84" s="527"/>
      <c r="H84" s="45"/>
      <c r="I84" s="45"/>
      <c r="J84" s="45"/>
      <c r="K84" s="1"/>
      <c r="L84" s="1"/>
      <c r="M84" s="1"/>
      <c r="N84" s="1"/>
      <c r="O84" s="1"/>
      <c r="P84" s="1"/>
      <c r="Q84" s="7"/>
      <c r="R84" s="7"/>
      <c r="S84" s="7"/>
      <c r="T84" s="7"/>
      <c r="U84" s="7"/>
      <c r="V84" s="7"/>
      <c r="W84" s="7"/>
      <c r="X84" s="7"/>
      <c r="Y84" s="7"/>
      <c r="Z84" s="7"/>
      <c r="AA84" s="7"/>
      <c r="AB84" s="7"/>
      <c r="AC84" s="7"/>
    </row>
    <row r="85" spans="1:29" s="8" customFormat="1" ht="14.25" customHeight="1" x14ac:dyDescent="0.2">
      <c r="A85" s="448" t="s">
        <v>10</v>
      </c>
      <c r="B85" s="449"/>
      <c r="C85" s="449"/>
      <c r="D85" s="449"/>
      <c r="E85" s="449"/>
      <c r="F85" s="449"/>
      <c r="G85" s="450"/>
      <c r="H85" s="454" t="s">
        <v>117</v>
      </c>
      <c r="I85" s="498" t="s">
        <v>118</v>
      </c>
      <c r="J85" s="498" t="s">
        <v>119</v>
      </c>
      <c r="K85" s="1"/>
      <c r="L85" s="1"/>
      <c r="M85" s="1"/>
      <c r="N85" s="1"/>
      <c r="O85" s="1"/>
      <c r="P85" s="1"/>
      <c r="Q85" s="7"/>
      <c r="R85" s="7"/>
      <c r="S85" s="7"/>
      <c r="T85" s="7"/>
      <c r="U85" s="7"/>
      <c r="V85" s="7"/>
      <c r="W85" s="7"/>
      <c r="X85" s="7"/>
      <c r="Y85" s="7"/>
      <c r="Z85" s="7"/>
      <c r="AA85" s="7"/>
      <c r="AB85" s="7"/>
      <c r="AC85" s="7"/>
    </row>
    <row r="86" spans="1:29" ht="75" customHeight="1" thickBot="1" x14ac:dyDescent="0.25">
      <c r="A86" s="451"/>
      <c r="B86" s="452"/>
      <c r="C86" s="452"/>
      <c r="D86" s="452"/>
      <c r="E86" s="452"/>
      <c r="F86" s="452"/>
      <c r="G86" s="453"/>
      <c r="H86" s="455"/>
      <c r="I86" s="499"/>
      <c r="J86" s="499"/>
    </row>
    <row r="87" spans="1:29" ht="14.25" customHeight="1" x14ac:dyDescent="0.2">
      <c r="A87" s="518" t="s">
        <v>13</v>
      </c>
      <c r="B87" s="519"/>
      <c r="C87" s="519"/>
      <c r="D87" s="519"/>
      <c r="E87" s="519"/>
      <c r="F87" s="519"/>
      <c r="G87" s="520"/>
      <c r="H87" s="146">
        <f>H88+H91+H92</f>
        <v>1546.9</v>
      </c>
      <c r="I87" s="146">
        <f>I88+I91+I92</f>
        <v>1519</v>
      </c>
      <c r="J87" s="147">
        <f t="shared" ref="J87" si="6">J88+J91+J92</f>
        <v>928</v>
      </c>
    </row>
    <row r="88" spans="1:29" ht="14.25" customHeight="1" x14ac:dyDescent="0.2">
      <c r="A88" s="524" t="s">
        <v>110</v>
      </c>
      <c r="B88" s="525"/>
      <c r="C88" s="525"/>
      <c r="D88" s="525"/>
      <c r="E88" s="525"/>
      <c r="F88" s="525"/>
      <c r="G88" s="526"/>
      <c r="H88" s="148">
        <f>H89+H90</f>
        <v>1441.2</v>
      </c>
      <c r="I88" s="148">
        <f>I89+I90</f>
        <v>1413.3</v>
      </c>
      <c r="J88" s="149">
        <f t="shared" ref="J88" si="7">J89+J90</f>
        <v>822.3</v>
      </c>
    </row>
    <row r="89" spans="1:29" ht="14.25" customHeight="1" x14ac:dyDescent="0.2">
      <c r="A89" s="509" t="s">
        <v>18</v>
      </c>
      <c r="B89" s="510"/>
      <c r="C89" s="510"/>
      <c r="D89" s="510"/>
      <c r="E89" s="510"/>
      <c r="F89" s="510"/>
      <c r="G89" s="511"/>
      <c r="H89" s="150">
        <f>SUMIF(G2:G80,"SB",H2:H80)</f>
        <v>1369.5</v>
      </c>
      <c r="I89" s="150">
        <f>SUMIF(G2:G80,"SB",I2:I80)</f>
        <v>1341.6</v>
      </c>
      <c r="J89" s="31">
        <f>SUMIF(G15:G80,"SB",J15:J80)</f>
        <v>772</v>
      </c>
      <c r="K89" s="12"/>
    </row>
    <row r="90" spans="1:29" ht="28.5" customHeight="1" x14ac:dyDescent="0.2">
      <c r="A90" s="509" t="s">
        <v>108</v>
      </c>
      <c r="B90" s="510"/>
      <c r="C90" s="510"/>
      <c r="D90" s="510"/>
      <c r="E90" s="510"/>
      <c r="F90" s="510"/>
      <c r="G90" s="511"/>
      <c r="H90" s="150">
        <f>SUMIF(G3:G83,"SB(ES)",H3:H83)</f>
        <v>71.7</v>
      </c>
      <c r="I90" s="150">
        <f>SUMIF(G3:G83,"SB(ES)",I3:I83)</f>
        <v>71.7</v>
      </c>
      <c r="J90" s="31">
        <f>SUMIF(G3:G83,"SB(ES)",J3:J83)</f>
        <v>50.3</v>
      </c>
    </row>
    <row r="91" spans="1:29" ht="14.25" customHeight="1" x14ac:dyDescent="0.2">
      <c r="A91" s="512" t="s">
        <v>40</v>
      </c>
      <c r="B91" s="513"/>
      <c r="C91" s="513"/>
      <c r="D91" s="513"/>
      <c r="E91" s="513"/>
      <c r="F91" s="513"/>
      <c r="G91" s="514"/>
      <c r="H91" s="151">
        <f>SUMIF(G3:G80,"SB(L)",H3:H80)</f>
        <v>0</v>
      </c>
      <c r="I91" s="151">
        <f>SUMIF(G3:G80,"SB(L)",I3:I80)</f>
        <v>0</v>
      </c>
      <c r="J91" s="152">
        <f>SUMIF(G4:G84,"SB(L)",J4:J84)</f>
        <v>0</v>
      </c>
      <c r="K91" s="13"/>
    </row>
    <row r="92" spans="1:29" ht="14.25" customHeight="1" x14ac:dyDescent="0.2">
      <c r="A92" s="512" t="s">
        <v>56</v>
      </c>
      <c r="B92" s="513"/>
      <c r="C92" s="513"/>
      <c r="D92" s="513"/>
      <c r="E92" s="513"/>
      <c r="F92" s="513"/>
      <c r="G92" s="514"/>
      <c r="H92" s="151">
        <f>SUMIF(G2:G80,"SB(ŽPL)",H2:H80)</f>
        <v>105.7</v>
      </c>
      <c r="I92" s="151">
        <f>SUMIF(G2:G80,"SB(ŽPL)",I2:I80)</f>
        <v>105.7</v>
      </c>
      <c r="J92" s="152">
        <f>SUMIF(G2:G80,"SB(ŽPL)",J2:J80)</f>
        <v>105.7</v>
      </c>
      <c r="K92" s="13"/>
    </row>
    <row r="93" spans="1:29" ht="14.25" customHeight="1" x14ac:dyDescent="0.2">
      <c r="A93" s="515" t="s">
        <v>14</v>
      </c>
      <c r="B93" s="516"/>
      <c r="C93" s="516"/>
      <c r="D93" s="516"/>
      <c r="E93" s="516"/>
      <c r="F93" s="516"/>
      <c r="G93" s="517"/>
      <c r="H93" s="153">
        <f>SUM(H94:H97)</f>
        <v>17.399999999999999</v>
      </c>
      <c r="I93" s="153">
        <f>SUM(I94:I97)</f>
        <v>17.399999999999999</v>
      </c>
      <c r="J93" s="154">
        <f>SUM(J94:J97)</f>
        <v>0</v>
      </c>
    </row>
    <row r="94" spans="1:29" ht="14.25" customHeight="1" x14ac:dyDescent="0.2">
      <c r="A94" s="521" t="s">
        <v>109</v>
      </c>
      <c r="B94" s="522"/>
      <c r="C94" s="522"/>
      <c r="D94" s="522"/>
      <c r="E94" s="522"/>
      <c r="F94" s="522"/>
      <c r="G94" s="523"/>
      <c r="H94" s="150">
        <f>SUMIF(G4:G80,"ES",H4:H80)</f>
        <v>17.399999999999999</v>
      </c>
      <c r="I94" s="150">
        <f>SUMIF(G4:G80,"ES",I4:I80)</f>
        <v>17.399999999999999</v>
      </c>
      <c r="J94" s="31">
        <f>SUMIF(G4:G86,"ES",J4:J86)</f>
        <v>0</v>
      </c>
      <c r="K94" s="13"/>
    </row>
    <row r="95" spans="1:29" ht="14.25" customHeight="1" x14ac:dyDescent="0.2">
      <c r="A95" s="503" t="s">
        <v>50</v>
      </c>
      <c r="B95" s="504"/>
      <c r="C95" s="504"/>
      <c r="D95" s="504"/>
      <c r="E95" s="504"/>
      <c r="F95" s="504"/>
      <c r="G95" s="505"/>
      <c r="H95" s="155">
        <f>SUMIF(G2:G80,"KVJUD",H2:H80)</f>
        <v>0</v>
      </c>
      <c r="I95" s="155">
        <f>SUMIF(G2:G80,"KVJUD",I2:I80)</f>
        <v>0</v>
      </c>
      <c r="J95" s="156">
        <f>SUMIF(G2:G80,"KVJUD",J2:J80)</f>
        <v>0</v>
      </c>
    </row>
    <row r="96" spans="1:29" ht="14.25" customHeight="1" x14ac:dyDescent="0.2">
      <c r="A96" s="503" t="s">
        <v>52</v>
      </c>
      <c r="B96" s="504"/>
      <c r="C96" s="504"/>
      <c r="D96" s="504"/>
      <c r="E96" s="504"/>
      <c r="F96" s="504"/>
      <c r="G96" s="505"/>
      <c r="H96" s="155">
        <f>SUMIF(G2:G80,"Kt",H2:H80)</f>
        <v>0</v>
      </c>
      <c r="I96" s="155">
        <f>SUMIF(G2:G80,"Kt",I2:I80)</f>
        <v>0</v>
      </c>
      <c r="J96" s="156">
        <f>SUMIF(G2:G80,"Kt",J2:J80)</f>
        <v>0</v>
      </c>
    </row>
    <row r="97" spans="1:16" ht="14.25" customHeight="1" x14ac:dyDescent="0.2">
      <c r="A97" s="506" t="s">
        <v>19</v>
      </c>
      <c r="B97" s="507"/>
      <c r="C97" s="507"/>
      <c r="D97" s="507"/>
      <c r="E97" s="507"/>
      <c r="F97" s="507"/>
      <c r="G97" s="508"/>
      <c r="H97" s="155">
        <f>SUMIF(G2:G80,"LRVB",H2:H80)</f>
        <v>0</v>
      </c>
      <c r="I97" s="155">
        <f>SUMIF(G2:G80,"LRVB",I2:I80)</f>
        <v>0</v>
      </c>
      <c r="J97" s="156">
        <f>SUMIF(G2:G80,"LRVB",J2:J80)</f>
        <v>0</v>
      </c>
    </row>
    <row r="98" spans="1:16" ht="14.25" customHeight="1" thickBot="1" x14ac:dyDescent="0.25">
      <c r="A98" s="500" t="s">
        <v>15</v>
      </c>
      <c r="B98" s="501"/>
      <c r="C98" s="501"/>
      <c r="D98" s="501"/>
      <c r="E98" s="501"/>
      <c r="F98" s="501"/>
      <c r="G98" s="502"/>
      <c r="H98" s="157">
        <f>H93+H87</f>
        <v>1564.3</v>
      </c>
      <c r="I98" s="157">
        <f>I93+I87</f>
        <v>1536.4</v>
      </c>
      <c r="J98" s="158">
        <f t="shared" ref="J98" si="8">J93+J87</f>
        <v>928</v>
      </c>
      <c r="K98" s="2"/>
      <c r="L98" s="2"/>
      <c r="M98" s="2"/>
      <c r="N98" s="2"/>
      <c r="O98" s="2"/>
      <c r="P98" s="2"/>
    </row>
    <row r="99" spans="1:16" x14ac:dyDescent="0.2">
      <c r="A99" s="2"/>
      <c r="B99" s="2"/>
      <c r="C99" s="2"/>
      <c r="D99" s="2"/>
      <c r="E99" s="2"/>
      <c r="F99" s="2"/>
      <c r="G99" s="2"/>
      <c r="H99" s="19"/>
      <c r="I99" s="19"/>
      <c r="J99" s="19"/>
      <c r="K99" s="2"/>
      <c r="L99" s="2"/>
      <c r="M99" s="2"/>
      <c r="N99" s="2"/>
      <c r="O99" s="2"/>
      <c r="P99" s="2"/>
    </row>
    <row r="100" spans="1:16" x14ac:dyDescent="0.2">
      <c r="K100" s="12"/>
    </row>
    <row r="101" spans="1:16" x14ac:dyDescent="0.2">
      <c r="H101" s="13"/>
      <c r="I101" s="409"/>
      <c r="J101" s="409"/>
      <c r="K101" s="409"/>
      <c r="L101" s="409"/>
      <c r="M101" s="409"/>
    </row>
    <row r="102" spans="1:16" x14ac:dyDescent="0.2">
      <c r="J102" s="13"/>
    </row>
    <row r="103" spans="1:16" x14ac:dyDescent="0.2">
      <c r="H103" s="21"/>
      <c r="I103" s="21"/>
      <c r="J103" s="21"/>
    </row>
  </sheetData>
  <mergeCells count="132">
    <mergeCell ref="O13:P13"/>
    <mergeCell ref="O12:P12"/>
    <mergeCell ref="O10:P10"/>
    <mergeCell ref="H9:J9"/>
    <mergeCell ref="K56:P56"/>
    <mergeCell ref="C57:P57"/>
    <mergeCell ref="E51:E52"/>
    <mergeCell ref="F51:F52"/>
    <mergeCell ref="K48:P48"/>
    <mergeCell ref="C36:C38"/>
    <mergeCell ref="D36:D37"/>
    <mergeCell ref="F25:F26"/>
    <mergeCell ref="H11:J11"/>
    <mergeCell ref="H12:J12"/>
    <mergeCell ref="H13:J13"/>
    <mergeCell ref="O9:P9"/>
    <mergeCell ref="D23:D24"/>
    <mergeCell ref="E23:E24"/>
    <mergeCell ref="A2:P2"/>
    <mergeCell ref="K3:P3"/>
    <mergeCell ref="A4:A6"/>
    <mergeCell ref="B4:B6"/>
    <mergeCell ref="C4:C6"/>
    <mergeCell ref="D4:D6"/>
    <mergeCell ref="H4:J4"/>
    <mergeCell ref="K4:N4"/>
    <mergeCell ref="O4:O6"/>
    <mergeCell ref="P4:P6"/>
    <mergeCell ref="H5:H6"/>
    <mergeCell ref="I5:I6"/>
    <mergeCell ref="J5:J6"/>
    <mergeCell ref="L5:L6"/>
    <mergeCell ref="M5:M6"/>
    <mergeCell ref="N5:N6"/>
    <mergeCell ref="A36:A38"/>
    <mergeCell ref="E20:E21"/>
    <mergeCell ref="H10:J10"/>
    <mergeCell ref="C48:G48"/>
    <mergeCell ref="C49:P49"/>
    <mergeCell ref="A51:A52"/>
    <mergeCell ref="A1:P1"/>
    <mergeCell ref="F30:F32"/>
    <mergeCell ref="A27:A28"/>
    <mergeCell ref="B27:B28"/>
    <mergeCell ref="C27:C28"/>
    <mergeCell ref="D27:D28"/>
    <mergeCell ref="E27:E28"/>
    <mergeCell ref="K5:K6"/>
    <mergeCell ref="E4:E6"/>
    <mergeCell ref="F4:F6"/>
    <mergeCell ref="G4:G6"/>
    <mergeCell ref="D15:D17"/>
    <mergeCell ref="K15:K17"/>
    <mergeCell ref="F27:F28"/>
    <mergeCell ref="A25:A26"/>
    <mergeCell ref="B25:B26"/>
    <mergeCell ref="C25:C26"/>
    <mergeCell ref="D25:D26"/>
    <mergeCell ref="A83:P83"/>
    <mergeCell ref="A84:G84"/>
    <mergeCell ref="A67:A70"/>
    <mergeCell ref="B67:B70"/>
    <mergeCell ref="C67:C70"/>
    <mergeCell ref="E67:E70"/>
    <mergeCell ref="D68:D69"/>
    <mergeCell ref="B51:B52"/>
    <mergeCell ref="C51:C52"/>
    <mergeCell ref="D51:D52"/>
    <mergeCell ref="D58:D59"/>
    <mergeCell ref="E58:E59"/>
    <mergeCell ref="I85:I86"/>
    <mergeCell ref="J85:J86"/>
    <mergeCell ref="A98:G98"/>
    <mergeCell ref="A95:G95"/>
    <mergeCell ref="A96:G96"/>
    <mergeCell ref="A97:G97"/>
    <mergeCell ref="A90:G90"/>
    <mergeCell ref="A92:G92"/>
    <mergeCell ref="A93:G93"/>
    <mergeCell ref="A87:G87"/>
    <mergeCell ref="A89:G89"/>
    <mergeCell ref="A94:G94"/>
    <mergeCell ref="A88:G88"/>
    <mergeCell ref="A91:G91"/>
    <mergeCell ref="A7:P7"/>
    <mergeCell ref="A8:P8"/>
    <mergeCell ref="C14:P14"/>
    <mergeCell ref="D18:D19"/>
    <mergeCell ref="K18:K19"/>
    <mergeCell ref="F73:F74"/>
    <mergeCell ref="A76:A77"/>
    <mergeCell ref="B76:B77"/>
    <mergeCell ref="C76:C77"/>
    <mergeCell ref="D76:D77"/>
    <mergeCell ref="E76:E77"/>
    <mergeCell ref="A73:A74"/>
    <mergeCell ref="B73:B74"/>
    <mergeCell ref="K76:K77"/>
    <mergeCell ref="E73:E74"/>
    <mergeCell ref="B36:B38"/>
    <mergeCell ref="K69:K70"/>
    <mergeCell ref="K67:K68"/>
    <mergeCell ref="E25:E26"/>
    <mergeCell ref="C56:G56"/>
    <mergeCell ref="K20:K21"/>
    <mergeCell ref="C73:C74"/>
    <mergeCell ref="D73:D75"/>
    <mergeCell ref="A30:A32"/>
    <mergeCell ref="I101:M101"/>
    <mergeCell ref="B80:G80"/>
    <mergeCell ref="F76:F77"/>
    <mergeCell ref="O39:O40"/>
    <mergeCell ref="P39:P40"/>
    <mergeCell ref="P41:P45"/>
    <mergeCell ref="P18:P19"/>
    <mergeCell ref="P20:P21"/>
    <mergeCell ref="P25:P26"/>
    <mergeCell ref="O51:O52"/>
    <mergeCell ref="O67:O68"/>
    <mergeCell ref="C78:G78"/>
    <mergeCell ref="K80:P80"/>
    <mergeCell ref="K78:P78"/>
    <mergeCell ref="B79:G79"/>
    <mergeCell ref="K79:P79"/>
    <mergeCell ref="B30:B32"/>
    <mergeCell ref="C30:C32"/>
    <mergeCell ref="E30:E32"/>
    <mergeCell ref="E71:E72"/>
    <mergeCell ref="A82:P82"/>
    <mergeCell ref="A81:P81"/>
    <mergeCell ref="A85:G86"/>
    <mergeCell ref="H85:H86"/>
  </mergeCells>
  <printOptions horizontalCentered="1"/>
  <pageMargins left="7.874015748031496E-2" right="7.874015748031496E-2" top="0.59055118110236227" bottom="0" header="0" footer="0"/>
  <pageSetup paperSize="9" scale="76" orientation="landscape" r:id="rId1"/>
  <rowBreaks count="4" manualBreakCount="4">
    <brk id="22" max="15" man="1"/>
    <brk id="57" max="15" man="1"/>
    <brk id="70" max="15" man="1"/>
    <brk id="83"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Ataskaita</vt:lpstr>
      <vt:lpstr>Priemonių suvestinė</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2018-02-23T08:09:50Z</cp:lastPrinted>
  <dcterms:created xsi:type="dcterms:W3CDTF">2007-07-27T10:32:34Z</dcterms:created>
  <dcterms:modified xsi:type="dcterms:W3CDTF">2018-04-03T11:30:58Z</dcterms:modified>
</cp:coreProperties>
</file>