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700"/>
  </bookViews>
  <sheets>
    <sheet name="Pagrindinė lentelė" sheetId="3" r:id="rId1"/>
    <sheet name="Baseinai" sheetId="2" r:id="rId2"/>
    <sheet name="Kompleksinė plėtra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3" l="1"/>
  <c r="D24" i="3"/>
  <c r="G24" i="3"/>
  <c r="F24" i="3"/>
  <c r="E24" i="3"/>
  <c r="E21" i="3" l="1"/>
  <c r="D62" i="1"/>
  <c r="D18" i="3" l="1"/>
  <c r="E18" i="3"/>
  <c r="E9" i="3"/>
  <c r="E16" i="3"/>
  <c r="E13" i="3"/>
  <c r="C10" i="3"/>
  <c r="H12" i="1"/>
  <c r="I36" i="1"/>
  <c r="H46" i="1"/>
  <c r="H57" i="1"/>
  <c r="H23" i="1"/>
</calcChain>
</file>

<file path=xl/comments1.xml><?xml version="1.0" encoding="utf-8"?>
<comments xmlns="http://schemas.openxmlformats.org/spreadsheetml/2006/main">
  <authors>
    <author>Autorius</author>
  </authors>
  <commentList>
    <comment ref="B5" authorId="0" shapeId="0">
      <text>
        <r>
          <rPr>
            <b/>
            <sz val="9"/>
            <color indexed="81"/>
            <rFont val="Tahoma"/>
            <family val="2"/>
          </rPr>
          <t>Autorius:</t>
        </r>
        <r>
          <rPr>
            <sz val="9"/>
            <color indexed="81"/>
            <rFont val="Tahoma"/>
            <family val="2"/>
          </rPr>
          <t xml:space="preserve">
Daugiafunkcio sveikatingumo centro statyba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Autorius:</t>
        </r>
        <r>
          <rPr>
            <sz val="9"/>
            <color indexed="81"/>
            <rFont val="Tahoma"/>
            <family val="2"/>
          </rPr>
          <t xml:space="preserve">
Baigtas įgyvendinti</t>
        </r>
      </text>
    </comment>
    <comment ref="B6" authorId="0" shapeId="0">
      <text>
        <r>
          <rPr>
            <b/>
            <sz val="9"/>
            <color indexed="81"/>
            <rFont val="Tahoma"/>
            <family val="2"/>
          </rPr>
          <t>Autorius:</t>
        </r>
        <r>
          <rPr>
            <sz val="9"/>
            <color indexed="81"/>
            <rFont val="Tahoma"/>
            <family val="2"/>
          </rPr>
          <t xml:space="preserve">
Tikslinės teritorijos viešųjų erdvių tvarkymas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Autorius:</t>
        </r>
        <r>
          <rPr>
            <sz val="9"/>
            <color indexed="81"/>
            <rFont val="Tahoma"/>
            <family val="2"/>
          </rPr>
          <t xml:space="preserve">
23.23 mln. Eur</t>
        </r>
      </text>
    </comment>
    <comment ref="B7" authorId="0" shapeId="0">
      <text>
        <r>
          <rPr>
            <b/>
            <sz val="9"/>
            <color indexed="81"/>
            <rFont val="Tahoma"/>
            <family val="2"/>
          </rPr>
          <t>Autorius:</t>
        </r>
        <r>
          <rPr>
            <sz val="9"/>
            <color indexed="81"/>
            <rFont val="Tahoma"/>
            <family val="2"/>
          </rPr>
          <t xml:space="preserve">
Socialinio būsto namų statyba Irklų ir Rambyno g.</t>
        </r>
      </text>
    </comment>
    <comment ref="B8" authorId="0" shapeId="0">
      <text>
        <r>
          <rPr>
            <b/>
            <sz val="9"/>
            <color indexed="81"/>
            <rFont val="Tahoma"/>
            <family val="2"/>
          </rPr>
          <t>Autorius:</t>
        </r>
        <r>
          <rPr>
            <sz val="9"/>
            <color indexed="81"/>
            <rFont val="Tahoma"/>
            <family val="2"/>
          </rPr>
          <t xml:space="preserve">
Valymo mašinų įsigijimas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Autorius:</t>
        </r>
        <r>
          <rPr>
            <sz val="9"/>
            <color indexed="81"/>
            <rFont val="Tahoma"/>
            <family val="2"/>
          </rPr>
          <t xml:space="preserve">
Bibliotekos filialo Kauno g. rekonstrukcija ir fachverko pastatų tvarkyba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Autorius:</t>
        </r>
        <r>
          <rPr>
            <sz val="9"/>
            <color indexed="81"/>
            <rFont val="Tahoma"/>
            <family val="2"/>
          </rPr>
          <t xml:space="preserve">
Dubysos g. laikino apnakvindinimo namai ir Šilutės pl. 8 infrastruktūros gerinimas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>Autorius:</t>
        </r>
        <r>
          <rPr>
            <sz val="9"/>
            <color indexed="81"/>
            <rFont val="Tahoma"/>
            <family val="2"/>
          </rPr>
          <t xml:space="preserve">
Vietų plėtra l/d "Svirpliukas"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Autorius:</t>
        </r>
        <r>
          <rPr>
            <sz val="9"/>
            <color indexed="81"/>
            <rFont val="Tahoma"/>
            <family val="2"/>
          </rPr>
          <t xml:space="preserve">
Darnaus judumo plano parengimas</t>
        </r>
      </text>
    </comment>
    <comment ref="C12" authorId="0" shapeId="0">
      <text>
        <r>
          <rPr>
            <b/>
            <sz val="9"/>
            <color indexed="81"/>
            <rFont val="Tahoma"/>
            <family val="2"/>
          </rPr>
          <t>Autorius:</t>
        </r>
        <r>
          <rPr>
            <sz val="9"/>
            <color indexed="81"/>
            <rFont val="Tahoma"/>
            <family val="2"/>
          </rPr>
          <t xml:space="preserve">
DJP parengtas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Autorius:</t>
        </r>
        <r>
          <rPr>
            <sz val="9"/>
            <color indexed="81"/>
            <rFont val="Tahoma"/>
            <family val="2"/>
          </rPr>
          <t xml:space="preserve">
Tilžės g. rekonstrukcija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Autorius:</t>
        </r>
        <r>
          <rPr>
            <sz val="9"/>
            <color indexed="81"/>
            <rFont val="Tahoma"/>
            <family val="2"/>
          </rPr>
          <t xml:space="preserve">
Autobusų įsigijimas</t>
        </r>
      </text>
    </comment>
    <comment ref="D15" authorId="0" shapeId="0">
      <text>
        <r>
          <rPr>
            <b/>
            <sz val="9"/>
            <color indexed="81"/>
            <rFont val="Tahoma"/>
            <family val="2"/>
          </rPr>
          <t>Autorius:</t>
        </r>
        <r>
          <rPr>
            <sz val="9"/>
            <color indexed="81"/>
            <rFont val="Tahoma"/>
            <family val="2"/>
          </rPr>
          <t xml:space="preserve">
Projekto vertė ~ 15 mln. Eur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Autorius:</t>
        </r>
        <r>
          <rPr>
            <sz val="9"/>
            <color indexed="81"/>
            <rFont val="Tahoma"/>
            <family val="2"/>
          </rPr>
          <t xml:space="preserve">
Dviračių takas nuo Paryžiaus komunos g. iki Jono kalnelio</t>
        </r>
      </text>
    </comment>
    <comment ref="B17" authorId="0" shapeId="0">
      <text>
        <r>
          <rPr>
            <b/>
            <sz val="9"/>
            <color indexed="81"/>
            <rFont val="Tahoma"/>
            <family val="2"/>
          </rPr>
          <t>Autorius:</t>
        </r>
        <r>
          <rPr>
            <sz val="9"/>
            <color indexed="81"/>
            <rFont val="Tahoma"/>
            <family val="2"/>
          </rPr>
          <t xml:space="preserve">
Melnragės parkas ir BP kraštovaizdžio dalis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Autorius:</t>
        </r>
        <r>
          <rPr>
            <sz val="9"/>
            <color indexed="81"/>
            <rFont val="Tahoma"/>
            <family val="2"/>
          </rPr>
          <t xml:space="preserve">
Mokyklų sporto salių ir ugdymo erdvių atnaujinimas</t>
        </r>
      </text>
    </comment>
    <comment ref="D18" authorId="0" shapeId="0">
      <text>
        <r>
          <rPr>
            <b/>
            <sz val="9"/>
            <color indexed="81"/>
            <rFont val="Tahoma"/>
            <family val="2"/>
          </rPr>
          <t>Autorius:</t>
        </r>
        <r>
          <rPr>
            <sz val="9"/>
            <color indexed="81"/>
            <rFont val="Tahoma"/>
            <family val="2"/>
          </rPr>
          <t xml:space="preserve">
Skirtas finansavimas 18 mokyklų 6.4 mln. Eur</t>
        </r>
      </text>
    </comment>
    <comment ref="B19" authorId="0" shapeId="0">
      <text>
        <r>
          <rPr>
            <b/>
            <sz val="9"/>
            <color indexed="81"/>
            <rFont val="Tahoma"/>
            <family val="2"/>
          </rPr>
          <t>Autorius:</t>
        </r>
        <r>
          <rPr>
            <sz val="9"/>
            <color indexed="81"/>
            <rFont val="Tahoma"/>
            <family val="2"/>
          </rPr>
          <t xml:space="preserve">
Paslaugų projektas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Autorius:</t>
        </r>
        <r>
          <rPr>
            <sz val="9"/>
            <color indexed="81"/>
            <rFont val="Tahoma"/>
            <family val="2"/>
          </rPr>
          <t xml:space="preserve">
2 projektai - Socialinių paslaugų bei KMSA (kartu su Kretingos r. sav.)</t>
        </r>
      </text>
    </comment>
    <comment ref="B21" authorId="0" shapeId="0">
      <text>
        <r>
          <rPr>
            <b/>
            <sz val="9"/>
            <color indexed="81"/>
            <rFont val="Tahoma"/>
            <family val="2"/>
          </rPr>
          <t>Autorius:</t>
        </r>
        <r>
          <rPr>
            <sz val="9"/>
            <color indexed="81"/>
            <rFont val="Tahoma"/>
            <family val="2"/>
          </rPr>
          <t xml:space="preserve">
Karalienės Luizės jaunimo centro salės pastato tvarkymas</t>
        </r>
      </text>
    </comment>
  </commentList>
</comments>
</file>

<file path=xl/sharedStrings.xml><?xml version="1.0" encoding="utf-8"?>
<sst xmlns="http://schemas.openxmlformats.org/spreadsheetml/2006/main" count="292" uniqueCount="185">
  <si>
    <t>Naujo tilto su pakeliamu mechanizmu per Danę statyba ir prieigų sutvarkymas</t>
  </si>
  <si>
    <t>Klaipėdos miesto savivaldybės administracija</t>
  </si>
  <si>
    <t>Nesudaryta sutartis</t>
  </si>
  <si>
    <t>0,00 Eur</t>
  </si>
  <si>
    <t>Bastionų komplekso (Jono kalnelio) ir jo prieigų sutvarkymas, sukuriant išskirtinį kultūros ir turizmo traukos centrą bei skatinant verslą</t>
  </si>
  <si>
    <t>Įgyvendinimas</t>
  </si>
  <si>
    <t>1 908 051,08 Eur</t>
  </si>
  <si>
    <t>1 260 698,82 Eur</t>
  </si>
  <si>
    <t>Ąžuolyno giraitės sutvarkymas, gerinant gamtinę aplinką ir skatinant aktyvų laisvalaikį bei lankytojų srautus.</t>
  </si>
  <si>
    <t>Malūno parko teritorijos sutvarkymas, gerinant gamtinę aplinką ir skatinant lankytojų srautus</t>
  </si>
  <si>
    <t>971 736,80 Eur</t>
  </si>
  <si>
    <t>898 856,54 Eur</t>
  </si>
  <si>
    <t>Danės upės krantinių rekonstrukcija (nuo Biržos tilto) ir prieigų (Danės skvero su fontanais) sutvarkymas"</t>
  </si>
  <si>
    <t>5 718 139,20 Eur</t>
  </si>
  <si>
    <t>3 789 975,30 Eur</t>
  </si>
  <si>
    <t>Futbolo mokyklos ir baseino pastato konversija, I etapas</t>
  </si>
  <si>
    <t>1 719 912,39 Eur</t>
  </si>
  <si>
    <t>1 340 265,14 Eur</t>
  </si>
  <si>
    <t>Pėsčiųjų tako sutvarkymas palei Taikos pr. nuo Sausio 15-osios iki Kauno g.,paverčiant viešąja erdve,pritaikyta gyventojams bei smulk. ir vid. verslui</t>
  </si>
  <si>
    <t>07.1.1-CPVA-R-904-31-0010</t>
  </si>
  <si>
    <t>Paraiškos vertinimas</t>
  </si>
  <si>
    <t>Viešosios erdvės prie buvusio „Vaidilos“ kino teatro konversija</t>
  </si>
  <si>
    <t>Nr.</t>
  </si>
  <si>
    <t>Projektas</t>
  </si>
  <si>
    <t>Pareiškėjas/ Vykdytojas</t>
  </si>
  <si>
    <t>Projekto būsena</t>
  </si>
  <si>
    <t>Projekto išlaidų suma</t>
  </si>
  <si>
    <t>Finansavimas</t>
  </si>
  <si>
    <t>Išmokėta finansavimo suma</t>
  </si>
  <si>
    <t>Iš viso:</t>
  </si>
  <si>
    <t xml:space="preserve">391 063,16 </t>
  </si>
  <si>
    <t>Didžiųjų miestų kompleksinė plėtra</t>
  </si>
  <si>
    <t>Klaipėda</t>
  </si>
  <si>
    <t>Kaunas</t>
  </si>
  <si>
    <t>Marvelės upelio slėnio sutvarkymas,panaudojant teritorijos gamtinio karkaso ypatumus,siekiant netradicinių erdvių pritaikymo kultūros ir kt. reikmėms</t>
  </si>
  <si>
    <t>Kauno miesto savivaldybės administracija</t>
  </si>
  <si>
    <t>239 584,85 Eur</t>
  </si>
  <si>
    <t>133 951,00 Eur</t>
  </si>
  <si>
    <t>Apžvalgos aikštelės Aleksote rekonstravimas</t>
  </si>
  <si>
    <t>1 023 639,08 Eur</t>
  </si>
  <si>
    <t>937 228,60 Eur</t>
  </si>
  <si>
    <t>Daugiafunkcio S.Dariaus ir S.Girėno sveikatinimo, kultūros ir užimtumo centro įkūrimas pritaikant S.Dariaus ir S.Girėno stadiono infrastruktūrą</t>
  </si>
  <si>
    <t>4 983 714,75 Eur</t>
  </si>
  <si>
    <t>4 609 936,14 Eur</t>
  </si>
  <si>
    <t>Kompleksiškas Kauko laiptų prie Aukštaičių gatvės zonos sutvarkymas</t>
  </si>
  <si>
    <t>1 473 386,32 Eur</t>
  </si>
  <si>
    <t>739 902,00 Eur</t>
  </si>
  <si>
    <t>KOMPLEKSIŠKAS KAUKO LAIPTŲ PRIE AUKŠTAIČIŲ GATVĖS ZONOS SUTVARKYMAS</t>
  </si>
  <si>
    <t>Vilnius</t>
  </si>
  <si>
    <t>J.Janonio gatvės (nuo žiedo iki Savitiškio g.) prieigų sutvarkymas</t>
  </si>
  <si>
    <t>Panevėžio miesto savivaldybės administracija</t>
  </si>
  <si>
    <t>2 015 304,99 Eur</t>
  </si>
  <si>
    <t>1 864 157,00 Eur</t>
  </si>
  <si>
    <t>Nevėžio upės ir pakrančių sutvarkymas (atkarpa nuo Stoties g. tilto iki Nemuno g. tilto)</t>
  </si>
  <si>
    <t>662 413,00 Eur</t>
  </si>
  <si>
    <t>612 732,00 Eur</t>
  </si>
  <si>
    <t>Kultūros ir poilsio parko modernizavimas, gerinant miesto gamtinę aplinką ir gyvenimo kokybę, skatinant lankytojų srautus, aktyvų laisvalaikį</t>
  </si>
  <si>
    <t>3 098 934,00 Eur</t>
  </si>
  <si>
    <t>2 866 513,95 Eur</t>
  </si>
  <si>
    <t>Nepriklausomybės aikštės ir jos prieigų sutvarkymas</t>
  </si>
  <si>
    <t>878 246,15 Eur</t>
  </si>
  <si>
    <t>812 377,68 Eur</t>
  </si>
  <si>
    <t>Jaunimo sodo sutvarkymas</t>
  </si>
  <si>
    <t>941 265,00 Eur</t>
  </si>
  <si>
    <t>870 670,00 Eur</t>
  </si>
  <si>
    <t>"Viešųjų erdvių prie Panevėžio bendruomenių rūmų sutvarkymas"</t>
  </si>
  <si>
    <t>1 032 434,00 Eur</t>
  </si>
  <si>
    <t>955 001,45 Eur</t>
  </si>
  <si>
    <t>Teritorijos prie „Ekrano“ marių konversija, pritaikant ją aktyviam poilsiui, užimtumui ir vietos verslo skatinimui</t>
  </si>
  <si>
    <t>1 718 956,00 Eur</t>
  </si>
  <si>
    <t>1 590 033,00 Eur</t>
  </si>
  <si>
    <t>Panevėžio senvagės teritorijos kompleksinis sutvarkymas</t>
  </si>
  <si>
    <t>2 737 679,75 Eur</t>
  </si>
  <si>
    <t>2 532 353,77 Eur</t>
  </si>
  <si>
    <t>Skaistakalnio parko ir jo prieigų sutvarkymas</t>
  </si>
  <si>
    <t>1 999 926,00 Eur</t>
  </si>
  <si>
    <t>1 849 931,55 Eur</t>
  </si>
  <si>
    <t>Laisvės aikštės ir jos prieigų kompleksinis sutvarkymas</t>
  </si>
  <si>
    <t>2 519 684,98 Eur</t>
  </si>
  <si>
    <t>2 330 708,60 Eur</t>
  </si>
  <si>
    <t>Panevėžys</t>
  </si>
  <si>
    <t>3 913,47</t>
  </si>
  <si>
    <t xml:space="preserve">13 412,41 </t>
  </si>
  <si>
    <t xml:space="preserve">2 686,20 </t>
  </si>
  <si>
    <t xml:space="preserve">33 393,02 </t>
  </si>
  <si>
    <t xml:space="preserve">12 584,75 </t>
  </si>
  <si>
    <t xml:space="preserve">8 257,25 </t>
  </si>
  <si>
    <t xml:space="preserve">463 529,12 </t>
  </si>
  <si>
    <t xml:space="preserve">21 844,84 </t>
  </si>
  <si>
    <t xml:space="preserve">24 208,93 </t>
  </si>
  <si>
    <t xml:space="preserve">7 789,98 </t>
  </si>
  <si>
    <t>Prisikėlimo aikštės, jos jungčių ir prieigų rekonstrukcija</t>
  </si>
  <si>
    <t>Šiaulių miesto savivaldybės administracija</t>
  </si>
  <si>
    <t>6 120 000,00 Eur</t>
  </si>
  <si>
    <t>5 661 000,00 Eur</t>
  </si>
  <si>
    <t>1 706 055,99 Eur</t>
  </si>
  <si>
    <t>„Saulės laikrodžio“ aikštės kapitalinis remontas</t>
  </si>
  <si>
    <t>928 769,71 Eur</t>
  </si>
  <si>
    <t>554 462,28 Eur</t>
  </si>
  <si>
    <t>524 671,66 Eur</t>
  </si>
  <si>
    <t>Vilniaus gatvės pėsčiųjų bulvaro ir amfiteatro rekonstrukcija</t>
  </si>
  <si>
    <t>4 523 554,69 Eur</t>
  </si>
  <si>
    <t>4 162 500,00 Eur</t>
  </si>
  <si>
    <t>Šiaulių miesto Centrinio ir Didždvario parkų bei jų prieigų sutvarkymas</t>
  </si>
  <si>
    <t>3 309 191,07 Eur</t>
  </si>
  <si>
    <t>2 895 831,66 Eur</t>
  </si>
  <si>
    <t>Viešųjų erdvių ir gyvenamosios aplinkos gerinimas teritorijoje, besiribojančioje su Draugystės prospektu, Vytauto gatve, P. Višinskio g. ir Dubijos g.</t>
  </si>
  <si>
    <t>Talkšos ežero pakrantės plėtra</t>
  </si>
  <si>
    <t>2 359 876,25 Eur</t>
  </si>
  <si>
    <t>2 180 927,83 Eur</t>
  </si>
  <si>
    <t>Aušros alėjos (nuo Žemaitės g. iki Varpo g.) viešųjų pastatų ir viešųjų erdvių prieigų rekonstrukcija</t>
  </si>
  <si>
    <t>Neries slėnio rekreacinės paskirties takų ir jų jungčių, saugos ir kitos viešųjų erdvių infrastruktūros įrengimas</t>
  </si>
  <si>
    <t>Vilniaus miesto savivaldybės administracija</t>
  </si>
  <si>
    <t>5 572 866,53 Eur</t>
  </si>
  <si>
    <t>4 585 239,00 Eur</t>
  </si>
  <si>
    <t>924,83 Eur</t>
  </si>
  <si>
    <t>Neries krantinių rekonstrukcija ir rekreacinės laivybos prieplaukų įrengimas Šiaurinėje teritorijoje</t>
  </si>
  <si>
    <t>Neries krantinių modernizavimas, sukuriant inovatyvias erdves kūrybai, sąlygas aktyviam poilsiui, sveikatingumo renginiams Šiaurinėje teritorijoje</t>
  </si>
  <si>
    <t>5 808 711,07 Eur</t>
  </si>
  <si>
    <t>3 698 782,00 Eur</t>
  </si>
  <si>
    <t>715,74 Eur</t>
  </si>
  <si>
    <t>Vilnios pakrančių tvarkymas Pietinėje tikslinėje teritorijoje</t>
  </si>
  <si>
    <t>3 004 384,98 Eur</t>
  </si>
  <si>
    <t>2 854 165,73 Eur</t>
  </si>
  <si>
    <t>996 999,31 Eur</t>
  </si>
  <si>
    <t>Neries senvagės rekreacinės infrastruktūros įrengimas su aktyvaus poilsio ir pėsčiųjų bei dviračių trasomis</t>
  </si>
  <si>
    <t>2 278 717,74 Eur</t>
  </si>
  <si>
    <t>2 107 813,90 Eur</t>
  </si>
  <si>
    <t>1 044,26 Eur</t>
  </si>
  <si>
    <t>Kultūrinį – istorinį reformacijos paveldą reprezentuojančio Reformatų sodo atkūrimas ir sutvarkymas</t>
  </si>
  <si>
    <t>2 026 130,63 Eur</t>
  </si>
  <si>
    <t>1 924 824,09 Eur</t>
  </si>
  <si>
    <t>251,75 Eur</t>
  </si>
  <si>
    <t>Misionierių sodų atkūrimas</t>
  </si>
  <si>
    <t>3 744 973,66 Eur</t>
  </si>
  <si>
    <t>3 464 100,63 Eur</t>
  </si>
  <si>
    <t>37 643,75 Eur</t>
  </si>
  <si>
    <t>Viešųjų erdvių tvarkymas Pietinėje tikslinėje teritorijoje prie rekonstruojamų Aukštaičių, Paupio ir Drujos gatvių</t>
  </si>
  <si>
    <t>2 021 804,19 Eur</t>
  </si>
  <si>
    <t>1 870 168,87 Eur</t>
  </si>
  <si>
    <t>168 487,04 Eur</t>
  </si>
  <si>
    <t>Japoniško sodo įkūrimas teritorijoje prie Lvovo ir Geležinio Vilko gatvių</t>
  </si>
  <si>
    <t>Klaipėdos daugiafunkcio sveikatingumo centro statyba</t>
  </si>
  <si>
    <t>07.1.1-CPVA-V-906-01-0002</t>
  </si>
  <si>
    <t>Baigtas įgyvendinti</t>
  </si>
  <si>
    <t>15 772 939,59 Eur</t>
  </si>
  <si>
    <t>12 584 918,00 Eur</t>
  </si>
  <si>
    <t>Daugiafunkcio Lazdynų sveikatinimo centro įkūrimas</t>
  </si>
  <si>
    <t>07.1.1-CPVA-V-906-01-0003</t>
  </si>
  <si>
    <t>21 167 931,37 Eur</t>
  </si>
  <si>
    <t>11 653 585,00 Eur</t>
  </si>
  <si>
    <t>2 385 749,28 Eur</t>
  </si>
  <si>
    <t xml:space="preserve">299303,95 </t>
  </si>
  <si>
    <t>350856,89</t>
  </si>
  <si>
    <t>42278,74</t>
  </si>
  <si>
    <t>Šiauliai</t>
  </si>
  <si>
    <t>924,83</t>
  </si>
  <si>
    <t>168487,04</t>
  </si>
  <si>
    <t>Priemonės pavadinimas</t>
  </si>
  <si>
    <t xml:space="preserve">Vilnius </t>
  </si>
  <si>
    <t xml:space="preserve">Šiauliai </t>
  </si>
  <si>
    <t xml:space="preserve">Panevėžys </t>
  </si>
  <si>
    <t>Kompleksinė paslaugų plėtra integruotų teritorijų vystymo programų tikslinėse teritorijose
Nr. 07.1.1-CPVA-V-906</t>
  </si>
  <si>
    <t>Didžiųjų miestų kompleksinė plėtra
Nr. 07.1.1-CPVA-R-904</t>
  </si>
  <si>
    <t>Socialinio būsto fondo plėtra
Nr. 08.1.2-CPVA-R-408</t>
  </si>
  <si>
    <t>Aplinkos oro kokybės gerinimas
Nr. 05.6.1-APVA-V-021</t>
  </si>
  <si>
    <t>Modernizuoti savivaldybių kultūros infrastruktūrą
Nr. 07.1.1-CPVA-R-305</t>
  </si>
  <si>
    <t>Socialinių paslaugų infrastruktūros plėtra
Nr. 08.1.1-CPVA-R-407</t>
  </si>
  <si>
    <r>
      <rPr>
        <sz val="10"/>
        <color theme="1"/>
        <rFont val="Times New Roman"/>
        <family val="1"/>
      </rPr>
      <t>IKIMOKYKLINIO IR PRIEŠMOKYKLINIO UGDYMO PRIEINAMUMO DIDINIMAS</t>
    </r>
    <r>
      <rPr>
        <sz val="11"/>
        <color theme="1"/>
        <rFont val="Times New Roman"/>
        <family val="1"/>
      </rPr>
      <t xml:space="preserve">
Nr. 09.1.3-CPVA-R-705</t>
    </r>
  </si>
  <si>
    <t>VIETINIŲ KELIŲ VYSTYMAS
Nr. 06.2.1-TID-R-511</t>
  </si>
  <si>
    <t>Elektromobilių įkrovimo prieigų tinklo kūrimas
Nr. 04.5.1-TID-V-515</t>
  </si>
  <si>
    <t>Pėsčiųjų ir dviračių takų rekonstrukcija ir plėtra
Nr. 04.5.1-TID-R-516</t>
  </si>
  <si>
    <t>MOKYKLŲ TINKLO EFEKTYVUMO DIDINIMAS
Nr. 09.1.3-CPVA-R-724</t>
  </si>
  <si>
    <t>Kraštovaizdžio apsauga
Nr. 05.5.1-APVA-R-019</t>
  </si>
  <si>
    <t>Pagal www.esinvesticijos.lt pateikiamus oficialius duomenis (žiūrėta 2018.10.20)</t>
  </si>
  <si>
    <t>Darnaus judumo sistemų kūrimas
Nr. 04.5.1-TID-V-513</t>
  </si>
  <si>
    <t>Miesto viešojo transporto priemonių parko atnaujinimas
Nr. 04.5.1-TID-V-517</t>
  </si>
  <si>
    <t xml:space="preserve">ES priemonės, kuriose dalyvauja didieji miestai, ir savivaldybėms išmokėtų ES lėšų palyginimas </t>
  </si>
  <si>
    <t>Išmokėtos ES lėšos, Eur</t>
  </si>
  <si>
    <t>Kompleksinės paslaugos šeimai
Nr. 08.4.1-ESFA-V-416</t>
  </si>
  <si>
    <t>Paslaugų ir asmenų aptarnavimo kokybės gerinimas savivaldybėse
Nr. 10.1.3-ESFA-R-920</t>
  </si>
  <si>
    <t>12671,10</t>
  </si>
  <si>
    <t>„NEFORMALIOJO ŠVIETIMO INFRASTRUKTŪROS TOBULINIMAS“
Nr. 09.1.3-CPVA-R-725</t>
  </si>
  <si>
    <t>Savivaldybes jungiančių turizmo trasų ir turizmo maršrutų informacinės infrastruktūros plėtra
Nr. 05.4.1-LVPA-R-821</t>
  </si>
  <si>
    <t xml:space="preserve">Integrali pagalba į namus
Nr. 08.4.1-ESFA-V-418 (išmokėta 634517,55 Eur, su kitomis savivaldybėmis sunku palyginti, nes kitur vykdo ne Savivaldybių administracijos, o BĮ ar VšĮ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</si>
</sst>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.9"/>
      <color rgb="FF626262"/>
      <name val="Arial"/>
      <family val="2"/>
    </font>
    <font>
      <sz val="8.9"/>
      <color rgb="FF43A6A7"/>
      <name val="Arial"/>
      <family val="2"/>
    </font>
    <font>
      <sz val="7.55"/>
      <color rgb="FF636C76"/>
      <name val="Arial"/>
      <family val="2"/>
    </font>
    <font>
      <b/>
      <sz val="11.8"/>
      <color rgb="FF25292D"/>
      <name val="Arial"/>
      <family val="2"/>
    </font>
    <font>
      <sz val="8.9"/>
      <color rgb="FF6C98D3"/>
      <name val="Arial"/>
      <family val="2"/>
    </font>
    <font>
      <sz val="8.9"/>
      <color rgb="FFFF9C00"/>
      <name val="Arial"/>
      <family val="2"/>
    </font>
    <font>
      <b/>
      <sz val="9.6"/>
      <color rgb="FF777777"/>
      <name val="Arial"/>
      <family val="2"/>
    </font>
    <font>
      <b/>
      <sz val="7.55"/>
      <color rgb="FF25292D"/>
      <name val="Arial"/>
      <family val="2"/>
    </font>
    <font>
      <sz val="8.9"/>
      <color rgb="FF029845"/>
      <name val="Arial"/>
      <family val="2"/>
    </font>
    <font>
      <b/>
      <sz val="11"/>
      <color rgb="FFFF0000"/>
      <name val="Calibri"/>
      <family val="2"/>
      <scheme val="minor"/>
    </font>
    <font>
      <sz val="7.55"/>
      <color rgb="FFFF0000"/>
      <name val="Arial"/>
      <family val="2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rgb="FF626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rgb="FFDDDDDD"/>
      </top>
      <bottom/>
      <diagonal/>
    </border>
    <border>
      <left/>
      <right/>
      <top/>
      <bottom style="medium">
        <color rgb="FFE1E1E1"/>
      </bottom>
      <diagonal/>
    </border>
    <border>
      <left/>
      <right style="medium">
        <color rgb="FFF0F0F0"/>
      </right>
      <top style="medium">
        <color rgb="FFDDDDDD"/>
      </top>
      <bottom/>
      <diagonal/>
    </border>
    <border>
      <left/>
      <right style="medium">
        <color rgb="FFF0F0F0"/>
      </right>
      <top/>
      <bottom/>
      <diagonal/>
    </border>
    <border>
      <left/>
      <right/>
      <top/>
      <bottom style="medium">
        <color rgb="FFDDDDDD"/>
      </bottom>
      <diagonal/>
    </border>
    <border>
      <left/>
      <right style="medium">
        <color rgb="FFF0F0F0"/>
      </right>
      <top/>
      <bottom style="medium">
        <color rgb="FFDDDDDD"/>
      </bottom>
      <diagonal/>
    </border>
    <border>
      <left style="medium">
        <color rgb="FFF0F0F0"/>
      </left>
      <right/>
      <top style="medium">
        <color rgb="FFDDDDDD"/>
      </top>
      <bottom/>
      <diagonal/>
    </border>
    <border>
      <left style="medium">
        <color rgb="FFF0F0F0"/>
      </left>
      <right/>
      <top/>
      <bottom/>
      <diagonal/>
    </border>
    <border>
      <left style="medium">
        <color rgb="FFF0F0F0"/>
      </left>
      <right/>
      <top/>
      <bottom style="medium">
        <color rgb="FFDDDDDD"/>
      </bottom>
      <diagonal/>
    </border>
    <border>
      <left/>
      <right/>
      <top/>
      <bottom style="thick">
        <color rgb="FFD1DADE"/>
      </bottom>
      <diagonal/>
    </border>
    <border>
      <left/>
      <right style="medium">
        <color rgb="FFD1DADE"/>
      </right>
      <top/>
      <bottom style="thick">
        <color rgb="FFD1DADE"/>
      </bottom>
      <diagonal/>
    </border>
    <border>
      <left/>
      <right/>
      <top/>
      <bottom style="thick">
        <color rgb="FF3A9EC8"/>
      </bottom>
      <diagonal/>
    </border>
    <border>
      <left/>
      <right/>
      <top style="thick">
        <color rgb="FFD1DADE"/>
      </top>
      <bottom/>
      <diagonal/>
    </border>
    <border>
      <left/>
      <right style="medium">
        <color rgb="FFF0F0F0"/>
      </right>
      <top style="thick">
        <color rgb="FFD1DADE"/>
      </top>
      <bottom/>
      <diagonal/>
    </border>
    <border>
      <left style="medium">
        <color rgb="FFF0F0F0"/>
      </left>
      <right/>
      <top style="thick">
        <color rgb="FF3A9EC8"/>
      </top>
      <bottom/>
      <diagonal/>
    </border>
    <border>
      <left/>
      <right/>
      <top style="thick">
        <color rgb="FF3A9EC8"/>
      </top>
      <bottom/>
      <diagonal/>
    </border>
    <border>
      <left/>
      <right/>
      <top style="medium">
        <color rgb="FFDDDDDD"/>
      </top>
      <bottom style="medium">
        <color rgb="FFDDDDD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3" fillId="3" borderId="0" xfId="0" applyFont="1" applyFill="1" applyAlignment="1">
      <alignment horizontal="left" vertical="center" wrapText="1" indent="1"/>
    </xf>
    <xf numFmtId="0" fontId="3" fillId="3" borderId="2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vertical="top" wrapText="1" indent="1"/>
    </xf>
    <xf numFmtId="0" fontId="4" fillId="3" borderId="3" xfId="0" applyFont="1" applyFill="1" applyBorder="1" applyAlignment="1">
      <alignment horizontal="left" vertical="center" wrapText="1" indent="1"/>
    </xf>
    <xf numFmtId="0" fontId="5" fillId="3" borderId="1" xfId="0" applyFont="1" applyFill="1" applyBorder="1" applyAlignment="1">
      <alignment horizontal="left" vertical="center" wrapText="1" indent="1"/>
    </xf>
    <xf numFmtId="0" fontId="6" fillId="3" borderId="1" xfId="0" applyFont="1" applyFill="1" applyBorder="1" applyAlignment="1">
      <alignment vertical="top" wrapText="1" indent="1"/>
    </xf>
    <xf numFmtId="0" fontId="3" fillId="3" borderId="1" xfId="0" applyFont="1" applyFill="1" applyBorder="1" applyAlignment="1">
      <alignment horizontal="left" vertical="center" wrapText="1" indent="1"/>
    </xf>
    <xf numFmtId="0" fontId="7" fillId="3" borderId="3" xfId="0" applyFont="1" applyFill="1" applyBorder="1" applyAlignment="1">
      <alignment horizontal="left" vertical="center" wrapText="1" indent="1"/>
    </xf>
    <xf numFmtId="0" fontId="5" fillId="2" borderId="1" xfId="0" applyFont="1" applyFill="1" applyBorder="1" applyAlignment="1">
      <alignment horizontal="left" vertical="center" wrapText="1" indent="1"/>
    </xf>
    <xf numFmtId="0" fontId="8" fillId="3" borderId="3" xfId="0" applyFont="1" applyFill="1" applyBorder="1" applyAlignment="1">
      <alignment horizontal="left" vertical="center" wrapText="1" indent="1"/>
    </xf>
    <xf numFmtId="0" fontId="9" fillId="3" borderId="10" xfId="0" applyFont="1" applyFill="1" applyBorder="1" applyAlignment="1">
      <alignment vertical="top" wrapText="1"/>
    </xf>
    <xf numFmtId="0" fontId="9" fillId="3" borderId="11" xfId="0" applyFont="1" applyFill="1" applyBorder="1" applyAlignment="1">
      <alignment vertical="top" wrapText="1"/>
    </xf>
    <xf numFmtId="0" fontId="10" fillId="2" borderId="12" xfId="0" applyFont="1" applyFill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3" fillId="3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horizontal="left" vertical="center" wrapText="1" indent="1"/>
    </xf>
    <xf numFmtId="0" fontId="5" fillId="2" borderId="7" xfId="0" applyFont="1" applyFill="1" applyBorder="1" applyAlignment="1">
      <alignment horizontal="left" vertical="center" wrapText="1" indent="1"/>
    </xf>
    <xf numFmtId="0" fontId="3" fillId="3" borderId="0" xfId="0" applyFont="1" applyFill="1" applyBorder="1" applyAlignment="1">
      <alignment vertical="top" wrapText="1" indent="1"/>
    </xf>
    <xf numFmtId="0" fontId="5" fillId="3" borderId="7" xfId="0" applyFont="1" applyFill="1" applyBorder="1" applyAlignment="1">
      <alignment horizontal="left" vertical="center" wrapText="1" indent="1"/>
    </xf>
    <xf numFmtId="0" fontId="3" fillId="3" borderId="0" xfId="0" applyFont="1" applyFill="1" applyBorder="1" applyAlignment="1">
      <alignment horizontal="left" vertical="center" wrapText="1" indent="1"/>
    </xf>
    <xf numFmtId="0" fontId="4" fillId="3" borderId="0" xfId="0" applyFont="1" applyFill="1" applyBorder="1" applyAlignment="1">
      <alignment horizontal="left" vertical="center" wrapText="1" indent="1"/>
    </xf>
    <xf numFmtId="0" fontId="5" fillId="3" borderId="0" xfId="0" applyFont="1" applyFill="1" applyBorder="1" applyAlignment="1">
      <alignment horizontal="left" vertical="center" wrapText="1" indent="1"/>
    </xf>
    <xf numFmtId="0" fontId="6" fillId="3" borderId="1" xfId="0" applyFont="1" applyFill="1" applyBorder="1" applyAlignment="1">
      <alignment vertical="top" wrapText="1"/>
    </xf>
    <xf numFmtId="0" fontId="5" fillId="2" borderId="7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2" fontId="5" fillId="2" borderId="1" xfId="0" applyNumberFormat="1" applyFont="1" applyFill="1" applyBorder="1" applyAlignment="1">
      <alignment vertical="top" wrapText="1"/>
    </xf>
    <xf numFmtId="164" fontId="0" fillId="0" borderId="0" xfId="0" applyNumberFormat="1" applyAlignment="1">
      <alignment vertical="top"/>
    </xf>
    <xf numFmtId="164" fontId="5" fillId="2" borderId="1" xfId="0" applyNumberFormat="1" applyFont="1" applyFill="1" applyBorder="1" applyAlignment="1">
      <alignment horizontal="left" vertical="center" wrapText="1" indent="1"/>
    </xf>
    <xf numFmtId="164" fontId="0" fillId="0" borderId="0" xfId="0" applyNumberFormat="1"/>
    <xf numFmtId="0" fontId="8" fillId="3" borderId="3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vertical="top" wrapText="1"/>
    </xf>
    <xf numFmtId="2" fontId="5" fillId="2" borderId="0" xfId="0" applyNumberFormat="1" applyFont="1" applyFill="1" applyBorder="1" applyAlignment="1">
      <alignment vertical="top" wrapText="1"/>
    </xf>
    <xf numFmtId="0" fontId="7" fillId="3" borderId="3" xfId="0" applyFont="1" applyFill="1" applyBorder="1" applyAlignment="1">
      <alignment vertical="top" wrapText="1"/>
    </xf>
    <xf numFmtId="2" fontId="5" fillId="2" borderId="1" xfId="0" applyNumberFormat="1" applyFont="1" applyFill="1" applyBorder="1" applyAlignment="1">
      <alignment horizontal="right" vertical="top" wrapText="1"/>
    </xf>
    <xf numFmtId="0" fontId="6" fillId="3" borderId="13" xfId="0" applyFont="1" applyFill="1" applyBorder="1" applyAlignment="1">
      <alignment vertical="top" wrapText="1" indent="1"/>
    </xf>
    <xf numFmtId="0" fontId="3" fillId="3" borderId="13" xfId="0" applyFont="1" applyFill="1" applyBorder="1" applyAlignment="1">
      <alignment vertical="top" wrapText="1" indent="1"/>
    </xf>
    <xf numFmtId="0" fontId="4" fillId="3" borderId="14" xfId="0" applyFont="1" applyFill="1" applyBorder="1" applyAlignment="1">
      <alignment horizontal="left" vertical="center" wrapText="1" indent="1"/>
    </xf>
    <xf numFmtId="0" fontId="5" fillId="3" borderId="15" xfId="0" applyFont="1" applyFill="1" applyBorder="1" applyAlignment="1">
      <alignment horizontal="left" vertical="center" wrapText="1" indent="1"/>
    </xf>
    <xf numFmtId="0" fontId="5" fillId="3" borderId="16" xfId="0" applyFont="1" applyFill="1" applyBorder="1" applyAlignment="1">
      <alignment horizontal="left" vertical="center" wrapText="1" indent="1"/>
    </xf>
    <xf numFmtId="2" fontId="5" fillId="3" borderId="16" xfId="0" applyNumberFormat="1" applyFont="1" applyFill="1" applyBorder="1" applyAlignment="1">
      <alignment horizontal="right" vertical="center" wrapText="1" indent="1"/>
    </xf>
    <xf numFmtId="0" fontId="8" fillId="3" borderId="0" xfId="0" applyFont="1" applyFill="1" applyBorder="1" applyAlignment="1">
      <alignment vertical="top" wrapText="1"/>
    </xf>
    <xf numFmtId="164" fontId="0" fillId="0" borderId="0" xfId="0" applyNumberFormat="1" applyAlignment="1">
      <alignment horizontal="right"/>
    </xf>
    <xf numFmtId="0" fontId="5" fillId="0" borderId="0" xfId="0" applyFont="1" applyFill="1" applyBorder="1" applyAlignment="1">
      <alignment horizontal="left" vertical="center" wrapText="1" indent="1"/>
    </xf>
    <xf numFmtId="164" fontId="5" fillId="3" borderId="1" xfId="0" applyNumberFormat="1" applyFont="1" applyFill="1" applyBorder="1" applyAlignment="1">
      <alignment horizontal="left" vertical="center" wrapText="1" indent="1"/>
    </xf>
    <xf numFmtId="164" fontId="1" fillId="4" borderId="0" xfId="0" applyNumberFormat="1" applyFont="1" applyFill="1"/>
    <xf numFmtId="0" fontId="1" fillId="4" borderId="0" xfId="0" applyFont="1" applyFill="1"/>
    <xf numFmtId="0" fontId="12" fillId="4" borderId="0" xfId="0" applyFont="1" applyFill="1"/>
    <xf numFmtId="164" fontId="12" fillId="4" borderId="0" xfId="0" applyNumberFormat="1" applyFont="1" applyFill="1"/>
    <xf numFmtId="0" fontId="14" fillId="0" borderId="18" xfId="0" applyFont="1" applyBorder="1" applyAlignment="1">
      <alignment vertical="top" wrapText="1"/>
    </xf>
    <xf numFmtId="4" fontId="14" fillId="0" borderId="18" xfId="0" applyNumberFormat="1" applyFont="1" applyBorder="1" applyAlignment="1">
      <alignment horizontal="right" vertical="top"/>
    </xf>
    <xf numFmtId="4" fontId="14" fillId="5" borderId="18" xfId="0" applyNumberFormat="1" applyFont="1" applyFill="1" applyBorder="1" applyAlignment="1">
      <alignment horizontal="right" vertical="top"/>
    </xf>
    <xf numFmtId="4" fontId="0" fillId="0" borderId="0" xfId="0" applyNumberFormat="1"/>
    <xf numFmtId="0" fontId="16" fillId="0" borderId="18" xfId="0" applyFont="1" applyBorder="1" applyAlignment="1">
      <alignment vertical="top"/>
    </xf>
    <xf numFmtId="4" fontId="16" fillId="0" borderId="18" xfId="0" applyNumberFormat="1" applyFont="1" applyBorder="1" applyAlignment="1">
      <alignment horizontal="right" vertical="top"/>
    </xf>
    <xf numFmtId="0" fontId="2" fillId="0" borderId="0" xfId="0" applyFont="1" applyAlignment="1"/>
    <xf numFmtId="4" fontId="14" fillId="6" borderId="18" xfId="0" applyNumberFormat="1" applyFont="1" applyFill="1" applyBorder="1" applyAlignment="1">
      <alignment horizontal="right" vertical="top"/>
    </xf>
    <xf numFmtId="0" fontId="14" fillId="0" borderId="0" xfId="0" applyFont="1"/>
    <xf numFmtId="0" fontId="14" fillId="0" borderId="18" xfId="0" applyFont="1" applyBorder="1"/>
    <xf numFmtId="0" fontId="14" fillId="0" borderId="19" xfId="0" applyFont="1" applyBorder="1" applyAlignment="1">
      <alignment horizontal="center" vertical="top"/>
    </xf>
    <xf numFmtId="0" fontId="20" fillId="0" borderId="0" xfId="0" applyFont="1"/>
    <xf numFmtId="0" fontId="14" fillId="0" borderId="18" xfId="0" applyFont="1" applyBorder="1" applyAlignment="1">
      <alignment vertical="top"/>
    </xf>
    <xf numFmtId="0" fontId="16" fillId="0" borderId="0" xfId="0" applyFont="1" applyAlignment="1">
      <alignment horizontal="center"/>
    </xf>
    <xf numFmtId="0" fontId="17" fillId="0" borderId="0" xfId="0" applyFont="1" applyBorder="1" applyAlignment="1">
      <alignment horizontal="center"/>
    </xf>
    <xf numFmtId="0" fontId="14" fillId="0" borderId="18" xfId="0" applyFont="1" applyBorder="1" applyAlignment="1">
      <alignment horizontal="center" vertical="top"/>
    </xf>
    <xf numFmtId="0" fontId="14" fillId="0" borderId="20" xfId="0" applyFont="1" applyBorder="1" applyAlignment="1">
      <alignment horizontal="center" vertical="top"/>
    </xf>
    <xf numFmtId="0" fontId="14" fillId="0" borderId="21" xfId="0" applyFont="1" applyBorder="1" applyAlignment="1">
      <alignment horizontal="center" vertical="top"/>
    </xf>
    <xf numFmtId="0" fontId="14" fillId="0" borderId="22" xfId="0" applyFont="1" applyBorder="1" applyAlignment="1">
      <alignment horizontal="center" vertical="top"/>
    </xf>
    <xf numFmtId="14" fontId="5" fillId="3" borderId="1" xfId="0" applyNumberFormat="1" applyFont="1" applyFill="1" applyBorder="1" applyAlignment="1">
      <alignment horizontal="left" vertical="center" wrapText="1" indent="1"/>
    </xf>
    <xf numFmtId="14" fontId="5" fillId="3" borderId="5" xfId="0" applyNumberFormat="1" applyFont="1" applyFill="1" applyBorder="1" applyAlignment="1">
      <alignment horizontal="left" vertical="center" wrapText="1" indent="1"/>
    </xf>
    <xf numFmtId="0" fontId="6" fillId="3" borderId="1" xfId="0" applyFont="1" applyFill="1" applyBorder="1" applyAlignment="1">
      <alignment vertical="top" wrapText="1" indent="1"/>
    </xf>
    <xf numFmtId="0" fontId="6" fillId="3" borderId="0" xfId="0" applyFont="1" applyFill="1" applyBorder="1" applyAlignment="1">
      <alignment vertical="top" wrapText="1" indent="1"/>
    </xf>
    <xf numFmtId="0" fontId="3" fillId="3" borderId="1" xfId="0" applyFont="1" applyFill="1" applyBorder="1" applyAlignment="1">
      <alignment vertical="top" wrapText="1" indent="1"/>
    </xf>
    <xf numFmtId="0" fontId="3" fillId="3" borderId="0" xfId="0" applyFont="1" applyFill="1" applyBorder="1" applyAlignment="1">
      <alignment vertical="top" wrapText="1" indent="1"/>
    </xf>
    <xf numFmtId="0" fontId="7" fillId="3" borderId="3" xfId="0" applyFont="1" applyFill="1" applyBorder="1" applyAlignment="1">
      <alignment horizontal="left" vertical="center" wrapText="1" indent="1"/>
    </xf>
    <xf numFmtId="0" fontId="7" fillId="3" borderId="4" xfId="0" applyFont="1" applyFill="1" applyBorder="1" applyAlignment="1">
      <alignment horizontal="left" vertical="center" wrapText="1" indent="1"/>
    </xf>
    <xf numFmtId="0" fontId="5" fillId="2" borderId="7" xfId="0" applyFont="1" applyFill="1" applyBorder="1" applyAlignment="1">
      <alignment horizontal="left" vertical="center" wrapText="1" indent="1"/>
    </xf>
    <xf numFmtId="0" fontId="5" fillId="2" borderId="8" xfId="0" applyFont="1" applyFill="1" applyBorder="1" applyAlignment="1">
      <alignment horizontal="left" vertical="center" wrapText="1" indent="1"/>
    </xf>
    <xf numFmtId="0" fontId="5" fillId="2" borderId="1" xfId="0" applyFont="1" applyFill="1" applyBorder="1" applyAlignment="1">
      <alignment horizontal="left" vertical="center" wrapText="1" indent="1"/>
    </xf>
    <xf numFmtId="0" fontId="5" fillId="2" borderId="0" xfId="0" applyFont="1" applyFill="1" applyBorder="1" applyAlignment="1">
      <alignment horizontal="left" vertical="center" wrapText="1" indent="1"/>
    </xf>
    <xf numFmtId="0" fontId="13" fillId="4" borderId="1" xfId="0" applyFont="1" applyFill="1" applyBorder="1" applyAlignment="1">
      <alignment horizontal="left" vertical="center" wrapText="1" indent="1"/>
    </xf>
    <xf numFmtId="0" fontId="13" fillId="4" borderId="0" xfId="0" applyFont="1" applyFill="1" applyBorder="1" applyAlignment="1">
      <alignment horizontal="left" vertical="center" wrapText="1" indent="1"/>
    </xf>
    <xf numFmtId="0" fontId="6" fillId="3" borderId="5" xfId="0" applyFont="1" applyFill="1" applyBorder="1" applyAlignment="1">
      <alignment vertical="top" wrapText="1" indent="1"/>
    </xf>
    <xf numFmtId="0" fontId="3" fillId="3" borderId="5" xfId="0" applyFont="1" applyFill="1" applyBorder="1" applyAlignment="1">
      <alignment vertical="top" wrapText="1" indent="1"/>
    </xf>
    <xf numFmtId="0" fontId="11" fillId="3" borderId="3" xfId="0" applyFont="1" applyFill="1" applyBorder="1" applyAlignment="1">
      <alignment horizontal="left" vertical="center" wrapText="1" indent="1"/>
    </xf>
    <xf numFmtId="0" fontId="11" fillId="3" borderId="6" xfId="0" applyFont="1" applyFill="1" applyBorder="1" applyAlignment="1">
      <alignment horizontal="left" vertical="center" wrapText="1" indent="1"/>
    </xf>
    <xf numFmtId="0" fontId="5" fillId="3" borderId="7" xfId="0" applyFont="1" applyFill="1" applyBorder="1" applyAlignment="1">
      <alignment horizontal="left" vertical="center" wrapText="1" indent="1"/>
    </xf>
    <xf numFmtId="0" fontId="5" fillId="3" borderId="9" xfId="0" applyFont="1" applyFill="1" applyBorder="1" applyAlignment="1">
      <alignment horizontal="left" vertical="center" wrapText="1" indent="1"/>
    </xf>
    <xf numFmtId="0" fontId="5" fillId="3" borderId="1" xfId="0" applyFont="1" applyFill="1" applyBorder="1" applyAlignment="1">
      <alignment horizontal="left" vertical="center" wrapText="1" indent="1"/>
    </xf>
    <xf numFmtId="0" fontId="5" fillId="3" borderId="5" xfId="0" applyFont="1" applyFill="1" applyBorder="1" applyAlignment="1">
      <alignment horizontal="left" vertical="center" wrapText="1" indent="1"/>
    </xf>
    <xf numFmtId="0" fontId="13" fillId="4" borderId="5" xfId="0" applyFont="1" applyFill="1" applyBorder="1" applyAlignment="1">
      <alignment horizontal="left" vertical="center" wrapText="1" indent="1"/>
    </xf>
    <xf numFmtId="0" fontId="5" fillId="2" borderId="1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top" wrapText="1"/>
    </xf>
    <xf numFmtId="2" fontId="5" fillId="2" borderId="1" xfId="0" applyNumberFormat="1" applyFont="1" applyFill="1" applyBorder="1" applyAlignment="1">
      <alignment vertical="top" wrapText="1"/>
    </xf>
    <xf numFmtId="2" fontId="5" fillId="2" borderId="5" xfId="0" applyNumberFormat="1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6" fillId="3" borderId="17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4" fillId="3" borderId="3" xfId="0" applyFont="1" applyFill="1" applyBorder="1" applyAlignment="1">
      <alignment horizontal="left" vertical="center" wrapText="1" indent="1"/>
    </xf>
    <xf numFmtId="0" fontId="4" fillId="3" borderId="6" xfId="0" applyFont="1" applyFill="1" applyBorder="1" applyAlignment="1">
      <alignment horizontal="left" vertical="center" wrapText="1" indent="1"/>
    </xf>
    <xf numFmtId="0" fontId="6" fillId="3" borderId="1" xfId="0" applyFont="1" applyFill="1" applyBorder="1" applyAlignment="1">
      <alignment vertical="top" wrapText="1"/>
    </xf>
    <xf numFmtId="0" fontId="6" fillId="3" borderId="5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3" fillId="3" borderId="5" xfId="0" applyFont="1" applyFill="1" applyBorder="1" applyAlignment="1">
      <alignment vertical="top" wrapText="1"/>
    </xf>
    <xf numFmtId="0" fontId="8" fillId="3" borderId="3" xfId="0" applyFont="1" applyFill="1" applyBorder="1" applyAlignment="1">
      <alignment vertical="top" wrapText="1"/>
    </xf>
    <xf numFmtId="0" fontId="8" fillId="3" borderId="6" xfId="0" applyFont="1" applyFill="1" applyBorder="1" applyAlignment="1">
      <alignment vertical="top" wrapText="1"/>
    </xf>
    <xf numFmtId="0" fontId="5" fillId="2" borderId="7" xfId="0" applyFont="1" applyFill="1" applyBorder="1" applyAlignment="1">
      <alignment vertical="top" wrapText="1"/>
    </xf>
    <xf numFmtId="0" fontId="5" fillId="2" borderId="9" xfId="0" applyFont="1" applyFill="1" applyBorder="1" applyAlignment="1">
      <alignment vertical="top" wrapText="1"/>
    </xf>
    <xf numFmtId="4" fontId="14" fillId="7" borderId="18" xfId="0" applyNumberFormat="1" applyFont="1" applyFill="1" applyBorder="1" applyAlignment="1">
      <alignment horizontal="right" vertical="top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9"/>
  <sheetViews>
    <sheetView tabSelected="1" view="pageBreakPreview" zoomScale="80" zoomScaleNormal="80" zoomScaleSheetLayoutView="80" workbookViewId="0">
      <selection activeCell="B29" sqref="B29"/>
    </sheetView>
  </sheetViews>
  <sheetFormatPr defaultRowHeight="15" x14ac:dyDescent="0.25"/>
  <cols>
    <col min="1" max="1" width="3.625" customWidth="1"/>
    <col min="2" max="2" width="45.875" customWidth="1"/>
    <col min="3" max="3" width="14.875" customWidth="1"/>
    <col min="4" max="6" width="12.375" customWidth="1"/>
    <col min="7" max="7" width="12.25" customWidth="1"/>
    <col min="9" max="9" width="11.75" bestFit="1" customWidth="1"/>
  </cols>
  <sheetData>
    <row r="1" spans="1:9" x14ac:dyDescent="0.25">
      <c r="A1" s="60"/>
      <c r="B1" s="65" t="s">
        <v>177</v>
      </c>
      <c r="C1" s="65"/>
      <c r="D1" s="65"/>
      <c r="E1" s="65"/>
      <c r="F1" s="65"/>
      <c r="G1" s="65"/>
      <c r="H1" s="58"/>
      <c r="I1" s="58"/>
    </row>
    <row r="2" spans="1:9" x14ac:dyDescent="0.25">
      <c r="A2" s="60"/>
      <c r="B2" s="66" t="s">
        <v>174</v>
      </c>
      <c r="C2" s="66"/>
      <c r="D2" s="66"/>
      <c r="E2" s="66"/>
      <c r="F2" s="66"/>
      <c r="G2" s="66"/>
    </row>
    <row r="3" spans="1:9" x14ac:dyDescent="0.25">
      <c r="A3" s="67" t="s">
        <v>158</v>
      </c>
      <c r="B3" s="67"/>
      <c r="C3" s="68" t="s">
        <v>178</v>
      </c>
      <c r="D3" s="69"/>
      <c r="E3" s="69"/>
      <c r="F3" s="69"/>
      <c r="G3" s="70"/>
    </row>
    <row r="4" spans="1:9" x14ac:dyDescent="0.25">
      <c r="A4" s="67"/>
      <c r="B4" s="67"/>
      <c r="C4" s="62" t="s">
        <v>32</v>
      </c>
      <c r="D4" s="62" t="s">
        <v>159</v>
      </c>
      <c r="E4" s="62" t="s">
        <v>33</v>
      </c>
      <c r="F4" s="62" t="s">
        <v>160</v>
      </c>
      <c r="G4" s="62" t="s">
        <v>161</v>
      </c>
    </row>
    <row r="5" spans="1:9" ht="49.5" customHeight="1" x14ac:dyDescent="0.25">
      <c r="A5" s="64">
        <v>1</v>
      </c>
      <c r="B5" s="52" t="s">
        <v>162</v>
      </c>
      <c r="C5" s="59">
        <v>12584918</v>
      </c>
      <c r="D5" s="53">
        <v>2385749.2799999998</v>
      </c>
      <c r="E5" s="54"/>
      <c r="F5" s="54"/>
      <c r="G5" s="54"/>
    </row>
    <row r="6" spans="1:9" ht="30" x14ac:dyDescent="0.25">
      <c r="A6" s="64">
        <v>2</v>
      </c>
      <c r="B6" s="52" t="s">
        <v>163</v>
      </c>
      <c r="C6" s="53">
        <v>391181</v>
      </c>
      <c r="D6" s="53">
        <v>1036654.8</v>
      </c>
      <c r="E6" s="53">
        <v>692439.58</v>
      </c>
      <c r="F6" s="53">
        <v>2230727.65</v>
      </c>
      <c r="G6" s="53">
        <v>591620</v>
      </c>
    </row>
    <row r="7" spans="1:9" ht="30" x14ac:dyDescent="0.25">
      <c r="A7" s="64">
        <v>3</v>
      </c>
      <c r="B7" s="52" t="s">
        <v>164</v>
      </c>
      <c r="C7" s="53">
        <v>1633359.64</v>
      </c>
      <c r="D7" s="53">
        <v>0</v>
      </c>
      <c r="E7" s="53">
        <v>955358.5</v>
      </c>
      <c r="F7" s="53">
        <v>471709.86</v>
      </c>
      <c r="G7" s="53">
        <v>1971.54</v>
      </c>
    </row>
    <row r="8" spans="1:9" ht="30" x14ac:dyDescent="0.25">
      <c r="A8" s="64">
        <v>4</v>
      </c>
      <c r="B8" s="52" t="s">
        <v>165</v>
      </c>
      <c r="C8" s="53">
        <v>47869.06</v>
      </c>
      <c r="D8" s="53">
        <v>0</v>
      </c>
      <c r="E8" s="53">
        <v>1386435.56</v>
      </c>
      <c r="F8" s="53">
        <v>54000.65</v>
      </c>
      <c r="G8" s="53">
        <v>189507.26</v>
      </c>
    </row>
    <row r="9" spans="1:9" ht="35.25" customHeight="1" x14ac:dyDescent="0.25">
      <c r="A9" s="64">
        <v>5</v>
      </c>
      <c r="B9" s="52" t="s">
        <v>166</v>
      </c>
      <c r="C9" s="53">
        <v>303500</v>
      </c>
      <c r="D9" s="53">
        <v>77526.86</v>
      </c>
      <c r="E9" s="53">
        <f>147728+414418</f>
        <v>562146</v>
      </c>
      <c r="F9" s="53">
        <v>543185.05000000005</v>
      </c>
      <c r="G9" s="53">
        <v>171910.06</v>
      </c>
    </row>
    <row r="10" spans="1:9" ht="30" x14ac:dyDescent="0.25">
      <c r="A10" s="64">
        <v>6</v>
      </c>
      <c r="B10" s="52" t="s">
        <v>167</v>
      </c>
      <c r="C10" s="53">
        <f>72423+8285</f>
        <v>80708</v>
      </c>
      <c r="D10" s="53">
        <v>0</v>
      </c>
      <c r="E10" s="53">
        <v>44002.48</v>
      </c>
      <c r="F10" s="53">
        <v>0</v>
      </c>
      <c r="G10" s="53">
        <v>22317.759999999998</v>
      </c>
    </row>
    <row r="11" spans="1:9" ht="42.75" x14ac:dyDescent="0.25">
      <c r="A11" s="64">
        <v>7</v>
      </c>
      <c r="B11" s="52" t="s">
        <v>168</v>
      </c>
      <c r="C11" s="53">
        <v>0</v>
      </c>
      <c r="D11" s="53">
        <v>0</v>
      </c>
      <c r="E11" s="53">
        <v>3841.1</v>
      </c>
      <c r="F11" s="53">
        <v>0</v>
      </c>
      <c r="G11" s="53">
        <v>0</v>
      </c>
    </row>
    <row r="12" spans="1:9" ht="30" x14ac:dyDescent="0.25">
      <c r="A12" s="64">
        <v>8</v>
      </c>
      <c r="B12" s="52" t="s">
        <v>175</v>
      </c>
      <c r="C12" s="112">
        <v>50218</v>
      </c>
      <c r="D12" s="53">
        <v>202500</v>
      </c>
      <c r="E12" s="53">
        <v>0</v>
      </c>
      <c r="F12" s="53">
        <v>0</v>
      </c>
      <c r="G12" s="53">
        <v>63767</v>
      </c>
    </row>
    <row r="13" spans="1:9" ht="30" x14ac:dyDescent="0.25">
      <c r="A13" s="64">
        <v>9</v>
      </c>
      <c r="B13" s="52" t="s">
        <v>169</v>
      </c>
      <c r="C13" s="53">
        <v>115228.97</v>
      </c>
      <c r="D13" s="53">
        <v>112771</v>
      </c>
      <c r="E13" s="53">
        <f>896+15312</f>
        <v>16208</v>
      </c>
      <c r="F13" s="53">
        <v>0</v>
      </c>
      <c r="G13" s="53">
        <v>0</v>
      </c>
    </row>
    <row r="14" spans="1:9" ht="30" x14ac:dyDescent="0.25">
      <c r="A14" s="64">
        <v>10</v>
      </c>
      <c r="B14" s="52" t="s">
        <v>170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</row>
    <row r="15" spans="1:9" ht="30" x14ac:dyDescent="0.25">
      <c r="A15" s="64">
        <v>11</v>
      </c>
      <c r="B15" s="52" t="s">
        <v>176</v>
      </c>
      <c r="C15" s="53">
        <v>0</v>
      </c>
      <c r="D15" s="53">
        <v>2017815</v>
      </c>
      <c r="E15" s="53">
        <v>0</v>
      </c>
      <c r="F15" s="53">
        <v>0</v>
      </c>
      <c r="G15" s="53">
        <v>0</v>
      </c>
    </row>
    <row r="16" spans="1:9" ht="35.25" customHeight="1" x14ac:dyDescent="0.25">
      <c r="A16" s="64">
        <v>12</v>
      </c>
      <c r="B16" s="52" t="s">
        <v>171</v>
      </c>
      <c r="C16" s="53">
        <v>0</v>
      </c>
      <c r="D16" s="53">
        <v>0</v>
      </c>
      <c r="E16" s="53">
        <f>316911+157545</f>
        <v>474456</v>
      </c>
      <c r="F16" s="53">
        <v>0</v>
      </c>
      <c r="G16" s="53">
        <v>0</v>
      </c>
    </row>
    <row r="17" spans="1:9" ht="35.25" customHeight="1" x14ac:dyDescent="0.25">
      <c r="A17" s="64">
        <v>13</v>
      </c>
      <c r="B17" s="52" t="s">
        <v>173</v>
      </c>
      <c r="C17" s="53">
        <v>30850</v>
      </c>
      <c r="D17" s="53">
        <v>6006.61</v>
      </c>
      <c r="E17" s="53">
        <v>83489.740000000005</v>
      </c>
      <c r="F17" s="53">
        <v>6276.82</v>
      </c>
      <c r="G17" s="54"/>
      <c r="I17" s="55"/>
    </row>
    <row r="18" spans="1:9" ht="47.25" customHeight="1" x14ac:dyDescent="0.25">
      <c r="A18" s="64">
        <v>14</v>
      </c>
      <c r="B18" s="52" t="s">
        <v>172</v>
      </c>
      <c r="C18" s="53">
        <v>2915.43</v>
      </c>
      <c r="D18" s="53">
        <f>+(98786.44*7)+91536.69+44926+87822.68+114096.66</f>
        <v>1029887.11</v>
      </c>
      <c r="E18" s="53">
        <f>4392+13205</f>
        <v>17597</v>
      </c>
      <c r="F18" s="53">
        <v>0</v>
      </c>
      <c r="G18" s="53">
        <v>0</v>
      </c>
    </row>
    <row r="19" spans="1:9" ht="47.25" customHeight="1" x14ac:dyDescent="0.25">
      <c r="A19" s="64">
        <v>15</v>
      </c>
      <c r="B19" s="52" t="s">
        <v>179</v>
      </c>
      <c r="C19" s="53">
        <v>459350.78</v>
      </c>
      <c r="D19" s="53">
        <v>601041.36</v>
      </c>
      <c r="E19" s="53">
        <v>478169.89</v>
      </c>
      <c r="F19" s="53">
        <v>236226.85</v>
      </c>
      <c r="G19" s="53">
        <v>45800</v>
      </c>
    </row>
    <row r="20" spans="1:9" ht="47.25" customHeight="1" x14ac:dyDescent="0.25">
      <c r="A20" s="64">
        <v>16</v>
      </c>
      <c r="B20" s="52" t="s">
        <v>180</v>
      </c>
      <c r="C20" s="53" t="s">
        <v>181</v>
      </c>
      <c r="D20" s="53">
        <v>0</v>
      </c>
      <c r="E20" s="53">
        <v>0</v>
      </c>
      <c r="F20" s="53">
        <v>0</v>
      </c>
      <c r="G20" s="53">
        <v>20000</v>
      </c>
    </row>
    <row r="21" spans="1:9" ht="47.25" customHeight="1" x14ac:dyDescent="0.25">
      <c r="A21" s="64">
        <v>17</v>
      </c>
      <c r="B21" s="52" t="s">
        <v>182</v>
      </c>
      <c r="C21" s="53">
        <v>15142.59</v>
      </c>
      <c r="D21" s="53">
        <v>0</v>
      </c>
      <c r="E21" s="53">
        <f>19336+13240</f>
        <v>32576</v>
      </c>
      <c r="F21" s="53">
        <v>2057</v>
      </c>
      <c r="G21" s="53">
        <v>10217.15</v>
      </c>
    </row>
    <row r="22" spans="1:9" ht="47.25" customHeight="1" x14ac:dyDescent="0.25">
      <c r="A22" s="64">
        <v>18</v>
      </c>
      <c r="B22" s="52" t="s">
        <v>183</v>
      </c>
      <c r="C22" s="53">
        <v>1507</v>
      </c>
      <c r="D22" s="53">
        <v>0</v>
      </c>
      <c r="E22" s="53">
        <v>0</v>
      </c>
      <c r="F22" s="53">
        <v>0</v>
      </c>
      <c r="G22" s="53">
        <v>0</v>
      </c>
    </row>
    <row r="23" spans="1:9" ht="47.25" customHeight="1" x14ac:dyDescent="0.25">
      <c r="A23" s="64">
        <v>19</v>
      </c>
      <c r="B23" s="52" t="s">
        <v>184</v>
      </c>
      <c r="C23" s="53"/>
      <c r="D23" s="53"/>
      <c r="E23" s="53"/>
      <c r="F23" s="53"/>
      <c r="G23" s="53"/>
    </row>
    <row r="24" spans="1:9" x14ac:dyDescent="0.25">
      <c r="A24" s="61"/>
      <c r="B24" s="56" t="s">
        <v>29</v>
      </c>
      <c r="C24" s="57">
        <f>SUM(C5:C23)</f>
        <v>15716748.470000001</v>
      </c>
      <c r="D24" s="57">
        <f>SUM(D5:D22)</f>
        <v>7469952.0200000005</v>
      </c>
      <c r="E24" s="57">
        <f>SUM(E5:E22)</f>
        <v>4746719.8499999996</v>
      </c>
      <c r="F24" s="57">
        <f>SUM(F5:F22)</f>
        <v>3544183.88</v>
      </c>
      <c r="G24" s="57">
        <f>SUM(G5:G22)</f>
        <v>1117110.77</v>
      </c>
    </row>
    <row r="29" spans="1:9" x14ac:dyDescent="0.25">
      <c r="D29" s="55"/>
    </row>
  </sheetData>
  <mergeCells count="4">
    <mergeCell ref="B1:G1"/>
    <mergeCell ref="B2:G2"/>
    <mergeCell ref="A3:B4"/>
    <mergeCell ref="C3:G3"/>
  </mergeCells>
  <pageMargins left="0.7" right="0.7" top="0.75" bottom="0.75" header="0.3" footer="0.3"/>
  <pageSetup scale="7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"/>
  <sheetViews>
    <sheetView workbookViewId="0">
      <selection activeCell="G5" sqref="G5:G6"/>
    </sheetView>
  </sheetViews>
  <sheetFormatPr defaultRowHeight="15" x14ac:dyDescent="0.25"/>
  <cols>
    <col min="1" max="1" width="4.125" customWidth="1"/>
    <col min="2" max="2" width="30.625" customWidth="1"/>
    <col min="3" max="3" width="17.25" customWidth="1"/>
    <col min="4" max="4" width="14.125" customWidth="1"/>
    <col min="5" max="5" width="15.75" customWidth="1"/>
    <col min="6" max="6" width="16.125" customWidth="1"/>
    <col min="7" max="7" width="18.875" customWidth="1"/>
  </cols>
  <sheetData>
    <row r="2" spans="1:8" ht="26.25" thickBot="1" x14ac:dyDescent="0.3">
      <c r="A2" s="11" t="s">
        <v>22</v>
      </c>
      <c r="B2" s="11" t="s">
        <v>23</v>
      </c>
      <c r="C2" s="11" t="s">
        <v>24</v>
      </c>
      <c r="D2" s="12" t="s">
        <v>25</v>
      </c>
      <c r="E2" s="13" t="s">
        <v>26</v>
      </c>
      <c r="F2" s="13" t="s">
        <v>27</v>
      </c>
      <c r="G2" s="13" t="s">
        <v>28</v>
      </c>
    </row>
    <row r="3" spans="1:8" ht="24.75" thickTop="1" x14ac:dyDescent="0.25">
      <c r="A3" s="73">
        <v>2</v>
      </c>
      <c r="B3" s="7" t="s">
        <v>142</v>
      </c>
      <c r="C3" s="75" t="s">
        <v>1</v>
      </c>
      <c r="D3" s="87" t="s">
        <v>144</v>
      </c>
      <c r="E3" s="89" t="s">
        <v>145</v>
      </c>
      <c r="F3" s="91" t="s">
        <v>146</v>
      </c>
      <c r="G3" s="83" t="s">
        <v>146</v>
      </c>
      <c r="H3" s="71"/>
    </row>
    <row r="4" spans="1:8" ht="15.75" thickBot="1" x14ac:dyDescent="0.3">
      <c r="A4" s="85"/>
      <c r="B4" s="2" t="s">
        <v>143</v>
      </c>
      <c r="C4" s="86"/>
      <c r="D4" s="88"/>
      <c r="E4" s="90"/>
      <c r="F4" s="92"/>
      <c r="G4" s="93"/>
      <c r="H4" s="72"/>
    </row>
    <row r="5" spans="1:8" ht="24" x14ac:dyDescent="0.25">
      <c r="A5" s="73">
        <v>3</v>
      </c>
      <c r="B5" s="7" t="s">
        <v>147</v>
      </c>
      <c r="C5" s="75" t="s">
        <v>112</v>
      </c>
      <c r="D5" s="77" t="s">
        <v>5</v>
      </c>
      <c r="E5" s="79" t="s">
        <v>149</v>
      </c>
      <c r="F5" s="81" t="s">
        <v>150</v>
      </c>
      <c r="G5" s="83" t="s">
        <v>151</v>
      </c>
      <c r="H5" s="81"/>
    </row>
    <row r="6" spans="1:8" x14ac:dyDescent="0.25">
      <c r="A6" s="74"/>
      <c r="B6" s="1" t="s">
        <v>148</v>
      </c>
      <c r="C6" s="76"/>
      <c r="D6" s="78"/>
      <c r="E6" s="80"/>
      <c r="F6" s="82"/>
      <c r="G6" s="84"/>
      <c r="H6" s="82"/>
    </row>
  </sheetData>
  <mergeCells count="14">
    <mergeCell ref="H3:H4"/>
    <mergeCell ref="A5:A6"/>
    <mergeCell ref="C5:C6"/>
    <mergeCell ref="D5:D6"/>
    <mergeCell ref="E5:E6"/>
    <mergeCell ref="F5:F6"/>
    <mergeCell ref="G5:G6"/>
    <mergeCell ref="H5:H6"/>
    <mergeCell ref="A3:A4"/>
    <mergeCell ref="C3:C4"/>
    <mergeCell ref="D3:D4"/>
    <mergeCell ref="E3:E4"/>
    <mergeCell ref="F3:F4"/>
    <mergeCell ref="G3:G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2"/>
  <sheetViews>
    <sheetView topLeftCell="A52" workbookViewId="0">
      <selection activeCell="D63" sqref="D63"/>
    </sheetView>
  </sheetViews>
  <sheetFormatPr defaultRowHeight="15" x14ac:dyDescent="0.25"/>
  <cols>
    <col min="1" max="1" width="4.375" customWidth="1"/>
    <col min="2" max="2" width="28.125" customWidth="1"/>
    <col min="3" max="3" width="25.625" customWidth="1"/>
    <col min="4" max="4" width="20.25" customWidth="1"/>
    <col min="5" max="5" width="13.875" customWidth="1"/>
    <col min="6" max="6" width="15.875" customWidth="1"/>
    <col min="7" max="7" width="13" customWidth="1"/>
    <col min="8" max="8" width="14.375" customWidth="1"/>
  </cols>
  <sheetData>
    <row r="1" spans="1:8" x14ac:dyDescent="0.25">
      <c r="A1" s="98" t="s">
        <v>31</v>
      </c>
      <c r="B1" s="98"/>
      <c r="C1" s="98"/>
      <c r="D1" s="98"/>
      <c r="E1" s="98"/>
      <c r="F1" s="98"/>
      <c r="G1" s="98"/>
    </row>
    <row r="2" spans="1:8" x14ac:dyDescent="0.25">
      <c r="A2" s="98" t="s">
        <v>32</v>
      </c>
      <c r="B2" s="98"/>
      <c r="C2" s="98"/>
      <c r="D2" s="98"/>
      <c r="E2" s="98"/>
      <c r="F2" s="98"/>
      <c r="G2" s="98"/>
    </row>
    <row r="3" spans="1:8" ht="20.25" thickBot="1" x14ac:dyDescent="0.3">
      <c r="A3" s="11" t="s">
        <v>22</v>
      </c>
      <c r="B3" s="11" t="s">
        <v>23</v>
      </c>
      <c r="C3" s="11" t="s">
        <v>24</v>
      </c>
      <c r="D3" s="12" t="s">
        <v>25</v>
      </c>
      <c r="E3" s="13" t="s">
        <v>26</v>
      </c>
      <c r="F3" s="13" t="s">
        <v>27</v>
      </c>
      <c r="G3" s="13" t="s">
        <v>28</v>
      </c>
    </row>
    <row r="4" spans="1:8" ht="37.5" thickTop="1" thickBot="1" x14ac:dyDescent="0.3">
      <c r="A4" s="38">
        <v>1</v>
      </c>
      <c r="B4" s="7" t="s">
        <v>0</v>
      </c>
      <c r="C4" s="39" t="s">
        <v>1</v>
      </c>
      <c r="D4" s="40" t="s">
        <v>2</v>
      </c>
      <c r="E4" s="41" t="s">
        <v>3</v>
      </c>
      <c r="F4" s="42" t="s">
        <v>3</v>
      </c>
      <c r="G4" s="43">
        <v>0</v>
      </c>
    </row>
    <row r="5" spans="1:8" ht="48.75" thickBot="1" x14ac:dyDescent="0.3">
      <c r="A5" s="25">
        <v>2</v>
      </c>
      <c r="B5" s="15" t="s">
        <v>4</v>
      </c>
      <c r="C5" s="15" t="s">
        <v>1</v>
      </c>
      <c r="D5" s="36" t="s">
        <v>5</v>
      </c>
      <c r="E5" s="26" t="s">
        <v>6</v>
      </c>
      <c r="F5" s="27" t="s">
        <v>7</v>
      </c>
      <c r="G5" s="37" t="s">
        <v>30</v>
      </c>
      <c r="H5" s="31">
        <v>391063.16</v>
      </c>
    </row>
    <row r="6" spans="1:8" ht="36.75" thickBot="1" x14ac:dyDescent="0.3">
      <c r="A6" s="25">
        <v>6</v>
      </c>
      <c r="B6" s="15" t="s">
        <v>9</v>
      </c>
      <c r="C6" s="15" t="s">
        <v>1</v>
      </c>
      <c r="D6" s="36" t="s">
        <v>5</v>
      </c>
      <c r="E6" s="26" t="s">
        <v>10</v>
      </c>
      <c r="F6" s="27" t="s">
        <v>11</v>
      </c>
      <c r="G6" s="28">
        <v>118.39</v>
      </c>
      <c r="H6" s="45">
        <v>118.39</v>
      </c>
    </row>
    <row r="7" spans="1:8" ht="36.75" thickBot="1" x14ac:dyDescent="0.3">
      <c r="A7" s="25">
        <v>7</v>
      </c>
      <c r="B7" s="15" t="s">
        <v>12</v>
      </c>
      <c r="C7" s="15" t="s">
        <v>1</v>
      </c>
      <c r="D7" s="36" t="s">
        <v>5</v>
      </c>
      <c r="E7" s="26" t="s">
        <v>13</v>
      </c>
      <c r="F7" s="27" t="s">
        <v>14</v>
      </c>
      <c r="G7" s="28">
        <v>0</v>
      </c>
    </row>
    <row r="8" spans="1:8" ht="36.75" thickBot="1" x14ac:dyDescent="0.3">
      <c r="A8" s="25">
        <v>9</v>
      </c>
      <c r="B8" s="15" t="s">
        <v>8</v>
      </c>
      <c r="C8" s="15" t="s">
        <v>1</v>
      </c>
      <c r="D8" s="36" t="s">
        <v>5</v>
      </c>
      <c r="E8" s="26" t="s">
        <v>16</v>
      </c>
      <c r="F8" s="27" t="s">
        <v>17</v>
      </c>
      <c r="G8" s="28">
        <v>0</v>
      </c>
    </row>
    <row r="9" spans="1:8" ht="60" x14ac:dyDescent="0.25">
      <c r="A9" s="104">
        <v>10</v>
      </c>
      <c r="B9" s="15" t="s">
        <v>18</v>
      </c>
      <c r="C9" s="106" t="s">
        <v>1</v>
      </c>
      <c r="D9" s="108" t="s">
        <v>20</v>
      </c>
      <c r="E9" s="110" t="s">
        <v>3</v>
      </c>
      <c r="F9" s="94" t="s">
        <v>3</v>
      </c>
      <c r="G9" s="96">
        <v>0</v>
      </c>
    </row>
    <row r="10" spans="1:8" ht="15.75" thickBot="1" x14ac:dyDescent="0.3">
      <c r="A10" s="105"/>
      <c r="B10" s="14" t="s">
        <v>19</v>
      </c>
      <c r="C10" s="107"/>
      <c r="D10" s="109"/>
      <c r="E10" s="111"/>
      <c r="F10" s="95"/>
      <c r="G10" s="97"/>
    </row>
    <row r="11" spans="1:8" ht="24.75" thickBot="1" x14ac:dyDescent="0.3">
      <c r="A11" s="25">
        <v>11</v>
      </c>
      <c r="B11" s="15" t="s">
        <v>21</v>
      </c>
      <c r="C11" s="15" t="s">
        <v>1</v>
      </c>
      <c r="D11" s="32" t="s">
        <v>20</v>
      </c>
      <c r="E11" s="26" t="s">
        <v>3</v>
      </c>
      <c r="F11" s="27" t="s">
        <v>3</v>
      </c>
      <c r="G11" s="28">
        <v>0</v>
      </c>
    </row>
    <row r="12" spans="1:8" ht="24" x14ac:dyDescent="0.25">
      <c r="A12" s="25">
        <v>12</v>
      </c>
      <c r="B12" s="15" t="s">
        <v>15</v>
      </c>
      <c r="C12" s="15" t="s">
        <v>1</v>
      </c>
      <c r="D12" s="32" t="s">
        <v>20</v>
      </c>
      <c r="E12" s="26" t="s">
        <v>3</v>
      </c>
      <c r="F12" s="27" t="s">
        <v>3</v>
      </c>
      <c r="G12" s="28">
        <v>0</v>
      </c>
      <c r="H12" s="51">
        <f>SUM(H5:H11)</f>
        <v>391181.55</v>
      </c>
    </row>
    <row r="13" spans="1:8" ht="15.75" x14ac:dyDescent="0.25">
      <c r="A13" s="33"/>
      <c r="B13" s="17"/>
      <c r="C13" s="17"/>
      <c r="D13" s="44"/>
      <c r="E13" s="34"/>
      <c r="F13" s="34"/>
      <c r="G13" s="35"/>
    </row>
    <row r="14" spans="1:8" ht="15.75" thickBot="1" x14ac:dyDescent="0.3">
      <c r="A14" s="101" t="s">
        <v>33</v>
      </c>
      <c r="B14" s="101"/>
      <c r="C14" s="101"/>
      <c r="D14" s="101"/>
      <c r="E14" s="101"/>
      <c r="F14" s="101"/>
      <c r="G14" s="101"/>
    </row>
    <row r="15" spans="1:8" x14ac:dyDescent="0.25">
      <c r="A15" s="7"/>
      <c r="B15" s="75"/>
      <c r="C15" s="102"/>
      <c r="D15" s="89"/>
      <c r="E15" s="91"/>
      <c r="F15" s="91"/>
      <c r="G15" s="91"/>
    </row>
    <row r="16" spans="1:8" ht="15.75" thickBot="1" x14ac:dyDescent="0.3">
      <c r="A16" s="2"/>
      <c r="B16" s="86"/>
      <c r="C16" s="103"/>
      <c r="D16" s="90"/>
      <c r="E16" s="92"/>
      <c r="F16" s="92"/>
      <c r="G16" s="92"/>
    </row>
    <row r="17" spans="1:10" ht="15.75" thickBot="1" x14ac:dyDescent="0.3">
      <c r="A17" s="22"/>
      <c r="B17" s="20"/>
      <c r="C17" s="23"/>
      <c r="D17" s="24"/>
      <c r="E17" s="24"/>
      <c r="F17" s="24"/>
      <c r="G17" s="24"/>
    </row>
    <row r="18" spans="1:10" ht="60.75" thickBot="1" x14ac:dyDescent="0.3">
      <c r="A18" s="6">
        <v>2</v>
      </c>
      <c r="B18" s="7" t="s">
        <v>34</v>
      </c>
      <c r="C18" s="3" t="s">
        <v>35</v>
      </c>
      <c r="D18" s="8" t="s">
        <v>5</v>
      </c>
      <c r="E18" s="19" t="s">
        <v>36</v>
      </c>
      <c r="F18" s="9" t="s">
        <v>37</v>
      </c>
      <c r="G18" s="30" t="s">
        <v>154</v>
      </c>
      <c r="H18">
        <v>42278.74</v>
      </c>
    </row>
    <row r="19" spans="1:10" ht="24.75" thickBot="1" x14ac:dyDescent="0.3">
      <c r="A19" s="6">
        <v>3</v>
      </c>
      <c r="B19" s="7" t="s">
        <v>38</v>
      </c>
      <c r="C19" s="3" t="s">
        <v>35</v>
      </c>
      <c r="D19" s="8" t="s">
        <v>5</v>
      </c>
      <c r="E19" s="19" t="s">
        <v>39</v>
      </c>
      <c r="F19" s="9" t="s">
        <v>40</v>
      </c>
      <c r="G19" s="30" t="s">
        <v>153</v>
      </c>
      <c r="H19">
        <v>350856.89</v>
      </c>
    </row>
    <row r="20" spans="1:10" ht="48.75" thickBot="1" x14ac:dyDescent="0.3">
      <c r="A20" s="6">
        <v>4</v>
      </c>
      <c r="B20" s="7" t="s">
        <v>41</v>
      </c>
      <c r="C20" s="3" t="s">
        <v>35</v>
      </c>
      <c r="D20" s="8" t="s">
        <v>5</v>
      </c>
      <c r="E20" s="19" t="s">
        <v>42</v>
      </c>
      <c r="F20" s="9" t="s">
        <v>43</v>
      </c>
      <c r="G20" s="30">
        <v>0</v>
      </c>
      <c r="H20">
        <v>0</v>
      </c>
    </row>
    <row r="21" spans="1:10" ht="24.75" thickBot="1" x14ac:dyDescent="0.3">
      <c r="A21" s="6">
        <v>5</v>
      </c>
      <c r="B21" s="7" t="s">
        <v>44</v>
      </c>
      <c r="C21" s="3" t="s">
        <v>35</v>
      </c>
      <c r="D21" s="8" t="s">
        <v>5</v>
      </c>
      <c r="E21" s="19" t="s">
        <v>45</v>
      </c>
      <c r="F21" s="9" t="s">
        <v>46</v>
      </c>
      <c r="G21" s="30" t="s">
        <v>152</v>
      </c>
      <c r="H21">
        <v>299303.95</v>
      </c>
    </row>
    <row r="22" spans="1:10" ht="36" x14ac:dyDescent="0.25">
      <c r="A22" s="6">
        <v>6</v>
      </c>
      <c r="B22" s="7" t="s">
        <v>47</v>
      </c>
      <c r="C22" s="3" t="s">
        <v>35</v>
      </c>
      <c r="D22" s="4" t="s">
        <v>2</v>
      </c>
      <c r="E22" s="19" t="s">
        <v>3</v>
      </c>
      <c r="F22" s="9" t="s">
        <v>3</v>
      </c>
      <c r="G22" s="30">
        <v>0</v>
      </c>
      <c r="H22">
        <v>0</v>
      </c>
    </row>
    <row r="23" spans="1:10" x14ac:dyDescent="0.25">
      <c r="A23" s="16"/>
      <c r="B23" s="16"/>
      <c r="C23" s="16"/>
      <c r="D23" s="16"/>
      <c r="E23" s="16"/>
      <c r="F23" s="16"/>
      <c r="G23" s="29"/>
      <c r="H23" s="50">
        <f>SUM(H18:H22)</f>
        <v>692439.58000000007</v>
      </c>
      <c r="J23">
        <v>692439.58</v>
      </c>
    </row>
    <row r="24" spans="1:10" x14ac:dyDescent="0.25">
      <c r="A24" s="16"/>
      <c r="B24" s="16"/>
      <c r="C24" s="16"/>
      <c r="D24" s="16"/>
      <c r="E24" s="16"/>
      <c r="F24" s="16"/>
      <c r="G24" s="29"/>
    </row>
    <row r="25" spans="1:10" ht="15.75" thickBot="1" x14ac:dyDescent="0.3">
      <c r="A25" s="101" t="s">
        <v>80</v>
      </c>
      <c r="B25" s="101"/>
      <c r="C25" s="101"/>
      <c r="D25" s="101"/>
      <c r="E25" s="101"/>
      <c r="F25" s="101"/>
      <c r="G25" s="101"/>
    </row>
    <row r="26" spans="1:10" ht="24.75" thickBot="1" x14ac:dyDescent="0.3">
      <c r="A26" s="6">
        <v>1</v>
      </c>
      <c r="B26" s="7" t="s">
        <v>49</v>
      </c>
      <c r="C26" s="3" t="s">
        <v>50</v>
      </c>
      <c r="D26" s="8" t="s">
        <v>5</v>
      </c>
      <c r="E26" s="21" t="s">
        <v>51</v>
      </c>
      <c r="F26" s="5" t="s">
        <v>52</v>
      </c>
      <c r="G26" s="5" t="s">
        <v>89</v>
      </c>
      <c r="H26" s="24"/>
      <c r="I26">
        <v>24208.93</v>
      </c>
    </row>
    <row r="27" spans="1:10" ht="36.75" thickBot="1" x14ac:dyDescent="0.3">
      <c r="A27" s="6">
        <v>2</v>
      </c>
      <c r="B27" s="7" t="s">
        <v>53</v>
      </c>
      <c r="C27" s="3" t="s">
        <v>50</v>
      </c>
      <c r="D27" s="8" t="s">
        <v>5</v>
      </c>
      <c r="E27" s="19" t="s">
        <v>54</v>
      </c>
      <c r="F27" s="9" t="s">
        <v>55</v>
      </c>
      <c r="G27" s="9" t="s">
        <v>88</v>
      </c>
      <c r="H27" s="18"/>
      <c r="I27">
        <v>21844.84</v>
      </c>
    </row>
    <row r="28" spans="1:10" ht="60.75" thickBot="1" x14ac:dyDescent="0.3">
      <c r="A28" s="6">
        <v>3</v>
      </c>
      <c r="B28" s="7" t="s">
        <v>56</v>
      </c>
      <c r="C28" s="3" t="s">
        <v>50</v>
      </c>
      <c r="D28" s="8" t="s">
        <v>5</v>
      </c>
      <c r="E28" s="19" t="s">
        <v>57</v>
      </c>
      <c r="F28" s="9" t="s">
        <v>58</v>
      </c>
      <c r="G28" s="9" t="s">
        <v>87</v>
      </c>
      <c r="H28" s="46"/>
      <c r="I28">
        <v>463529.12</v>
      </c>
    </row>
    <row r="29" spans="1:10" ht="24.75" thickBot="1" x14ac:dyDescent="0.3">
      <c r="A29" s="6">
        <v>4</v>
      </c>
      <c r="B29" s="7" t="s">
        <v>59</v>
      </c>
      <c r="C29" s="3" t="s">
        <v>50</v>
      </c>
      <c r="D29" s="8" t="s">
        <v>5</v>
      </c>
      <c r="E29" s="19" t="s">
        <v>60</v>
      </c>
      <c r="F29" s="9" t="s">
        <v>61</v>
      </c>
      <c r="G29" s="9" t="s">
        <v>90</v>
      </c>
      <c r="H29" s="46"/>
      <c r="I29">
        <v>7789.98</v>
      </c>
    </row>
    <row r="30" spans="1:10" ht="15" customHeight="1" thickBot="1" x14ac:dyDescent="0.3">
      <c r="A30" s="6">
        <v>5</v>
      </c>
      <c r="B30" s="7" t="s">
        <v>62</v>
      </c>
      <c r="C30" s="3" t="s">
        <v>50</v>
      </c>
      <c r="D30" s="8" t="s">
        <v>5</v>
      </c>
      <c r="E30" s="19" t="s">
        <v>63</v>
      </c>
      <c r="F30" s="9" t="s">
        <v>64</v>
      </c>
      <c r="G30" s="9" t="s">
        <v>86</v>
      </c>
      <c r="H30" s="46"/>
      <c r="I30">
        <v>8257.25</v>
      </c>
    </row>
    <row r="31" spans="1:10" ht="24.75" thickBot="1" x14ac:dyDescent="0.3">
      <c r="A31" s="6">
        <v>6</v>
      </c>
      <c r="B31" s="7" t="s">
        <v>65</v>
      </c>
      <c r="C31" s="3" t="s">
        <v>50</v>
      </c>
      <c r="D31" s="8" t="s">
        <v>5</v>
      </c>
      <c r="E31" s="19" t="s">
        <v>66</v>
      </c>
      <c r="F31" s="9" t="s">
        <v>67</v>
      </c>
      <c r="G31" s="9" t="s">
        <v>85</v>
      </c>
      <c r="H31" s="46"/>
      <c r="I31">
        <v>12584.75</v>
      </c>
    </row>
    <row r="32" spans="1:10" ht="48.75" thickBot="1" x14ac:dyDescent="0.3">
      <c r="A32" s="6">
        <v>7</v>
      </c>
      <c r="B32" s="7" t="s">
        <v>68</v>
      </c>
      <c r="C32" s="3" t="s">
        <v>50</v>
      </c>
      <c r="D32" s="8" t="s">
        <v>5</v>
      </c>
      <c r="E32" s="19" t="s">
        <v>69</v>
      </c>
      <c r="F32" s="9" t="s">
        <v>70</v>
      </c>
      <c r="G32" s="9" t="s">
        <v>84</v>
      </c>
      <c r="H32" s="46"/>
      <c r="I32">
        <v>33393.019999999997</v>
      </c>
    </row>
    <row r="33" spans="1:10" ht="24.75" thickBot="1" x14ac:dyDescent="0.3">
      <c r="A33" s="6">
        <v>8</v>
      </c>
      <c r="B33" s="7" t="s">
        <v>71</v>
      </c>
      <c r="C33" s="3" t="s">
        <v>50</v>
      </c>
      <c r="D33" s="8" t="s">
        <v>5</v>
      </c>
      <c r="E33" s="19" t="s">
        <v>72</v>
      </c>
      <c r="F33" s="9" t="s">
        <v>73</v>
      </c>
      <c r="G33" s="9" t="s">
        <v>83</v>
      </c>
      <c r="H33" s="46"/>
      <c r="I33">
        <v>2686.2</v>
      </c>
    </row>
    <row r="34" spans="1:10" ht="24.75" thickBot="1" x14ac:dyDescent="0.3">
      <c r="A34" s="6">
        <v>9</v>
      </c>
      <c r="B34" s="7" t="s">
        <v>74</v>
      </c>
      <c r="C34" s="3" t="s">
        <v>50</v>
      </c>
      <c r="D34" s="8" t="s">
        <v>5</v>
      </c>
      <c r="E34" s="19" t="s">
        <v>75</v>
      </c>
      <c r="F34" s="9" t="s">
        <v>76</v>
      </c>
      <c r="G34" s="9" t="s">
        <v>82</v>
      </c>
      <c r="H34" s="46"/>
      <c r="I34">
        <v>13412.41</v>
      </c>
    </row>
    <row r="35" spans="1:10" ht="24.75" thickBot="1" x14ac:dyDescent="0.3">
      <c r="A35" s="6">
        <v>11</v>
      </c>
      <c r="B35" s="7" t="s">
        <v>77</v>
      </c>
      <c r="C35" s="3" t="s">
        <v>50</v>
      </c>
      <c r="D35" s="8" t="s">
        <v>5</v>
      </c>
      <c r="E35" s="19" t="s">
        <v>78</v>
      </c>
      <c r="F35" s="9" t="s">
        <v>79</v>
      </c>
      <c r="G35" s="9" t="s">
        <v>81</v>
      </c>
      <c r="H35" s="46"/>
      <c r="I35">
        <v>3913.47</v>
      </c>
    </row>
    <row r="36" spans="1:10" ht="16.5" thickBot="1" x14ac:dyDescent="0.3">
      <c r="A36" s="6"/>
      <c r="B36" s="7"/>
      <c r="C36" s="3"/>
      <c r="D36" s="8"/>
      <c r="E36" s="19"/>
      <c r="F36" s="9"/>
      <c r="G36" s="9"/>
      <c r="I36" s="49">
        <f>SUM(I26:I35)</f>
        <v>591619.97</v>
      </c>
      <c r="J36">
        <v>591620</v>
      </c>
    </row>
    <row r="37" spans="1:10" ht="16.5" thickBot="1" x14ac:dyDescent="0.3">
      <c r="A37" s="100" t="s">
        <v>155</v>
      </c>
      <c r="B37" s="100"/>
      <c r="C37" s="100"/>
      <c r="D37" s="100"/>
      <c r="E37" s="100"/>
      <c r="F37" s="100"/>
      <c r="G37" s="100"/>
    </row>
    <row r="38" spans="1:10" ht="16.5" thickBot="1" x14ac:dyDescent="0.3">
      <c r="A38" s="6"/>
      <c r="B38" s="7"/>
      <c r="C38" s="3"/>
      <c r="D38" s="8"/>
      <c r="E38" s="19"/>
      <c r="F38" s="9"/>
      <c r="G38" s="9"/>
    </row>
    <row r="39" spans="1:10" ht="24.75" thickBot="1" x14ac:dyDescent="0.3">
      <c r="A39" s="6">
        <v>1</v>
      </c>
      <c r="B39" s="7" t="s">
        <v>91</v>
      </c>
      <c r="C39" s="3" t="s">
        <v>92</v>
      </c>
      <c r="D39" s="8" t="s">
        <v>5</v>
      </c>
      <c r="E39" s="21" t="s">
        <v>93</v>
      </c>
      <c r="F39" s="5" t="s">
        <v>94</v>
      </c>
      <c r="G39" s="5" t="s">
        <v>95</v>
      </c>
      <c r="H39">
        <v>1706055.99</v>
      </c>
    </row>
    <row r="40" spans="1:10" ht="24.75" thickBot="1" x14ac:dyDescent="0.3">
      <c r="A40" s="6">
        <v>2</v>
      </c>
      <c r="B40" s="7" t="s">
        <v>96</v>
      </c>
      <c r="C40" s="3" t="s">
        <v>92</v>
      </c>
      <c r="D40" s="8" t="s">
        <v>5</v>
      </c>
      <c r="E40" s="21" t="s">
        <v>97</v>
      </c>
      <c r="F40" s="5" t="s">
        <v>98</v>
      </c>
      <c r="G40" s="5" t="s">
        <v>99</v>
      </c>
      <c r="H40">
        <v>524671.66</v>
      </c>
    </row>
    <row r="41" spans="1:10" ht="24.75" thickBot="1" x14ac:dyDescent="0.3">
      <c r="A41" s="6">
        <v>3</v>
      </c>
      <c r="B41" s="7" t="s">
        <v>100</v>
      </c>
      <c r="C41" s="3" t="s">
        <v>92</v>
      </c>
      <c r="D41" s="8" t="s">
        <v>5</v>
      </c>
      <c r="E41" s="19" t="s">
        <v>101</v>
      </c>
      <c r="F41" s="9" t="s">
        <v>102</v>
      </c>
      <c r="G41" s="9" t="s">
        <v>3</v>
      </c>
    </row>
    <row r="42" spans="1:10" ht="24.75" thickBot="1" x14ac:dyDescent="0.3">
      <c r="A42" s="6">
        <v>4</v>
      </c>
      <c r="B42" s="7" t="s">
        <v>103</v>
      </c>
      <c r="C42" s="3" t="s">
        <v>92</v>
      </c>
      <c r="D42" s="8" t="s">
        <v>5</v>
      </c>
      <c r="E42" s="19" t="s">
        <v>104</v>
      </c>
      <c r="F42" s="9" t="s">
        <v>105</v>
      </c>
      <c r="G42" s="9" t="s">
        <v>3</v>
      </c>
    </row>
    <row r="43" spans="1:10" ht="60.75" thickBot="1" x14ac:dyDescent="0.3">
      <c r="A43" s="6">
        <v>5</v>
      </c>
      <c r="B43" s="7" t="s">
        <v>106</v>
      </c>
      <c r="C43" s="3" t="s">
        <v>92</v>
      </c>
      <c r="D43" s="4" t="s">
        <v>2</v>
      </c>
      <c r="E43" s="19" t="s">
        <v>3</v>
      </c>
      <c r="F43" s="9" t="s">
        <v>3</v>
      </c>
      <c r="G43" s="9" t="s">
        <v>3</v>
      </c>
    </row>
    <row r="44" spans="1:10" ht="15" customHeight="1" thickBot="1" x14ac:dyDescent="0.3">
      <c r="A44" s="6">
        <v>6</v>
      </c>
      <c r="B44" s="7" t="s">
        <v>107</v>
      </c>
      <c r="C44" s="3" t="s">
        <v>92</v>
      </c>
      <c r="D44" s="10" t="s">
        <v>20</v>
      </c>
      <c r="E44" s="19" t="s">
        <v>108</v>
      </c>
      <c r="F44" s="9" t="s">
        <v>109</v>
      </c>
      <c r="G44" s="9" t="s">
        <v>3</v>
      </c>
    </row>
    <row r="45" spans="1:10" ht="36" x14ac:dyDescent="0.25">
      <c r="A45" s="6">
        <v>7</v>
      </c>
      <c r="B45" s="7" t="s">
        <v>110</v>
      </c>
      <c r="C45" s="3" t="s">
        <v>92</v>
      </c>
      <c r="D45" s="10" t="s">
        <v>20</v>
      </c>
      <c r="E45" s="19" t="s">
        <v>3</v>
      </c>
      <c r="F45" s="9" t="s">
        <v>3</v>
      </c>
      <c r="G45" s="9" t="s">
        <v>3</v>
      </c>
    </row>
    <row r="46" spans="1:10" x14ac:dyDescent="0.25">
      <c r="H46" s="49">
        <f>SUM(H39:H45)</f>
        <v>2230727.65</v>
      </c>
      <c r="J46">
        <v>2230727.65</v>
      </c>
    </row>
    <row r="47" spans="1:10" x14ac:dyDescent="0.25">
      <c r="A47" s="98" t="s">
        <v>48</v>
      </c>
      <c r="B47" s="98"/>
      <c r="C47" s="98"/>
      <c r="D47" s="98"/>
      <c r="E47" s="98"/>
      <c r="F47" s="98"/>
      <c r="G47" s="98"/>
      <c r="H47" s="98"/>
    </row>
    <row r="48" spans="1:10" ht="15.75" thickBot="1" x14ac:dyDescent="0.3">
      <c r="A48" s="99"/>
      <c r="B48" s="99"/>
      <c r="C48" s="99"/>
      <c r="D48" s="99"/>
      <c r="E48" s="99"/>
      <c r="F48" s="99"/>
      <c r="G48" s="99"/>
      <c r="H48" s="99"/>
    </row>
    <row r="49" spans="1:9" ht="48.75" thickBot="1" x14ac:dyDescent="0.3">
      <c r="A49" s="6">
        <v>1</v>
      </c>
      <c r="B49" s="7" t="s">
        <v>111</v>
      </c>
      <c r="C49" s="3" t="s">
        <v>112</v>
      </c>
      <c r="D49" s="8" t="s">
        <v>5</v>
      </c>
      <c r="E49" s="21" t="s">
        <v>113</v>
      </c>
      <c r="F49" s="5" t="s">
        <v>114</v>
      </c>
      <c r="G49" s="5" t="s">
        <v>115</v>
      </c>
      <c r="H49" s="47" t="s">
        <v>156</v>
      </c>
    </row>
    <row r="50" spans="1:9" ht="36.75" thickBot="1" x14ac:dyDescent="0.3">
      <c r="A50" s="6">
        <v>2</v>
      </c>
      <c r="B50" s="7" t="s">
        <v>116</v>
      </c>
      <c r="C50" s="3" t="s">
        <v>112</v>
      </c>
      <c r="D50" s="4" t="s">
        <v>2</v>
      </c>
      <c r="E50" s="19" t="s">
        <v>3</v>
      </c>
      <c r="F50" s="9" t="s">
        <v>3</v>
      </c>
      <c r="G50" s="9" t="s">
        <v>3</v>
      </c>
      <c r="H50" s="30">
        <v>0</v>
      </c>
    </row>
    <row r="51" spans="1:9" ht="60.75" thickBot="1" x14ac:dyDescent="0.3">
      <c r="A51" s="6">
        <v>3</v>
      </c>
      <c r="B51" s="7" t="s">
        <v>117</v>
      </c>
      <c r="C51" s="3" t="s">
        <v>112</v>
      </c>
      <c r="D51" s="8" t="s">
        <v>5</v>
      </c>
      <c r="E51" s="19" t="s">
        <v>118</v>
      </c>
      <c r="F51" s="9" t="s">
        <v>119</v>
      </c>
      <c r="G51" s="9" t="s">
        <v>120</v>
      </c>
      <c r="H51" s="30">
        <v>715.74</v>
      </c>
    </row>
    <row r="52" spans="1:9" ht="24.75" thickBot="1" x14ac:dyDescent="0.3">
      <c r="A52" s="6">
        <v>4</v>
      </c>
      <c r="B52" s="7" t="s">
        <v>121</v>
      </c>
      <c r="C52" s="3" t="s">
        <v>112</v>
      </c>
      <c r="D52" s="8" t="s">
        <v>5</v>
      </c>
      <c r="E52" s="19" t="s">
        <v>122</v>
      </c>
      <c r="F52" s="9" t="s">
        <v>123</v>
      </c>
      <c r="G52" s="9" t="s">
        <v>124</v>
      </c>
      <c r="H52" s="30">
        <v>996999.31</v>
      </c>
    </row>
    <row r="53" spans="1:9" ht="48.75" thickBot="1" x14ac:dyDescent="0.3">
      <c r="A53" s="6">
        <v>5</v>
      </c>
      <c r="B53" s="7" t="s">
        <v>125</v>
      </c>
      <c r="C53" s="3" t="s">
        <v>112</v>
      </c>
      <c r="D53" s="8" t="s">
        <v>5</v>
      </c>
      <c r="E53" s="19" t="s">
        <v>126</v>
      </c>
      <c r="F53" s="9" t="s">
        <v>127</v>
      </c>
      <c r="G53" s="9" t="s">
        <v>128</v>
      </c>
      <c r="H53" s="30">
        <v>1044.26</v>
      </c>
    </row>
    <row r="54" spans="1:9" ht="36.75" thickBot="1" x14ac:dyDescent="0.3">
      <c r="A54" s="6">
        <v>6</v>
      </c>
      <c r="B54" s="7" t="s">
        <v>129</v>
      </c>
      <c r="C54" s="3" t="s">
        <v>112</v>
      </c>
      <c r="D54" s="8" t="s">
        <v>5</v>
      </c>
      <c r="E54" s="19" t="s">
        <v>130</v>
      </c>
      <c r="F54" s="9" t="s">
        <v>131</v>
      </c>
      <c r="G54" s="9" t="s">
        <v>132</v>
      </c>
      <c r="H54" s="30">
        <v>251.75</v>
      </c>
    </row>
    <row r="55" spans="1:9" ht="24.75" thickBot="1" x14ac:dyDescent="0.3">
      <c r="A55" s="6">
        <v>7</v>
      </c>
      <c r="B55" s="7" t="s">
        <v>133</v>
      </c>
      <c r="C55" s="3" t="s">
        <v>112</v>
      </c>
      <c r="D55" s="8" t="s">
        <v>5</v>
      </c>
      <c r="E55" s="19" t="s">
        <v>134</v>
      </c>
      <c r="F55" s="9" t="s">
        <v>135</v>
      </c>
      <c r="G55" s="9" t="s">
        <v>136</v>
      </c>
      <c r="H55" s="30">
        <v>37643.75</v>
      </c>
    </row>
    <row r="56" spans="1:9" ht="48.75" thickBot="1" x14ac:dyDescent="0.3">
      <c r="A56" s="6">
        <v>8</v>
      </c>
      <c r="B56" s="7" t="s">
        <v>137</v>
      </c>
      <c r="C56" s="3" t="s">
        <v>112</v>
      </c>
      <c r="D56" s="8" t="s">
        <v>5</v>
      </c>
      <c r="E56" s="19" t="s">
        <v>138</v>
      </c>
      <c r="F56" s="9" t="s">
        <v>139</v>
      </c>
      <c r="G56" s="9" t="s">
        <v>140</v>
      </c>
      <c r="H56" s="30" t="s">
        <v>157</v>
      </c>
    </row>
    <row r="57" spans="1:9" ht="24" x14ac:dyDescent="0.25">
      <c r="A57" s="6">
        <v>9</v>
      </c>
      <c r="B57" s="7" t="s">
        <v>141</v>
      </c>
      <c r="C57" s="3" t="s">
        <v>112</v>
      </c>
      <c r="D57" s="10" t="s">
        <v>20</v>
      </c>
      <c r="E57" s="19" t="s">
        <v>3</v>
      </c>
      <c r="F57" s="9" t="s">
        <v>3</v>
      </c>
      <c r="G57" s="9" t="s">
        <v>3</v>
      </c>
      <c r="H57" s="48">
        <f>SUM(H50:H56)</f>
        <v>1036654.81</v>
      </c>
      <c r="I57">
        <v>1036654.8</v>
      </c>
    </row>
    <row r="58" spans="1:9" x14ac:dyDescent="0.25">
      <c r="H58" s="31"/>
    </row>
    <row r="62" spans="1:9" x14ac:dyDescent="0.25">
      <c r="D62" s="63">
        <f>355987*18</f>
        <v>6407766</v>
      </c>
    </row>
  </sheetData>
  <mergeCells count="18">
    <mergeCell ref="A1:G1"/>
    <mergeCell ref="A2:G2"/>
    <mergeCell ref="A14:G14"/>
    <mergeCell ref="B15:B16"/>
    <mergeCell ref="C15:C16"/>
    <mergeCell ref="D15:D16"/>
    <mergeCell ref="E15:E16"/>
    <mergeCell ref="F15:F16"/>
    <mergeCell ref="G15:G16"/>
    <mergeCell ref="A9:A10"/>
    <mergeCell ref="C9:C10"/>
    <mergeCell ref="D9:D10"/>
    <mergeCell ref="E9:E10"/>
    <mergeCell ref="F9:F10"/>
    <mergeCell ref="G9:G10"/>
    <mergeCell ref="A47:H48"/>
    <mergeCell ref="A37:G37"/>
    <mergeCell ref="A25:G25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Pagrindinė lentelė</vt:lpstr>
      <vt:lpstr>Baseinai</vt:lpstr>
      <vt:lpstr>Kompleksinė plėtra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2018-10-23T08:03:03Z</dcterms:modified>
</cp:coreProperties>
</file>