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keitimai\2018-2020 SVP keitimas\2018-10-25 keitimas\SPRENDIMAS\"/>
    </mc:Choice>
  </mc:AlternateContent>
  <bookViews>
    <workbookView xWindow="0" yWindow="0" windowWidth="28800" windowHeight="13590" firstSheet="1" activeTab="1"/>
  </bookViews>
  <sheets>
    <sheet name="Asignavimų valdydojai" sheetId="6" state="hidden" r:id="rId1"/>
    <sheet name="9 programa" sheetId="14" r:id="rId2"/>
    <sheet name="Lyginamasis" sheetId="15" state="hidden" r:id="rId3"/>
  </sheets>
  <definedNames>
    <definedName name="_xlnm.Print_Area" localSheetId="1">'9 programa'!$A$1:$N$56</definedName>
    <definedName name="_xlnm.Print_Area" localSheetId="2">Lyginamasis!$A$1:$U$57</definedName>
    <definedName name="_xlnm.Print_Titles" localSheetId="1">'9 programa'!$6:$8</definedName>
    <definedName name="_xlnm.Print_Titles" localSheetId="2">Lyginamasis!$6:$8</definedName>
  </definedNames>
  <calcPr calcId="162913"/>
</workbook>
</file>

<file path=xl/calcChain.xml><?xml version="1.0" encoding="utf-8"?>
<calcChain xmlns="http://schemas.openxmlformats.org/spreadsheetml/2006/main">
  <c r="I13" i="15" l="1"/>
  <c r="I17" i="15" l="1"/>
  <c r="J16" i="15"/>
  <c r="J13" i="15"/>
  <c r="N35" i="15" l="1"/>
  <c r="K35" i="15"/>
  <c r="H37" i="15"/>
  <c r="H35" i="15"/>
  <c r="H29" i="15"/>
  <c r="H33" i="15" s="1"/>
  <c r="H24" i="15"/>
  <c r="H19" i="15"/>
  <c r="H18" i="15"/>
  <c r="P36" i="15" l="1"/>
  <c r="P37" i="15" s="1"/>
  <c r="M36" i="15"/>
  <c r="M37" i="15" s="1"/>
  <c r="M44" i="15" s="1"/>
  <c r="M45" i="15" s="1"/>
  <c r="M46" i="15" s="1"/>
  <c r="P34" i="15"/>
  <c r="P35" i="15" s="1"/>
  <c r="M34" i="15"/>
  <c r="M35" i="15" s="1"/>
  <c r="O50" i="15"/>
  <c r="O49" i="15" s="1"/>
  <c r="O53" i="15" s="1"/>
  <c r="N50" i="15"/>
  <c r="N49" i="15" s="1"/>
  <c r="N53" i="15" s="1"/>
  <c r="L50" i="15"/>
  <c r="L49" i="15" s="1"/>
  <c r="L53" i="15" s="1"/>
  <c r="K50" i="15"/>
  <c r="K49" i="15" s="1"/>
  <c r="K53" i="15" s="1"/>
  <c r="O37" i="15"/>
  <c r="O35" i="15"/>
  <c r="O33" i="15"/>
  <c r="O24" i="15"/>
  <c r="O18" i="15"/>
  <c r="O16" i="15"/>
  <c r="N37" i="15"/>
  <c r="N33" i="15"/>
  <c r="N24" i="15"/>
  <c r="N18" i="15"/>
  <c r="N16" i="15"/>
  <c r="L39" i="15"/>
  <c r="L37" i="15"/>
  <c r="L35" i="15"/>
  <c r="L33" i="15"/>
  <c r="L24" i="15"/>
  <c r="L18" i="15"/>
  <c r="L16" i="15"/>
  <c r="K39" i="15"/>
  <c r="K37" i="15"/>
  <c r="K33" i="15"/>
  <c r="K24" i="15"/>
  <c r="K18" i="15"/>
  <c r="K16" i="15"/>
  <c r="J40" i="15"/>
  <c r="J43" i="15" s="1"/>
  <c r="J37" i="15"/>
  <c r="J36" i="15"/>
  <c r="J34" i="15"/>
  <c r="J35" i="15" s="1"/>
  <c r="I19" i="15"/>
  <c r="J19" i="15" s="1"/>
  <c r="J24" i="15" s="1"/>
  <c r="J17" i="15"/>
  <c r="J18" i="15" s="1"/>
  <c r="P44" i="15" l="1"/>
  <c r="P45" i="15" s="1"/>
  <c r="P46" i="15" s="1"/>
  <c r="N44" i="15"/>
  <c r="N45" i="15" s="1"/>
  <c r="N46" i="15" s="1"/>
  <c r="M50" i="15"/>
  <c r="M49" i="15" s="1"/>
  <c r="M53" i="15" s="1"/>
  <c r="J44" i="15"/>
  <c r="J45" i="15" s="1"/>
  <c r="J46" i="15" s="1"/>
  <c r="P50" i="15"/>
  <c r="P49" i="15" s="1"/>
  <c r="P53" i="15" s="1"/>
  <c r="O44" i="15"/>
  <c r="O45" i="15" s="1"/>
  <c r="O46" i="15" s="1"/>
  <c r="K44" i="15"/>
  <c r="K45" i="15" s="1"/>
  <c r="K46" i="15" s="1"/>
  <c r="L44" i="15"/>
  <c r="L45" i="15" s="1"/>
  <c r="L46" i="15" s="1"/>
  <c r="I52" i="15" l="1"/>
  <c r="I51" i="15"/>
  <c r="I50" i="15"/>
  <c r="J50" i="15" s="1"/>
  <c r="J49" i="15" s="1"/>
  <c r="J53" i="15" s="1"/>
  <c r="I43" i="15" l="1"/>
  <c r="I37" i="15"/>
  <c r="I35" i="15"/>
  <c r="I29" i="15"/>
  <c r="I33" i="15" s="1"/>
  <c r="I24" i="15"/>
  <c r="I18" i="15"/>
  <c r="I16" i="15"/>
  <c r="H52" i="15"/>
  <c r="H51" i="15"/>
  <c r="H50" i="15"/>
  <c r="H43" i="15"/>
  <c r="H16" i="15"/>
  <c r="H49" i="15" l="1"/>
  <c r="H53" i="15" s="1"/>
  <c r="I44" i="15"/>
  <c r="I45" i="15" s="1"/>
  <c r="I46" i="15" s="1"/>
  <c r="H44" i="15"/>
  <c r="H45" i="15" s="1"/>
  <c r="H46" i="15" s="1"/>
  <c r="H50" i="14"/>
  <c r="I49" i="15" l="1"/>
  <c r="I53" i="15" s="1"/>
  <c r="H51" i="14" l="1"/>
  <c r="H29" i="14" l="1"/>
  <c r="H33" i="14" s="1"/>
  <c r="J49" i="14"/>
  <c r="J48" i="14" s="1"/>
  <c r="J52" i="14" s="1"/>
  <c r="I49" i="14"/>
  <c r="H42" i="14"/>
  <c r="I39" i="14"/>
  <c r="J37" i="14"/>
  <c r="I37" i="14"/>
  <c r="H37" i="14"/>
  <c r="J35" i="14"/>
  <c r="I35" i="14"/>
  <c r="H35" i="14"/>
  <c r="J33" i="14"/>
  <c r="I33" i="14"/>
  <c r="J24" i="14"/>
  <c r="I24" i="14"/>
  <c r="H24" i="14"/>
  <c r="J18" i="14"/>
  <c r="I18" i="14"/>
  <c r="H18" i="14"/>
  <c r="J16" i="14"/>
  <c r="I16" i="14"/>
  <c r="H16" i="14"/>
  <c r="I48" i="14" l="1"/>
  <c r="I52" i="14" s="1"/>
  <c r="J43" i="14"/>
  <c r="J44" i="14" s="1"/>
  <c r="I43" i="14"/>
  <c r="I44" i="14" s="1"/>
  <c r="H43" i="14"/>
  <c r="H44" i="14" s="1"/>
  <c r="H49" i="14"/>
  <c r="H48" i="14" l="1"/>
  <c r="H52" i="14" s="1"/>
  <c r="H45" i="14"/>
  <c r="I45" i="14"/>
  <c r="J45" i="14"/>
</calcChain>
</file>

<file path=xl/comments1.xml><?xml version="1.0" encoding="utf-8"?>
<comments xmlns="http://schemas.openxmlformats.org/spreadsheetml/2006/main">
  <authors>
    <author>Snieguole Kacerauskaite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Remti jaunimo ir su jaunimu dirbančių organizacijų nuolatinę ir ilgalaikę programinę veiklą, jaunimo iniciatyvas, skatinti jaunimą užsiimti savanoriška veikla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186"/>
          </rPr>
          <t xml:space="preserve">"Koordinuotai teikti informaciją apie jaunimo veiklą ir jos galimybes"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Remti jaunimo ir su jaunimu dirbančių organizacijų nuolatinę ir ilgalaikę programinę veiklą, jaunimo iniciatyvas, skatinti jaunimą užsiimti savanoriška veikla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186"/>
          </rPr>
          <t xml:space="preserve">"Koordinuotai teikti informaciją apie jaunimo veiklą ir jos galimybes"
</t>
        </r>
      </text>
    </comment>
  </commentList>
</comments>
</file>

<file path=xl/sharedStrings.xml><?xml version="1.0" encoding="utf-8"?>
<sst xmlns="http://schemas.openxmlformats.org/spreadsheetml/2006/main" count="291" uniqueCount="113">
  <si>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</si>
  <si>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</si>
  <si>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</si>
  <si>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</si>
  <si>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</si>
  <si>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</si>
  <si>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</si>
  <si>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</si>
  <si>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</si>
  <si>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</si>
  <si>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</si>
  <si>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</si>
  <si>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</si>
  <si>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</si>
  <si>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</si>
  <si>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</si>
  <si>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</si>
  <si>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</si>
  <si>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</si>
  <si>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1</t>
  </si>
  <si>
    <t>Pavadinimas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</si>
  <si>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</si>
  <si>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</si>
  <si>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>Aktyvinti  jaunimo ir su jaunimu dirbančių organizacijų veiklą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</si>
  <si>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</si>
  <si>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>JAUNIMO POLITIKOS PLĖTROS PROGRAMOS NR. 09</t>
  </si>
  <si>
    <t>09. Jaunimo politikos plėtros programa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</si>
  <si>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</si>
  <si>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</si>
  <si>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</si>
  <si>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</si>
  <si>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</si>
  <si>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</si>
  <si>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</si>
  <si>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</si>
  <si>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</si>
  <si>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 xml:space="preserve"> TIKSLŲ, UŽDAVINIŲ, PRIEMONIŲ, PRIEMONIŲ IŠLAIDŲ IR PRODUKTO KRITERIJŲ SUVESTINĖ</t>
  </si>
  <si>
    <t>Produkto kriterijus</t>
  </si>
  <si>
    <t>P1.1.2.1</t>
  </si>
  <si>
    <t>P1.1.2.2</t>
  </si>
  <si>
    <t>Iš dalies finansuota projektų, skaičius</t>
  </si>
  <si>
    <t>Paskirtа premijų, skaičius</t>
  </si>
  <si>
    <t>Planas</t>
  </si>
  <si>
    <t>Įgyvendinta projektų, vnt.</t>
  </si>
  <si>
    <t>tūkst. Eur</t>
  </si>
  <si>
    <t>2019-ųjų metų lėšų projektas</t>
  </si>
  <si>
    <t>04</t>
  </si>
  <si>
    <t>05</t>
  </si>
  <si>
    <t>Parengta paraiška, vnt.</t>
  </si>
  <si>
    <t>Iš viso priemonei:</t>
  </si>
  <si>
    <t>06</t>
  </si>
  <si>
    <t>07</t>
  </si>
  <si>
    <t xml:space="preserve">Dalyvių skaičius išvažiuojamajame renginyje, vnt. </t>
  </si>
  <si>
    <t>Jaunimo informavimo ir bendradarbiavimo stiprinimas</t>
  </si>
  <si>
    <t>Klaipėdos jaunimo įvaizdžio stiprinimas</t>
  </si>
  <si>
    <t>Jaunimo ir su jaunimu dirbančių organizacijų bei jų iniciatyvų skatinimаs:</t>
  </si>
  <si>
    <t>Institucinių ir iniciatyvų projektų dalinis finansavimas</t>
  </si>
  <si>
    <t>Paskirta piniginių stipendijų, skaičius</t>
  </si>
  <si>
    <t xml:space="preserve">Dalyvavimas Vakarų Lietuvos regiono renginyje „Jaunimo vasaros akademija“  </t>
  </si>
  <si>
    <t>Atlikta tyrimų, skaičius</t>
  </si>
  <si>
    <t xml:space="preserve">Jaunimo pritraukimas į Klaipėdos miestą </t>
  </si>
  <si>
    <t>Organizuotas renginys Klaipėdoje, vnt./dalyvių skaičius, vnt.</t>
  </si>
  <si>
    <t>Klaipėdos jaunimo situacijos tyrimo parengimas</t>
  </si>
  <si>
    <t xml:space="preserve">Stipendijų skyrimas gabiems ir talentingiems Klaipėdos aukštųjų mokyklų 1 kurso studentams </t>
  </si>
  <si>
    <t>Suorganizuota renginių skaičius, vnt.</t>
  </si>
  <si>
    <t xml:space="preserve">Projektų, teikiamų nacionaliniams ir tarptautiniams konkursams, bendrasis finansavimas </t>
  </si>
  <si>
    <t xml:space="preserve">Bendrai finansuota projektų, skaičius </t>
  </si>
  <si>
    <t>2020-ųjų metų lėšų projektas</t>
  </si>
  <si>
    <t>2018-ųjų metų asignavimų planas</t>
  </si>
  <si>
    <t>2018-ieji metai</t>
  </si>
  <si>
    <t>2019-ieji metai</t>
  </si>
  <si>
    <t>2020-ieji metai</t>
  </si>
  <si>
    <t>2019 m. lėšų projektas</t>
  </si>
  <si>
    <t>2020 m. lėšų projektas</t>
  </si>
  <si>
    <t>Įgyvendinta programa, proc.</t>
  </si>
  <si>
    <t>08</t>
  </si>
  <si>
    <t>Jaunimo dalyvavimas įgyvendinant Lietuvos valstybės šimtmečio minėjimo Klaipėdoje programą</t>
  </si>
  <si>
    <t>Tarptautinio ir nacionalinio bendradarbiavimo plėtojimas</t>
  </si>
  <si>
    <t xml:space="preserve">Pasiruošimas konkursui „Europos jaunimo sostinė 2021 m.“ </t>
  </si>
  <si>
    <t>Klaipėdos miesto atstovavimas tarptautiniuose ir nacionaliniuose jaunimo renginiuose</t>
  </si>
  <si>
    <t>Premijų už miestui aktualius ir pritaikomuosius darbus skyrimas Klaipėdos aukštųjų mokyklų absolventams</t>
  </si>
  <si>
    <t>SB(ESA)</t>
  </si>
  <si>
    <r>
      <t>2018</t>
    </r>
    <r>
      <rPr>
        <sz val="12"/>
        <rFont val="Arial"/>
        <family val="2"/>
        <charset val="186"/>
      </rPr>
      <t>–</t>
    </r>
    <r>
      <rPr>
        <sz val="12"/>
        <rFont val="Times New Roman"/>
        <family val="1"/>
      </rPr>
      <t xml:space="preserve">2020 M. KLAIPĖDOS MIESTO SAVIVALDYBĖS </t>
    </r>
  </si>
  <si>
    <r>
      <t xml:space="preserve">Savivaldybės biudžeto apyvartos lėšos ES finansinės paramos programų laikinam lėšų stygiui dengti </t>
    </r>
    <r>
      <rPr>
        <b/>
        <sz val="10"/>
        <rFont val="Times New Roman"/>
        <family val="1"/>
        <charset val="186"/>
      </rPr>
      <t xml:space="preserve"> SB(ESA)</t>
    </r>
  </si>
  <si>
    <t xml:space="preserve">Dalyvių skaičius </t>
  </si>
  <si>
    <t>Renginių skaičius</t>
  </si>
  <si>
    <t>1 / 250</t>
  </si>
  <si>
    <t>Klaipėdos miesto savivaldybės jaunimo politikos plėtros programos (Nr. 09) aprašymo                              priedas</t>
  </si>
  <si>
    <r>
      <t>URBACT projekto „Y kartos miestas“ („</t>
    </r>
    <r>
      <rPr>
        <i/>
        <sz val="10"/>
        <rFont val="Times New Roman"/>
        <family val="1"/>
        <charset val="186"/>
      </rPr>
      <t>Gen-Y City</t>
    </r>
    <r>
      <rPr>
        <sz val="10"/>
        <rFont val="Times New Roman"/>
        <family val="1"/>
        <charset val="186"/>
      </rPr>
      <t>“) įgyvendinimas</t>
    </r>
  </si>
  <si>
    <t>Mobiliosios programos „Klaipėdos jaunimas“ administravimas, vnt.</t>
  </si>
  <si>
    <t>_________________________________</t>
  </si>
  <si>
    <t>2018-ųjų metų asigna-vimų planas</t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</si>
  <si>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</si>
  <si>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</si>
  <si>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Lyginamasis variantas</t>
  </si>
  <si>
    <t>Siūlomas keisti 2018-ųjų metų asignavimų planas</t>
  </si>
  <si>
    <t>Skirtumas</t>
  </si>
  <si>
    <t>Siūlomas keisti 2018 m. asigna-vimų planas</t>
  </si>
  <si>
    <t>Paaiškinimas</t>
  </si>
  <si>
    <t>Suorganizuota renginių, skaičius</t>
  </si>
  <si>
    <t xml:space="preserve">Įsigyta reklaminė atributika, vnt. </t>
  </si>
  <si>
    <t>2019-ųjų metų asignavimų planas</t>
  </si>
  <si>
    <t>Siūlomas keisti 2019-ųjų metų asignavimų planas</t>
  </si>
  <si>
    <t>2020-ųjų metų asignavimų planas</t>
  </si>
  <si>
    <t>Siūlomas keisti 2020-ųjų metų asignavimų planas</t>
  </si>
  <si>
    <t>2019-ųjų metų asigna-vimų planas</t>
  </si>
  <si>
    <t>Siūlomas keisti 2019 m. asigna-vimų planas</t>
  </si>
  <si>
    <t>2020-ųjų metų asigna-vimų planas</t>
  </si>
  <si>
    <t>Siūlomas keisti 2020 m. asigna-vimų planas</t>
  </si>
  <si>
    <t xml:space="preserve"> </t>
  </si>
  <si>
    <r>
      <t xml:space="preserve">0 </t>
    </r>
    <r>
      <rPr>
        <strike/>
        <sz val="10"/>
        <color rgb="FFFF0000"/>
        <rFont val="Times New Roman"/>
        <family val="1"/>
        <charset val="186"/>
      </rPr>
      <t xml:space="preserve"> 2</t>
    </r>
  </si>
  <si>
    <t>Siūloma didinti finansavimą priemonei, siekiant prisidėti prie Atvirų jaunimo erdvių organizuojamos konferencijos apie Atvirą darbą su jaunimu gatvėje Klaipėdos mieste</t>
  </si>
  <si>
    <t xml:space="preserve">Siūloma mažinti priemonės finansavimo apimtį, nes šiemet nebus spėta kofinansuoti projektų, teikiamų nacionaliniams ir tarptautiniams konkursams (šiuo metu rengiama finansavimo tvarka)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</si>
</sst>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name val="Times New Roman"/>
      <family val="1"/>
      <charset val="186"/>
    </font>
    <font>
      <sz val="12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4">
    <xf numFmtId="0" fontId="0" fillId="0" borderId="0" xfId="0"/>
    <xf numFmtId="49" fontId="1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49" xfId="0" applyFont="1" applyBorder="1" applyAlignment="1">
      <alignment horizontal="center" vertical="top" wrapText="1"/>
    </xf>
    <xf numFmtId="0" fontId="3" fillId="0" borderId="49" xfId="0" applyFont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3" fontId="4" fillId="0" borderId="0" xfId="0" applyNumberFormat="1" applyFont="1"/>
    <xf numFmtId="3" fontId="6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horizontal="center" vertical="top"/>
    </xf>
    <xf numFmtId="3" fontId="6" fillId="0" borderId="25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top" wrapText="1"/>
    </xf>
    <xf numFmtId="11" fontId="2" fillId="2" borderId="2" xfId="0" applyNumberFormat="1" applyFont="1" applyFill="1" applyBorder="1" applyAlignment="1">
      <alignment horizontal="center" vertical="top"/>
    </xf>
    <xf numFmtId="11" fontId="5" fillId="3" borderId="31" xfId="0" applyNumberFormat="1" applyFont="1" applyFill="1" applyBorder="1" applyAlignment="1">
      <alignment horizontal="center" vertical="top"/>
    </xf>
    <xf numFmtId="11" fontId="2" fillId="4" borderId="2" xfId="0" applyNumberFormat="1" applyFont="1" applyFill="1" applyBorder="1" applyAlignment="1">
      <alignment vertical="top"/>
    </xf>
    <xf numFmtId="11" fontId="1" fillId="0" borderId="0" xfId="0" applyNumberFormat="1" applyFont="1" applyFill="1" applyBorder="1" applyAlignment="1">
      <alignment vertical="top"/>
    </xf>
    <xf numFmtId="11" fontId="4" fillId="0" borderId="0" xfId="0" applyNumberFormat="1" applyFont="1"/>
    <xf numFmtId="49" fontId="1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3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7" borderId="11" xfId="0" applyNumberFormat="1" applyFont="1" applyFill="1" applyBorder="1" applyAlignment="1">
      <alignment horizontal="center" vertical="top"/>
    </xf>
    <xf numFmtId="164" fontId="4" fillId="0" borderId="0" xfId="0" applyNumberFormat="1" applyFont="1"/>
    <xf numFmtId="3" fontId="10" fillId="0" borderId="0" xfId="0" applyNumberFormat="1" applyFont="1"/>
    <xf numFmtId="3" fontId="6" fillId="0" borderId="24" xfId="0" applyNumberFormat="1" applyFont="1" applyBorder="1" applyAlignment="1">
      <alignment horizontal="center" vertical="top"/>
    </xf>
    <xf numFmtId="11" fontId="2" fillId="3" borderId="10" xfId="0" applyNumberFormat="1" applyFont="1" applyFill="1" applyBorder="1" applyAlignment="1">
      <alignment horizontal="center" vertical="top"/>
    </xf>
    <xf numFmtId="11" fontId="2" fillId="3" borderId="6" xfId="0" applyNumberFormat="1" applyFont="1" applyFill="1" applyBorder="1" applyAlignment="1">
      <alignment horizontal="center" vertical="top"/>
    </xf>
    <xf numFmtId="11" fontId="2" fillId="3" borderId="4" xfId="0" applyNumberFormat="1" applyFont="1" applyFill="1" applyBorder="1" applyAlignment="1">
      <alignment horizontal="center" vertical="top"/>
    </xf>
    <xf numFmtId="11" fontId="2" fillId="2" borderId="3" xfId="0" applyNumberFormat="1" applyFont="1" applyFill="1" applyBorder="1" applyAlignment="1">
      <alignment horizontal="center" vertical="top"/>
    </xf>
    <xf numFmtId="164" fontId="2" fillId="4" borderId="36" xfId="0" applyNumberFormat="1" applyFont="1" applyFill="1" applyBorder="1" applyAlignment="1">
      <alignment horizontal="center" vertical="top"/>
    </xf>
    <xf numFmtId="164" fontId="5" fillId="7" borderId="23" xfId="0" applyNumberFormat="1" applyFont="1" applyFill="1" applyBorder="1" applyAlignment="1">
      <alignment horizontal="center" vertical="top"/>
    </xf>
    <xf numFmtId="164" fontId="5" fillId="7" borderId="22" xfId="0" applyNumberFormat="1" applyFont="1" applyFill="1" applyBorder="1" applyAlignment="1">
      <alignment horizontal="center" vertical="top"/>
    </xf>
    <xf numFmtId="164" fontId="5" fillId="7" borderId="13" xfId="0" applyNumberFormat="1" applyFont="1" applyFill="1" applyBorder="1" applyAlignment="1">
      <alignment horizontal="center" vertical="top"/>
    </xf>
    <xf numFmtId="164" fontId="2" fillId="4" borderId="35" xfId="0" applyNumberFormat="1" applyFont="1" applyFill="1" applyBorder="1" applyAlignment="1">
      <alignment horizontal="center" vertical="top"/>
    </xf>
    <xf numFmtId="164" fontId="2" fillId="4" borderId="31" xfId="0" applyNumberFormat="1" applyFont="1" applyFill="1" applyBorder="1" applyAlignment="1">
      <alignment horizontal="center" vertical="top"/>
    </xf>
    <xf numFmtId="164" fontId="5" fillId="4" borderId="33" xfId="0" applyNumberFormat="1" applyFont="1" applyFill="1" applyBorder="1" applyAlignment="1">
      <alignment horizontal="center" vertical="top"/>
    </xf>
    <xf numFmtId="164" fontId="5" fillId="7" borderId="33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 wrapText="1"/>
    </xf>
    <xf numFmtId="164" fontId="2" fillId="2" borderId="59" xfId="0" applyNumberFormat="1" applyFont="1" applyFill="1" applyBorder="1" applyAlignment="1">
      <alignment horizontal="center" vertical="top" wrapText="1"/>
    </xf>
    <xf numFmtId="164" fontId="5" fillId="7" borderId="49" xfId="0" applyNumberFormat="1" applyFont="1" applyFill="1" applyBorder="1" applyAlignment="1">
      <alignment horizontal="center" vertical="top"/>
    </xf>
    <xf numFmtId="164" fontId="6" fillId="0" borderId="49" xfId="0" applyNumberFormat="1" applyFont="1" applyFill="1" applyBorder="1" applyAlignment="1">
      <alignment horizontal="center" vertical="top"/>
    </xf>
    <xf numFmtId="3" fontId="6" fillId="0" borderId="6" xfId="0" applyNumberFormat="1" applyFont="1" applyBorder="1" applyAlignment="1">
      <alignment horizontal="center" vertical="top"/>
    </xf>
    <xf numFmtId="11" fontId="2" fillId="2" borderId="5" xfId="0" applyNumberFormat="1" applyFont="1" applyFill="1" applyBorder="1" applyAlignment="1">
      <alignment horizontal="center" vertical="top"/>
    </xf>
    <xf numFmtId="11" fontId="2" fillId="2" borderId="9" xfId="0" applyNumberFormat="1" applyFont="1" applyFill="1" applyBorder="1" applyAlignment="1">
      <alignment horizontal="center" vertical="top"/>
    </xf>
    <xf numFmtId="11" fontId="2" fillId="2" borderId="5" xfId="0" applyNumberFormat="1" applyFont="1" applyFill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11" fontId="2" fillId="2" borderId="3" xfId="0" applyNumberFormat="1" applyFont="1" applyFill="1" applyBorder="1" applyAlignment="1">
      <alignment vertical="top"/>
    </xf>
    <xf numFmtId="3" fontId="6" fillId="0" borderId="42" xfId="0" applyNumberFormat="1" applyFont="1" applyBorder="1" applyAlignment="1">
      <alignment vertical="top" wrapText="1"/>
    </xf>
    <xf numFmtId="3" fontId="4" fillId="0" borderId="0" xfId="0" applyNumberFormat="1" applyFont="1" applyAlignment="1">
      <alignment horizontal="center"/>
    </xf>
    <xf numFmtId="49" fontId="2" fillId="2" borderId="5" xfId="0" applyNumberFormat="1" applyFont="1" applyFill="1" applyBorder="1" applyAlignment="1">
      <alignment vertical="top"/>
    </xf>
    <xf numFmtId="49" fontId="2" fillId="2" borderId="3" xfId="0" applyNumberFormat="1" applyFont="1" applyFill="1" applyBorder="1" applyAlignment="1">
      <alignment vertical="top"/>
    </xf>
    <xf numFmtId="49" fontId="5" fillId="0" borderId="17" xfId="0" applyNumberFormat="1" applyFont="1" applyBorder="1" applyAlignment="1">
      <alignment vertical="top"/>
    </xf>
    <xf numFmtId="49" fontId="2" fillId="2" borderId="9" xfId="0" applyNumberFormat="1" applyFont="1" applyFill="1" applyBorder="1" applyAlignment="1">
      <alignment vertical="top"/>
    </xf>
    <xf numFmtId="49" fontId="5" fillId="0" borderId="5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164" fontId="6" fillId="0" borderId="17" xfId="0" applyNumberFormat="1" applyFont="1" applyFill="1" applyBorder="1" applyAlignment="1">
      <alignment horizontal="center" vertical="top"/>
    </xf>
    <xf numFmtId="164" fontId="5" fillId="7" borderId="68" xfId="0" applyNumberFormat="1" applyFont="1" applyFill="1" applyBorder="1" applyAlignment="1">
      <alignment horizontal="center" vertical="top"/>
    </xf>
    <xf numFmtId="164" fontId="5" fillId="7" borderId="12" xfId="0" applyNumberFormat="1" applyFont="1" applyFill="1" applyBorder="1" applyAlignment="1">
      <alignment horizontal="center" vertical="top"/>
    </xf>
    <xf numFmtId="164" fontId="6" fillId="0" borderId="61" xfId="0" applyNumberFormat="1" applyFont="1" applyFill="1" applyBorder="1" applyAlignment="1">
      <alignment horizontal="center" vertical="top"/>
    </xf>
    <xf numFmtId="3" fontId="6" fillId="0" borderId="62" xfId="0" applyNumberFormat="1" applyFont="1" applyBorder="1" applyAlignment="1">
      <alignment horizontal="center" vertical="top"/>
    </xf>
    <xf numFmtId="3" fontId="6" fillId="0" borderId="43" xfId="0" applyNumberFormat="1" applyFont="1" applyBorder="1" applyAlignment="1">
      <alignment vertical="top" wrapText="1"/>
    </xf>
    <xf numFmtId="3" fontId="6" fillId="0" borderId="34" xfId="0" applyNumberFormat="1" applyFont="1" applyBorder="1" applyAlignment="1">
      <alignment vertical="top" wrapText="1"/>
    </xf>
    <xf numFmtId="3" fontId="5" fillId="6" borderId="56" xfId="0" applyNumberFormat="1" applyFont="1" applyFill="1" applyBorder="1" applyAlignment="1">
      <alignment vertical="top" wrapText="1"/>
    </xf>
    <xf numFmtId="164" fontId="6" fillId="0" borderId="50" xfId="0" applyNumberFormat="1" applyFont="1" applyFill="1" applyBorder="1" applyAlignment="1">
      <alignment horizontal="center" vertical="top"/>
    </xf>
    <xf numFmtId="164" fontId="6" fillId="0" borderId="38" xfId="0" applyNumberFormat="1" applyFont="1" applyFill="1" applyBorder="1" applyAlignment="1">
      <alignment horizontal="center" vertical="top"/>
    </xf>
    <xf numFmtId="3" fontId="6" fillId="6" borderId="57" xfId="0" applyNumberFormat="1" applyFont="1" applyFill="1" applyBorder="1" applyAlignment="1">
      <alignment vertical="top" wrapText="1"/>
    </xf>
    <xf numFmtId="3" fontId="5" fillId="6" borderId="8" xfId="0" applyNumberFormat="1" applyFont="1" applyFill="1" applyBorder="1" applyAlignment="1">
      <alignment vertical="top" wrapText="1"/>
    </xf>
    <xf numFmtId="3" fontId="5" fillId="7" borderId="67" xfId="0" applyNumberFormat="1" applyFont="1" applyFill="1" applyBorder="1" applyAlignment="1">
      <alignment horizontal="center" vertical="top" wrapText="1"/>
    </xf>
    <xf numFmtId="3" fontId="6" fillId="0" borderId="29" xfId="0" applyNumberFormat="1" applyFont="1" applyBorder="1" applyAlignment="1">
      <alignment vertical="top" wrapText="1"/>
    </xf>
    <xf numFmtId="3" fontId="6" fillId="0" borderId="45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/>
    </xf>
    <xf numFmtId="3" fontId="6" fillId="0" borderId="15" xfId="0" applyNumberFormat="1" applyFont="1" applyBorder="1" applyAlignment="1">
      <alignment horizontal="center" vertical="top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/>
    </xf>
    <xf numFmtId="3" fontId="8" fillId="0" borderId="56" xfId="0" applyNumberFormat="1" applyFont="1" applyFill="1" applyBorder="1" applyAlignment="1">
      <alignment horizontal="center" vertical="center" textRotation="90" wrapText="1"/>
    </xf>
    <xf numFmtId="3" fontId="8" fillId="0" borderId="52" xfId="0" applyNumberFormat="1" applyFont="1" applyFill="1" applyBorder="1" applyAlignment="1">
      <alignment horizontal="center" vertical="center" textRotation="90" wrapText="1"/>
    </xf>
    <xf numFmtId="3" fontId="5" fillId="7" borderId="67" xfId="0" applyNumberFormat="1" applyFont="1" applyFill="1" applyBorder="1" applyAlignment="1">
      <alignment vertical="top" wrapText="1"/>
    </xf>
    <xf numFmtId="164" fontId="5" fillId="7" borderId="67" xfId="0" applyNumberFormat="1" applyFont="1" applyFill="1" applyBorder="1" applyAlignment="1">
      <alignment horizontal="center" vertical="top"/>
    </xf>
    <xf numFmtId="164" fontId="6" fillId="0" borderId="58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5" fillId="7" borderId="61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2" fillId="4" borderId="33" xfId="0" applyNumberFormat="1" applyFont="1" applyFill="1" applyBorder="1" applyAlignment="1">
      <alignment horizontal="center" vertical="top"/>
    </xf>
    <xf numFmtId="3" fontId="4" fillId="6" borderId="0" xfId="0" applyNumberFormat="1" applyFont="1" applyFill="1"/>
    <xf numFmtId="11" fontId="5" fillId="3" borderId="6" xfId="0" applyNumberFormat="1" applyFont="1" applyFill="1" applyBorder="1" applyAlignment="1">
      <alignment horizontal="center" vertical="top"/>
    </xf>
    <xf numFmtId="11" fontId="5" fillId="3" borderId="4" xfId="0" applyNumberFormat="1" applyFont="1" applyFill="1" applyBorder="1" applyAlignment="1">
      <alignment horizontal="center" vertical="top"/>
    </xf>
    <xf numFmtId="11" fontId="1" fillId="0" borderId="0" xfId="0" applyNumberFormat="1" applyFont="1" applyFill="1" applyBorder="1" applyAlignment="1">
      <alignment horizontal="center" vertical="top"/>
    </xf>
    <xf numFmtId="11" fontId="4" fillId="0" borderId="0" xfId="0" applyNumberFormat="1" applyFont="1" applyAlignment="1">
      <alignment horizontal="center"/>
    </xf>
    <xf numFmtId="3" fontId="6" fillId="0" borderId="25" xfId="0" applyNumberFormat="1" applyFont="1" applyFill="1" applyBorder="1" applyAlignment="1">
      <alignment horizontal="center" vertical="top" wrapText="1"/>
    </xf>
    <xf numFmtId="3" fontId="6" fillId="0" borderId="43" xfId="0" applyNumberFormat="1" applyFont="1" applyBorder="1" applyAlignment="1">
      <alignment horizontal="left" vertical="top" wrapText="1"/>
    </xf>
    <xf numFmtId="3" fontId="6" fillId="0" borderId="49" xfId="0" applyNumberFormat="1" applyFont="1" applyBorder="1" applyAlignment="1">
      <alignment horizontal="center" vertical="top"/>
    </xf>
    <xf numFmtId="164" fontId="6" fillId="6" borderId="49" xfId="1" applyNumberFormat="1" applyFont="1" applyFill="1" applyBorder="1" applyAlignment="1">
      <alignment horizontal="center" vertical="top"/>
    </xf>
    <xf numFmtId="3" fontId="2" fillId="7" borderId="58" xfId="0" applyNumberFormat="1" applyFont="1" applyFill="1" applyBorder="1" applyAlignment="1">
      <alignment horizontal="center" vertical="top" wrapText="1"/>
    </xf>
    <xf numFmtId="164" fontId="5" fillId="7" borderId="58" xfId="0" applyNumberFormat="1" applyFont="1" applyFill="1" applyBorder="1" applyAlignment="1">
      <alignment horizontal="center" vertical="top"/>
    </xf>
    <xf numFmtId="164" fontId="6" fillId="0" borderId="14" xfId="0" applyNumberFormat="1" applyFont="1" applyFill="1" applyBorder="1" applyAlignment="1">
      <alignment horizontal="center" vertical="top"/>
    </xf>
    <xf numFmtId="3" fontId="6" fillId="0" borderId="38" xfId="0" applyNumberFormat="1" applyFont="1" applyBorder="1" applyAlignment="1">
      <alignment horizontal="center" vertical="top"/>
    </xf>
    <xf numFmtId="164" fontId="6" fillId="0" borderId="41" xfId="0" applyNumberFormat="1" applyFont="1" applyFill="1" applyBorder="1" applyAlignment="1">
      <alignment horizontal="center" vertical="top"/>
    </xf>
    <xf numFmtId="3" fontId="6" fillId="0" borderId="51" xfId="0" applyNumberFormat="1" applyFont="1" applyBorder="1" applyAlignment="1">
      <alignment horizontal="center" vertical="top"/>
    </xf>
    <xf numFmtId="3" fontId="6" fillId="0" borderId="17" xfId="0" applyNumberFormat="1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3" fontId="6" fillId="0" borderId="64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5" fillId="7" borderId="32" xfId="0" applyNumberFormat="1" applyFont="1" applyFill="1" applyBorder="1" applyAlignment="1">
      <alignment horizontal="center" vertical="top"/>
    </xf>
    <xf numFmtId="164" fontId="6" fillId="0" borderId="43" xfId="0" applyNumberFormat="1" applyFont="1" applyFill="1" applyBorder="1" applyAlignment="1">
      <alignment horizontal="center" vertical="top"/>
    </xf>
    <xf numFmtId="164" fontId="6" fillId="0" borderId="48" xfId="0" applyNumberFormat="1" applyFont="1" applyFill="1" applyBorder="1" applyAlignment="1">
      <alignment horizontal="center" vertical="top"/>
    </xf>
    <xf numFmtId="3" fontId="6" fillId="0" borderId="29" xfId="0" applyNumberFormat="1" applyFont="1" applyFill="1" applyBorder="1" applyAlignment="1">
      <alignment horizontal="center" vertical="top" wrapText="1"/>
    </xf>
    <xf numFmtId="3" fontId="6" fillId="0" borderId="57" xfId="0" applyNumberFormat="1" applyFont="1" applyBorder="1" applyAlignment="1">
      <alignment horizontal="center" vertical="center" textRotation="90" wrapText="1"/>
    </xf>
    <xf numFmtId="3" fontId="6" fillId="0" borderId="20" xfId="0" applyNumberFormat="1" applyFont="1" applyBorder="1" applyAlignment="1">
      <alignment horizontal="center" vertical="center" textRotation="90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4" fontId="6" fillId="0" borderId="40" xfId="0" applyNumberFormat="1" applyFont="1" applyFill="1" applyBorder="1" applyAlignment="1">
      <alignment horizontal="center" vertical="top"/>
    </xf>
    <xf numFmtId="3" fontId="4" fillId="0" borderId="18" xfId="0" applyNumberFormat="1" applyFont="1" applyBorder="1"/>
    <xf numFmtId="3" fontId="6" fillId="0" borderId="57" xfId="0" applyNumberFormat="1" applyFont="1" applyBorder="1" applyAlignment="1">
      <alignment horizontal="center" vertical="top"/>
    </xf>
    <xf numFmtId="3" fontId="6" fillId="0" borderId="37" xfId="0" applyNumberFormat="1" applyFont="1" applyBorder="1" applyAlignment="1">
      <alignment vertical="top"/>
    </xf>
    <xf numFmtId="49" fontId="6" fillId="0" borderId="37" xfId="0" applyNumberFormat="1" applyFont="1" applyBorder="1" applyAlignment="1">
      <alignment vertical="top"/>
    </xf>
    <xf numFmtId="3" fontId="2" fillId="0" borderId="17" xfId="0" applyNumberFormat="1" applyFont="1" applyFill="1" applyBorder="1" applyAlignment="1">
      <alignment vertical="center" textRotation="90" wrapText="1"/>
    </xf>
    <xf numFmtId="3" fontId="5" fillId="0" borderId="16" xfId="0" applyNumberFormat="1" applyFont="1" applyBorder="1" applyAlignment="1">
      <alignment vertical="top"/>
    </xf>
    <xf numFmtId="3" fontId="6" fillId="0" borderId="10" xfId="0" applyNumberFormat="1" applyFont="1" applyBorder="1" applyAlignment="1">
      <alignment vertical="top"/>
    </xf>
    <xf numFmtId="49" fontId="6" fillId="0" borderId="10" xfId="0" applyNumberFormat="1" applyFont="1" applyBorder="1" applyAlignment="1">
      <alignment vertical="top"/>
    </xf>
    <xf numFmtId="49" fontId="6" fillId="0" borderId="20" xfId="0" applyNumberFormat="1" applyFont="1" applyBorder="1" applyAlignment="1">
      <alignment vertical="top"/>
    </xf>
    <xf numFmtId="3" fontId="6" fillId="0" borderId="20" xfId="0" applyNumberFormat="1" applyFont="1" applyBorder="1" applyAlignment="1">
      <alignment vertical="top"/>
    </xf>
    <xf numFmtId="3" fontId="6" fillId="0" borderId="39" xfId="0" applyNumberFormat="1" applyFont="1" applyBorder="1" applyAlignment="1">
      <alignment vertical="top"/>
    </xf>
    <xf numFmtId="3" fontId="5" fillId="6" borderId="69" xfId="0" applyNumberFormat="1" applyFont="1" applyFill="1" applyBorder="1" applyAlignment="1">
      <alignment vertical="top" wrapText="1"/>
    </xf>
    <xf numFmtId="3" fontId="6" fillId="0" borderId="51" xfId="0" applyNumberFormat="1" applyFont="1" applyFill="1" applyBorder="1" applyAlignment="1">
      <alignment horizontal="left" vertical="top" wrapText="1"/>
    </xf>
    <xf numFmtId="3" fontId="6" fillId="6" borderId="69" xfId="0" applyNumberFormat="1" applyFont="1" applyFill="1" applyBorder="1" applyAlignment="1">
      <alignment vertical="top" wrapText="1"/>
    </xf>
    <xf numFmtId="164" fontId="5" fillId="4" borderId="35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top"/>
    </xf>
    <xf numFmtId="164" fontId="5" fillId="7" borderId="35" xfId="0" applyNumberFormat="1" applyFont="1" applyFill="1" applyBorder="1" applyAlignment="1">
      <alignment horizontal="center" vertical="top"/>
    </xf>
    <xf numFmtId="164" fontId="6" fillId="0" borderId="13" xfId="0" applyNumberFormat="1" applyFont="1" applyFill="1" applyBorder="1" applyAlignment="1">
      <alignment horizontal="center" vertical="top"/>
    </xf>
    <xf numFmtId="164" fontId="5" fillId="4" borderId="31" xfId="0" applyNumberFormat="1" applyFont="1" applyFill="1" applyBorder="1" applyAlignment="1">
      <alignment horizontal="center" vertical="top"/>
    </xf>
    <xf numFmtId="164" fontId="5" fillId="7" borderId="31" xfId="0" applyNumberFormat="1" applyFont="1" applyFill="1" applyBorder="1" applyAlignment="1">
      <alignment horizontal="center" vertical="top"/>
    </xf>
    <xf numFmtId="164" fontId="5" fillId="8" borderId="2" xfId="0" applyNumberFormat="1" applyFont="1" applyFill="1" applyBorder="1" applyAlignment="1">
      <alignment horizontal="center" vertical="top" wrapText="1"/>
    </xf>
    <xf numFmtId="164" fontId="5" fillId="8" borderId="31" xfId="0" applyNumberFormat="1" applyFont="1" applyFill="1" applyBorder="1" applyAlignment="1">
      <alignment horizontal="center" vertical="top" wrapText="1"/>
    </xf>
    <xf numFmtId="164" fontId="6" fillId="6" borderId="50" xfId="1" applyNumberFormat="1" applyFont="1" applyFill="1" applyBorder="1" applyAlignment="1">
      <alignment horizontal="center" vertical="top"/>
    </xf>
    <xf numFmtId="3" fontId="2" fillId="7" borderId="67" xfId="0" applyNumberFormat="1" applyFont="1" applyFill="1" applyBorder="1" applyAlignment="1">
      <alignment horizontal="center" vertical="top" wrapText="1"/>
    </xf>
    <xf numFmtId="3" fontId="6" fillId="0" borderId="37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6" fillId="0" borderId="66" xfId="0" applyNumberFormat="1" applyFont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164" fontId="6" fillId="0" borderId="16" xfId="0" applyNumberFormat="1" applyFont="1" applyFill="1" applyBorder="1" applyAlignment="1">
      <alignment horizontal="center" vertical="top"/>
    </xf>
    <xf numFmtId="3" fontId="6" fillId="0" borderId="63" xfId="0" applyNumberFormat="1" applyFont="1" applyBorder="1" applyAlignment="1">
      <alignment horizontal="center" vertical="top"/>
    </xf>
    <xf numFmtId="3" fontId="6" fillId="6" borderId="52" xfId="0" applyNumberFormat="1" applyFont="1" applyFill="1" applyBorder="1" applyAlignment="1">
      <alignment horizontal="left" vertical="top" wrapText="1"/>
    </xf>
    <xf numFmtId="3" fontId="6" fillId="0" borderId="19" xfId="0" applyNumberFormat="1" applyFont="1" applyFill="1" applyBorder="1" applyAlignment="1">
      <alignment horizontal="center" vertical="top" wrapText="1"/>
    </xf>
    <xf numFmtId="164" fontId="6" fillId="0" borderId="45" xfId="0" applyNumberFormat="1" applyFont="1" applyFill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3" fontId="6" fillId="0" borderId="52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6" fillId="0" borderId="34" xfId="0" applyNumberFormat="1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wrapText="1"/>
    </xf>
    <xf numFmtId="3" fontId="5" fillId="0" borderId="16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3" fontId="6" fillId="0" borderId="47" xfId="0" applyNumberFormat="1" applyFont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6" fillId="0" borderId="16" xfId="0" applyNumberFormat="1" applyFont="1" applyBorder="1" applyAlignment="1">
      <alignment horizontal="left" vertical="top" wrapText="1"/>
    </xf>
    <xf numFmtId="3" fontId="6" fillId="0" borderId="26" xfId="0" applyNumberFormat="1" applyFont="1" applyBorder="1" applyAlignment="1">
      <alignment horizontal="center" vertical="top"/>
    </xf>
    <xf numFmtId="3" fontId="6" fillId="0" borderId="30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Fill="1" applyBorder="1" applyAlignment="1">
      <alignment horizontal="center" vertical="top"/>
    </xf>
    <xf numFmtId="164" fontId="6" fillId="0" borderId="25" xfId="0" applyNumberFormat="1" applyFont="1" applyFill="1" applyBorder="1" applyAlignment="1">
      <alignment horizontal="center" vertical="top"/>
    </xf>
    <xf numFmtId="164" fontId="6" fillId="0" borderId="30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/>
    </xf>
    <xf numFmtId="3" fontId="6" fillId="0" borderId="28" xfId="0" applyNumberFormat="1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6" borderId="45" xfId="0" applyNumberFormat="1" applyFont="1" applyFill="1" applyBorder="1" applyAlignment="1">
      <alignment horizontal="center" vertical="top" wrapText="1"/>
    </xf>
    <xf numFmtId="164" fontId="6" fillId="0" borderId="68" xfId="0" applyNumberFormat="1" applyFont="1" applyFill="1" applyBorder="1" applyAlignment="1">
      <alignment horizontal="center" vertical="top"/>
    </xf>
    <xf numFmtId="164" fontId="6" fillId="0" borderId="35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7" borderId="2" xfId="0" applyNumberFormat="1" applyFont="1" applyFill="1" applyBorder="1" applyAlignment="1">
      <alignment horizontal="center" vertical="top"/>
    </xf>
    <xf numFmtId="164" fontId="6" fillId="0" borderId="25" xfId="0" applyNumberFormat="1" applyFont="1" applyFill="1" applyBorder="1" applyAlignment="1">
      <alignment horizontal="center" vertical="top"/>
    </xf>
    <xf numFmtId="164" fontId="6" fillId="0" borderId="16" xfId="0" applyNumberFormat="1" applyFont="1" applyFill="1" applyBorder="1" applyAlignment="1">
      <alignment horizontal="center" vertical="top"/>
    </xf>
    <xf numFmtId="164" fontId="6" fillId="0" borderId="30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3" fontId="6" fillId="0" borderId="37" xfId="0" applyNumberFormat="1" applyFont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top"/>
    </xf>
    <xf numFmtId="164" fontId="6" fillId="0" borderId="71" xfId="0" applyNumberFormat="1" applyFont="1" applyFill="1" applyBorder="1" applyAlignment="1">
      <alignment horizontal="center" vertical="top"/>
    </xf>
    <xf numFmtId="3" fontId="6" fillId="0" borderId="52" xfId="0" applyNumberFormat="1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3" fontId="5" fillId="7" borderId="67" xfId="0" applyNumberFormat="1" applyFont="1" applyFill="1" applyBorder="1" applyAlignment="1">
      <alignment horizontal="right" vertical="top" wrapText="1"/>
    </xf>
    <xf numFmtId="164" fontId="6" fillId="0" borderId="29" xfId="0" applyNumberFormat="1" applyFont="1" applyFill="1" applyBorder="1" applyAlignment="1">
      <alignment horizontal="center" vertical="top"/>
    </xf>
    <xf numFmtId="3" fontId="6" fillId="0" borderId="7" xfId="0" applyNumberFormat="1" applyFont="1" applyFill="1" applyBorder="1" applyAlignment="1">
      <alignment horizontal="center" vertical="top" wrapText="1"/>
    </xf>
    <xf numFmtId="3" fontId="6" fillId="0" borderId="18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 vertical="top" wrapText="1"/>
    </xf>
    <xf numFmtId="49" fontId="6" fillId="0" borderId="39" xfId="0" applyNumberFormat="1" applyFont="1" applyBorder="1" applyAlignment="1">
      <alignment vertical="top" wrapText="1"/>
    </xf>
    <xf numFmtId="3" fontId="5" fillId="0" borderId="16" xfId="0" applyNumberFormat="1" applyFont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164" fontId="6" fillId="0" borderId="15" xfId="0" applyNumberFormat="1" applyFont="1" applyFill="1" applyBorder="1" applyAlignment="1">
      <alignment horizontal="center" vertical="top"/>
    </xf>
    <xf numFmtId="3" fontId="5" fillId="7" borderId="67" xfId="0" applyNumberFormat="1" applyFont="1" applyFill="1" applyBorder="1" applyAlignment="1">
      <alignment horizontal="right" vertical="top" wrapText="1"/>
    </xf>
    <xf numFmtId="164" fontId="6" fillId="0" borderId="51" xfId="0" applyNumberFormat="1" applyFont="1" applyFill="1" applyBorder="1" applyAlignment="1">
      <alignment horizontal="center" vertical="top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Border="1"/>
    <xf numFmtId="3" fontId="6" fillId="0" borderId="63" xfId="0" applyNumberFormat="1" applyFont="1" applyBorder="1" applyAlignment="1">
      <alignment horizontal="center" vertical="top"/>
    </xf>
    <xf numFmtId="3" fontId="6" fillId="0" borderId="52" xfId="0" applyNumberFormat="1" applyFont="1" applyBorder="1" applyAlignment="1">
      <alignment horizontal="center" vertical="top"/>
    </xf>
    <xf numFmtId="3" fontId="6" fillId="0" borderId="28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6" fillId="6" borderId="52" xfId="0" applyNumberFormat="1" applyFont="1" applyFill="1" applyBorder="1" applyAlignment="1">
      <alignment horizontal="center" vertical="top"/>
    </xf>
    <xf numFmtId="3" fontId="6" fillId="0" borderId="30" xfId="0" applyNumberFormat="1" applyFont="1" applyFill="1" applyBorder="1" applyAlignment="1">
      <alignment horizontal="center" vertical="top" wrapText="1"/>
    </xf>
    <xf numFmtId="164" fontId="6" fillId="0" borderId="30" xfId="0" applyNumberFormat="1" applyFont="1" applyFill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3" fontId="5" fillId="7" borderId="67" xfId="0" applyNumberFormat="1" applyFont="1" applyFill="1" applyBorder="1" applyAlignment="1">
      <alignment horizontal="right" vertical="top" wrapText="1"/>
    </xf>
    <xf numFmtId="164" fontId="6" fillId="0" borderId="6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6" fillId="0" borderId="66" xfId="0" applyNumberFormat="1" applyFont="1" applyFill="1" applyBorder="1" applyAlignment="1">
      <alignment horizontal="center" vertical="top"/>
    </xf>
    <xf numFmtId="164" fontId="6" fillId="0" borderId="64" xfId="0" applyNumberFormat="1" applyFont="1" applyFill="1" applyBorder="1" applyAlignment="1">
      <alignment horizontal="center" vertical="top"/>
    </xf>
    <xf numFmtId="164" fontId="6" fillId="0" borderId="45" xfId="0" applyNumberFormat="1" applyFont="1" applyFill="1" applyBorder="1" applyAlignment="1">
      <alignment horizontal="center" vertical="top"/>
    </xf>
    <xf numFmtId="164" fontId="6" fillId="0" borderId="71" xfId="0" applyNumberFormat="1" applyFont="1" applyFill="1" applyBorder="1" applyAlignment="1">
      <alignment horizontal="center" vertical="top"/>
    </xf>
    <xf numFmtId="164" fontId="6" fillId="0" borderId="37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horizontal="center" vertical="top"/>
    </xf>
    <xf numFmtId="164" fontId="6" fillId="6" borderId="61" xfId="1" applyNumberFormat="1" applyFont="1" applyFill="1" applyBorder="1" applyAlignment="1">
      <alignment horizontal="center" vertical="top"/>
    </xf>
    <xf numFmtId="164" fontId="6" fillId="0" borderId="35" xfId="0" applyNumberFormat="1" applyFont="1" applyBorder="1" applyAlignment="1">
      <alignment horizontal="center" vertical="center" textRotation="90" wrapText="1"/>
    </xf>
    <xf numFmtId="164" fontId="6" fillId="0" borderId="31" xfId="0" applyNumberFormat="1" applyFont="1" applyBorder="1" applyAlignment="1">
      <alignment horizontal="center" vertical="center" textRotation="90" wrapText="1"/>
    </xf>
    <xf numFmtId="3" fontId="6" fillId="0" borderId="27" xfId="0" applyNumberFormat="1" applyFont="1" applyBorder="1" applyAlignment="1">
      <alignment horizontal="center" vertical="top"/>
    </xf>
    <xf numFmtId="3" fontId="6" fillId="0" borderId="45" xfId="0" applyNumberFormat="1" applyFont="1" applyBorder="1" applyAlignment="1">
      <alignment horizontal="center" vertical="top"/>
    </xf>
    <xf numFmtId="3" fontId="6" fillId="0" borderId="19" xfId="0" applyNumberFormat="1" applyFont="1" applyBorder="1" applyAlignment="1">
      <alignment horizontal="center" vertical="top"/>
    </xf>
    <xf numFmtId="3" fontId="6" fillId="0" borderId="71" xfId="0" applyNumberFormat="1" applyFont="1" applyBorder="1" applyAlignment="1">
      <alignment horizontal="center" vertical="top"/>
    </xf>
    <xf numFmtId="3" fontId="6" fillId="0" borderId="21" xfId="0" applyNumberFormat="1" applyFont="1" applyBorder="1" applyAlignment="1">
      <alignment horizontal="center" vertical="top"/>
    </xf>
    <xf numFmtId="3" fontId="6" fillId="6" borderId="8" xfId="0" applyNumberFormat="1" applyFont="1" applyFill="1" applyBorder="1" applyAlignment="1">
      <alignment horizontal="center" vertical="top"/>
    </xf>
    <xf numFmtId="3" fontId="17" fillId="6" borderId="10" xfId="0" applyNumberFormat="1" applyFont="1" applyFill="1" applyBorder="1" applyAlignment="1">
      <alignment vertical="top"/>
    </xf>
    <xf numFmtId="3" fontId="17" fillId="6" borderId="57" xfId="0" applyNumberFormat="1" applyFont="1" applyFill="1" applyBorder="1" applyAlignment="1">
      <alignment horizontal="center" vertical="top"/>
    </xf>
    <xf numFmtId="3" fontId="6" fillId="6" borderId="17" xfId="0" applyNumberFormat="1" applyFont="1" applyFill="1" applyBorder="1" applyAlignment="1">
      <alignment horizontal="center" vertical="top"/>
    </xf>
    <xf numFmtId="3" fontId="18" fillId="6" borderId="17" xfId="0" applyNumberFormat="1" applyFont="1" applyFill="1" applyBorder="1" applyAlignment="1">
      <alignment horizontal="center" vertical="top"/>
    </xf>
    <xf numFmtId="3" fontId="6" fillId="6" borderId="39" xfId="0" applyNumberFormat="1" applyFont="1" applyFill="1" applyBorder="1" applyAlignment="1">
      <alignment vertical="top"/>
    </xf>
    <xf numFmtId="164" fontId="5" fillId="7" borderId="65" xfId="0" applyNumberFormat="1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 vertical="top"/>
    </xf>
    <xf numFmtId="164" fontId="6" fillId="0" borderId="23" xfId="0" applyNumberFormat="1" applyFont="1" applyFill="1" applyBorder="1" applyAlignment="1">
      <alignment horizontal="center" vertical="top"/>
    </xf>
    <xf numFmtId="164" fontId="6" fillId="0" borderId="67" xfId="0" applyNumberFormat="1" applyFont="1" applyFill="1" applyBorder="1" applyAlignment="1">
      <alignment horizontal="center" vertical="top"/>
    </xf>
    <xf numFmtId="164" fontId="6" fillId="0" borderId="12" xfId="0" applyNumberFormat="1" applyFont="1" applyFill="1" applyBorder="1" applyAlignment="1">
      <alignment horizontal="center" vertical="top"/>
    </xf>
    <xf numFmtId="3" fontId="6" fillId="0" borderId="5" xfId="0" applyNumberFormat="1" applyFont="1" applyBorder="1" applyAlignment="1">
      <alignment horizontal="center" vertical="top"/>
    </xf>
    <xf numFmtId="3" fontId="16" fillId="6" borderId="57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3" fontId="6" fillId="6" borderId="4" xfId="0" applyNumberFormat="1" applyFont="1" applyFill="1" applyBorder="1" applyAlignment="1">
      <alignment horizontal="center" vertical="top"/>
    </xf>
    <xf numFmtId="3" fontId="6" fillId="6" borderId="17" xfId="0" applyNumberFormat="1" applyFont="1" applyFill="1" applyBorder="1" applyAlignment="1">
      <alignment vertical="top"/>
    </xf>
    <xf numFmtId="3" fontId="17" fillId="6" borderId="57" xfId="0" applyNumberFormat="1" applyFont="1" applyFill="1" applyBorder="1" applyAlignment="1">
      <alignment vertical="top"/>
    </xf>
    <xf numFmtId="3" fontId="17" fillId="6" borderId="3" xfId="0" applyNumberFormat="1" applyFont="1" applyFill="1" applyBorder="1" applyAlignment="1">
      <alignment vertical="top"/>
    </xf>
    <xf numFmtId="3" fontId="17" fillId="6" borderId="17" xfId="0" applyNumberFormat="1" applyFont="1" applyFill="1" applyBorder="1" applyAlignment="1">
      <alignment horizontal="center" vertical="top"/>
    </xf>
    <xf numFmtId="3" fontId="17" fillId="6" borderId="17" xfId="0" applyNumberFormat="1" applyFont="1" applyFill="1" applyBorder="1" applyAlignment="1">
      <alignment vertical="top"/>
    </xf>
    <xf numFmtId="164" fontId="5" fillId="7" borderId="72" xfId="0" applyNumberFormat="1" applyFont="1" applyFill="1" applyBorder="1" applyAlignment="1">
      <alignment horizontal="center" vertical="top"/>
    </xf>
    <xf numFmtId="164" fontId="5" fillId="4" borderId="72" xfId="0" applyNumberFormat="1" applyFont="1" applyFill="1" applyBorder="1" applyAlignment="1">
      <alignment horizontal="center" vertical="top"/>
    </xf>
    <xf numFmtId="3" fontId="6" fillId="0" borderId="45" xfId="0" applyNumberFormat="1" applyFont="1" applyBorder="1" applyAlignment="1">
      <alignment horizontal="left" vertical="top" wrapText="1"/>
    </xf>
    <xf numFmtId="3" fontId="6" fillId="6" borderId="45" xfId="0" applyNumberFormat="1" applyFont="1" applyFill="1" applyBorder="1" applyAlignment="1">
      <alignment horizontal="center" vertical="top"/>
    </xf>
    <xf numFmtId="3" fontId="6" fillId="6" borderId="71" xfId="0" applyNumberFormat="1" applyFont="1" applyFill="1" applyBorder="1" applyAlignment="1">
      <alignment horizontal="center" vertical="top"/>
    </xf>
    <xf numFmtId="49" fontId="6" fillId="0" borderId="45" xfId="0" applyNumberFormat="1" applyFont="1" applyBorder="1" applyAlignment="1">
      <alignment vertical="top"/>
    </xf>
    <xf numFmtId="49" fontId="6" fillId="0" borderId="60" xfId="0" applyNumberFormat="1" applyFont="1" applyBorder="1" applyAlignment="1">
      <alignment vertical="top"/>
    </xf>
    <xf numFmtId="3" fontId="6" fillId="0" borderId="46" xfId="0" applyNumberFormat="1" applyFont="1" applyBorder="1" applyAlignment="1">
      <alignment horizontal="center" vertical="top"/>
    </xf>
    <xf numFmtId="3" fontId="6" fillId="0" borderId="44" xfId="0" applyNumberFormat="1" applyFont="1" applyBorder="1" applyAlignment="1">
      <alignment horizontal="center" vertical="top"/>
    </xf>
    <xf numFmtId="3" fontId="6" fillId="0" borderId="44" xfId="0" applyNumberFormat="1" applyFont="1" applyBorder="1" applyAlignment="1">
      <alignment vertical="top"/>
    </xf>
    <xf numFmtId="3" fontId="6" fillId="0" borderId="9" xfId="0" applyNumberFormat="1" applyFont="1" applyBorder="1" applyAlignment="1">
      <alignment vertical="top"/>
    </xf>
    <xf numFmtId="3" fontId="4" fillId="0" borderId="0" xfId="0" applyNumberFormat="1" applyFont="1" applyAlignment="1">
      <alignment horizontal="center"/>
    </xf>
    <xf numFmtId="164" fontId="6" fillId="0" borderId="30" xfId="0" applyNumberFormat="1" applyFont="1" applyBorder="1" applyAlignment="1">
      <alignment horizontal="center" vertical="center" textRotation="90" wrapText="1"/>
    </xf>
    <xf numFmtId="3" fontId="6" fillId="6" borderId="52" xfId="0" applyNumberFormat="1" applyFont="1" applyFill="1" applyBorder="1" applyAlignment="1">
      <alignment horizontal="left" vertical="top" wrapText="1"/>
    </xf>
    <xf numFmtId="3" fontId="6" fillId="0" borderId="19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/>
    </xf>
    <xf numFmtId="3" fontId="6" fillId="0" borderId="37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66" xfId="0" applyNumberFormat="1" applyFont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0" borderId="34" xfId="0" applyNumberFormat="1" applyFont="1" applyBorder="1" applyAlignment="1">
      <alignment horizontal="left" vertical="top" wrapText="1"/>
    </xf>
    <xf numFmtId="3" fontId="6" fillId="0" borderId="16" xfId="0" applyNumberFormat="1" applyFont="1" applyBorder="1" applyAlignment="1">
      <alignment horizontal="left" vertical="top" wrapText="1"/>
    </xf>
    <xf numFmtId="3" fontId="6" fillId="6" borderId="37" xfId="0" applyNumberFormat="1" applyFont="1" applyFill="1" applyBorder="1" applyAlignment="1">
      <alignment horizontal="center" vertical="top"/>
    </xf>
    <xf numFmtId="3" fontId="2" fillId="7" borderId="67" xfId="0" applyNumberFormat="1" applyFont="1" applyFill="1" applyBorder="1" applyAlignment="1">
      <alignment horizontal="center" vertical="top" wrapText="1"/>
    </xf>
    <xf numFmtId="164" fontId="6" fillId="0" borderId="18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5" fillId="0" borderId="25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wrapText="1"/>
    </xf>
    <xf numFmtId="3" fontId="6" fillId="0" borderId="26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3" fontId="6" fillId="0" borderId="47" xfId="0" applyNumberFormat="1" applyFont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textRotation="90" wrapText="1"/>
    </xf>
    <xf numFmtId="164" fontId="6" fillId="0" borderId="7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3" fontId="6" fillId="0" borderId="30" xfId="0" applyNumberFormat="1" applyFont="1" applyFill="1" applyBorder="1" applyAlignment="1">
      <alignment horizontal="center" vertical="top" wrapText="1"/>
    </xf>
    <xf numFmtId="164" fontId="6" fillId="6" borderId="5" xfId="0" applyNumberFormat="1" applyFont="1" applyFill="1" applyBorder="1" applyAlignment="1">
      <alignment horizontal="center" vertical="top"/>
    </xf>
    <xf numFmtId="164" fontId="6" fillId="6" borderId="6" xfId="0" applyNumberFormat="1" applyFont="1" applyFill="1" applyBorder="1" applyAlignment="1">
      <alignment horizontal="center" vertical="top"/>
    </xf>
    <xf numFmtId="164" fontId="6" fillId="6" borderId="73" xfId="0" applyNumberFormat="1" applyFont="1" applyFill="1" applyBorder="1" applyAlignment="1">
      <alignment horizontal="center" vertical="top"/>
    </xf>
    <xf numFmtId="164" fontId="6" fillId="6" borderId="30" xfId="0" applyNumberFormat="1" applyFont="1" applyFill="1" applyBorder="1" applyAlignment="1">
      <alignment horizontal="center" vertical="top"/>
    </xf>
    <xf numFmtId="3" fontId="6" fillId="6" borderId="41" xfId="0" applyNumberFormat="1" applyFont="1" applyFill="1" applyBorder="1" applyAlignment="1">
      <alignment horizontal="center" vertical="top"/>
    </xf>
    <xf numFmtId="164" fontId="16" fillId="0" borderId="6" xfId="0" applyNumberFormat="1" applyFont="1" applyFill="1" applyBorder="1" applyAlignment="1">
      <alignment horizontal="center" vertical="top"/>
    </xf>
    <xf numFmtId="164" fontId="16" fillId="0" borderId="1" xfId="0" applyNumberFormat="1" applyFont="1" applyFill="1" applyBorder="1" applyAlignment="1">
      <alignment horizontal="center" vertical="top"/>
    </xf>
    <xf numFmtId="3" fontId="16" fillId="6" borderId="29" xfId="0" applyNumberFormat="1" applyFont="1" applyFill="1" applyBorder="1" applyAlignment="1">
      <alignment horizontal="left" vertical="top" wrapText="1"/>
    </xf>
    <xf numFmtId="0" fontId="3" fillId="0" borderId="4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 wrapText="1"/>
    </xf>
    <xf numFmtId="3" fontId="1" fillId="0" borderId="55" xfId="0" applyNumberFormat="1" applyFont="1" applyBorder="1" applyAlignment="1">
      <alignment horizontal="right" wrapText="1"/>
    </xf>
    <xf numFmtId="11" fontId="1" fillId="0" borderId="46" xfId="0" applyNumberFormat="1" applyFont="1" applyBorder="1" applyAlignment="1">
      <alignment horizontal="center" vertical="center" textRotation="90" wrapText="1"/>
    </xf>
    <xf numFmtId="11" fontId="1" fillId="0" borderId="48" xfId="0" applyNumberFormat="1" applyFont="1" applyBorder="1" applyAlignment="1">
      <alignment horizontal="center" vertical="center" textRotation="90" wrapText="1"/>
    </xf>
    <xf numFmtId="11" fontId="1" fillId="0" borderId="44" xfId="0" applyNumberFormat="1" applyFont="1" applyBorder="1" applyAlignment="1">
      <alignment horizontal="center" vertical="center" textRotation="90" wrapText="1"/>
    </xf>
    <xf numFmtId="11" fontId="1" fillId="0" borderId="26" xfId="0" applyNumberFormat="1" applyFont="1" applyBorder="1" applyAlignment="1">
      <alignment horizontal="center" vertical="center" textRotation="90" wrapText="1"/>
    </xf>
    <xf numFmtId="11" fontId="1" fillId="0" borderId="49" xfId="0" applyNumberFormat="1" applyFont="1" applyBorder="1" applyAlignment="1">
      <alignment horizontal="center" vertical="center" textRotation="90" wrapText="1"/>
    </xf>
    <xf numFmtId="11" fontId="1" fillId="0" borderId="37" xfId="0" applyNumberFormat="1" applyFont="1" applyBorder="1" applyAlignment="1">
      <alignment horizontal="center" vertical="center" textRotation="90" wrapText="1"/>
    </xf>
    <xf numFmtId="49" fontId="1" fillId="0" borderId="26" xfId="0" applyNumberFormat="1" applyFont="1" applyBorder="1" applyAlignment="1">
      <alignment horizontal="center" vertical="center" textRotation="90" wrapText="1"/>
    </xf>
    <xf numFmtId="49" fontId="1" fillId="0" borderId="49" xfId="0" applyNumberFormat="1" applyFont="1" applyBorder="1" applyAlignment="1">
      <alignment horizontal="center" vertical="center" textRotation="90" wrapText="1"/>
    </xf>
    <xf numFmtId="49" fontId="1" fillId="0" borderId="37" xfId="0" applyNumberFormat="1" applyFont="1" applyBorder="1" applyAlignment="1">
      <alignment horizontal="center" vertical="center" textRotation="90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49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3" fontId="1" fillId="0" borderId="56" xfId="0" applyNumberFormat="1" applyFont="1" applyBorder="1" applyAlignment="1">
      <alignment horizontal="center" vertical="center" textRotation="90" wrapText="1"/>
    </xf>
    <xf numFmtId="3" fontId="1" fillId="0" borderId="51" xfId="0" applyNumberFormat="1" applyFont="1" applyBorder="1" applyAlignment="1">
      <alignment horizontal="center" vertical="center" textRotation="90" wrapText="1"/>
    </xf>
    <xf numFmtId="3" fontId="1" fillId="0" borderId="52" xfId="0" applyNumberFormat="1" applyFont="1" applyBorder="1" applyAlignment="1">
      <alignment horizontal="center" vertical="center" textRotation="90" wrapText="1"/>
    </xf>
    <xf numFmtId="3" fontId="1" fillId="0" borderId="42" xfId="0" applyNumberFormat="1" applyFont="1" applyBorder="1" applyAlignment="1">
      <alignment horizontal="center" vertical="center" textRotation="90" wrapText="1"/>
    </xf>
    <xf numFmtId="3" fontId="1" fillId="0" borderId="43" xfId="0" applyNumberFormat="1" applyFont="1" applyBorder="1" applyAlignment="1">
      <alignment horizontal="center" vertical="center" textRotation="90" wrapText="1"/>
    </xf>
    <xf numFmtId="3" fontId="1" fillId="0" borderId="14" xfId="0" applyNumberFormat="1" applyFont="1" applyBorder="1" applyAlignment="1">
      <alignment horizontal="center" vertical="center" textRotation="90" wrapText="1"/>
    </xf>
    <xf numFmtId="3" fontId="1" fillId="0" borderId="54" xfId="0" applyNumberFormat="1" applyFont="1" applyBorder="1" applyAlignment="1">
      <alignment horizontal="center" vertical="center" wrapText="1"/>
    </xf>
    <xf numFmtId="3" fontId="1" fillId="0" borderId="62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61" xfId="0" applyNumberFormat="1" applyFont="1" applyBorder="1" applyAlignment="1">
      <alignment horizontal="center" vertical="top"/>
    </xf>
    <xf numFmtId="3" fontId="1" fillId="0" borderId="58" xfId="0" applyNumberFormat="1" applyFont="1" applyBorder="1" applyAlignment="1">
      <alignment horizontal="center" vertical="top"/>
    </xf>
    <xf numFmtId="164" fontId="6" fillId="0" borderId="30" xfId="0" applyNumberFormat="1" applyFont="1" applyBorder="1" applyAlignment="1">
      <alignment horizontal="center" vertical="center" textRotation="90" wrapText="1"/>
    </xf>
    <xf numFmtId="164" fontId="6" fillId="0" borderId="19" xfId="0" applyNumberFormat="1" applyFont="1" applyBorder="1" applyAlignment="1">
      <alignment horizontal="center" vertical="center" textRotation="90" wrapText="1"/>
    </xf>
    <xf numFmtId="164" fontId="6" fillId="0" borderId="60" xfId="0" applyNumberFormat="1" applyFont="1" applyBorder="1" applyAlignment="1">
      <alignment horizontal="center" vertical="center" textRotation="90" wrapText="1"/>
    </xf>
    <xf numFmtId="3" fontId="1" fillId="0" borderId="27" xfId="0" applyNumberFormat="1" applyFont="1" applyBorder="1" applyAlignment="1">
      <alignment horizontal="center" vertical="center" textRotation="90" wrapText="1"/>
    </xf>
    <xf numFmtId="3" fontId="1" fillId="0" borderId="58" xfId="0" applyNumberFormat="1" applyFont="1" applyBorder="1" applyAlignment="1">
      <alignment horizontal="center" vertical="center" textRotation="90" wrapText="1"/>
    </xf>
    <xf numFmtId="3" fontId="1" fillId="0" borderId="67" xfId="0" applyNumberFormat="1" applyFont="1" applyBorder="1" applyAlignment="1">
      <alignment horizontal="center" vertical="center" textRotation="90" wrapText="1"/>
    </xf>
    <xf numFmtId="3" fontId="6" fillId="6" borderId="52" xfId="0" applyNumberFormat="1" applyFont="1" applyFill="1" applyBorder="1" applyAlignment="1">
      <alignment horizontal="left" vertical="top" wrapText="1"/>
    </xf>
    <xf numFmtId="3" fontId="6" fillId="6" borderId="17" xfId="0" applyNumberFormat="1" applyFont="1" applyFill="1" applyBorder="1" applyAlignment="1">
      <alignment horizontal="left" vertical="top" wrapText="1"/>
    </xf>
    <xf numFmtId="3" fontId="6" fillId="0" borderId="19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/>
    </xf>
    <xf numFmtId="11" fontId="2" fillId="5" borderId="35" xfId="0" applyNumberFormat="1" applyFont="1" applyFill="1" applyBorder="1" applyAlignment="1">
      <alignment horizontal="left" vertical="top" wrapText="1"/>
    </xf>
    <xf numFmtId="11" fontId="2" fillId="5" borderId="36" xfId="0" applyNumberFormat="1" applyFont="1" applyFill="1" applyBorder="1" applyAlignment="1">
      <alignment horizontal="left" vertical="top" wrapText="1"/>
    </xf>
    <xf numFmtId="11" fontId="2" fillId="5" borderId="53" xfId="0" applyNumberFormat="1" applyFont="1" applyFill="1" applyBorder="1" applyAlignment="1">
      <alignment horizontal="left" vertical="top" wrapText="1"/>
    </xf>
    <xf numFmtId="3" fontId="7" fillId="4" borderId="35" xfId="0" applyNumberFormat="1" applyFont="1" applyFill="1" applyBorder="1" applyAlignment="1">
      <alignment horizontal="left" vertical="top" wrapText="1"/>
    </xf>
    <xf numFmtId="3" fontId="7" fillId="4" borderId="36" xfId="0" applyNumberFormat="1" applyFont="1" applyFill="1" applyBorder="1" applyAlignment="1">
      <alignment horizontal="left" vertical="top" wrapText="1"/>
    </xf>
    <xf numFmtId="3" fontId="7" fillId="4" borderId="53" xfId="0" applyNumberFormat="1" applyFont="1" applyFill="1" applyBorder="1" applyAlignment="1">
      <alignment horizontal="left" vertical="top" wrapText="1"/>
    </xf>
    <xf numFmtId="3" fontId="5" fillId="2" borderId="36" xfId="0" applyNumberFormat="1" applyFont="1" applyFill="1" applyBorder="1" applyAlignment="1">
      <alignment horizontal="left" vertical="top" wrapText="1"/>
    </xf>
    <xf numFmtId="3" fontId="5" fillId="2" borderId="53" xfId="0" applyNumberFormat="1" applyFont="1" applyFill="1" applyBorder="1" applyAlignment="1">
      <alignment horizontal="left" vertical="top" wrapText="1"/>
    </xf>
    <xf numFmtId="3" fontId="5" fillId="3" borderId="36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3" fontId="5" fillId="3" borderId="30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3" fontId="6" fillId="0" borderId="52" xfId="0" applyNumberFormat="1" applyFont="1" applyFill="1" applyBorder="1" applyAlignment="1">
      <alignment horizontal="left" vertical="top" wrapText="1"/>
    </xf>
    <xf numFmtId="3" fontId="6" fillId="0" borderId="57" xfId="0" applyNumberFormat="1" applyFont="1" applyFill="1" applyBorder="1" applyAlignment="1">
      <alignment horizontal="left" vertical="top" wrapText="1"/>
    </xf>
    <xf numFmtId="3" fontId="6" fillId="6" borderId="34" xfId="0" applyNumberFormat="1" applyFont="1" applyFill="1" applyBorder="1" applyAlignment="1">
      <alignment horizontal="left" vertical="top" wrapText="1"/>
    </xf>
    <xf numFmtId="3" fontId="6" fillId="6" borderId="21" xfId="0" applyNumberFormat="1" applyFont="1" applyFill="1" applyBorder="1" applyAlignment="1">
      <alignment horizontal="left" vertical="top" wrapText="1"/>
    </xf>
    <xf numFmtId="3" fontId="6" fillId="0" borderId="37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 vertical="top"/>
    </xf>
    <xf numFmtId="3" fontId="6" fillId="0" borderId="66" xfId="0" applyNumberFormat="1" applyFont="1" applyBorder="1" applyAlignment="1">
      <alignment horizontal="center" vertical="top"/>
    </xf>
    <xf numFmtId="3" fontId="6" fillId="0" borderId="55" xfId="0" applyNumberFormat="1" applyFont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top"/>
    </xf>
    <xf numFmtId="3" fontId="6" fillId="0" borderId="20" xfId="0" applyNumberFormat="1" applyFont="1" applyBorder="1" applyAlignment="1">
      <alignment horizontal="center" vertical="top"/>
    </xf>
    <xf numFmtId="3" fontId="2" fillId="7" borderId="68" xfId="0" applyNumberFormat="1" applyFont="1" applyFill="1" applyBorder="1" applyAlignment="1">
      <alignment horizontal="left" vertical="top" wrapText="1"/>
    </xf>
    <xf numFmtId="3" fontId="2" fillId="7" borderId="22" xfId="0" applyNumberFormat="1" applyFont="1" applyFill="1" applyBorder="1" applyAlignment="1">
      <alignment horizontal="left" vertical="top" wrapText="1"/>
    </xf>
    <xf numFmtId="3" fontId="2" fillId="7" borderId="67" xfId="0" applyNumberFormat="1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left" vertical="top" wrapText="1"/>
    </xf>
    <xf numFmtId="3" fontId="5" fillId="0" borderId="57" xfId="0" applyNumberFormat="1" applyFont="1" applyFill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horizontal="center" vertical="center" textRotation="90" wrapText="1"/>
    </xf>
    <xf numFmtId="3" fontId="6" fillId="0" borderId="57" xfId="0" applyNumberFormat="1" applyFont="1" applyFill="1" applyBorder="1" applyAlignment="1">
      <alignment horizontal="center" vertical="center" textRotation="90" wrapText="1"/>
    </xf>
    <xf numFmtId="3" fontId="6" fillId="0" borderId="25" xfId="0" applyNumberFormat="1" applyFont="1" applyBorder="1" applyAlignment="1">
      <alignment horizontal="left" vertical="top" wrapText="1"/>
    </xf>
    <xf numFmtId="3" fontId="6" fillId="0" borderId="21" xfId="0" applyNumberFormat="1" applyFont="1" applyBorder="1" applyAlignment="1">
      <alignment horizontal="left" vertical="top" wrapText="1"/>
    </xf>
    <xf numFmtId="3" fontId="2" fillId="7" borderId="68" xfId="0" applyNumberFormat="1" applyFont="1" applyFill="1" applyBorder="1" applyAlignment="1">
      <alignment horizontal="right" vertical="top" wrapText="1"/>
    </xf>
    <xf numFmtId="3" fontId="2" fillId="7" borderId="22" xfId="0" applyNumberFormat="1" applyFont="1" applyFill="1" applyBorder="1" applyAlignment="1">
      <alignment horizontal="right" vertical="top" wrapText="1"/>
    </xf>
    <xf numFmtId="3" fontId="2" fillId="7" borderId="67" xfId="0" applyNumberFormat="1" applyFont="1" applyFill="1" applyBorder="1" applyAlignment="1">
      <alignment horizontal="right" vertical="top" wrapText="1"/>
    </xf>
    <xf numFmtId="3" fontId="2" fillId="0" borderId="8" xfId="0" applyNumberFormat="1" applyFont="1" applyFill="1" applyBorder="1" applyAlignment="1">
      <alignment horizontal="center" vertical="center" textRotation="90" wrapText="1"/>
    </xf>
    <xf numFmtId="3" fontId="2" fillId="0" borderId="17" xfId="0" applyNumberFormat="1" applyFont="1" applyFill="1" applyBorder="1" applyAlignment="1">
      <alignment horizontal="center" vertical="center" textRotation="90" wrapText="1"/>
    </xf>
    <xf numFmtId="3" fontId="6" fillId="0" borderId="34" xfId="0" applyNumberFormat="1" applyFont="1" applyBorder="1" applyAlignment="1">
      <alignment horizontal="left" vertical="top" wrapText="1"/>
    </xf>
    <xf numFmtId="3" fontId="6" fillId="0" borderId="16" xfId="0" applyNumberFormat="1" applyFont="1" applyBorder="1" applyAlignment="1">
      <alignment horizontal="left" vertical="top" wrapText="1"/>
    </xf>
    <xf numFmtId="3" fontId="6" fillId="0" borderId="37" xfId="0" applyNumberFormat="1" applyFont="1" applyFill="1" applyBorder="1" applyAlignment="1">
      <alignment horizontal="left" vertical="top" wrapText="1"/>
    </xf>
    <xf numFmtId="3" fontId="6" fillId="0" borderId="28" xfId="0" applyNumberFormat="1" applyFont="1" applyFill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left" vertical="top" wrapText="1"/>
    </xf>
    <xf numFmtId="3" fontId="6" fillId="6" borderId="49" xfId="0" applyNumberFormat="1" applyFont="1" applyFill="1" applyBorder="1" applyAlignment="1">
      <alignment horizontal="center" vertical="top"/>
    </xf>
    <xf numFmtId="3" fontId="6" fillId="6" borderId="37" xfId="0" applyNumberFormat="1" applyFont="1" applyFill="1" applyBorder="1" applyAlignment="1">
      <alignment horizontal="center" vertical="top"/>
    </xf>
    <xf numFmtId="3" fontId="6" fillId="6" borderId="51" xfId="0" applyNumberFormat="1" applyFont="1" applyFill="1" applyBorder="1" applyAlignment="1">
      <alignment horizontal="center" vertical="top"/>
    </xf>
    <xf numFmtId="3" fontId="6" fillId="6" borderId="52" xfId="0" applyNumberFormat="1" applyFont="1" applyFill="1" applyBorder="1" applyAlignment="1">
      <alignment horizontal="center" vertical="top"/>
    </xf>
    <xf numFmtId="3" fontId="6" fillId="6" borderId="38" xfId="0" applyNumberFormat="1" applyFont="1" applyFill="1" applyBorder="1" applyAlignment="1">
      <alignment horizontal="center" vertical="top"/>
    </xf>
    <xf numFmtId="3" fontId="6" fillId="6" borderId="39" xfId="0" applyNumberFormat="1" applyFont="1" applyFill="1" applyBorder="1" applyAlignment="1">
      <alignment horizontal="center" vertical="top"/>
    </xf>
    <xf numFmtId="3" fontId="2" fillId="7" borderId="68" xfId="0" applyNumberFormat="1" applyFont="1" applyFill="1" applyBorder="1" applyAlignment="1">
      <alignment horizontal="center" vertical="top" wrapText="1"/>
    </xf>
    <xf numFmtId="3" fontId="2" fillId="7" borderId="22" xfId="0" applyNumberFormat="1" applyFont="1" applyFill="1" applyBorder="1" applyAlignment="1">
      <alignment horizontal="center" vertical="top" wrapText="1"/>
    </xf>
    <xf numFmtId="3" fontId="2" fillId="7" borderId="67" xfId="0" applyNumberFormat="1" applyFont="1" applyFill="1" applyBorder="1" applyAlignment="1">
      <alignment horizontal="center" vertical="top" wrapText="1"/>
    </xf>
    <xf numFmtId="164" fontId="6" fillId="0" borderId="16" xfId="0" applyNumberFormat="1" applyFont="1" applyFill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3" fontId="6" fillId="6" borderId="43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left" vertical="top" wrapText="1"/>
    </xf>
    <xf numFmtId="3" fontId="6" fillId="0" borderId="55" xfId="0" applyNumberFormat="1" applyFont="1" applyFill="1" applyBorder="1" applyAlignment="1">
      <alignment horizontal="left" vertical="top" wrapText="1"/>
    </xf>
    <xf numFmtId="3" fontId="8" fillId="0" borderId="24" xfId="0" applyNumberFormat="1" applyFont="1" applyFill="1" applyBorder="1" applyAlignment="1">
      <alignment horizontal="center" vertical="center" textRotation="90" wrapText="1"/>
    </xf>
    <xf numFmtId="3" fontId="8" fillId="0" borderId="20" xfId="0" applyNumberFormat="1" applyFont="1" applyFill="1" applyBorder="1" applyAlignment="1">
      <alignment horizontal="center" vertical="center" textRotation="90" wrapText="1"/>
    </xf>
    <xf numFmtId="3" fontId="8" fillId="0" borderId="8" xfId="0" applyNumberFormat="1" applyFont="1" applyFill="1" applyBorder="1" applyAlignment="1">
      <alignment horizontal="center" vertical="center" textRotation="90" wrapText="1"/>
    </xf>
    <xf numFmtId="3" fontId="8" fillId="0" borderId="57" xfId="0" applyNumberFormat="1" applyFont="1" applyFill="1" applyBorder="1" applyAlignment="1">
      <alignment horizontal="center" vertical="center" textRotation="90" wrapText="1"/>
    </xf>
    <xf numFmtId="3" fontId="5" fillId="0" borderId="25" xfId="0" applyNumberFormat="1" applyFont="1" applyBorder="1" applyAlignment="1">
      <alignment horizontal="center" vertical="top"/>
    </xf>
    <xf numFmtId="3" fontId="5" fillId="0" borderId="21" xfId="0" applyNumberFormat="1" applyFont="1" applyBorder="1" applyAlignment="1">
      <alignment horizontal="center" vertical="top"/>
    </xf>
    <xf numFmtId="3" fontId="6" fillId="6" borderId="57" xfId="0" applyNumberFormat="1" applyFont="1" applyFill="1" applyBorder="1" applyAlignment="1">
      <alignment horizontal="left" vertical="top" wrapText="1"/>
    </xf>
    <xf numFmtId="3" fontId="5" fillId="0" borderId="42" xfId="0" applyNumberFormat="1" applyFont="1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/>
    </xf>
    <xf numFmtId="3" fontId="2" fillId="7" borderId="2" xfId="0" applyNumberFormat="1" applyFont="1" applyFill="1" applyBorder="1" applyAlignment="1">
      <alignment horizontal="right" vertical="top" wrapText="1"/>
    </xf>
    <xf numFmtId="3" fontId="2" fillId="7" borderId="31" xfId="0" applyNumberFormat="1" applyFont="1" applyFill="1" applyBorder="1" applyAlignment="1">
      <alignment horizontal="right" vertical="top" wrapText="1"/>
    </xf>
    <xf numFmtId="3" fontId="2" fillId="7" borderId="72" xfId="0" applyNumberFormat="1" applyFont="1" applyFill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1" fillId="0" borderId="67" xfId="0" applyNumberFormat="1" applyFont="1" applyBorder="1" applyAlignment="1">
      <alignment horizontal="left" vertical="top" wrapText="1"/>
    </xf>
    <xf numFmtId="3" fontId="2" fillId="4" borderId="32" xfId="0" applyNumberFormat="1" applyFont="1" applyFill="1" applyBorder="1" applyAlignment="1">
      <alignment horizontal="right" vertical="top"/>
    </xf>
    <xf numFmtId="3" fontId="2" fillId="4" borderId="36" xfId="0" applyNumberFormat="1" applyFont="1" applyFill="1" applyBorder="1" applyAlignment="1">
      <alignment horizontal="right" vertical="top"/>
    </xf>
    <xf numFmtId="3" fontId="1" fillId="4" borderId="35" xfId="0" applyNumberFormat="1" applyFont="1" applyFill="1" applyBorder="1" applyAlignment="1">
      <alignment horizontal="center" vertical="top"/>
    </xf>
    <xf numFmtId="3" fontId="1" fillId="4" borderId="36" xfId="0" applyNumberFormat="1" applyFont="1" applyFill="1" applyBorder="1" applyAlignment="1">
      <alignment horizontal="center" vertical="top"/>
    </xf>
    <xf numFmtId="3" fontId="1" fillId="4" borderId="53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55" xfId="0" applyNumberFormat="1" applyFont="1" applyFill="1" applyBorder="1" applyAlignment="1">
      <alignment horizont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top" wrapText="1"/>
    </xf>
    <xf numFmtId="3" fontId="2" fillId="4" borderId="31" xfId="0" applyNumberFormat="1" applyFont="1" applyFill="1" applyBorder="1" applyAlignment="1">
      <alignment horizontal="center" vertical="top" wrapText="1"/>
    </xf>
    <xf numFmtId="3" fontId="2" fillId="4" borderId="72" xfId="0" applyNumberFormat="1" applyFont="1" applyFill="1" applyBorder="1" applyAlignment="1">
      <alignment horizontal="center" vertical="top" wrapText="1"/>
    </xf>
    <xf numFmtId="3" fontId="1" fillId="0" borderId="70" xfId="0" applyNumberFormat="1" applyFont="1" applyBorder="1" applyAlignment="1">
      <alignment horizontal="left" vertical="top" wrapText="1"/>
    </xf>
    <xf numFmtId="3" fontId="1" fillId="0" borderId="28" xfId="0" applyNumberFormat="1" applyFont="1" applyBorder="1" applyAlignment="1">
      <alignment horizontal="left" vertical="top" wrapText="1"/>
    </xf>
    <xf numFmtId="3" fontId="1" fillId="0" borderId="63" xfId="0" applyNumberFormat="1" applyFont="1" applyBorder="1" applyAlignment="1">
      <alignment horizontal="left" vertical="top" wrapText="1"/>
    </xf>
    <xf numFmtId="3" fontId="1" fillId="0" borderId="50" xfId="0" applyNumberFormat="1" applyFont="1" applyBorder="1" applyAlignment="1">
      <alignment horizontal="left" vertical="top" wrapText="1"/>
    </xf>
    <xf numFmtId="3" fontId="1" fillId="0" borderId="61" xfId="0" applyNumberFormat="1" applyFont="1" applyBorder="1" applyAlignment="1">
      <alignment horizontal="left" vertical="top" wrapText="1"/>
    </xf>
    <xf numFmtId="3" fontId="1" fillId="0" borderId="58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2" borderId="32" xfId="0" applyNumberFormat="1" applyFont="1" applyFill="1" applyBorder="1" applyAlignment="1">
      <alignment horizontal="right" vertical="top" wrapText="1"/>
    </xf>
    <xf numFmtId="3" fontId="2" fillId="2" borderId="36" xfId="0" applyNumberFormat="1" applyFont="1" applyFill="1" applyBorder="1" applyAlignment="1">
      <alignment horizontal="right" vertical="top" wrapText="1"/>
    </xf>
    <xf numFmtId="3" fontId="1" fillId="2" borderId="35" xfId="0" applyNumberFormat="1" applyFont="1" applyFill="1" applyBorder="1" applyAlignment="1">
      <alignment horizontal="center" vertical="top"/>
    </xf>
    <xf numFmtId="3" fontId="1" fillId="2" borderId="36" xfId="0" applyNumberFormat="1" applyFont="1" applyFill="1" applyBorder="1" applyAlignment="1">
      <alignment horizontal="center" vertical="top"/>
    </xf>
    <xf numFmtId="3" fontId="1" fillId="2" borderId="53" xfId="0" applyNumberFormat="1" applyFont="1" applyFill="1" applyBorder="1" applyAlignment="1">
      <alignment horizontal="center" vertical="top"/>
    </xf>
    <xf numFmtId="3" fontId="2" fillId="3" borderId="32" xfId="0" applyNumberFormat="1" applyFont="1" applyFill="1" applyBorder="1" applyAlignment="1">
      <alignment horizontal="right" vertical="top" wrapText="1"/>
    </xf>
    <xf numFmtId="3" fontId="2" fillId="3" borderId="36" xfId="0" applyNumberFormat="1" applyFont="1" applyFill="1" applyBorder="1" applyAlignment="1">
      <alignment horizontal="right" vertical="top" wrapText="1"/>
    </xf>
    <xf numFmtId="3" fontId="6" fillId="8" borderId="35" xfId="0" applyNumberFormat="1" applyFont="1" applyFill="1" applyBorder="1" applyAlignment="1">
      <alignment horizontal="center" vertical="top"/>
    </xf>
    <xf numFmtId="3" fontId="6" fillId="8" borderId="36" xfId="0" applyNumberFormat="1" applyFont="1" applyFill="1" applyBorder="1" applyAlignment="1">
      <alignment horizontal="center" vertical="top"/>
    </xf>
    <xf numFmtId="3" fontId="6" fillId="8" borderId="53" xfId="0" applyNumberFormat="1" applyFont="1" applyFill="1" applyBorder="1" applyAlignment="1">
      <alignment horizontal="center" vertical="top"/>
    </xf>
    <xf numFmtId="3" fontId="6" fillId="0" borderId="42" xfId="0" applyNumberFormat="1" applyFont="1" applyBorder="1" applyAlignment="1">
      <alignment horizontal="left" vertical="top" wrapText="1"/>
    </xf>
    <xf numFmtId="3" fontId="6" fillId="0" borderId="14" xfId="0" applyNumberFormat="1" applyFont="1" applyBorder="1" applyAlignment="1">
      <alignment horizontal="left" vertical="top" wrapText="1"/>
    </xf>
    <xf numFmtId="3" fontId="6" fillId="0" borderId="26" xfId="0" applyNumberFormat="1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center" vertical="top"/>
    </xf>
    <xf numFmtId="3" fontId="6" fillId="0" borderId="56" xfId="0" applyNumberFormat="1" applyFont="1" applyBorder="1" applyAlignment="1">
      <alignment horizontal="center" vertical="top"/>
    </xf>
    <xf numFmtId="3" fontId="6" fillId="0" borderId="68" xfId="0" applyNumberFormat="1" applyFont="1" applyBorder="1" applyAlignment="1">
      <alignment horizontal="center" vertical="top"/>
    </xf>
    <xf numFmtId="3" fontId="6" fillId="0" borderId="47" xfId="0" applyNumberFormat="1" applyFont="1" applyBorder="1" applyAlignment="1">
      <alignment horizontal="center" vertical="top"/>
    </xf>
    <xf numFmtId="3" fontId="6" fillId="0" borderId="23" xfId="0" applyNumberFormat="1" applyFont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left" vertical="top" wrapText="1"/>
    </xf>
    <xf numFmtId="3" fontId="8" fillId="0" borderId="17" xfId="0" applyNumberFormat="1" applyFont="1" applyFill="1" applyBorder="1" applyAlignment="1">
      <alignment horizontal="center" vertical="center" textRotation="90" wrapText="1"/>
    </xf>
    <xf numFmtId="3" fontId="5" fillId="0" borderId="16" xfId="0" applyNumberFormat="1" applyFont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3" fontId="15" fillId="0" borderId="0" xfId="0" applyNumberFormat="1" applyFont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center" textRotation="90" wrapText="1"/>
    </xf>
    <xf numFmtId="164" fontId="6" fillId="0" borderId="0" xfId="0" applyNumberFormat="1" applyFont="1" applyBorder="1" applyAlignment="1">
      <alignment horizontal="center" vertical="center" textRotation="90" wrapText="1"/>
    </xf>
    <xf numFmtId="164" fontId="6" fillId="0" borderId="55" xfId="0" applyNumberFormat="1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51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center" textRotation="90" wrapText="1"/>
    </xf>
    <xf numFmtId="164" fontId="6" fillId="0" borderId="4" xfId="0" applyNumberFormat="1" applyFont="1" applyBorder="1" applyAlignment="1">
      <alignment horizontal="center" vertical="center" textRotation="90" wrapText="1"/>
    </xf>
    <xf numFmtId="164" fontId="6" fillId="0" borderId="10" xfId="0" applyNumberFormat="1" applyFont="1" applyBorder="1" applyAlignment="1">
      <alignment horizontal="center" vertical="center" textRotation="90" wrapText="1"/>
    </xf>
    <xf numFmtId="3" fontId="16" fillId="0" borderId="37" xfId="0" applyNumberFormat="1" applyFont="1" applyBorder="1" applyAlignment="1">
      <alignment horizontal="center" vertical="top"/>
    </xf>
    <xf numFmtId="3" fontId="16" fillId="0" borderId="10" xfId="0" applyNumberFormat="1" applyFont="1" applyBorder="1" applyAlignment="1">
      <alignment horizontal="center" vertical="top"/>
    </xf>
    <xf numFmtId="3" fontId="6" fillId="6" borderId="48" xfId="0" applyNumberFormat="1" applyFont="1" applyFill="1" applyBorder="1" applyAlignment="1">
      <alignment horizontal="center" vertical="top"/>
    </xf>
    <xf numFmtId="3" fontId="6" fillId="6" borderId="44" xfId="0" applyNumberFormat="1" applyFont="1" applyFill="1" applyBorder="1" applyAlignment="1">
      <alignment horizontal="center" vertical="top"/>
    </xf>
    <xf numFmtId="3" fontId="6" fillId="0" borderId="5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center" vertical="top"/>
    </xf>
    <xf numFmtId="3" fontId="6" fillId="0" borderId="6" xfId="0" applyNumberFormat="1" applyFont="1" applyBorder="1" applyAlignment="1">
      <alignment horizontal="center" vertical="top"/>
    </xf>
    <xf numFmtId="3" fontId="6" fillId="0" borderId="24" xfId="0" applyNumberFormat="1" applyFont="1" applyBorder="1" applyAlignment="1">
      <alignment horizontal="center" vertical="top"/>
    </xf>
    <xf numFmtId="3" fontId="6" fillId="0" borderId="25" xfId="0" applyNumberFormat="1" applyFont="1" applyBorder="1" applyAlignment="1">
      <alignment horizontal="center" vertical="top" wrapText="1"/>
    </xf>
    <xf numFmtId="3" fontId="6" fillId="0" borderId="21" xfId="0" applyNumberFormat="1" applyFont="1" applyBorder="1" applyAlignment="1">
      <alignment horizontal="center" vertical="top" wrapText="1"/>
    </xf>
    <xf numFmtId="3" fontId="16" fillId="6" borderId="34" xfId="0" applyNumberFormat="1" applyFont="1" applyFill="1" applyBorder="1" applyAlignment="1">
      <alignment horizontal="left" vertical="top" wrapText="1"/>
    </xf>
    <xf numFmtId="3" fontId="16" fillId="6" borderId="16" xfId="0" applyNumberFormat="1" applyFont="1" applyFill="1" applyBorder="1" applyAlignment="1">
      <alignment horizontal="left" vertical="top" wrapText="1"/>
    </xf>
    <xf numFmtId="3" fontId="16" fillId="6" borderId="21" xfId="0" applyNumberFormat="1" applyFont="1" applyFill="1" applyBorder="1" applyAlignment="1">
      <alignment horizontal="left" vertical="top" wrapText="1"/>
    </xf>
    <xf numFmtId="3" fontId="6" fillId="6" borderId="16" xfId="0" applyNumberFormat="1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2" customWidth="1"/>
    <col min="2" max="2" width="60.7109375" style="2" customWidth="1"/>
    <col min="3" max="16384" width="9.140625" style="2"/>
  </cols>
  <sheetData>
    <row r="1" spans="1:2" x14ac:dyDescent="0.25">
      <c r="A1" s="309" t="s">
        <v>27</v>
      </c>
      <c r="B1" s="309"/>
    </row>
    <row r="2" spans="1:2" ht="31.5" x14ac:dyDescent="0.25">
      <c r="A2" s="3" t="s">
        <v>5</v>
      </c>
      <c r="B2" s="4" t="s">
        <v>28</v>
      </c>
    </row>
    <row r="3" spans="1:2" x14ac:dyDescent="0.25">
      <c r="A3" s="3">
        <v>1</v>
      </c>
      <c r="B3" s="4" t="s">
        <v>29</v>
      </c>
    </row>
    <row r="4" spans="1:2" x14ac:dyDescent="0.25">
      <c r="A4" s="3">
        <v>2</v>
      </c>
      <c r="B4" s="4" t="s">
        <v>30</v>
      </c>
    </row>
    <row r="5" spans="1:2" x14ac:dyDescent="0.25">
      <c r="A5" s="3">
        <v>3</v>
      </c>
      <c r="B5" s="4" t="s">
        <v>31</v>
      </c>
    </row>
    <row r="6" spans="1:2" x14ac:dyDescent="0.25">
      <c r="A6" s="3">
        <v>4</v>
      </c>
      <c r="B6" s="4" t="s">
        <v>32</v>
      </c>
    </row>
    <row r="7" spans="1:2" x14ac:dyDescent="0.25">
      <c r="A7" s="3">
        <v>5</v>
      </c>
      <c r="B7" s="4" t="s">
        <v>33</v>
      </c>
    </row>
    <row r="8" spans="1:2" x14ac:dyDescent="0.25">
      <c r="A8" s="3">
        <v>6</v>
      </c>
      <c r="B8" s="4" t="s">
        <v>34</v>
      </c>
    </row>
    <row r="9" spans="1:2" ht="15.75" customHeight="1" x14ac:dyDescent="0.25"/>
    <row r="10" spans="1:2" ht="15.75" customHeight="1" x14ac:dyDescent="0.25">
      <c r="A10" s="310" t="s">
        <v>35</v>
      </c>
      <c r="B10" s="310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5"/>
  <sheetViews>
    <sheetView tabSelected="1" zoomScaleNormal="100" zoomScaleSheetLayoutView="100" workbookViewId="0">
      <selection activeCell="C14" sqref="C14"/>
    </sheetView>
  </sheetViews>
  <sheetFormatPr defaultRowHeight="12.75" x14ac:dyDescent="0.2"/>
  <cols>
    <col min="1" max="1" width="3.140625" style="18" customWidth="1"/>
    <col min="2" max="2" width="3.5703125" style="91" customWidth="1"/>
    <col min="3" max="3" width="3.140625" style="20" customWidth="1"/>
    <col min="4" max="4" width="32.28515625" style="6" customWidth="1"/>
    <col min="5" max="6" width="3.7109375" style="50" customWidth="1"/>
    <col min="7" max="7" width="7.7109375" style="6" customWidth="1"/>
    <col min="8" max="10" width="7.7109375" style="24" customWidth="1"/>
    <col min="11" max="11" width="23.28515625" style="6" customWidth="1"/>
    <col min="12" max="12" width="6" style="50" customWidth="1"/>
    <col min="13" max="14" width="4.42578125" style="50" customWidth="1"/>
    <col min="15" max="15" width="9.28515625" style="6" customWidth="1"/>
    <col min="16" max="16384" width="9.140625" style="6"/>
  </cols>
  <sheetData>
    <row r="1" spans="1:19" ht="59.25" customHeight="1" x14ac:dyDescent="0.2">
      <c r="A1" s="18" t="s">
        <v>109</v>
      </c>
      <c r="J1" s="446" t="s">
        <v>87</v>
      </c>
      <c r="K1" s="446"/>
      <c r="L1" s="446"/>
      <c r="M1" s="446"/>
      <c r="N1" s="446"/>
    </row>
    <row r="2" spans="1:19" s="25" customFormat="1" ht="15.75" x14ac:dyDescent="0.2">
      <c r="A2" s="312" t="s">
        <v>82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9" s="25" customFormat="1" ht="15.75" x14ac:dyDescent="0.2">
      <c r="A3" s="313" t="s">
        <v>25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</row>
    <row r="4" spans="1:19" s="25" customFormat="1" ht="15.75" x14ac:dyDescent="0.2">
      <c r="A4" s="314" t="s">
        <v>36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1:19" ht="26.25" customHeight="1" thickBot="1" x14ac:dyDescent="0.25">
      <c r="A5" s="13"/>
      <c r="B5" s="13"/>
      <c r="C5" s="19"/>
      <c r="D5" s="21"/>
      <c r="E5" s="21"/>
      <c r="F5" s="21"/>
      <c r="G5" s="21"/>
      <c r="H5" s="22"/>
      <c r="I5" s="22"/>
      <c r="J5" s="22"/>
      <c r="K5" s="5"/>
      <c r="L5" s="315" t="s">
        <v>44</v>
      </c>
      <c r="M5" s="315"/>
      <c r="N5" s="315"/>
    </row>
    <row r="6" spans="1:19" ht="18" customHeight="1" x14ac:dyDescent="0.2">
      <c r="A6" s="316" t="s">
        <v>0</v>
      </c>
      <c r="B6" s="319" t="s">
        <v>1</v>
      </c>
      <c r="C6" s="322" t="s">
        <v>2</v>
      </c>
      <c r="D6" s="325" t="s">
        <v>3</v>
      </c>
      <c r="E6" s="328" t="s">
        <v>4</v>
      </c>
      <c r="F6" s="331" t="s">
        <v>5</v>
      </c>
      <c r="G6" s="344" t="s">
        <v>6</v>
      </c>
      <c r="H6" s="341" t="s">
        <v>68</v>
      </c>
      <c r="I6" s="341" t="s">
        <v>45</v>
      </c>
      <c r="J6" s="341" t="s">
        <v>67</v>
      </c>
      <c r="K6" s="334" t="s">
        <v>37</v>
      </c>
      <c r="L6" s="335"/>
      <c r="M6" s="335"/>
      <c r="N6" s="336"/>
    </row>
    <row r="7" spans="1:19" ht="18" customHeight="1" x14ac:dyDescent="0.2">
      <c r="A7" s="317"/>
      <c r="B7" s="320"/>
      <c r="C7" s="323"/>
      <c r="D7" s="326"/>
      <c r="E7" s="329"/>
      <c r="F7" s="332"/>
      <c r="G7" s="345"/>
      <c r="H7" s="342"/>
      <c r="I7" s="342"/>
      <c r="J7" s="342"/>
      <c r="K7" s="337" t="s">
        <v>20</v>
      </c>
      <c r="L7" s="339" t="s">
        <v>42</v>
      </c>
      <c r="M7" s="339"/>
      <c r="N7" s="340"/>
    </row>
    <row r="8" spans="1:19" ht="87" customHeight="1" thickBot="1" x14ac:dyDescent="0.25">
      <c r="A8" s="318"/>
      <c r="B8" s="321"/>
      <c r="C8" s="324"/>
      <c r="D8" s="327"/>
      <c r="E8" s="330"/>
      <c r="F8" s="333"/>
      <c r="G8" s="346"/>
      <c r="H8" s="343"/>
      <c r="I8" s="343"/>
      <c r="J8" s="343"/>
      <c r="K8" s="338"/>
      <c r="L8" s="112" t="s">
        <v>69</v>
      </c>
      <c r="M8" s="112" t="s">
        <v>70</v>
      </c>
      <c r="N8" s="113" t="s">
        <v>71</v>
      </c>
    </row>
    <row r="9" spans="1:19" ht="18" customHeight="1" thickBot="1" x14ac:dyDescent="0.25">
      <c r="A9" s="351" t="s">
        <v>21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3"/>
    </row>
    <row r="10" spans="1:19" ht="13.5" thickBot="1" x14ac:dyDescent="0.25">
      <c r="A10" s="354" t="s">
        <v>26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6"/>
    </row>
    <row r="11" spans="1:19" ht="24.75" customHeight="1" thickBot="1" x14ac:dyDescent="0.25">
      <c r="A11" s="14" t="s">
        <v>7</v>
      </c>
      <c r="B11" s="357" t="s">
        <v>22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8"/>
    </row>
    <row r="12" spans="1:19" ht="13.5" thickBot="1" x14ac:dyDescent="0.25">
      <c r="A12" s="30" t="s">
        <v>7</v>
      </c>
      <c r="B12" s="15" t="s">
        <v>7</v>
      </c>
      <c r="C12" s="359" t="s">
        <v>23</v>
      </c>
      <c r="D12" s="359"/>
      <c r="E12" s="359"/>
      <c r="F12" s="359"/>
      <c r="G12" s="359"/>
      <c r="H12" s="359"/>
      <c r="I12" s="360"/>
      <c r="J12" s="360"/>
      <c r="K12" s="360"/>
      <c r="L12" s="360"/>
      <c r="M12" s="360"/>
      <c r="N12" s="361"/>
      <c r="S12" s="8"/>
    </row>
    <row r="13" spans="1:19" ht="43.5" customHeight="1" x14ac:dyDescent="0.2">
      <c r="A13" s="46" t="s">
        <v>7</v>
      </c>
      <c r="B13" s="88" t="s">
        <v>7</v>
      </c>
      <c r="C13" s="47" t="s">
        <v>7</v>
      </c>
      <c r="D13" s="64" t="s">
        <v>55</v>
      </c>
      <c r="E13" s="77"/>
      <c r="F13" s="165" t="s">
        <v>19</v>
      </c>
      <c r="G13" s="196" t="s">
        <v>8</v>
      </c>
      <c r="H13" s="187">
        <v>20.8</v>
      </c>
      <c r="I13" s="182">
        <v>22.5</v>
      </c>
      <c r="J13" s="184">
        <v>24.7</v>
      </c>
      <c r="K13" s="49"/>
      <c r="L13" s="167"/>
      <c r="M13" s="61"/>
      <c r="N13" s="164"/>
    </row>
    <row r="14" spans="1:19" ht="38.25" customHeight="1" x14ac:dyDescent="0.2">
      <c r="A14" s="48"/>
      <c r="B14" s="89"/>
      <c r="C14" s="47"/>
      <c r="D14" s="149" t="s">
        <v>56</v>
      </c>
      <c r="E14" s="78" t="s">
        <v>38</v>
      </c>
      <c r="F14" s="162"/>
      <c r="G14" s="197"/>
      <c r="H14" s="188"/>
      <c r="I14" s="183"/>
      <c r="J14" s="185"/>
      <c r="K14" s="160" t="s">
        <v>40</v>
      </c>
      <c r="L14" s="141">
        <v>18</v>
      </c>
      <c r="M14" s="153">
        <v>20</v>
      </c>
      <c r="N14" s="143">
        <v>20</v>
      </c>
      <c r="Q14" s="8"/>
      <c r="S14" s="8"/>
    </row>
    <row r="15" spans="1:19" ht="27.75" customHeight="1" x14ac:dyDescent="0.2">
      <c r="A15" s="30"/>
      <c r="B15" s="29"/>
      <c r="C15" s="362"/>
      <c r="D15" s="364" t="s">
        <v>65</v>
      </c>
      <c r="E15" s="78"/>
      <c r="F15" s="162"/>
      <c r="G15" s="7"/>
      <c r="H15" s="146"/>
      <c r="I15" s="147"/>
      <c r="J15" s="172"/>
      <c r="K15" s="366" t="s">
        <v>66</v>
      </c>
      <c r="L15" s="368">
        <v>0</v>
      </c>
      <c r="M15" s="370">
        <v>1</v>
      </c>
      <c r="N15" s="372">
        <v>1</v>
      </c>
    </row>
    <row r="16" spans="1:19" ht="15.75" customHeight="1" thickBot="1" x14ac:dyDescent="0.25">
      <c r="A16" s="45"/>
      <c r="B16" s="27"/>
      <c r="C16" s="363"/>
      <c r="D16" s="365"/>
      <c r="E16" s="374" t="s">
        <v>49</v>
      </c>
      <c r="F16" s="375"/>
      <c r="G16" s="376"/>
      <c r="H16" s="23">
        <f t="shared" ref="H16:J16" si="0">SUM(H13:H15)</f>
        <v>20.8</v>
      </c>
      <c r="I16" s="82">
        <f t="shared" si="0"/>
        <v>22.5</v>
      </c>
      <c r="J16" s="59">
        <f t="shared" si="0"/>
        <v>24.7</v>
      </c>
      <c r="K16" s="367"/>
      <c r="L16" s="369"/>
      <c r="M16" s="371"/>
      <c r="N16" s="373"/>
    </row>
    <row r="17" spans="1:18" ht="18.75" customHeight="1" x14ac:dyDescent="0.2">
      <c r="A17" s="44" t="s">
        <v>7</v>
      </c>
      <c r="B17" s="28" t="s">
        <v>7</v>
      </c>
      <c r="C17" s="377" t="s">
        <v>10</v>
      </c>
      <c r="D17" s="378" t="s">
        <v>54</v>
      </c>
      <c r="E17" s="380"/>
      <c r="F17" s="165" t="s">
        <v>19</v>
      </c>
      <c r="G17" s="168" t="s">
        <v>8</v>
      </c>
      <c r="H17" s="169">
        <v>22.7</v>
      </c>
      <c r="I17" s="170">
        <v>15.6</v>
      </c>
      <c r="J17" s="171">
        <v>15.6</v>
      </c>
      <c r="K17" s="382" t="s">
        <v>64</v>
      </c>
      <c r="L17" s="43">
        <v>5</v>
      </c>
      <c r="M17" s="103">
        <v>4</v>
      </c>
      <c r="N17" s="26">
        <v>4</v>
      </c>
      <c r="R17" s="8"/>
    </row>
    <row r="18" spans="1:18" ht="13.5" thickBot="1" x14ac:dyDescent="0.25">
      <c r="A18" s="45"/>
      <c r="B18" s="27"/>
      <c r="C18" s="363"/>
      <c r="D18" s="379"/>
      <c r="E18" s="381"/>
      <c r="F18" s="163"/>
      <c r="G18" s="140" t="s">
        <v>9</v>
      </c>
      <c r="H18" s="23">
        <f t="shared" ref="H18:J18" si="1">SUM(H17:H17)</f>
        <v>22.7</v>
      </c>
      <c r="I18" s="82">
        <f t="shared" si="1"/>
        <v>15.6</v>
      </c>
      <c r="J18" s="82">
        <f t="shared" si="1"/>
        <v>15.6</v>
      </c>
      <c r="K18" s="383"/>
      <c r="L18" s="142"/>
      <c r="M18" s="118"/>
      <c r="N18" s="144"/>
    </row>
    <row r="19" spans="1:18" ht="27" customHeight="1" x14ac:dyDescent="0.2">
      <c r="A19" s="52" t="s">
        <v>7</v>
      </c>
      <c r="B19" s="158" t="s">
        <v>7</v>
      </c>
      <c r="C19" s="47" t="s">
        <v>11</v>
      </c>
      <c r="D19" s="128" t="s">
        <v>60</v>
      </c>
      <c r="E19" s="121"/>
      <c r="F19" s="162" t="s">
        <v>19</v>
      </c>
      <c r="G19" s="92" t="s">
        <v>8</v>
      </c>
      <c r="H19" s="193">
        <v>16.7</v>
      </c>
      <c r="I19" s="182">
        <v>20.7</v>
      </c>
      <c r="J19" s="182">
        <v>35</v>
      </c>
      <c r="K19" s="49"/>
      <c r="L19" s="167"/>
      <c r="M19" s="152"/>
      <c r="N19" s="164"/>
      <c r="P19" s="8"/>
    </row>
    <row r="20" spans="1:18" ht="42" customHeight="1" x14ac:dyDescent="0.2">
      <c r="A20" s="52"/>
      <c r="B20" s="158"/>
      <c r="C20" s="47"/>
      <c r="D20" s="129" t="s">
        <v>63</v>
      </c>
      <c r="E20" s="121"/>
      <c r="F20" s="122"/>
      <c r="G20" s="198"/>
      <c r="H20" s="186"/>
      <c r="I20" s="183"/>
      <c r="J20" s="183"/>
      <c r="K20" s="93" t="s">
        <v>57</v>
      </c>
      <c r="L20" s="141">
        <v>40</v>
      </c>
      <c r="M20" s="153">
        <v>40</v>
      </c>
      <c r="N20" s="143">
        <v>40</v>
      </c>
    </row>
    <row r="21" spans="1:18" ht="19.5" customHeight="1" x14ac:dyDescent="0.2">
      <c r="A21" s="52"/>
      <c r="B21" s="158"/>
      <c r="C21" s="53"/>
      <c r="D21" s="347" t="s">
        <v>58</v>
      </c>
      <c r="E21" s="121"/>
      <c r="F21" s="122"/>
      <c r="G21" s="349"/>
      <c r="H21" s="350"/>
      <c r="I21" s="403"/>
      <c r="J21" s="404"/>
      <c r="K21" s="405" t="s">
        <v>52</v>
      </c>
      <c r="L21" s="394">
        <v>14</v>
      </c>
      <c r="M21" s="396">
        <v>14</v>
      </c>
      <c r="N21" s="398"/>
      <c r="O21" s="87"/>
    </row>
    <row r="22" spans="1:18" ht="19.5" customHeight="1" x14ac:dyDescent="0.2">
      <c r="A22" s="52"/>
      <c r="B22" s="158"/>
      <c r="C22" s="53"/>
      <c r="D22" s="348"/>
      <c r="E22" s="121"/>
      <c r="F22" s="122"/>
      <c r="G22" s="349"/>
      <c r="H22" s="350"/>
      <c r="I22" s="403"/>
      <c r="J22" s="404"/>
      <c r="K22" s="366"/>
      <c r="L22" s="395"/>
      <c r="M22" s="397"/>
      <c r="N22" s="399"/>
      <c r="O22" s="87"/>
    </row>
    <row r="23" spans="1:18" ht="26.25" customHeight="1" x14ac:dyDescent="0.2">
      <c r="A23" s="52"/>
      <c r="B23" s="158"/>
      <c r="C23" s="53"/>
      <c r="D23" s="348"/>
      <c r="E23" s="121"/>
      <c r="F23" s="122"/>
      <c r="G23" s="349"/>
      <c r="H23" s="350"/>
      <c r="I23" s="403"/>
      <c r="J23" s="404"/>
      <c r="K23" s="389" t="s">
        <v>61</v>
      </c>
      <c r="L23" s="119"/>
      <c r="M23" s="120"/>
      <c r="N23" s="199" t="s">
        <v>86</v>
      </c>
    </row>
    <row r="24" spans="1:18" ht="15" customHeight="1" thickBot="1" x14ac:dyDescent="0.25">
      <c r="A24" s="54"/>
      <c r="B24" s="159"/>
      <c r="C24" s="55"/>
      <c r="D24" s="67"/>
      <c r="E24" s="400" t="s">
        <v>49</v>
      </c>
      <c r="F24" s="401"/>
      <c r="G24" s="402"/>
      <c r="H24" s="59">
        <f>SUM(H19:H23)</f>
        <v>16.7</v>
      </c>
      <c r="I24" s="23">
        <f>SUM(I19:I23)</f>
        <v>20.7</v>
      </c>
      <c r="J24" s="23">
        <f>SUM(J19:J23)</f>
        <v>35</v>
      </c>
      <c r="K24" s="383"/>
      <c r="L24" s="123"/>
      <c r="M24" s="124"/>
      <c r="N24" s="125"/>
    </row>
    <row r="25" spans="1:18" ht="27" customHeight="1" x14ac:dyDescent="0.2">
      <c r="A25" s="51" t="s">
        <v>7</v>
      </c>
      <c r="B25" s="157" t="s">
        <v>7</v>
      </c>
      <c r="C25" s="56" t="s">
        <v>46</v>
      </c>
      <c r="D25" s="68" t="s">
        <v>77</v>
      </c>
      <c r="E25" s="387"/>
      <c r="F25" s="165" t="s">
        <v>19</v>
      </c>
      <c r="G25" s="168"/>
      <c r="H25" s="169"/>
      <c r="I25" s="170"/>
      <c r="J25" s="171"/>
      <c r="K25" s="12"/>
      <c r="L25" s="43"/>
      <c r="M25" s="103"/>
      <c r="N25" s="26"/>
      <c r="P25" s="8"/>
    </row>
    <row r="26" spans="1:18" ht="15" customHeight="1" x14ac:dyDescent="0.2">
      <c r="A26" s="52"/>
      <c r="B26" s="158"/>
      <c r="C26" s="53"/>
      <c r="D26" s="348" t="s">
        <v>88</v>
      </c>
      <c r="E26" s="388"/>
      <c r="F26" s="162"/>
      <c r="G26" s="71" t="s">
        <v>8</v>
      </c>
      <c r="H26" s="139">
        <v>1.1000000000000001</v>
      </c>
      <c r="I26" s="109"/>
      <c r="J26" s="81"/>
      <c r="K26" s="389" t="s">
        <v>43</v>
      </c>
      <c r="L26" s="141">
        <v>1</v>
      </c>
      <c r="M26" s="145"/>
      <c r="N26" s="143"/>
      <c r="P26" s="8"/>
    </row>
    <row r="27" spans="1:18" ht="15" customHeight="1" x14ac:dyDescent="0.2">
      <c r="A27" s="52"/>
      <c r="B27" s="201"/>
      <c r="C27" s="53"/>
      <c r="D27" s="348"/>
      <c r="E27" s="388"/>
      <c r="F27" s="200"/>
      <c r="G27" s="71" t="s">
        <v>92</v>
      </c>
      <c r="H27" s="139">
        <v>4.2</v>
      </c>
      <c r="I27" s="109"/>
      <c r="J27" s="81"/>
      <c r="K27" s="390"/>
      <c r="L27" s="73"/>
      <c r="M27" s="104"/>
      <c r="N27" s="74"/>
      <c r="P27" s="8"/>
    </row>
    <row r="28" spans="1:18" ht="15" customHeight="1" x14ac:dyDescent="0.2">
      <c r="A28" s="52"/>
      <c r="B28" s="158"/>
      <c r="C28" s="53"/>
      <c r="D28" s="348"/>
      <c r="E28" s="388"/>
      <c r="F28" s="162"/>
      <c r="G28" s="176" t="s">
        <v>81</v>
      </c>
      <c r="H28" s="139">
        <v>6.5</v>
      </c>
      <c r="I28" s="109"/>
      <c r="J28" s="81"/>
      <c r="K28" s="390"/>
      <c r="L28" s="73"/>
      <c r="M28" s="104"/>
      <c r="N28" s="74"/>
      <c r="P28" s="8"/>
    </row>
    <row r="29" spans="1:18" ht="15" customHeight="1" x14ac:dyDescent="0.2">
      <c r="A29" s="52"/>
      <c r="B29" s="158"/>
      <c r="C29" s="47"/>
      <c r="D29" s="130"/>
      <c r="E29" s="388"/>
      <c r="F29" s="162"/>
      <c r="G29" s="96" t="s">
        <v>9</v>
      </c>
      <c r="H29" s="83">
        <f>SUM(H26:H28)</f>
        <v>11.8</v>
      </c>
      <c r="I29" s="85"/>
      <c r="J29" s="97"/>
      <c r="K29" s="70"/>
      <c r="L29" s="174"/>
      <c r="M29" s="105"/>
      <c r="N29" s="148"/>
      <c r="O29" s="117"/>
    </row>
    <row r="30" spans="1:18" ht="18.75" customHeight="1" x14ac:dyDescent="0.2">
      <c r="A30" s="52"/>
      <c r="B30" s="158"/>
      <c r="C30" s="53"/>
      <c r="D30" s="391" t="s">
        <v>78</v>
      </c>
      <c r="E30" s="175"/>
      <c r="F30" s="162"/>
      <c r="G30" s="71" t="s">
        <v>8</v>
      </c>
      <c r="H30" s="100">
        <v>100</v>
      </c>
      <c r="I30" s="173"/>
      <c r="J30" s="151"/>
      <c r="K30" s="166" t="s">
        <v>48</v>
      </c>
      <c r="L30" s="73">
        <v>1</v>
      </c>
      <c r="M30" s="102"/>
      <c r="N30" s="74"/>
    </row>
    <row r="31" spans="1:18" ht="18.75" customHeight="1" x14ac:dyDescent="0.2">
      <c r="A31" s="52"/>
      <c r="B31" s="158"/>
      <c r="C31" s="53"/>
      <c r="D31" s="392"/>
      <c r="E31" s="175"/>
      <c r="F31" s="162"/>
      <c r="G31" s="150"/>
      <c r="H31" s="146"/>
      <c r="I31" s="147"/>
      <c r="J31" s="172"/>
      <c r="K31" s="93" t="s">
        <v>74</v>
      </c>
      <c r="L31" s="94">
        <v>100</v>
      </c>
      <c r="M31" s="101"/>
      <c r="N31" s="99"/>
    </row>
    <row r="32" spans="1:18" ht="27" customHeight="1" x14ac:dyDescent="0.2">
      <c r="A32" s="52"/>
      <c r="B32" s="158"/>
      <c r="C32" s="53"/>
      <c r="D32" s="391" t="s">
        <v>79</v>
      </c>
      <c r="E32" s="175"/>
      <c r="F32" s="162"/>
      <c r="G32" s="71" t="s">
        <v>8</v>
      </c>
      <c r="H32" s="100">
        <v>2.5</v>
      </c>
      <c r="I32" s="173">
        <v>1.5</v>
      </c>
      <c r="J32" s="151">
        <v>1.5</v>
      </c>
      <c r="K32" s="62" t="s">
        <v>85</v>
      </c>
      <c r="L32" s="94">
        <v>4</v>
      </c>
      <c r="M32" s="101">
        <v>2</v>
      </c>
      <c r="N32" s="99">
        <v>2</v>
      </c>
      <c r="O32" s="206"/>
      <c r="P32" s="206"/>
      <c r="Q32" s="206"/>
      <c r="R32" s="206"/>
    </row>
    <row r="33" spans="1:18" ht="16.5" customHeight="1" thickBot="1" x14ac:dyDescent="0.25">
      <c r="A33" s="54"/>
      <c r="B33" s="159"/>
      <c r="C33" s="55"/>
      <c r="D33" s="393"/>
      <c r="E33" s="384" t="s">
        <v>49</v>
      </c>
      <c r="F33" s="385"/>
      <c r="G33" s="386"/>
      <c r="H33" s="23">
        <f>H32+H30+H29</f>
        <v>114.3</v>
      </c>
      <c r="I33" s="82">
        <f>I32+I30+I29</f>
        <v>1.5</v>
      </c>
      <c r="J33" s="80">
        <f>J32+J30+J29</f>
        <v>1.5</v>
      </c>
      <c r="K33" s="63" t="s">
        <v>84</v>
      </c>
      <c r="L33" s="189">
        <v>48</v>
      </c>
      <c r="M33" s="192">
        <v>4</v>
      </c>
      <c r="N33" s="190">
        <v>4</v>
      </c>
      <c r="O33" s="206"/>
      <c r="P33" s="206"/>
      <c r="Q33" s="206"/>
      <c r="R33" s="206"/>
    </row>
    <row r="34" spans="1:18" ht="43.5" customHeight="1" x14ac:dyDescent="0.2">
      <c r="A34" s="52" t="s">
        <v>7</v>
      </c>
      <c r="B34" s="158" t="s">
        <v>7</v>
      </c>
      <c r="C34" s="53" t="s">
        <v>47</v>
      </c>
      <c r="D34" s="348" t="s">
        <v>80</v>
      </c>
      <c r="E34" s="380"/>
      <c r="F34" s="419" t="s">
        <v>19</v>
      </c>
      <c r="G34" s="168" t="s">
        <v>8</v>
      </c>
      <c r="H34" s="169">
        <v>7.9</v>
      </c>
      <c r="I34" s="249">
        <v>7.9</v>
      </c>
      <c r="J34" s="249">
        <v>7.9</v>
      </c>
      <c r="K34" s="382" t="s">
        <v>41</v>
      </c>
      <c r="L34" s="43">
        <v>15</v>
      </c>
      <c r="M34" s="106">
        <v>15</v>
      </c>
      <c r="N34" s="26">
        <v>15</v>
      </c>
      <c r="O34" s="207"/>
      <c r="P34" s="206"/>
      <c r="Q34" s="206"/>
      <c r="R34" s="208"/>
    </row>
    <row r="35" spans="1:18" ht="13.5" thickBot="1" x14ac:dyDescent="0.25">
      <c r="A35" s="52"/>
      <c r="B35" s="158"/>
      <c r="C35" s="53"/>
      <c r="D35" s="418"/>
      <c r="E35" s="381"/>
      <c r="F35" s="420"/>
      <c r="G35" s="69" t="s">
        <v>9</v>
      </c>
      <c r="H35" s="23">
        <f t="shared" ref="H35:J35" si="2">H34</f>
        <v>7.9</v>
      </c>
      <c r="I35" s="82">
        <f t="shared" si="2"/>
        <v>7.9</v>
      </c>
      <c r="J35" s="80">
        <f t="shared" si="2"/>
        <v>7.9</v>
      </c>
      <c r="K35" s="390"/>
      <c r="L35" s="73"/>
      <c r="M35" s="102"/>
      <c r="N35" s="74"/>
      <c r="O35" s="206"/>
      <c r="P35" s="206"/>
      <c r="Q35" s="206"/>
      <c r="R35" s="206"/>
    </row>
    <row r="36" spans="1:18" ht="30.75" customHeight="1" x14ac:dyDescent="0.2">
      <c r="A36" s="406" t="s">
        <v>7</v>
      </c>
      <c r="B36" s="408" t="s">
        <v>7</v>
      </c>
      <c r="C36" s="377" t="s">
        <v>50</v>
      </c>
      <c r="D36" s="410" t="s">
        <v>53</v>
      </c>
      <c r="E36" s="412" t="s">
        <v>39</v>
      </c>
      <c r="F36" s="202">
        <v>1</v>
      </c>
      <c r="G36" s="215" t="s">
        <v>8</v>
      </c>
      <c r="H36" s="218">
        <v>1.3</v>
      </c>
      <c r="I36" s="249">
        <v>1.3</v>
      </c>
      <c r="J36" s="249">
        <v>1.3</v>
      </c>
      <c r="K36" s="382" t="s">
        <v>89</v>
      </c>
      <c r="L36" s="247">
        <v>9</v>
      </c>
      <c r="M36" s="103">
        <v>9</v>
      </c>
      <c r="N36" s="26">
        <v>9</v>
      </c>
      <c r="O36" s="206"/>
      <c r="P36" s="206"/>
      <c r="Q36" s="206"/>
      <c r="R36" s="206"/>
    </row>
    <row r="37" spans="1:18" ht="14.25" customHeight="1" thickBot="1" x14ac:dyDescent="0.25">
      <c r="A37" s="407"/>
      <c r="B37" s="409"/>
      <c r="C37" s="363"/>
      <c r="D37" s="411"/>
      <c r="E37" s="413"/>
      <c r="F37" s="217"/>
      <c r="G37" s="204" t="s">
        <v>9</v>
      </c>
      <c r="H37" s="23">
        <f>H36</f>
        <v>1.3</v>
      </c>
      <c r="I37" s="82">
        <f>I36</f>
        <v>1.3</v>
      </c>
      <c r="J37" s="80">
        <f>J36</f>
        <v>1.3</v>
      </c>
      <c r="K37" s="383"/>
      <c r="L37" s="212"/>
      <c r="M37" s="118"/>
      <c r="N37" s="213"/>
    </row>
    <row r="38" spans="1:18" ht="16.5" customHeight="1" x14ac:dyDescent="0.2">
      <c r="A38" s="154" t="s">
        <v>7</v>
      </c>
      <c r="B38" s="157" t="s">
        <v>7</v>
      </c>
      <c r="C38" s="377" t="s">
        <v>51</v>
      </c>
      <c r="D38" s="410" t="s">
        <v>62</v>
      </c>
      <c r="E38" s="414"/>
      <c r="F38" s="416" t="s">
        <v>19</v>
      </c>
      <c r="G38" s="168" t="s">
        <v>8</v>
      </c>
      <c r="H38" s="169"/>
      <c r="I38" s="170">
        <v>4</v>
      </c>
      <c r="J38" s="171"/>
      <c r="K38" s="457" t="s">
        <v>59</v>
      </c>
      <c r="L38" s="459"/>
      <c r="M38" s="461">
        <v>1</v>
      </c>
      <c r="N38" s="463"/>
    </row>
    <row r="39" spans="1:18" ht="15.75" customHeight="1" thickBot="1" x14ac:dyDescent="0.25">
      <c r="A39" s="156"/>
      <c r="B39" s="159"/>
      <c r="C39" s="363"/>
      <c r="D39" s="411"/>
      <c r="E39" s="415"/>
      <c r="F39" s="417"/>
      <c r="G39" s="79" t="s">
        <v>9</v>
      </c>
      <c r="H39" s="23"/>
      <c r="I39" s="82">
        <f t="shared" ref="I39" si="3">I38</f>
        <v>4</v>
      </c>
      <c r="J39" s="80"/>
      <c r="K39" s="458"/>
      <c r="L39" s="460"/>
      <c r="M39" s="462"/>
      <c r="N39" s="464"/>
    </row>
    <row r="40" spans="1:18" ht="31.5" customHeight="1" x14ac:dyDescent="0.2">
      <c r="A40" s="154" t="s">
        <v>7</v>
      </c>
      <c r="B40" s="157" t="s">
        <v>7</v>
      </c>
      <c r="C40" s="377" t="s">
        <v>75</v>
      </c>
      <c r="D40" s="410" t="s">
        <v>76</v>
      </c>
      <c r="E40" s="414"/>
      <c r="F40" s="416" t="s">
        <v>19</v>
      </c>
      <c r="G40" s="92" t="s">
        <v>8</v>
      </c>
      <c r="H40" s="187">
        <v>11.1</v>
      </c>
      <c r="I40" s="182"/>
      <c r="J40" s="184"/>
      <c r="K40" s="93" t="s">
        <v>99</v>
      </c>
      <c r="L40" s="101">
        <v>1</v>
      </c>
      <c r="M40" s="236"/>
      <c r="N40" s="179"/>
    </row>
    <row r="41" spans="1:18" ht="18" customHeight="1" x14ac:dyDescent="0.2">
      <c r="A41" s="155"/>
      <c r="B41" s="158"/>
      <c r="C41" s="362"/>
      <c r="D41" s="465"/>
      <c r="E41" s="466"/>
      <c r="F41" s="467"/>
      <c r="G41" s="111"/>
      <c r="H41" s="116"/>
      <c r="I41" s="195"/>
      <c r="J41" s="191"/>
      <c r="K41" s="366" t="s">
        <v>100</v>
      </c>
      <c r="L41" s="239">
        <v>1500</v>
      </c>
      <c r="M41" s="214"/>
      <c r="N41" s="127"/>
    </row>
    <row r="42" spans="1:18" ht="16.5" customHeight="1" thickBot="1" x14ac:dyDescent="0.25">
      <c r="A42" s="156"/>
      <c r="B42" s="159"/>
      <c r="C42" s="363"/>
      <c r="D42" s="411"/>
      <c r="E42" s="415"/>
      <c r="F42" s="417"/>
      <c r="G42" s="194" t="s">
        <v>9</v>
      </c>
      <c r="H42" s="23">
        <f>SUM(H40:H41)</f>
        <v>11.1</v>
      </c>
      <c r="I42" s="82"/>
      <c r="J42" s="80"/>
      <c r="K42" s="367"/>
      <c r="L42" s="240"/>
      <c r="M42" s="248"/>
      <c r="N42" s="126"/>
    </row>
    <row r="43" spans="1:18" ht="13.5" customHeight="1" thickBot="1" x14ac:dyDescent="0.25">
      <c r="A43" s="30" t="s">
        <v>7</v>
      </c>
      <c r="B43" s="29" t="s">
        <v>7</v>
      </c>
      <c r="C43" s="452" t="s">
        <v>12</v>
      </c>
      <c r="D43" s="453"/>
      <c r="E43" s="453"/>
      <c r="F43" s="453"/>
      <c r="G43" s="453"/>
      <c r="H43" s="137">
        <f>H39+H37+H35+H33+H24+H18+H16+H42</f>
        <v>194.79999999999998</v>
      </c>
      <c r="I43" s="39">
        <f>I39+I37+I35+I33+I24+I18+I16+I42</f>
        <v>73.5</v>
      </c>
      <c r="J43" s="39">
        <f>J39+J37+J35+J33+J24+J18+J16+J42</f>
        <v>86</v>
      </c>
      <c r="K43" s="454"/>
      <c r="L43" s="455"/>
      <c r="M43" s="455"/>
      <c r="N43" s="456"/>
    </row>
    <row r="44" spans="1:18" ht="13.5" customHeight="1" thickBot="1" x14ac:dyDescent="0.25">
      <c r="A44" s="30" t="s">
        <v>7</v>
      </c>
      <c r="B44" s="447" t="s">
        <v>13</v>
      </c>
      <c r="C44" s="448"/>
      <c r="D44" s="448"/>
      <c r="E44" s="448"/>
      <c r="F44" s="448"/>
      <c r="G44" s="448"/>
      <c r="H44" s="75">
        <f>H43</f>
        <v>194.79999999999998</v>
      </c>
      <c r="I44" s="75">
        <f t="shared" ref="I44:J44" si="4">I43</f>
        <v>73.5</v>
      </c>
      <c r="J44" s="75">
        <f t="shared" si="4"/>
        <v>86</v>
      </c>
      <c r="K44" s="449"/>
      <c r="L44" s="450"/>
      <c r="M44" s="450"/>
      <c r="N44" s="451"/>
    </row>
    <row r="45" spans="1:18" ht="13.5" thickBot="1" x14ac:dyDescent="0.25">
      <c r="A45" s="16" t="s">
        <v>16</v>
      </c>
      <c r="B45" s="427" t="s">
        <v>14</v>
      </c>
      <c r="C45" s="428"/>
      <c r="D45" s="428"/>
      <c r="E45" s="428"/>
      <c r="F45" s="428"/>
      <c r="G45" s="428"/>
      <c r="H45" s="76">
        <f t="shared" ref="H45:J45" si="5">H44</f>
        <v>194.79999999999998</v>
      </c>
      <c r="I45" s="86">
        <f t="shared" si="5"/>
        <v>73.5</v>
      </c>
      <c r="J45" s="31">
        <f t="shared" si="5"/>
        <v>86</v>
      </c>
      <c r="K45" s="429"/>
      <c r="L45" s="430"/>
      <c r="M45" s="430"/>
      <c r="N45" s="431"/>
    </row>
    <row r="46" spans="1:18" ht="25.5" customHeight="1" thickBot="1" x14ac:dyDescent="0.25">
      <c r="A46" s="17"/>
      <c r="B46" s="90"/>
      <c r="C46" s="1"/>
      <c r="D46" s="432" t="s">
        <v>18</v>
      </c>
      <c r="E46" s="432"/>
      <c r="F46" s="432"/>
      <c r="G46" s="432"/>
      <c r="H46" s="433"/>
      <c r="I46" s="433"/>
      <c r="J46" s="161"/>
      <c r="K46" s="8"/>
      <c r="L46" s="9"/>
      <c r="M46" s="9"/>
      <c r="N46" s="9"/>
    </row>
    <row r="47" spans="1:18" ht="66.75" customHeight="1" thickBot="1" x14ac:dyDescent="0.25">
      <c r="A47" s="434" t="s">
        <v>15</v>
      </c>
      <c r="B47" s="435"/>
      <c r="C47" s="435"/>
      <c r="D47" s="435"/>
      <c r="E47" s="435"/>
      <c r="F47" s="435"/>
      <c r="G47" s="436"/>
      <c r="H47" s="178" t="s">
        <v>91</v>
      </c>
      <c r="I47" s="114" t="s">
        <v>72</v>
      </c>
      <c r="J47" s="115" t="s">
        <v>73</v>
      </c>
      <c r="K47" s="10"/>
      <c r="L47" s="11"/>
      <c r="M47" s="11"/>
      <c r="N47" s="11"/>
    </row>
    <row r="48" spans="1:18" ht="15.75" customHeight="1" thickBot="1" x14ac:dyDescent="0.25">
      <c r="A48" s="437" t="s">
        <v>17</v>
      </c>
      <c r="B48" s="438"/>
      <c r="C48" s="438"/>
      <c r="D48" s="438"/>
      <c r="E48" s="438"/>
      <c r="F48" s="438"/>
      <c r="G48" s="439"/>
      <c r="H48" s="131">
        <f>SUM(H49:H51)</f>
        <v>194.8</v>
      </c>
      <c r="I48" s="131">
        <f>SUM(I49:I51)</f>
        <v>73.5</v>
      </c>
      <c r="J48" s="37">
        <f>SUM(J49:J51)</f>
        <v>86</v>
      </c>
      <c r="K48" s="10"/>
      <c r="L48" s="11"/>
      <c r="M48" s="11"/>
      <c r="N48" s="11"/>
    </row>
    <row r="49" spans="1:14" x14ac:dyDescent="0.2">
      <c r="A49" s="440" t="s">
        <v>24</v>
      </c>
      <c r="B49" s="441"/>
      <c r="C49" s="441"/>
      <c r="D49" s="441"/>
      <c r="E49" s="441"/>
      <c r="F49" s="441"/>
      <c r="G49" s="442"/>
      <c r="H49" s="146">
        <f>SUMIF(G13:G43,"sb",H13:H43)</f>
        <v>184.10000000000002</v>
      </c>
      <c r="I49" s="147">
        <f>SUMIF(G13:G43,"sb",I13:I43)</f>
        <v>73.5</v>
      </c>
      <c r="J49" s="183">
        <f>SUMIF(G13:G43,"sb",J13:J43)</f>
        <v>86</v>
      </c>
      <c r="K49" s="10"/>
      <c r="L49" s="11"/>
      <c r="M49" s="11"/>
      <c r="N49" s="11"/>
    </row>
    <row r="50" spans="1:14" x14ac:dyDescent="0.2">
      <c r="A50" s="443" t="s">
        <v>93</v>
      </c>
      <c r="B50" s="444"/>
      <c r="C50" s="444"/>
      <c r="D50" s="444"/>
      <c r="E50" s="444"/>
      <c r="F50" s="444"/>
      <c r="G50" s="445"/>
      <c r="H50" s="109">
        <f>SUMIF(G14:G44,"sb(l)",H14:H44)</f>
        <v>4.2</v>
      </c>
      <c r="I50" s="109"/>
      <c r="J50" s="109"/>
      <c r="K50" s="10"/>
      <c r="L50" s="11"/>
      <c r="M50" s="11"/>
      <c r="N50" s="11"/>
    </row>
    <row r="51" spans="1:14" ht="27.75" customHeight="1" thickBot="1" x14ac:dyDescent="0.25">
      <c r="A51" s="424" t="s">
        <v>83</v>
      </c>
      <c r="B51" s="425"/>
      <c r="C51" s="425"/>
      <c r="D51" s="425"/>
      <c r="E51" s="425"/>
      <c r="F51" s="425"/>
      <c r="G51" s="426"/>
      <c r="H51" s="100">
        <f>SUMIF(G15:G44,"sb(esa)",H15:H44)</f>
        <v>6.5</v>
      </c>
      <c r="I51" s="98"/>
      <c r="J51" s="98"/>
      <c r="K51" s="10"/>
      <c r="L51" s="11"/>
      <c r="M51" s="11"/>
      <c r="N51" s="11"/>
    </row>
    <row r="52" spans="1:14" ht="13.5" thickBot="1" x14ac:dyDescent="0.25">
      <c r="A52" s="421" t="s">
        <v>9</v>
      </c>
      <c r="B52" s="422"/>
      <c r="C52" s="422"/>
      <c r="D52" s="422"/>
      <c r="E52" s="422"/>
      <c r="F52" s="422"/>
      <c r="G52" s="423"/>
      <c r="H52" s="133">
        <f>H48</f>
        <v>194.8</v>
      </c>
      <c r="I52" s="133">
        <f t="shared" ref="I52:J52" si="6">I48</f>
        <v>73.5</v>
      </c>
      <c r="J52" s="38">
        <f t="shared" si="6"/>
        <v>86</v>
      </c>
      <c r="K52" s="10"/>
      <c r="L52" s="11"/>
      <c r="M52" s="11"/>
      <c r="N52" s="11"/>
    </row>
    <row r="55" spans="1:14" x14ac:dyDescent="0.2">
      <c r="F55" s="311" t="s">
        <v>90</v>
      </c>
      <c r="G55" s="311"/>
      <c r="H55" s="311"/>
      <c r="I55" s="311"/>
      <c r="J55" s="311"/>
    </row>
  </sheetData>
  <mergeCells count="87">
    <mergeCell ref="J1:N1"/>
    <mergeCell ref="B44:G44"/>
    <mergeCell ref="K44:N44"/>
    <mergeCell ref="C43:G43"/>
    <mergeCell ref="K43:N43"/>
    <mergeCell ref="K38:K39"/>
    <mergeCell ref="L38:L39"/>
    <mergeCell ref="M38:M39"/>
    <mergeCell ref="N38:N39"/>
    <mergeCell ref="C40:C42"/>
    <mergeCell ref="D40:D42"/>
    <mergeCell ref="E40:E42"/>
    <mergeCell ref="F40:F42"/>
    <mergeCell ref="K41:K42"/>
    <mergeCell ref="C38:C39"/>
    <mergeCell ref="D38:D39"/>
    <mergeCell ref="A52:G52"/>
    <mergeCell ref="A51:G51"/>
    <mergeCell ref="B45:G45"/>
    <mergeCell ref="K45:N45"/>
    <mergeCell ref="D46:I46"/>
    <mergeCell ref="A47:G47"/>
    <mergeCell ref="A48:G48"/>
    <mergeCell ref="A49:G49"/>
    <mergeCell ref="A50:G50"/>
    <mergeCell ref="E38:E39"/>
    <mergeCell ref="F38:F39"/>
    <mergeCell ref="D34:D35"/>
    <mergeCell ref="E34:E35"/>
    <mergeCell ref="F34:F35"/>
    <mergeCell ref="A36:A37"/>
    <mergeCell ref="B36:B37"/>
    <mergeCell ref="C36:C37"/>
    <mergeCell ref="D36:D37"/>
    <mergeCell ref="K34:K35"/>
    <mergeCell ref="K36:K37"/>
    <mergeCell ref="E36:E37"/>
    <mergeCell ref="L21:L22"/>
    <mergeCell ref="M21:M22"/>
    <mergeCell ref="N21:N22"/>
    <mergeCell ref="E24:G24"/>
    <mergeCell ref="K23:K24"/>
    <mergeCell ref="I21:I23"/>
    <mergeCell ref="J21:J23"/>
    <mergeCell ref="K21:K22"/>
    <mergeCell ref="C17:C18"/>
    <mergeCell ref="D17:D18"/>
    <mergeCell ref="E17:E18"/>
    <mergeCell ref="K17:K18"/>
    <mergeCell ref="E33:G33"/>
    <mergeCell ref="E25:E29"/>
    <mergeCell ref="D26:D28"/>
    <mergeCell ref="K26:K28"/>
    <mergeCell ref="D30:D31"/>
    <mergeCell ref="D32:D33"/>
    <mergeCell ref="I6:I8"/>
    <mergeCell ref="J6:J8"/>
    <mergeCell ref="D21:D23"/>
    <mergeCell ref="G21:G23"/>
    <mergeCell ref="H21:H23"/>
    <mergeCell ref="A9:N9"/>
    <mergeCell ref="A10:N10"/>
    <mergeCell ref="B11:N11"/>
    <mergeCell ref="C12:N12"/>
    <mergeCell ref="C15:C16"/>
    <mergeCell ref="D15:D16"/>
    <mergeCell ref="K15:K16"/>
    <mergeCell ref="L15:L16"/>
    <mergeCell ref="M15:M16"/>
    <mergeCell ref="N15:N16"/>
    <mergeCell ref="E16:G16"/>
    <mergeCell ref="F55:J55"/>
    <mergeCell ref="A2:N2"/>
    <mergeCell ref="A3:N3"/>
    <mergeCell ref="A4:N4"/>
    <mergeCell ref="L5:N5"/>
    <mergeCell ref="A6:A8"/>
    <mergeCell ref="B6:B8"/>
    <mergeCell ref="C6:C8"/>
    <mergeCell ref="D6:D8"/>
    <mergeCell ref="E6:E8"/>
    <mergeCell ref="F6:F8"/>
    <mergeCell ref="K6:N6"/>
    <mergeCell ref="K7:K8"/>
    <mergeCell ref="L7:N7"/>
    <mergeCell ref="H6:H8"/>
    <mergeCell ref="G6:G8"/>
  </mergeCells>
  <printOptions horizontalCentered="1"/>
  <pageMargins left="0.70866141732283472" right="0.31496062992125984" top="0.35433070866141736" bottom="0.15748031496062992" header="0.31496062992125984" footer="0.31496062992125984"/>
  <pageSetup paperSize="9"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6"/>
  <sheetViews>
    <sheetView zoomScaleNormal="100" zoomScaleSheetLayoutView="90" workbookViewId="0"/>
  </sheetViews>
  <sheetFormatPr defaultRowHeight="12.75" x14ac:dyDescent="0.2"/>
  <cols>
    <col min="1" max="1" width="3.140625" style="18" customWidth="1"/>
    <col min="2" max="2" width="3.5703125" style="91" customWidth="1"/>
    <col min="3" max="3" width="3.140625" style="20" customWidth="1"/>
    <col min="4" max="4" width="32.28515625" style="6" customWidth="1"/>
    <col min="5" max="6" width="3.7109375" style="268" customWidth="1"/>
    <col min="7" max="7" width="7.7109375" style="6" customWidth="1"/>
    <col min="8" max="10" width="7.7109375" style="24" customWidth="1"/>
    <col min="11" max="16" width="6.140625" style="24" customWidth="1"/>
    <col min="17" max="17" width="23.28515625" style="6" customWidth="1"/>
    <col min="18" max="18" width="5.28515625" style="268" customWidth="1"/>
    <col min="19" max="19" width="6.140625" style="268" customWidth="1"/>
    <col min="20" max="20" width="4.42578125" style="268" customWidth="1"/>
    <col min="21" max="21" width="26" style="268" customWidth="1"/>
    <col min="22" max="22" width="9.28515625" style="6" customWidth="1"/>
    <col min="23" max="16384" width="9.140625" style="6"/>
  </cols>
  <sheetData>
    <row r="1" spans="1:26" ht="31.5" customHeight="1" x14ac:dyDescent="0.2">
      <c r="Q1" s="469" t="s">
        <v>94</v>
      </c>
      <c r="R1" s="469"/>
      <c r="S1" s="469"/>
      <c r="T1" s="469"/>
      <c r="U1" s="469"/>
    </row>
    <row r="2" spans="1:26" s="25" customFormat="1" ht="15.75" x14ac:dyDescent="0.2">
      <c r="A2" s="312" t="s">
        <v>82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</row>
    <row r="3" spans="1:26" s="25" customFormat="1" ht="15.75" x14ac:dyDescent="0.2">
      <c r="A3" s="313" t="s">
        <v>25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</row>
    <row r="4" spans="1:26" s="25" customFormat="1" ht="15.75" x14ac:dyDescent="0.2">
      <c r="A4" s="314" t="s">
        <v>36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</row>
    <row r="5" spans="1:26" ht="26.25" customHeight="1" thickBot="1" x14ac:dyDescent="0.25">
      <c r="A5" s="13"/>
      <c r="B5" s="13"/>
      <c r="C5" s="19"/>
      <c r="D5" s="21"/>
      <c r="E5" s="21"/>
      <c r="F5" s="21"/>
      <c r="G5" s="21"/>
      <c r="H5" s="22"/>
      <c r="I5" s="22"/>
      <c r="J5" s="22"/>
      <c r="K5" s="22"/>
      <c r="L5" s="22"/>
      <c r="M5" s="22"/>
      <c r="N5" s="22"/>
      <c r="O5" s="22"/>
      <c r="P5" s="22"/>
      <c r="Q5" s="5"/>
      <c r="R5" s="315" t="s">
        <v>44</v>
      </c>
      <c r="S5" s="315"/>
      <c r="T5" s="315"/>
      <c r="U5" s="315"/>
    </row>
    <row r="6" spans="1:26" ht="18" customHeight="1" x14ac:dyDescent="0.2">
      <c r="A6" s="316" t="s">
        <v>0</v>
      </c>
      <c r="B6" s="319" t="s">
        <v>1</v>
      </c>
      <c r="C6" s="322" t="s">
        <v>2</v>
      </c>
      <c r="D6" s="325" t="s">
        <v>3</v>
      </c>
      <c r="E6" s="328" t="s">
        <v>4</v>
      </c>
      <c r="F6" s="331" t="s">
        <v>5</v>
      </c>
      <c r="G6" s="344" t="s">
        <v>6</v>
      </c>
      <c r="H6" s="470" t="s">
        <v>68</v>
      </c>
      <c r="I6" s="477" t="s">
        <v>95</v>
      </c>
      <c r="J6" s="341" t="s">
        <v>96</v>
      </c>
      <c r="K6" s="470" t="s">
        <v>101</v>
      </c>
      <c r="L6" s="477" t="s">
        <v>102</v>
      </c>
      <c r="M6" s="341" t="s">
        <v>96</v>
      </c>
      <c r="N6" s="470" t="s">
        <v>103</v>
      </c>
      <c r="O6" s="477" t="s">
        <v>104</v>
      </c>
      <c r="P6" s="341" t="s">
        <v>96</v>
      </c>
      <c r="Q6" s="334" t="s">
        <v>37</v>
      </c>
      <c r="R6" s="335"/>
      <c r="S6" s="335"/>
      <c r="T6" s="335"/>
      <c r="U6" s="473" t="s">
        <v>98</v>
      </c>
    </row>
    <row r="7" spans="1:26" ht="18" customHeight="1" x14ac:dyDescent="0.2">
      <c r="A7" s="317"/>
      <c r="B7" s="320"/>
      <c r="C7" s="323"/>
      <c r="D7" s="326"/>
      <c r="E7" s="329"/>
      <c r="F7" s="332"/>
      <c r="G7" s="345"/>
      <c r="H7" s="471"/>
      <c r="I7" s="478"/>
      <c r="J7" s="342"/>
      <c r="K7" s="471"/>
      <c r="L7" s="478"/>
      <c r="M7" s="342"/>
      <c r="N7" s="471"/>
      <c r="O7" s="478"/>
      <c r="P7" s="342"/>
      <c r="Q7" s="337" t="s">
        <v>20</v>
      </c>
      <c r="R7" s="476" t="s">
        <v>42</v>
      </c>
      <c r="S7" s="339"/>
      <c r="T7" s="339"/>
      <c r="U7" s="474"/>
    </row>
    <row r="8" spans="1:26" ht="87" customHeight="1" thickBot="1" x14ac:dyDescent="0.25">
      <c r="A8" s="318"/>
      <c r="B8" s="321"/>
      <c r="C8" s="324"/>
      <c r="D8" s="327"/>
      <c r="E8" s="330"/>
      <c r="F8" s="333"/>
      <c r="G8" s="346"/>
      <c r="H8" s="472"/>
      <c r="I8" s="479"/>
      <c r="J8" s="343"/>
      <c r="K8" s="472"/>
      <c r="L8" s="479"/>
      <c r="M8" s="343"/>
      <c r="N8" s="472"/>
      <c r="O8" s="479"/>
      <c r="P8" s="343"/>
      <c r="Q8" s="338"/>
      <c r="R8" s="112" t="s">
        <v>69</v>
      </c>
      <c r="S8" s="112" t="s">
        <v>70</v>
      </c>
      <c r="T8" s="112" t="s">
        <v>71</v>
      </c>
      <c r="U8" s="475"/>
    </row>
    <row r="9" spans="1:26" ht="15" customHeight="1" thickBot="1" x14ac:dyDescent="0.25">
      <c r="A9" s="351" t="s">
        <v>21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3"/>
    </row>
    <row r="10" spans="1:26" ht="15" customHeight="1" thickBot="1" x14ac:dyDescent="0.25">
      <c r="A10" s="354" t="s">
        <v>26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6"/>
    </row>
    <row r="11" spans="1:26" ht="15" customHeight="1" thickBot="1" x14ac:dyDescent="0.25">
      <c r="A11" s="14" t="s">
        <v>7</v>
      </c>
      <c r="B11" s="357" t="s">
        <v>22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8"/>
    </row>
    <row r="12" spans="1:26" ht="15" customHeight="1" thickBot="1" x14ac:dyDescent="0.25">
      <c r="A12" s="30" t="s">
        <v>7</v>
      </c>
      <c r="B12" s="15" t="s">
        <v>7</v>
      </c>
      <c r="C12" s="359" t="s">
        <v>23</v>
      </c>
      <c r="D12" s="359"/>
      <c r="E12" s="359"/>
      <c r="F12" s="359"/>
      <c r="G12" s="359"/>
      <c r="H12" s="359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1"/>
      <c r="Z12" s="8"/>
    </row>
    <row r="13" spans="1:26" ht="43.5" customHeight="1" x14ac:dyDescent="0.2">
      <c r="A13" s="46" t="s">
        <v>7</v>
      </c>
      <c r="B13" s="88" t="s">
        <v>7</v>
      </c>
      <c r="C13" s="47" t="s">
        <v>7</v>
      </c>
      <c r="D13" s="64" t="s">
        <v>55</v>
      </c>
      <c r="E13" s="77"/>
      <c r="F13" s="288" t="s">
        <v>19</v>
      </c>
      <c r="G13" s="196" t="s">
        <v>8</v>
      </c>
      <c r="H13" s="296">
        <v>25</v>
      </c>
      <c r="I13" s="306">
        <f>25-4.2</f>
        <v>20.8</v>
      </c>
      <c r="J13" s="307">
        <f>+I13-H13</f>
        <v>-4.1999999999999993</v>
      </c>
      <c r="K13" s="296">
        <v>22.5</v>
      </c>
      <c r="L13" s="220">
        <v>22.5</v>
      </c>
      <c r="M13" s="216"/>
      <c r="N13" s="221">
        <v>24.7</v>
      </c>
      <c r="O13" s="220">
        <v>24.7</v>
      </c>
      <c r="P13" s="216"/>
      <c r="Q13" s="49"/>
      <c r="R13" s="291"/>
      <c r="S13" s="61"/>
      <c r="T13" s="293"/>
      <c r="U13" s="382" t="s">
        <v>112</v>
      </c>
    </row>
    <row r="14" spans="1:26" ht="38.25" customHeight="1" x14ac:dyDescent="0.2">
      <c r="A14" s="48"/>
      <c r="B14" s="89"/>
      <c r="C14" s="47"/>
      <c r="D14" s="270" t="s">
        <v>56</v>
      </c>
      <c r="E14" s="78" t="s">
        <v>38</v>
      </c>
      <c r="F14" s="294"/>
      <c r="G14" s="197"/>
      <c r="H14" s="283"/>
      <c r="I14" s="297"/>
      <c r="J14" s="272"/>
      <c r="K14" s="283"/>
      <c r="L14" s="297"/>
      <c r="M14" s="250"/>
      <c r="N14" s="272"/>
      <c r="O14" s="297"/>
      <c r="P14" s="250"/>
      <c r="Q14" s="279" t="s">
        <v>40</v>
      </c>
      <c r="R14" s="273">
        <v>18</v>
      </c>
      <c r="S14" s="210">
        <v>20</v>
      </c>
      <c r="T14" s="276">
        <v>20</v>
      </c>
      <c r="U14" s="390"/>
      <c r="X14" s="8"/>
      <c r="Z14" s="8"/>
    </row>
    <row r="15" spans="1:26" ht="27.75" customHeight="1" x14ac:dyDescent="0.2">
      <c r="A15" s="30"/>
      <c r="B15" s="29"/>
      <c r="C15" s="362"/>
      <c r="D15" s="364" t="s">
        <v>65</v>
      </c>
      <c r="E15" s="78"/>
      <c r="F15" s="294"/>
      <c r="G15" s="7"/>
      <c r="H15" s="283"/>
      <c r="I15" s="297"/>
      <c r="J15" s="272"/>
      <c r="K15" s="283"/>
      <c r="L15" s="297"/>
      <c r="M15" s="250"/>
      <c r="N15" s="272"/>
      <c r="O15" s="297"/>
      <c r="P15" s="250"/>
      <c r="Q15" s="366" t="s">
        <v>66</v>
      </c>
      <c r="R15" s="480" t="s">
        <v>110</v>
      </c>
      <c r="S15" s="370">
        <v>1</v>
      </c>
      <c r="T15" s="372">
        <v>1</v>
      </c>
      <c r="U15" s="390"/>
    </row>
    <row r="16" spans="1:26" ht="15.75" customHeight="1" thickBot="1" x14ac:dyDescent="0.25">
      <c r="A16" s="45"/>
      <c r="B16" s="27"/>
      <c r="C16" s="363"/>
      <c r="D16" s="365"/>
      <c r="E16" s="374" t="s">
        <v>49</v>
      </c>
      <c r="F16" s="375"/>
      <c r="G16" s="376"/>
      <c r="H16" s="23">
        <f t="shared" ref="H16" si="0">SUM(H13:H15)</f>
        <v>25</v>
      </c>
      <c r="I16" s="34">
        <f t="shared" ref="I16:J16" si="1">SUM(I13:I15)</f>
        <v>20.8</v>
      </c>
      <c r="J16" s="34">
        <f t="shared" si="1"/>
        <v>-4.1999999999999993</v>
      </c>
      <c r="K16" s="23">
        <f t="shared" ref="K16:L16" si="2">SUM(K13:K15)</f>
        <v>22.5</v>
      </c>
      <c r="L16" s="34">
        <f t="shared" si="2"/>
        <v>22.5</v>
      </c>
      <c r="M16" s="80"/>
      <c r="N16" s="23">
        <f t="shared" ref="N16:O16" si="3">SUM(N13:N15)</f>
        <v>24.7</v>
      </c>
      <c r="O16" s="34">
        <f t="shared" si="3"/>
        <v>24.7</v>
      </c>
      <c r="P16" s="242"/>
      <c r="Q16" s="367"/>
      <c r="R16" s="481"/>
      <c r="S16" s="371"/>
      <c r="T16" s="373"/>
      <c r="U16" s="383"/>
    </row>
    <row r="17" spans="1:25" ht="66.75" customHeight="1" x14ac:dyDescent="0.2">
      <c r="A17" s="44" t="s">
        <v>7</v>
      </c>
      <c r="B17" s="28" t="s">
        <v>7</v>
      </c>
      <c r="C17" s="377" t="s">
        <v>10</v>
      </c>
      <c r="D17" s="378" t="s">
        <v>54</v>
      </c>
      <c r="E17" s="380"/>
      <c r="F17" s="288" t="s">
        <v>19</v>
      </c>
      <c r="G17" s="300" t="s">
        <v>8</v>
      </c>
      <c r="H17" s="220">
        <v>20.2</v>
      </c>
      <c r="I17" s="306">
        <f>20.2+2.5</f>
        <v>22.7</v>
      </c>
      <c r="J17" s="307">
        <f>+I17-H17</f>
        <v>2.5</v>
      </c>
      <c r="K17" s="296">
        <v>15.6</v>
      </c>
      <c r="L17" s="220">
        <v>15.6</v>
      </c>
      <c r="M17" s="216"/>
      <c r="N17" s="221">
        <v>15.6</v>
      </c>
      <c r="O17" s="220">
        <v>15.6</v>
      </c>
      <c r="P17" s="216"/>
      <c r="Q17" s="382" t="s">
        <v>64</v>
      </c>
      <c r="R17" s="43">
        <v>5</v>
      </c>
      <c r="S17" s="103">
        <v>4</v>
      </c>
      <c r="T17" s="26">
        <v>4</v>
      </c>
      <c r="U17" s="382" t="s">
        <v>111</v>
      </c>
      <c r="Y17" s="8"/>
    </row>
    <row r="18" spans="1:25" ht="13.5" thickBot="1" x14ac:dyDescent="0.25">
      <c r="A18" s="45"/>
      <c r="B18" s="27"/>
      <c r="C18" s="363"/>
      <c r="D18" s="379"/>
      <c r="E18" s="381"/>
      <c r="F18" s="289"/>
      <c r="G18" s="282" t="s">
        <v>9</v>
      </c>
      <c r="H18" s="34">
        <f t="shared" ref="H18" si="4">SUM(H17:H17)</f>
        <v>20.2</v>
      </c>
      <c r="I18" s="34">
        <f t="shared" ref="I18:L18" si="5">SUM(I17:I17)</f>
        <v>22.7</v>
      </c>
      <c r="J18" s="34">
        <f t="shared" si="5"/>
        <v>2.5</v>
      </c>
      <c r="K18" s="23">
        <f t="shared" si="5"/>
        <v>15.6</v>
      </c>
      <c r="L18" s="34">
        <f t="shared" si="5"/>
        <v>15.6</v>
      </c>
      <c r="M18" s="80"/>
      <c r="N18" s="23">
        <f t="shared" ref="N18:O18" si="6">SUM(N17:N17)</f>
        <v>15.6</v>
      </c>
      <c r="O18" s="34">
        <f t="shared" si="6"/>
        <v>15.6</v>
      </c>
      <c r="P18" s="80"/>
      <c r="Q18" s="383"/>
      <c r="R18" s="274"/>
      <c r="S18" s="118"/>
      <c r="T18" s="277"/>
      <c r="U18" s="383"/>
    </row>
    <row r="19" spans="1:25" ht="27" customHeight="1" x14ac:dyDescent="0.2">
      <c r="A19" s="52" t="s">
        <v>7</v>
      </c>
      <c r="B19" s="299" t="s">
        <v>7</v>
      </c>
      <c r="C19" s="47" t="s">
        <v>11</v>
      </c>
      <c r="D19" s="128" t="s">
        <v>60</v>
      </c>
      <c r="E19" s="121"/>
      <c r="F19" s="294" t="s">
        <v>19</v>
      </c>
      <c r="G19" s="92" t="s">
        <v>8</v>
      </c>
      <c r="H19" s="220">
        <f>8.7+8</f>
        <v>16.7</v>
      </c>
      <c r="I19" s="220">
        <f>8.7+8</f>
        <v>16.7</v>
      </c>
      <c r="J19" s="221">
        <f>+I19-H19</f>
        <v>0</v>
      </c>
      <c r="K19" s="296">
        <v>20.7</v>
      </c>
      <c r="L19" s="220">
        <v>20.7</v>
      </c>
      <c r="M19" s="216"/>
      <c r="N19" s="296">
        <v>35</v>
      </c>
      <c r="O19" s="220">
        <v>35</v>
      </c>
      <c r="P19" s="216"/>
      <c r="Q19" s="49"/>
      <c r="R19" s="264"/>
      <c r="S19" s="292"/>
      <c r="T19" s="293"/>
      <c r="U19" s="231"/>
      <c r="W19" s="8"/>
    </row>
    <row r="20" spans="1:25" ht="120.75" customHeight="1" x14ac:dyDescent="0.2">
      <c r="A20" s="52"/>
      <c r="B20" s="299"/>
      <c r="C20" s="47"/>
      <c r="D20" s="129" t="s">
        <v>63</v>
      </c>
      <c r="E20" s="121"/>
      <c r="F20" s="122"/>
      <c r="G20" s="198"/>
      <c r="H20" s="297"/>
      <c r="I20" s="297"/>
      <c r="J20" s="272"/>
      <c r="K20" s="283"/>
      <c r="L20" s="297"/>
      <c r="M20" s="250"/>
      <c r="N20" s="283"/>
      <c r="O20" s="297"/>
      <c r="P20" s="250"/>
      <c r="Q20" s="93" t="s">
        <v>57</v>
      </c>
      <c r="R20" s="265">
        <v>40</v>
      </c>
      <c r="S20" s="273">
        <v>40</v>
      </c>
      <c r="T20" s="276">
        <v>40</v>
      </c>
      <c r="U20" s="259"/>
    </row>
    <row r="21" spans="1:25" ht="19.5" customHeight="1" x14ac:dyDescent="0.2">
      <c r="A21" s="52"/>
      <c r="B21" s="299"/>
      <c r="C21" s="53"/>
      <c r="D21" s="347" t="s">
        <v>58</v>
      </c>
      <c r="E21" s="121"/>
      <c r="F21" s="122"/>
      <c r="G21" s="349"/>
      <c r="H21" s="468"/>
      <c r="I21" s="468"/>
      <c r="J21" s="272"/>
      <c r="K21" s="404"/>
      <c r="L21" s="468"/>
      <c r="M21" s="250"/>
      <c r="N21" s="404"/>
      <c r="O21" s="468"/>
      <c r="P21" s="272"/>
      <c r="Q21" s="405" t="s">
        <v>52</v>
      </c>
      <c r="R21" s="482">
        <v>14</v>
      </c>
      <c r="S21" s="396">
        <v>14</v>
      </c>
      <c r="T21" s="398"/>
      <c r="U21" s="260"/>
      <c r="V21" s="87"/>
    </row>
    <row r="22" spans="1:25" ht="19.5" customHeight="1" x14ac:dyDescent="0.2">
      <c r="A22" s="52"/>
      <c r="B22" s="299"/>
      <c r="C22" s="53"/>
      <c r="D22" s="348"/>
      <c r="E22" s="121"/>
      <c r="F22" s="122"/>
      <c r="G22" s="349"/>
      <c r="H22" s="468"/>
      <c r="I22" s="468"/>
      <c r="J22" s="272"/>
      <c r="K22" s="404"/>
      <c r="L22" s="468"/>
      <c r="M22" s="250"/>
      <c r="N22" s="404"/>
      <c r="O22" s="468"/>
      <c r="P22" s="272"/>
      <c r="Q22" s="366"/>
      <c r="R22" s="483"/>
      <c r="S22" s="397"/>
      <c r="T22" s="399"/>
      <c r="U22" s="261"/>
      <c r="V22" s="87"/>
    </row>
    <row r="23" spans="1:25" ht="26.25" customHeight="1" x14ac:dyDescent="0.2">
      <c r="A23" s="52"/>
      <c r="B23" s="299"/>
      <c r="C23" s="53"/>
      <c r="D23" s="348"/>
      <c r="E23" s="121"/>
      <c r="F23" s="122"/>
      <c r="G23" s="349"/>
      <c r="H23" s="468"/>
      <c r="I23" s="468"/>
      <c r="J23" s="272"/>
      <c r="K23" s="404"/>
      <c r="L23" s="468"/>
      <c r="M23" s="250"/>
      <c r="N23" s="404"/>
      <c r="O23" s="468"/>
      <c r="P23" s="272"/>
      <c r="Q23" s="389" t="s">
        <v>61</v>
      </c>
      <c r="R23" s="266"/>
      <c r="S23" s="120"/>
      <c r="T23" s="199" t="s">
        <v>86</v>
      </c>
      <c r="U23" s="262"/>
    </row>
    <row r="24" spans="1:25" ht="15" customHeight="1" thickBot="1" x14ac:dyDescent="0.25">
      <c r="A24" s="54"/>
      <c r="B24" s="287"/>
      <c r="C24" s="55"/>
      <c r="D24" s="67"/>
      <c r="E24" s="400" t="s">
        <v>49</v>
      </c>
      <c r="F24" s="401"/>
      <c r="G24" s="402"/>
      <c r="H24" s="34">
        <f>SUM(H19:H23)</f>
        <v>16.7</v>
      </c>
      <c r="I24" s="34">
        <f>SUM(I19:I23)</f>
        <v>16.7</v>
      </c>
      <c r="J24" s="34">
        <f>SUM(J19:J23)</f>
        <v>0</v>
      </c>
      <c r="K24" s="23">
        <f>SUM(K19:K23)</f>
        <v>20.7</v>
      </c>
      <c r="L24" s="34">
        <f>SUM(L19:L23)</f>
        <v>20.7</v>
      </c>
      <c r="M24" s="33"/>
      <c r="N24" s="23">
        <f>SUM(N19:N23)</f>
        <v>35</v>
      </c>
      <c r="O24" s="34">
        <f>SUM(O19:O23)</f>
        <v>35</v>
      </c>
      <c r="P24" s="33"/>
      <c r="Q24" s="383"/>
      <c r="R24" s="267"/>
      <c r="S24" s="124"/>
      <c r="T24" s="125"/>
      <c r="U24" s="263"/>
    </row>
    <row r="25" spans="1:25" ht="27" customHeight="1" x14ac:dyDescent="0.2">
      <c r="A25" s="51" t="s">
        <v>7</v>
      </c>
      <c r="B25" s="286" t="s">
        <v>7</v>
      </c>
      <c r="C25" s="56" t="s">
        <v>46</v>
      </c>
      <c r="D25" s="68" t="s">
        <v>77</v>
      </c>
      <c r="E25" s="387"/>
      <c r="F25" s="288" t="s">
        <v>19</v>
      </c>
      <c r="G25" s="300"/>
      <c r="H25" s="220"/>
      <c r="I25" s="220"/>
      <c r="J25" s="221"/>
      <c r="K25" s="296"/>
      <c r="L25" s="220"/>
      <c r="M25" s="216"/>
      <c r="N25" s="221"/>
      <c r="O25" s="220"/>
      <c r="P25" s="216"/>
      <c r="Q25" s="12"/>
      <c r="R25" s="43"/>
      <c r="S25" s="103"/>
      <c r="T25" s="26"/>
      <c r="U25" s="26"/>
      <c r="W25" s="8"/>
    </row>
    <row r="26" spans="1:25" ht="15.75" customHeight="1" x14ac:dyDescent="0.2">
      <c r="A26" s="52"/>
      <c r="B26" s="299"/>
      <c r="C26" s="53"/>
      <c r="D26" s="348" t="s">
        <v>88</v>
      </c>
      <c r="E26" s="388"/>
      <c r="F26" s="294"/>
      <c r="G26" s="71" t="s">
        <v>8</v>
      </c>
      <c r="H26" s="95">
        <v>1.1000000000000001</v>
      </c>
      <c r="I26" s="95">
        <v>1.1000000000000001</v>
      </c>
      <c r="J26" s="228"/>
      <c r="K26" s="65"/>
      <c r="L26" s="42"/>
      <c r="M26" s="81"/>
      <c r="N26" s="60"/>
      <c r="O26" s="42"/>
      <c r="P26" s="81"/>
      <c r="Q26" s="389" t="s">
        <v>43</v>
      </c>
      <c r="R26" s="273">
        <v>1</v>
      </c>
      <c r="S26" s="275"/>
      <c r="T26" s="276"/>
      <c r="U26" s="232"/>
      <c r="W26" s="8"/>
    </row>
    <row r="27" spans="1:25" ht="15.75" customHeight="1" x14ac:dyDescent="0.2">
      <c r="A27" s="52"/>
      <c r="B27" s="299"/>
      <c r="C27" s="53"/>
      <c r="D27" s="348"/>
      <c r="E27" s="388"/>
      <c r="F27" s="294"/>
      <c r="G27" s="71" t="s">
        <v>92</v>
      </c>
      <c r="H27" s="95">
        <v>4.2</v>
      </c>
      <c r="I27" s="95">
        <v>4.2</v>
      </c>
      <c r="J27" s="228"/>
      <c r="K27" s="65"/>
      <c r="L27" s="42"/>
      <c r="M27" s="81"/>
      <c r="N27" s="60"/>
      <c r="O27" s="42"/>
      <c r="P27" s="81"/>
      <c r="Q27" s="390"/>
      <c r="R27" s="73"/>
      <c r="S27" s="104"/>
      <c r="T27" s="74"/>
      <c r="U27" s="233"/>
      <c r="W27" s="8"/>
    </row>
    <row r="28" spans="1:25" ht="15.75" customHeight="1" x14ac:dyDescent="0.2">
      <c r="A28" s="52"/>
      <c r="B28" s="299"/>
      <c r="C28" s="53"/>
      <c r="D28" s="348"/>
      <c r="E28" s="388"/>
      <c r="F28" s="294"/>
      <c r="G28" s="176" t="s">
        <v>81</v>
      </c>
      <c r="H28" s="95">
        <v>6.5</v>
      </c>
      <c r="I28" s="95">
        <v>6.5</v>
      </c>
      <c r="J28" s="228"/>
      <c r="K28" s="65"/>
      <c r="L28" s="42"/>
      <c r="M28" s="81"/>
      <c r="N28" s="60"/>
      <c r="O28" s="42"/>
      <c r="P28" s="81"/>
      <c r="Q28" s="390"/>
      <c r="R28" s="73"/>
      <c r="S28" s="104"/>
      <c r="T28" s="74"/>
      <c r="U28" s="233"/>
      <c r="W28" s="8"/>
    </row>
    <row r="29" spans="1:25" ht="13.5" customHeight="1" x14ac:dyDescent="0.2">
      <c r="A29" s="52"/>
      <c r="B29" s="299"/>
      <c r="C29" s="47"/>
      <c r="D29" s="130"/>
      <c r="E29" s="388"/>
      <c r="F29" s="294"/>
      <c r="G29" s="96" t="s">
        <v>9</v>
      </c>
      <c r="H29" s="41">
        <f>SUM(H26:H28)</f>
        <v>11.8</v>
      </c>
      <c r="I29" s="41">
        <f>SUM(I26:I28)</f>
        <v>11.8</v>
      </c>
      <c r="J29" s="84"/>
      <c r="K29" s="83"/>
      <c r="L29" s="41"/>
      <c r="M29" s="97"/>
      <c r="N29" s="84"/>
      <c r="O29" s="41"/>
      <c r="P29" s="97"/>
      <c r="Q29" s="70"/>
      <c r="R29" s="211"/>
      <c r="S29" s="105"/>
      <c r="T29" s="209"/>
      <c r="U29" s="234"/>
      <c r="V29" s="8"/>
    </row>
    <row r="30" spans="1:25" ht="16.5" customHeight="1" x14ac:dyDescent="0.2">
      <c r="A30" s="52"/>
      <c r="B30" s="299"/>
      <c r="C30" s="53"/>
      <c r="D30" s="391" t="s">
        <v>78</v>
      </c>
      <c r="E30" s="278"/>
      <c r="F30" s="294"/>
      <c r="G30" s="71" t="s">
        <v>8</v>
      </c>
      <c r="H30" s="226">
        <v>100</v>
      </c>
      <c r="I30" s="226">
        <v>100</v>
      </c>
      <c r="J30" s="222"/>
      <c r="K30" s="100"/>
      <c r="L30" s="226"/>
      <c r="M30" s="224"/>
      <c r="N30" s="222"/>
      <c r="O30" s="226"/>
      <c r="P30" s="224"/>
      <c r="Q30" s="280" t="s">
        <v>48</v>
      </c>
      <c r="R30" s="73">
        <v>1</v>
      </c>
      <c r="S30" s="102"/>
      <c r="T30" s="74"/>
      <c r="U30" s="74"/>
    </row>
    <row r="31" spans="1:25" ht="16.5" customHeight="1" x14ac:dyDescent="0.2">
      <c r="A31" s="52"/>
      <c r="B31" s="299"/>
      <c r="C31" s="53"/>
      <c r="D31" s="392"/>
      <c r="E31" s="278"/>
      <c r="F31" s="294"/>
      <c r="G31" s="271"/>
      <c r="H31" s="297"/>
      <c r="I31" s="297"/>
      <c r="J31" s="272"/>
      <c r="K31" s="283"/>
      <c r="L31" s="297"/>
      <c r="M31" s="250"/>
      <c r="N31" s="272"/>
      <c r="O31" s="297"/>
      <c r="P31" s="250"/>
      <c r="Q31" s="93" t="s">
        <v>74</v>
      </c>
      <c r="R31" s="94">
        <v>100</v>
      </c>
      <c r="S31" s="101"/>
      <c r="T31" s="99"/>
      <c r="U31" s="99"/>
    </row>
    <row r="32" spans="1:25" ht="27" customHeight="1" x14ac:dyDescent="0.2">
      <c r="A32" s="52"/>
      <c r="B32" s="299"/>
      <c r="C32" s="53"/>
      <c r="D32" s="391" t="s">
        <v>79</v>
      </c>
      <c r="E32" s="278"/>
      <c r="F32" s="294"/>
      <c r="G32" s="71" t="s">
        <v>8</v>
      </c>
      <c r="H32" s="226">
        <v>2.5</v>
      </c>
      <c r="I32" s="226">
        <v>2.5</v>
      </c>
      <c r="J32" s="222"/>
      <c r="K32" s="100">
        <v>1.5</v>
      </c>
      <c r="L32" s="226">
        <v>1.5</v>
      </c>
      <c r="M32" s="224"/>
      <c r="N32" s="222">
        <v>1.5</v>
      </c>
      <c r="O32" s="226">
        <v>1.5</v>
      </c>
      <c r="P32" s="224"/>
      <c r="Q32" s="62" t="s">
        <v>85</v>
      </c>
      <c r="R32" s="94">
        <v>4</v>
      </c>
      <c r="S32" s="101">
        <v>2</v>
      </c>
      <c r="T32" s="99">
        <v>2</v>
      </c>
      <c r="U32" s="99"/>
      <c r="V32" s="206"/>
      <c r="W32" s="206"/>
      <c r="X32" s="206"/>
      <c r="Y32" s="206"/>
    </row>
    <row r="33" spans="1:25" ht="16.5" customHeight="1" thickBot="1" x14ac:dyDescent="0.25">
      <c r="A33" s="54"/>
      <c r="B33" s="287"/>
      <c r="C33" s="55"/>
      <c r="D33" s="393"/>
      <c r="E33" s="384" t="s">
        <v>49</v>
      </c>
      <c r="F33" s="385"/>
      <c r="G33" s="386"/>
      <c r="H33" s="34">
        <f>H32+H30+H29</f>
        <v>114.3</v>
      </c>
      <c r="I33" s="34">
        <f>I32+I30+I29</f>
        <v>114.3</v>
      </c>
      <c r="J33" s="33"/>
      <c r="K33" s="23">
        <f>K32+K30+K29</f>
        <v>1.5</v>
      </c>
      <c r="L33" s="34">
        <f>L32+L30+L29</f>
        <v>1.5</v>
      </c>
      <c r="M33" s="80"/>
      <c r="N33" s="33">
        <f>N32+N30+N29</f>
        <v>1.5</v>
      </c>
      <c r="O33" s="34">
        <f>O32+O30+O29</f>
        <v>1.5</v>
      </c>
      <c r="P33" s="80"/>
      <c r="Q33" s="63" t="s">
        <v>84</v>
      </c>
      <c r="R33" s="273">
        <v>48</v>
      </c>
      <c r="S33" s="210">
        <v>4</v>
      </c>
      <c r="T33" s="276">
        <v>4</v>
      </c>
      <c r="U33" s="276"/>
      <c r="V33" s="206"/>
      <c r="W33" s="206"/>
      <c r="X33" s="206"/>
      <c r="Y33" s="206"/>
    </row>
    <row r="34" spans="1:25" ht="42.75" customHeight="1" x14ac:dyDescent="0.2">
      <c r="A34" s="52" t="s">
        <v>7</v>
      </c>
      <c r="B34" s="299" t="s">
        <v>7</v>
      </c>
      <c r="C34" s="53" t="s">
        <v>47</v>
      </c>
      <c r="D34" s="348" t="s">
        <v>80</v>
      </c>
      <c r="E34" s="380"/>
      <c r="F34" s="419" t="s">
        <v>19</v>
      </c>
      <c r="G34" s="300" t="s">
        <v>8</v>
      </c>
      <c r="H34" s="220">
        <v>7.9</v>
      </c>
      <c r="I34" s="220">
        <v>7.9</v>
      </c>
      <c r="J34" s="221">
        <f>+I34-H34</f>
        <v>0</v>
      </c>
      <c r="K34" s="301">
        <v>7.9</v>
      </c>
      <c r="L34" s="302">
        <v>7.9</v>
      </c>
      <c r="M34" s="216">
        <f>+L34-K34</f>
        <v>0</v>
      </c>
      <c r="N34" s="303">
        <v>7.9</v>
      </c>
      <c r="O34" s="302">
        <v>7.9</v>
      </c>
      <c r="P34" s="216">
        <f>+O34-N34</f>
        <v>0</v>
      </c>
      <c r="Q34" s="382" t="s">
        <v>41</v>
      </c>
      <c r="R34" s="43">
        <v>15</v>
      </c>
      <c r="S34" s="106">
        <v>15</v>
      </c>
      <c r="T34" s="26">
        <v>15</v>
      </c>
      <c r="U34" s="382"/>
      <c r="V34" s="207"/>
      <c r="W34" s="206"/>
      <c r="X34" s="206"/>
      <c r="Y34" s="206"/>
    </row>
    <row r="35" spans="1:25" ht="13.5" thickBot="1" x14ac:dyDescent="0.25">
      <c r="A35" s="52"/>
      <c r="B35" s="299"/>
      <c r="C35" s="53"/>
      <c r="D35" s="418"/>
      <c r="E35" s="381"/>
      <c r="F35" s="420"/>
      <c r="G35" s="69" t="s">
        <v>9</v>
      </c>
      <c r="H35" s="34">
        <f t="shared" ref="H35" si="7">H34</f>
        <v>7.9</v>
      </c>
      <c r="I35" s="34">
        <f t="shared" ref="I35:N35" si="8">I34</f>
        <v>7.9</v>
      </c>
      <c r="J35" s="58">
        <f t="shared" si="8"/>
        <v>0</v>
      </c>
      <c r="K35" s="59">
        <f t="shared" ref="K35" si="9">K34</f>
        <v>7.9</v>
      </c>
      <c r="L35" s="34">
        <f t="shared" si="8"/>
        <v>7.9</v>
      </c>
      <c r="M35" s="32">
        <f t="shared" si="8"/>
        <v>0</v>
      </c>
      <c r="N35" s="242">
        <f t="shared" si="8"/>
        <v>7.9</v>
      </c>
      <c r="O35" s="34">
        <f t="shared" ref="O35:P35" si="10">O34</f>
        <v>7.9</v>
      </c>
      <c r="P35" s="32">
        <f t="shared" si="10"/>
        <v>0</v>
      </c>
      <c r="Q35" s="390"/>
      <c r="R35" s="73"/>
      <c r="S35" s="102"/>
      <c r="T35" s="74"/>
      <c r="U35" s="383"/>
      <c r="V35" s="206"/>
      <c r="W35" s="206"/>
      <c r="X35" s="206"/>
      <c r="Y35" s="206"/>
    </row>
    <row r="36" spans="1:25" ht="30" customHeight="1" x14ac:dyDescent="0.2">
      <c r="A36" s="406" t="s">
        <v>7</v>
      </c>
      <c r="B36" s="408" t="s">
        <v>7</v>
      </c>
      <c r="C36" s="377" t="s">
        <v>50</v>
      </c>
      <c r="D36" s="410" t="s">
        <v>53</v>
      </c>
      <c r="E36" s="412" t="s">
        <v>39</v>
      </c>
      <c r="F36" s="288">
        <v>1</v>
      </c>
      <c r="G36" s="300" t="s">
        <v>8</v>
      </c>
      <c r="H36" s="220">
        <v>1.3</v>
      </c>
      <c r="I36" s="220">
        <v>1.3</v>
      </c>
      <c r="J36" s="221">
        <f>+I36-H36</f>
        <v>0</v>
      </c>
      <c r="K36" s="301">
        <v>1.3</v>
      </c>
      <c r="L36" s="302">
        <v>1.3</v>
      </c>
      <c r="M36" s="304">
        <f>+L36-K36</f>
        <v>0</v>
      </c>
      <c r="N36" s="303">
        <v>1.3</v>
      </c>
      <c r="O36" s="302">
        <v>1.3</v>
      </c>
      <c r="P36" s="216">
        <f>+O36-N36</f>
        <v>0</v>
      </c>
      <c r="Q36" s="382" t="s">
        <v>89</v>
      </c>
      <c r="R36" s="484">
        <v>9</v>
      </c>
      <c r="S36" s="486">
        <v>9</v>
      </c>
      <c r="T36" s="487">
        <v>9</v>
      </c>
      <c r="U36" s="488"/>
      <c r="V36" s="206"/>
      <c r="W36" s="206"/>
      <c r="X36" s="206"/>
      <c r="Y36" s="206"/>
    </row>
    <row r="37" spans="1:25" ht="14.25" customHeight="1" thickBot="1" x14ac:dyDescent="0.25">
      <c r="A37" s="407"/>
      <c r="B37" s="409"/>
      <c r="C37" s="363"/>
      <c r="D37" s="411"/>
      <c r="E37" s="413"/>
      <c r="F37" s="289"/>
      <c r="G37" s="219" t="s">
        <v>9</v>
      </c>
      <c r="H37" s="34">
        <f t="shared" ref="H37:P37" si="11">H36</f>
        <v>1.3</v>
      </c>
      <c r="I37" s="34">
        <f t="shared" si="11"/>
        <v>1.3</v>
      </c>
      <c r="J37" s="58">
        <f t="shared" si="11"/>
        <v>0</v>
      </c>
      <c r="K37" s="23">
        <f t="shared" si="11"/>
        <v>1.3</v>
      </c>
      <c r="L37" s="34">
        <f t="shared" si="11"/>
        <v>1.3</v>
      </c>
      <c r="M37" s="32">
        <f t="shared" si="11"/>
        <v>0</v>
      </c>
      <c r="N37" s="33">
        <f t="shared" si="11"/>
        <v>1.3</v>
      </c>
      <c r="O37" s="34">
        <f t="shared" si="11"/>
        <v>1.3</v>
      </c>
      <c r="P37" s="34">
        <f t="shared" si="11"/>
        <v>0</v>
      </c>
      <c r="Q37" s="383"/>
      <c r="R37" s="485"/>
      <c r="S37" s="369"/>
      <c r="T37" s="373"/>
      <c r="U37" s="489"/>
    </row>
    <row r="38" spans="1:25" ht="16.5" customHeight="1" x14ac:dyDescent="0.2">
      <c r="A38" s="284" t="s">
        <v>7</v>
      </c>
      <c r="B38" s="286" t="s">
        <v>7</v>
      </c>
      <c r="C38" s="377" t="s">
        <v>51</v>
      </c>
      <c r="D38" s="410" t="s">
        <v>62</v>
      </c>
      <c r="E38" s="414"/>
      <c r="F38" s="416" t="s">
        <v>19</v>
      </c>
      <c r="G38" s="300" t="s">
        <v>8</v>
      </c>
      <c r="H38" s="220"/>
      <c r="I38" s="220"/>
      <c r="J38" s="221"/>
      <c r="K38" s="296">
        <v>4</v>
      </c>
      <c r="L38" s="220">
        <v>4</v>
      </c>
      <c r="M38" s="216"/>
      <c r="N38" s="221"/>
      <c r="O38" s="220"/>
      <c r="P38" s="216"/>
      <c r="Q38" s="457" t="s">
        <v>59</v>
      </c>
      <c r="R38" s="459"/>
      <c r="S38" s="461">
        <v>1</v>
      </c>
      <c r="T38" s="463"/>
      <c r="U38" s="26"/>
    </row>
    <row r="39" spans="1:25" ht="15.75" customHeight="1" thickBot="1" x14ac:dyDescent="0.25">
      <c r="A39" s="285"/>
      <c r="B39" s="287"/>
      <c r="C39" s="363"/>
      <c r="D39" s="411"/>
      <c r="E39" s="415"/>
      <c r="F39" s="417"/>
      <c r="G39" s="219" t="s">
        <v>9</v>
      </c>
      <c r="H39" s="34"/>
      <c r="I39" s="34"/>
      <c r="J39" s="33"/>
      <c r="K39" s="23">
        <f t="shared" ref="K39" si="12">K38</f>
        <v>4</v>
      </c>
      <c r="L39" s="34">
        <f t="shared" ref="L39" si="13">L38</f>
        <v>4</v>
      </c>
      <c r="M39" s="80"/>
      <c r="N39" s="33"/>
      <c r="O39" s="34"/>
      <c r="P39" s="80"/>
      <c r="Q39" s="458"/>
      <c r="R39" s="460"/>
      <c r="S39" s="462"/>
      <c r="T39" s="464"/>
      <c r="U39" s="235"/>
    </row>
    <row r="40" spans="1:25" ht="42.75" customHeight="1" x14ac:dyDescent="0.2">
      <c r="A40" s="284" t="s">
        <v>7</v>
      </c>
      <c r="B40" s="286" t="s">
        <v>7</v>
      </c>
      <c r="C40" s="377" t="s">
        <v>75</v>
      </c>
      <c r="D40" s="410" t="s">
        <v>76</v>
      </c>
      <c r="E40" s="414"/>
      <c r="F40" s="416" t="s">
        <v>19</v>
      </c>
      <c r="G40" s="92" t="s">
        <v>8</v>
      </c>
      <c r="H40" s="220">
        <v>11.1</v>
      </c>
      <c r="I40" s="220">
        <v>11.1</v>
      </c>
      <c r="J40" s="221">
        <f>+I40-H40</f>
        <v>0</v>
      </c>
      <c r="K40" s="296"/>
      <c r="L40" s="220"/>
      <c r="M40" s="216"/>
      <c r="N40" s="221"/>
      <c r="O40" s="220"/>
      <c r="P40" s="216"/>
      <c r="Q40" s="93" t="s">
        <v>99</v>
      </c>
      <c r="R40" s="101">
        <v>1</v>
      </c>
      <c r="S40" s="251"/>
      <c r="T40" s="252"/>
      <c r="U40" s="308"/>
    </row>
    <row r="41" spans="1:25" ht="15" customHeight="1" x14ac:dyDescent="0.2">
      <c r="A41" s="298"/>
      <c r="B41" s="299"/>
      <c r="C41" s="362"/>
      <c r="D41" s="465"/>
      <c r="E41" s="466"/>
      <c r="F41" s="467"/>
      <c r="G41" s="198"/>
      <c r="H41" s="283"/>
      <c r="I41" s="297"/>
      <c r="J41" s="272"/>
      <c r="K41" s="283"/>
      <c r="L41" s="297"/>
      <c r="M41" s="250"/>
      <c r="N41" s="272"/>
      <c r="O41" s="297"/>
      <c r="P41" s="250"/>
      <c r="Q41" s="366" t="s">
        <v>100</v>
      </c>
      <c r="R41" s="305">
        <v>1500</v>
      </c>
      <c r="S41" s="281"/>
      <c r="T41" s="241"/>
      <c r="U41" s="490"/>
    </row>
    <row r="42" spans="1:25" ht="12" customHeight="1" x14ac:dyDescent="0.2">
      <c r="A42" s="298"/>
      <c r="B42" s="299"/>
      <c r="C42" s="362"/>
      <c r="D42" s="465"/>
      <c r="E42" s="466"/>
      <c r="F42" s="467"/>
      <c r="G42" s="111"/>
      <c r="H42" s="116"/>
      <c r="I42" s="227"/>
      <c r="J42" s="223"/>
      <c r="K42" s="116"/>
      <c r="L42" s="227"/>
      <c r="M42" s="225"/>
      <c r="N42" s="223"/>
      <c r="O42" s="227"/>
      <c r="P42" s="225"/>
      <c r="Q42" s="493"/>
      <c r="R42" s="254"/>
      <c r="S42" s="255"/>
      <c r="T42" s="256"/>
      <c r="U42" s="491"/>
    </row>
    <row r="43" spans="1:25" ht="16.5" customHeight="1" thickBot="1" x14ac:dyDescent="0.25">
      <c r="A43" s="285"/>
      <c r="B43" s="287"/>
      <c r="C43" s="363"/>
      <c r="D43" s="411"/>
      <c r="E43" s="415"/>
      <c r="F43" s="417"/>
      <c r="G43" s="219" t="s">
        <v>9</v>
      </c>
      <c r="H43" s="23">
        <f>SUM(H40:H42)</f>
        <v>11.1</v>
      </c>
      <c r="I43" s="34">
        <f>SUM(I40:I42)</f>
        <v>11.1</v>
      </c>
      <c r="J43" s="34">
        <f>SUM(J40:J42)</f>
        <v>0</v>
      </c>
      <c r="K43" s="23"/>
      <c r="L43" s="34"/>
      <c r="M43" s="80"/>
      <c r="N43" s="33"/>
      <c r="O43" s="34"/>
      <c r="P43" s="80"/>
      <c r="Q43" s="367"/>
      <c r="R43" s="237"/>
      <c r="S43" s="238"/>
      <c r="T43" s="253"/>
      <c r="U43" s="492"/>
    </row>
    <row r="44" spans="1:25" ht="13.5" customHeight="1" thickBot="1" x14ac:dyDescent="0.25">
      <c r="A44" s="30" t="s">
        <v>7</v>
      </c>
      <c r="B44" s="29" t="s">
        <v>7</v>
      </c>
      <c r="C44" s="452" t="s">
        <v>12</v>
      </c>
      <c r="D44" s="453"/>
      <c r="E44" s="453"/>
      <c r="F44" s="453"/>
      <c r="G44" s="453"/>
      <c r="H44" s="39">
        <f t="shared" ref="H44:P44" si="14">H39+H37+H35+H33+H24+H18+H16+H43</f>
        <v>196.49999999999997</v>
      </c>
      <c r="I44" s="138">
        <f t="shared" si="14"/>
        <v>194.79999999999998</v>
      </c>
      <c r="J44" s="138">
        <f t="shared" si="14"/>
        <v>-1.6999999999999993</v>
      </c>
      <c r="K44" s="39">
        <f t="shared" si="14"/>
        <v>73.5</v>
      </c>
      <c r="L44" s="138">
        <f t="shared" si="14"/>
        <v>73.5</v>
      </c>
      <c r="M44" s="138">
        <f t="shared" si="14"/>
        <v>0</v>
      </c>
      <c r="N44" s="39">
        <f t="shared" si="14"/>
        <v>86</v>
      </c>
      <c r="O44" s="138">
        <f t="shared" si="14"/>
        <v>86</v>
      </c>
      <c r="P44" s="138">
        <f t="shared" si="14"/>
        <v>0</v>
      </c>
      <c r="Q44" s="454"/>
      <c r="R44" s="455"/>
      <c r="S44" s="455"/>
      <c r="T44" s="455"/>
      <c r="U44" s="456"/>
    </row>
    <row r="45" spans="1:25" ht="13.5" customHeight="1" thickBot="1" x14ac:dyDescent="0.25">
      <c r="A45" s="30" t="s">
        <v>7</v>
      </c>
      <c r="B45" s="447" t="s">
        <v>13</v>
      </c>
      <c r="C45" s="448"/>
      <c r="D45" s="448"/>
      <c r="E45" s="448"/>
      <c r="F45" s="448"/>
      <c r="G45" s="448"/>
      <c r="H45" s="40">
        <f>H44</f>
        <v>196.49999999999997</v>
      </c>
      <c r="I45" s="72">
        <f>I44</f>
        <v>194.79999999999998</v>
      </c>
      <c r="J45" s="72">
        <f>J44</f>
        <v>-1.6999999999999993</v>
      </c>
      <c r="K45" s="40">
        <f t="shared" ref="K45:M45" si="15">K44</f>
        <v>73.5</v>
      </c>
      <c r="L45" s="72">
        <f t="shared" si="15"/>
        <v>73.5</v>
      </c>
      <c r="M45" s="72">
        <f t="shared" si="15"/>
        <v>0</v>
      </c>
      <c r="N45" s="40">
        <f t="shared" ref="N45" si="16">N44</f>
        <v>86</v>
      </c>
      <c r="O45" s="72">
        <f t="shared" ref="O45:P45" si="17">O44</f>
        <v>86</v>
      </c>
      <c r="P45" s="72">
        <f t="shared" si="17"/>
        <v>0</v>
      </c>
      <c r="Q45" s="449"/>
      <c r="R45" s="450"/>
      <c r="S45" s="450"/>
      <c r="T45" s="450"/>
      <c r="U45" s="451"/>
    </row>
    <row r="46" spans="1:25" ht="13.5" thickBot="1" x14ac:dyDescent="0.25">
      <c r="A46" s="16" t="s">
        <v>16</v>
      </c>
      <c r="B46" s="427" t="s">
        <v>14</v>
      </c>
      <c r="C46" s="428"/>
      <c r="D46" s="428"/>
      <c r="E46" s="428"/>
      <c r="F46" s="428"/>
      <c r="G46" s="428"/>
      <c r="H46" s="35">
        <f t="shared" ref="H46" si="18">H45</f>
        <v>196.49999999999997</v>
      </c>
      <c r="I46" s="36">
        <f t="shared" ref="I46:M46" si="19">I45</f>
        <v>194.79999999999998</v>
      </c>
      <c r="J46" s="36">
        <f t="shared" si="19"/>
        <v>-1.6999999999999993</v>
      </c>
      <c r="K46" s="35">
        <f t="shared" si="19"/>
        <v>73.5</v>
      </c>
      <c r="L46" s="36">
        <f t="shared" si="19"/>
        <v>73.5</v>
      </c>
      <c r="M46" s="36">
        <f t="shared" si="19"/>
        <v>0</v>
      </c>
      <c r="N46" s="31">
        <f t="shared" ref="N46:P46" si="20">N45</f>
        <v>86</v>
      </c>
      <c r="O46" s="36">
        <f t="shared" si="20"/>
        <v>86</v>
      </c>
      <c r="P46" s="36">
        <f t="shared" si="20"/>
        <v>0</v>
      </c>
      <c r="Q46" s="429"/>
      <c r="R46" s="430"/>
      <c r="S46" s="430"/>
      <c r="T46" s="430"/>
      <c r="U46" s="431"/>
    </row>
    <row r="47" spans="1:25" ht="25.5" customHeight="1" thickBot="1" x14ac:dyDescent="0.25">
      <c r="A47" s="17"/>
      <c r="B47" s="90"/>
      <c r="C47" s="1"/>
      <c r="D47" s="432" t="s">
        <v>18</v>
      </c>
      <c r="E47" s="432"/>
      <c r="F47" s="432"/>
      <c r="G47" s="432"/>
      <c r="H47" s="433"/>
      <c r="I47" s="433"/>
      <c r="J47" s="433"/>
      <c r="K47" s="433"/>
      <c r="L47" s="433"/>
      <c r="M47" s="433"/>
      <c r="N47" s="290"/>
      <c r="O47" s="290"/>
      <c r="P47" s="290"/>
      <c r="Q47" s="8"/>
      <c r="R47" s="9"/>
      <c r="S47" s="9"/>
      <c r="T47" s="9"/>
      <c r="U47" s="9"/>
    </row>
    <row r="48" spans="1:25" ht="102" customHeight="1" thickBot="1" x14ac:dyDescent="0.25">
      <c r="A48" s="434" t="s">
        <v>15</v>
      </c>
      <c r="B48" s="435"/>
      <c r="C48" s="435"/>
      <c r="D48" s="435"/>
      <c r="E48" s="435"/>
      <c r="F48" s="435"/>
      <c r="G48" s="436"/>
      <c r="H48" s="229" t="s">
        <v>91</v>
      </c>
      <c r="I48" s="230" t="s">
        <v>97</v>
      </c>
      <c r="J48" s="295" t="s">
        <v>96</v>
      </c>
      <c r="K48" s="229" t="s">
        <v>105</v>
      </c>
      <c r="L48" s="230" t="s">
        <v>106</v>
      </c>
      <c r="M48" s="295" t="s">
        <v>96</v>
      </c>
      <c r="N48" s="229" t="s">
        <v>107</v>
      </c>
      <c r="O48" s="230" t="s">
        <v>108</v>
      </c>
      <c r="P48" s="269" t="s">
        <v>96</v>
      </c>
      <c r="Q48" s="10"/>
      <c r="R48" s="11"/>
      <c r="S48" s="11"/>
      <c r="T48" s="11"/>
      <c r="U48" s="11"/>
    </row>
    <row r="49" spans="1:21" ht="15.75" customHeight="1" thickBot="1" x14ac:dyDescent="0.25">
      <c r="A49" s="437" t="s">
        <v>17</v>
      </c>
      <c r="B49" s="438"/>
      <c r="C49" s="438"/>
      <c r="D49" s="438"/>
      <c r="E49" s="438"/>
      <c r="F49" s="438"/>
      <c r="G49" s="439"/>
      <c r="H49" s="131">
        <f t="shared" ref="H49:P49" si="21">SUM(H50:H52)</f>
        <v>196.5</v>
      </c>
      <c r="I49" s="135">
        <f t="shared" si="21"/>
        <v>194.8</v>
      </c>
      <c r="J49" s="135">
        <f t="shared" si="21"/>
        <v>-1.6999999999999886</v>
      </c>
      <c r="K49" s="131">
        <f t="shared" si="21"/>
        <v>73.5</v>
      </c>
      <c r="L49" s="107">
        <f t="shared" si="21"/>
        <v>73.5</v>
      </c>
      <c r="M49" s="107">
        <f t="shared" si="21"/>
        <v>0</v>
      </c>
      <c r="N49" s="180">
        <f t="shared" si="21"/>
        <v>86</v>
      </c>
      <c r="O49" s="135">
        <f t="shared" si="21"/>
        <v>86</v>
      </c>
      <c r="P49" s="258">
        <f t="shared" si="21"/>
        <v>0</v>
      </c>
      <c r="Q49" s="10"/>
      <c r="R49" s="11"/>
      <c r="S49" s="11"/>
      <c r="T49" s="11"/>
      <c r="U49" s="11"/>
    </row>
    <row r="50" spans="1:21" x14ac:dyDescent="0.2">
      <c r="A50" s="440" t="s">
        <v>24</v>
      </c>
      <c r="B50" s="441"/>
      <c r="C50" s="441"/>
      <c r="D50" s="441"/>
      <c r="E50" s="441"/>
      <c r="F50" s="441"/>
      <c r="G50" s="442"/>
      <c r="H50" s="283">
        <f>SUMIF(G13:G44,"sb",H13:H44)</f>
        <v>185.8</v>
      </c>
      <c r="I50" s="297">
        <f>SUMIF(G13:G44,"sb",I13:I44)</f>
        <v>184.10000000000002</v>
      </c>
      <c r="J50" s="272">
        <f>+I50-H50</f>
        <v>-1.6999999999999886</v>
      </c>
      <c r="K50" s="283">
        <f>SUMIF(G13:G44,"sb",K13:K44)</f>
        <v>73.5</v>
      </c>
      <c r="L50" s="57">
        <f>SUMIF(G13:G44,"sb",L13:L44)</f>
        <v>73.5</v>
      </c>
      <c r="M50" s="203">
        <f>+L50-K50</f>
        <v>0</v>
      </c>
      <c r="N50" s="243">
        <f>SUMIF(G13:G44,"sb",N13:N44)</f>
        <v>86</v>
      </c>
      <c r="O50" s="297">
        <f>SUMIF(G13:G44,"sb",O13:O44)</f>
        <v>86</v>
      </c>
      <c r="P50" s="250">
        <f>+O50-N50</f>
        <v>0</v>
      </c>
      <c r="Q50" s="10"/>
      <c r="R50" s="11"/>
      <c r="S50" s="11"/>
      <c r="T50" s="11"/>
      <c r="U50" s="11"/>
    </row>
    <row r="51" spans="1:21" x14ac:dyDescent="0.2">
      <c r="A51" s="443" t="s">
        <v>93</v>
      </c>
      <c r="B51" s="444"/>
      <c r="C51" s="444"/>
      <c r="D51" s="444"/>
      <c r="E51" s="444"/>
      <c r="F51" s="444"/>
      <c r="G51" s="445"/>
      <c r="H51" s="65">
        <f>SUMIF(G14:G45,"sb(l)",H14:H45)</f>
        <v>4.2</v>
      </c>
      <c r="I51" s="42">
        <f>SUMIF(G14:G45,"sb(l)",I14:I45)</f>
        <v>4.2</v>
      </c>
      <c r="J51" s="81"/>
      <c r="K51" s="65"/>
      <c r="L51" s="205"/>
      <c r="M51" s="66"/>
      <c r="N51" s="110"/>
      <c r="O51" s="42"/>
      <c r="P51" s="81"/>
      <c r="Q51" s="10"/>
      <c r="R51" s="11"/>
      <c r="S51" s="11"/>
      <c r="T51" s="11"/>
      <c r="U51" s="11"/>
    </row>
    <row r="52" spans="1:21" ht="27.75" customHeight="1" thickBot="1" x14ac:dyDescent="0.25">
      <c r="A52" s="424" t="s">
        <v>83</v>
      </c>
      <c r="B52" s="425"/>
      <c r="C52" s="425"/>
      <c r="D52" s="425"/>
      <c r="E52" s="425"/>
      <c r="F52" s="425"/>
      <c r="G52" s="426"/>
      <c r="H52" s="100">
        <f>SUMIF(G15:G45,"sb(esa)",H15:H45)</f>
        <v>6.5</v>
      </c>
      <c r="I52" s="226">
        <f>SUMIF(G15:G45,"sb(esa)",I15:I45)</f>
        <v>6.5</v>
      </c>
      <c r="J52" s="222"/>
      <c r="K52" s="132"/>
      <c r="L52" s="177"/>
      <c r="M52" s="244"/>
      <c r="N52" s="246"/>
      <c r="O52" s="134"/>
      <c r="P52" s="245"/>
      <c r="Q52" s="10"/>
      <c r="R52" s="11"/>
      <c r="S52" s="11"/>
      <c r="T52" s="11"/>
      <c r="U52" s="11"/>
    </row>
    <row r="53" spans="1:21" ht="13.5" thickBot="1" x14ac:dyDescent="0.25">
      <c r="A53" s="421" t="s">
        <v>9</v>
      </c>
      <c r="B53" s="422"/>
      <c r="C53" s="422"/>
      <c r="D53" s="422"/>
      <c r="E53" s="422"/>
      <c r="F53" s="422"/>
      <c r="G53" s="423"/>
      <c r="H53" s="133">
        <f>H49</f>
        <v>196.5</v>
      </c>
      <c r="I53" s="136">
        <f>I49</f>
        <v>194.8</v>
      </c>
      <c r="J53" s="136">
        <f>J49</f>
        <v>-1.6999999999999886</v>
      </c>
      <c r="K53" s="133">
        <f t="shared" ref="K53:M53" si="22">K49</f>
        <v>73.5</v>
      </c>
      <c r="L53" s="108">
        <f t="shared" si="22"/>
        <v>73.5</v>
      </c>
      <c r="M53" s="108">
        <f t="shared" si="22"/>
        <v>0</v>
      </c>
      <c r="N53" s="181">
        <f t="shared" ref="N53" si="23">N49</f>
        <v>86</v>
      </c>
      <c r="O53" s="136">
        <f t="shared" ref="O53:P53" si="24">O49</f>
        <v>86</v>
      </c>
      <c r="P53" s="257">
        <f t="shared" si="24"/>
        <v>0</v>
      </c>
      <c r="Q53" s="10"/>
      <c r="R53" s="11"/>
      <c r="S53" s="11"/>
      <c r="T53" s="11"/>
      <c r="U53" s="11"/>
    </row>
    <row r="56" spans="1:21" x14ac:dyDescent="0.2">
      <c r="F56" s="311" t="s">
        <v>90</v>
      </c>
      <c r="G56" s="311"/>
      <c r="H56" s="311"/>
      <c r="I56" s="311"/>
      <c r="J56" s="311"/>
      <c r="K56" s="311"/>
      <c r="L56" s="311"/>
      <c r="M56" s="311"/>
      <c r="N56" s="311"/>
      <c r="O56" s="311"/>
      <c r="P56" s="311"/>
    </row>
  </sheetData>
  <mergeCells count="105">
    <mergeCell ref="A53:G53"/>
    <mergeCell ref="F56:P56"/>
    <mergeCell ref="I6:I8"/>
    <mergeCell ref="I21:I23"/>
    <mergeCell ref="J6:J8"/>
    <mergeCell ref="D47:M47"/>
    <mergeCell ref="A48:G48"/>
    <mergeCell ref="A49:G49"/>
    <mergeCell ref="A50:G50"/>
    <mergeCell ref="A51:G51"/>
    <mergeCell ref="A52:G52"/>
    <mergeCell ref="C44:G44"/>
    <mergeCell ref="B45:G45"/>
    <mergeCell ref="C38:C39"/>
    <mergeCell ref="D38:D39"/>
    <mergeCell ref="E38:E39"/>
    <mergeCell ref="F38:F39"/>
    <mergeCell ref="D30:D31"/>
    <mergeCell ref="D32:D33"/>
    <mergeCell ref="E33:G33"/>
    <mergeCell ref="D34:D35"/>
    <mergeCell ref="E34:E35"/>
    <mergeCell ref="F34:F35"/>
    <mergeCell ref="E25:E29"/>
    <mergeCell ref="B46:G46"/>
    <mergeCell ref="Q46:U46"/>
    <mergeCell ref="Q38:Q39"/>
    <mergeCell ref="R38:R39"/>
    <mergeCell ref="S38:S39"/>
    <mergeCell ref="C40:C43"/>
    <mergeCell ref="D40:D43"/>
    <mergeCell ref="E40:E43"/>
    <mergeCell ref="F40:F43"/>
    <mergeCell ref="Q44:U44"/>
    <mergeCell ref="T38:T39"/>
    <mergeCell ref="U41:U43"/>
    <mergeCell ref="Q41:Q43"/>
    <mergeCell ref="Q34:Q35"/>
    <mergeCell ref="A36:A37"/>
    <mergeCell ref="B36:B37"/>
    <mergeCell ref="C36:C37"/>
    <mergeCell ref="D36:D37"/>
    <mergeCell ref="E36:E37"/>
    <mergeCell ref="Q36:Q37"/>
    <mergeCell ref="E24:G24"/>
    <mergeCell ref="Q45:U45"/>
    <mergeCell ref="R36:R37"/>
    <mergeCell ref="S36:S37"/>
    <mergeCell ref="T36:T37"/>
    <mergeCell ref="U36:U37"/>
    <mergeCell ref="U34:U35"/>
    <mergeCell ref="Q26:Q28"/>
    <mergeCell ref="Q23:Q24"/>
    <mergeCell ref="Q15:Q16"/>
    <mergeCell ref="R15:R16"/>
    <mergeCell ref="S15:S16"/>
    <mergeCell ref="K21:K23"/>
    <mergeCell ref="L21:L23"/>
    <mergeCell ref="O21:O23"/>
    <mergeCell ref="T21:T22"/>
    <mergeCell ref="Q21:Q22"/>
    <mergeCell ref="R21:R22"/>
    <mergeCell ref="S21:S22"/>
    <mergeCell ref="Q1:U1"/>
    <mergeCell ref="A2:U2"/>
    <mergeCell ref="A3:U3"/>
    <mergeCell ref="A4:U4"/>
    <mergeCell ref="R5:U5"/>
    <mergeCell ref="F6:F8"/>
    <mergeCell ref="G6:G8"/>
    <mergeCell ref="H6:H8"/>
    <mergeCell ref="N6:N8"/>
    <mergeCell ref="U6:U8"/>
    <mergeCell ref="Q6:T6"/>
    <mergeCell ref="R7:T7"/>
    <mergeCell ref="Q7:Q8"/>
    <mergeCell ref="K6:K8"/>
    <mergeCell ref="L6:L8"/>
    <mergeCell ref="M6:M8"/>
    <mergeCell ref="O6:O8"/>
    <mergeCell ref="P6:P8"/>
    <mergeCell ref="A9:U9"/>
    <mergeCell ref="A10:U10"/>
    <mergeCell ref="B11:U11"/>
    <mergeCell ref="C12:U12"/>
    <mergeCell ref="D26:D28"/>
    <mergeCell ref="U13:U16"/>
    <mergeCell ref="A6:A8"/>
    <mergeCell ref="B6:B8"/>
    <mergeCell ref="C6:C8"/>
    <mergeCell ref="D6:D8"/>
    <mergeCell ref="E6:E8"/>
    <mergeCell ref="D21:D23"/>
    <mergeCell ref="G21:G23"/>
    <mergeCell ref="H21:H23"/>
    <mergeCell ref="N21:N23"/>
    <mergeCell ref="C17:C18"/>
    <mergeCell ref="D17:D18"/>
    <mergeCell ref="E17:E18"/>
    <mergeCell ref="U17:U18"/>
    <mergeCell ref="T15:T16"/>
    <mergeCell ref="Q17:Q18"/>
    <mergeCell ref="E16:G16"/>
    <mergeCell ref="C15:C16"/>
    <mergeCell ref="D15:D16"/>
  </mergeCells>
  <printOptions horizontalCentered="1"/>
  <pageMargins left="0.11811023622047245" right="0.11811023622047245" top="0.74803149606299213" bottom="0.35433070866141736" header="0.31496062992125984" footer="0.31496062992125984"/>
  <pageSetup paperSize="9" scale="80" orientation="landscape" r:id="rId1"/>
  <rowBreaks count="2" manualBreakCount="2">
    <brk id="20" max="20" man="1"/>
    <brk id="46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valdydojai</vt:lpstr>
      <vt:lpstr>9 programa</vt:lpstr>
      <vt:lpstr>Lyginamasis</vt:lpstr>
      <vt:lpstr>'9 programa'!Print_Area</vt:lpstr>
      <vt:lpstr>Lyginamasis!Print_Area</vt:lpstr>
      <vt:lpstr>'9 programa'!Print_Titles</vt:lpstr>
      <vt:lpstr>Lyginamasis!Print_Titles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Snieguole Kacerauskaite</cp:lastModifiedBy>
  <cp:lastPrinted>2018-10-25T07:15:03Z</cp:lastPrinted>
  <dcterms:created xsi:type="dcterms:W3CDTF">2005-11-15T09:07:30Z</dcterms:created>
  <dcterms:modified xsi:type="dcterms:W3CDTF">2018-10-25T07:15:07Z</dcterms:modified>
</cp:coreProperties>
</file>