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LUOSNIS\Kmsa\Strateginio planavimo skyrius\SVP PLANAI\2019-2021 SVP\SPRENDIMO PROJEKTAS\SENIŪNAIČIAMS\"/>
    </mc:Choice>
  </mc:AlternateContent>
  <bookViews>
    <workbookView xWindow="0" yWindow="0" windowWidth="28800" windowHeight="12300" tabRatio="764"/>
  </bookViews>
  <sheets>
    <sheet name="8 programa" sheetId="12" r:id="rId1"/>
  </sheets>
  <definedNames>
    <definedName name="_xlnm.Print_Area" localSheetId="0">'8 programa'!$A$1:$N$177</definedName>
    <definedName name="_xlnm.Print_Titles" localSheetId="0">'8 programa'!$6:$9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7" i="12" l="1"/>
  <c r="I37" i="12"/>
  <c r="J49" i="12"/>
  <c r="I149" i="12" l="1"/>
  <c r="J149" i="12"/>
  <c r="H149" i="12"/>
  <c r="I127" i="12"/>
  <c r="J127" i="12"/>
  <c r="H127" i="12"/>
  <c r="H99" i="12"/>
  <c r="I83" i="12"/>
  <c r="J83" i="12"/>
  <c r="H83" i="12"/>
  <c r="H14" i="12" l="1"/>
  <c r="H22" i="12" l="1"/>
  <c r="J173" i="12" l="1"/>
  <c r="I173" i="12"/>
  <c r="H173" i="12"/>
  <c r="J172" i="12"/>
  <c r="I172" i="12"/>
  <c r="H172" i="12"/>
  <c r="J170" i="12"/>
  <c r="I170" i="12"/>
  <c r="H170" i="12"/>
  <c r="J169" i="12"/>
  <c r="I169" i="12"/>
  <c r="H169" i="12"/>
  <c r="J167" i="12"/>
  <c r="I167" i="12"/>
  <c r="H167" i="12"/>
  <c r="J165" i="12"/>
  <c r="I165" i="12"/>
  <c r="H165" i="12"/>
  <c r="J164" i="12"/>
  <c r="I164" i="12"/>
  <c r="H164" i="12"/>
  <c r="H163" i="12"/>
  <c r="H162" i="12"/>
  <c r="J154" i="12"/>
  <c r="I154" i="12"/>
  <c r="H154" i="12"/>
  <c r="J134" i="12"/>
  <c r="I134" i="12"/>
  <c r="H134" i="12"/>
  <c r="J101" i="12"/>
  <c r="I101" i="12"/>
  <c r="H101" i="12"/>
  <c r="J99" i="12"/>
  <c r="I99" i="12"/>
  <c r="N80" i="12"/>
  <c r="M80" i="12"/>
  <c r="L80" i="12"/>
  <c r="I46" i="12"/>
  <c r="H46" i="12"/>
  <c r="J40" i="12"/>
  <c r="I40" i="12"/>
  <c r="H40" i="12"/>
  <c r="J36" i="12"/>
  <c r="I36" i="12"/>
  <c r="H36" i="12"/>
  <c r="H34" i="12"/>
  <c r="J31" i="12"/>
  <c r="I31" i="12"/>
  <c r="H31" i="12"/>
  <c r="J27" i="12"/>
  <c r="I27" i="12"/>
  <c r="H27" i="12"/>
  <c r="J22" i="12"/>
  <c r="I22" i="12"/>
  <c r="J155" i="12" l="1"/>
  <c r="H155" i="12"/>
  <c r="H47" i="12"/>
  <c r="I155" i="12"/>
  <c r="I171" i="12"/>
  <c r="J171" i="12"/>
  <c r="H128" i="12"/>
  <c r="I128" i="12"/>
  <c r="H171" i="12"/>
  <c r="H161" i="12"/>
  <c r="H160" i="12" s="1"/>
  <c r="H174" i="12" s="1"/>
  <c r="I161" i="12"/>
  <c r="I160" i="12" s="1"/>
  <c r="I47" i="12"/>
  <c r="J161" i="12"/>
  <c r="J160" i="12" s="1"/>
  <c r="J47" i="12"/>
  <c r="J128" i="12"/>
  <c r="J174" i="12" l="1"/>
  <c r="I174" i="12"/>
  <c r="I156" i="12"/>
  <c r="I157" i="12" s="1"/>
  <c r="J156" i="12"/>
  <c r="J157" i="12" s="1"/>
  <c r="H156" i="12"/>
  <c r="H157" i="12" s="1"/>
</calcChain>
</file>

<file path=xl/comments1.xml><?xml version="1.0" encoding="utf-8"?>
<comments xmlns="http://schemas.openxmlformats.org/spreadsheetml/2006/main">
  <authors>
    <author>Dangirutė Pareigytė</author>
    <author>Snieguole Kacerauskaite</author>
    <author>Sniega</author>
  </authors>
  <commentList>
    <comment ref="D14" authorId="0" shapeId="0">
      <text>
        <r>
          <rPr>
            <b/>
            <sz val="9"/>
            <color indexed="81"/>
            <rFont val="Tahoma"/>
            <family val="2"/>
            <charset val="186"/>
          </rPr>
          <t xml:space="preserve">Dangirutė Šakinienė:
</t>
        </r>
        <r>
          <rPr>
            <sz val="9"/>
            <color indexed="81"/>
            <rFont val="Tahoma"/>
            <family val="2"/>
            <charset val="186"/>
          </rPr>
          <t>1.</t>
        </r>
        <r>
          <rPr>
            <b/>
            <sz val="9"/>
            <color indexed="81"/>
            <rFont val="Tahoma"/>
            <family val="2"/>
            <charset val="186"/>
          </rPr>
          <t xml:space="preserve"> </t>
        </r>
        <r>
          <rPr>
            <sz val="9"/>
            <color indexed="81"/>
            <rFont val="Tahoma"/>
            <family val="2"/>
            <charset val="186"/>
          </rPr>
          <t>Kultūros ir meno projektų sričių dalinis finansavimas 379,5
2. Teatrinės veiklos programų dalinis finansavimas 190,0
3. Tęstinių tarptautinių meno renginių dalinis finansavimas 40,0</t>
        </r>
        <r>
          <rPr>
            <sz val="9"/>
            <color indexed="81"/>
            <rFont val="Tahoma"/>
            <family val="2"/>
            <charset val="186"/>
          </rPr>
          <t xml:space="preserve">
4. Muzikinės veiklos programų dalinis finansavimas 25,0
5. Jūrinės kultūros tarptautinių tęstinių programų dalinis finansavimas 106,6 (SB)
</t>
        </r>
        <r>
          <rPr>
            <b/>
            <sz val="9"/>
            <color indexed="81"/>
            <rFont val="Tahoma"/>
            <family val="2"/>
            <charset val="186"/>
          </rPr>
          <t>IŠ VISO: 741,1</t>
        </r>
      </text>
    </comment>
    <comment ref="K16" authorId="1" shapeId="0">
      <text>
        <r>
          <rPr>
            <sz val="9"/>
            <color indexed="81"/>
            <rFont val="Tahoma"/>
            <family val="2"/>
            <charset val="186"/>
          </rPr>
          <t>Scenos menų, kūrybinių industrijų, vizualiųjų menų, jūrinės kultūros ir edukacijos, kultūros edukacijos, menininkų rezidencijų, bendruomeninių projektų ir istorinės atminties bei etninės kultūros sričių projektai</t>
        </r>
      </text>
    </comment>
    <comment ref="K17" authorId="1" shapeId="0">
      <text>
        <r>
          <rPr>
            <sz val="9"/>
            <color indexed="81"/>
            <rFont val="Tahoma"/>
            <family val="2"/>
            <charset val="186"/>
          </rPr>
          <t>Teatrinės veiklos, muzikinės veiklos, tęstinių tarptautinių meno renginių, jūrinės kultūros tarptautnių tęstinių programų</t>
        </r>
      </text>
    </comment>
    <comment ref="D23" authorId="1" shapeId="0">
      <text>
        <r>
          <rPr>
            <sz val="9"/>
            <color indexed="81"/>
            <rFont val="Tahoma"/>
            <family val="2"/>
            <charset val="186"/>
          </rPr>
          <t>1. Pasirengimas „The Tall Ships Races“ programai ir jos  įgyvendinimas 31,2
2. Narystės mokestis organizacijai „Sail Training international“ 40,0
IŠ VISO: 71,4</t>
        </r>
      </text>
    </comment>
    <comment ref="H23" authorId="1" shapeId="0">
      <text>
        <r>
          <rPr>
            <sz val="9"/>
            <color indexed="81"/>
            <rFont val="Tahoma"/>
            <family val="2"/>
            <charset val="186"/>
          </rPr>
          <t xml:space="preserve">Iš jų 40,0 - narystės mokestis organizacijai „Sail Training international“ </t>
        </r>
      </text>
    </comment>
    <comment ref="L32" authorId="1" shapeId="0">
      <text>
        <r>
          <rPr>
            <sz val="9"/>
            <color indexed="81"/>
            <rFont val="Tahoma"/>
            <family val="2"/>
            <charset val="186"/>
          </rPr>
          <t xml:space="preserve">Tarptautinis lėlių teatro festivalis „Materia Magica“, 
XIX tarptautinis gatvės teatrų festivalis „Šermukšnis“, 
Klaipėdos pilies džiazo festivalis, 
XLII festivalis „Klaipėdos muzikos pavasaris“, 
Tarptautinis festivalis „Muzikinis rugpjūtis pajūryje“, 
Tarptautinis šiuolaikinio meno festivalis „Plartforma“, 
Tarptautinis teatro festivalis „Jauno teatro dienos“
</t>
        </r>
      </text>
    </comment>
    <comment ref="E71" authorId="2" shapeId="0">
      <text>
        <r>
          <rPr>
            <sz val="9"/>
            <color indexed="81"/>
            <rFont val="Tahoma"/>
            <family val="2"/>
            <charset val="186"/>
          </rPr>
          <t xml:space="preserve">"Modernizuoti Mažosios Lietuvos istorijos muziejaus ekspozicijas"
</t>
        </r>
      </text>
    </comment>
    <comment ref="D85" authorId="1" shapeId="0">
      <text>
        <r>
          <rPr>
            <b/>
            <sz val="9"/>
            <color indexed="81"/>
            <rFont val="Tahoma"/>
            <family val="2"/>
            <charset val="186"/>
          </rPr>
          <t>Snieguole Kacerauskaite:</t>
        </r>
        <r>
          <rPr>
            <sz val="9"/>
            <color indexed="81"/>
            <rFont val="Tahoma"/>
            <family val="2"/>
            <charset val="186"/>
          </rPr>
          <t xml:space="preserve">
Taikos pr. 70, Debreceno g . 48</t>
        </r>
      </text>
    </comment>
    <comment ref="K118" authorId="1" shapeId="0">
      <text>
        <r>
          <rPr>
            <b/>
            <sz val="9"/>
            <color indexed="81"/>
            <rFont val="Tahoma"/>
            <family val="2"/>
            <charset val="186"/>
          </rPr>
          <t>Renovuoti 2 pastatai vienuolyno teritorijoje -</t>
        </r>
        <r>
          <rPr>
            <sz val="9"/>
            <color indexed="81"/>
            <rFont val="Tahoma"/>
            <family val="2"/>
            <charset val="186"/>
          </rPr>
          <t xml:space="preserve"> </t>
        </r>
        <r>
          <rPr>
            <b/>
            <i/>
            <sz val="9"/>
            <color indexed="81"/>
            <rFont val="Tahoma"/>
            <family val="2"/>
            <charset val="186"/>
          </rPr>
          <t>koplyčios</t>
        </r>
        <r>
          <rPr>
            <sz val="9"/>
            <color indexed="81"/>
            <rFont val="Tahoma"/>
            <family val="2"/>
            <charset val="186"/>
          </rPr>
          <t xml:space="preserve"> pritaikymas muzikinei – koncertinei veiklai (kapitalinis remontas įrengiant šildymo, vėsinimo, vėdinimo, drėkinimo sistemas) ir Klaipėdos Šv. Pranciškaus Asyžiečio </t>
        </r>
        <r>
          <rPr>
            <b/>
            <i/>
            <sz val="9"/>
            <color indexed="81"/>
            <rFont val="Tahoma"/>
            <family val="2"/>
            <charset val="186"/>
          </rPr>
          <t>vienuolyno patalpų</t>
        </r>
        <r>
          <rPr>
            <sz val="9"/>
            <color indexed="81"/>
            <rFont val="Tahoma"/>
            <family val="2"/>
            <charset val="186"/>
          </rPr>
          <t xml:space="preserve"> pritaikymas galerijai (kapitalinis remontas)
</t>
        </r>
      </text>
    </comment>
    <comment ref="E130" authorId="2" shapeId="0">
      <text>
        <r>
          <rPr>
            <sz val="9"/>
            <color indexed="81"/>
            <rFont val="Tahoma"/>
            <family val="2"/>
            <charset val="186"/>
          </rPr>
          <t xml:space="preserve">"Sukurti ir viešinti pažintinius maršrutus, integruoti juos į tarptautinius kultūros ir turizmo kelius"
</t>
        </r>
      </text>
    </comment>
  </commentList>
</comments>
</file>

<file path=xl/sharedStrings.xml><?xml version="1.0" encoding="utf-8"?>
<sst xmlns="http://schemas.openxmlformats.org/spreadsheetml/2006/main" count="304" uniqueCount="206">
  <si>
    <t>KULTŪROS PLĖTROS PROGRAMOS (NR. 08)</t>
  </si>
  <si>
    <t xml:space="preserve"> TIKSLŲ, UŽDAVINIŲ, PRIEMONIŲ, PRIEMONIŲ IŠLAIDŲ IR PRODUKTO KRITERIJŲ SUVESTINĖ</t>
  </si>
  <si>
    <t>Programos tikslo kodas</t>
  </si>
  <si>
    <t>Uždavinio kodas</t>
  </si>
  <si>
    <t>Priemonės kodas</t>
  </si>
  <si>
    <t>Pavadinimas</t>
  </si>
  <si>
    <t>Priemonės požymis</t>
  </si>
  <si>
    <t>Asignavimų valdytojo kodas</t>
  </si>
  <si>
    <t>Finansavimo šaltinis</t>
  </si>
  <si>
    <t>2019-ųjų metų lėšų projektas</t>
  </si>
  <si>
    <t>2020-ųjų metų lėšų projektas</t>
  </si>
  <si>
    <t>Produkto kriterijaus</t>
  </si>
  <si>
    <t>2019-ieji metai</t>
  </si>
  <si>
    <t>2020-ieji metai</t>
  </si>
  <si>
    <t>Strateginis tikslas 03. Užtikrinti gyventojams aukštą švietimo, kultūros, socialinių, sporto ir sveikatos apsaugos paslaugų kokybę ir prieinamumą</t>
  </si>
  <si>
    <t xml:space="preserve">08 Kultūros plėtros programa </t>
  </si>
  <si>
    <t>01</t>
  </si>
  <si>
    <t>Skatinti miesto bendruomenės kultūrinį ir kūrybinį aktyvumą bei gerinti kultūrinių paslaugų prieinamumą ir kokybę</t>
  </si>
  <si>
    <t>Remti kūrybinių organizacijų iniciatyvas ir miesto švenčių organizavimą</t>
  </si>
  <si>
    <t>P5</t>
  </si>
  <si>
    <t>SB</t>
  </si>
  <si>
    <t>Iš viso:</t>
  </si>
  <si>
    <t>02</t>
  </si>
  <si>
    <t>2</t>
  </si>
  <si>
    <t>SB(VR)</t>
  </si>
  <si>
    <t>Surengta Jūros šventė</t>
  </si>
  <si>
    <t xml:space="preserve">Surengta regata „Baltic Sail“ </t>
  </si>
  <si>
    <t>03</t>
  </si>
  <si>
    <t>04</t>
  </si>
  <si>
    <t>Kultūros ir meno projektų vertinimas ir administravimas:</t>
  </si>
  <si>
    <t>Kultūros ir meno projektų vertinimo paslaugų pirkimas</t>
  </si>
  <si>
    <t>Ekspertų skaičius</t>
  </si>
  <si>
    <t>Kultūros ir meno projektų administravimo programos įdiegimas</t>
  </si>
  <si>
    <t>Įdiegta programa, proc.</t>
  </si>
  <si>
    <t>05</t>
  </si>
  <si>
    <t>Reprezentacinių Klaipėdos festivalių dalinis finansavimas</t>
  </si>
  <si>
    <t xml:space="preserve">Iš dalies finansuota festivalių, skaičius </t>
  </si>
  <si>
    <t xml:space="preserve">Įgyvendinta edukacinių projektų, skaičius </t>
  </si>
  <si>
    <t>06</t>
  </si>
  <si>
    <t>Skirta kultūros ir meno stipendijų, skaičius</t>
  </si>
  <si>
    <t>07</t>
  </si>
  <si>
    <t>08</t>
  </si>
  <si>
    <t xml:space="preserve">Išleista leidinių, skaičius </t>
  </si>
  <si>
    <t xml:space="preserve">Parengta paroda, proc. </t>
  </si>
  <si>
    <t xml:space="preserve">Surganizuota meistriškumo sesijų, skaičius </t>
  </si>
  <si>
    <t xml:space="preserve">Pastatyta naujų šokių, skaičius </t>
  </si>
  <si>
    <t>Iš viso uždaviniui:</t>
  </si>
  <si>
    <t>Užtikrinti kultūros įstaigų veiklą ir atnaujinti viešąsias kultūros erdves</t>
  </si>
  <si>
    <t>Kultūros įstaigų veiklos organizavimas:</t>
  </si>
  <si>
    <t>Lankytojų skaičius, tūkst.</t>
  </si>
  <si>
    <t>SB(SP)</t>
  </si>
  <si>
    <t>SB(ESA)</t>
  </si>
  <si>
    <t>ES</t>
  </si>
  <si>
    <t xml:space="preserve">BĮ Klaipėdos miesto savivaldybės kultūros centro Žvejų rūmų veiklos organizavimas  </t>
  </si>
  <si>
    <t xml:space="preserve">BĮ Klaipėdos miesto savivaldybės koncertinės įstaigos Klaipėdos koncertų salės veiklos organizavimas  </t>
  </si>
  <si>
    <t>BĮ Klaipėdos miesto savivaldybės tautinių kultūrų centro veiklos organizavimas</t>
  </si>
  <si>
    <t>Dokumentų išduotis bibliotekoje, tūkst.</t>
  </si>
  <si>
    <t xml:space="preserve"> - projekto „Esminis tradicinės industrijos pokytis į kūrybines industrijas – darnios regioninės plėtros pagrindas“ įgyvendinimas</t>
  </si>
  <si>
    <t xml:space="preserve"> - informacinės-kūrybinės zonos įrengimas Parodų rūmų fojė, Didžioji Vandens g. 2</t>
  </si>
  <si>
    <t xml:space="preserve">Atlikta fojė renovacija, proc. </t>
  </si>
  <si>
    <t>Įrengta iformacinė-kūrybinė zona, proc.</t>
  </si>
  <si>
    <t>3.3.2.5., 3.32.7.</t>
  </si>
  <si>
    <t xml:space="preserve"> -  Mažosios Lietuvos istorijos muziejaus istorijos laikotarpio XX a. ir Etnografijos ekspozicijų įrengimas Didžioji Vandens g. 2</t>
  </si>
  <si>
    <t>Įrengta ekspozicija, vnt.</t>
  </si>
  <si>
    <t>BĮ Klaipėdos miesto savivaldybės etnokultūros centro veiklos organizavimas</t>
  </si>
  <si>
    <t>Centralizuotas paviršinių (lietaus) nuotekų tvarkymas (paslaugos apmokėjimas)</t>
  </si>
  <si>
    <t>Įstaigų skaičius</t>
  </si>
  <si>
    <t>Kultūros įstaigų remontas:</t>
  </si>
  <si>
    <t>BĮ Klaipėdos kultūrų komunikacijų centro patalpų remontas</t>
  </si>
  <si>
    <t>Atliktas stogo remontas, 100 kv. m, proc.</t>
  </si>
  <si>
    <t>Bendruomenės centro-bibliotekos (Molo g. 60) pastato kapitalinis remontas</t>
  </si>
  <si>
    <t>Atlikta remonto darbų, proc.</t>
  </si>
  <si>
    <t>Lifto įrengimas Bendruomenės namuose Debreceno g. 48</t>
  </si>
  <si>
    <t>Įrengtas liftas, vnt.</t>
  </si>
  <si>
    <t>BĮ Klaipėdos miesto savivaldybės koncertinės įstaigos Klaipėdos koncertų salės pastato ir patalpų remontas</t>
  </si>
  <si>
    <t xml:space="preserve">Parengtas kapitalinio remonto techninis projektas, vnt. </t>
  </si>
  <si>
    <t>Atlikta kapitalinio remonto darbų, proc.</t>
  </si>
  <si>
    <t>BĮ Klaipėdos miesto savivaldybės etnokultūros centro  remontas</t>
  </si>
  <si>
    <t>Kultūros įstaigų  patalpų šildymas</t>
  </si>
  <si>
    <t xml:space="preserve">Šîldoma įstaigų, įstaigų skaičius  </t>
  </si>
  <si>
    <t>SB(L)</t>
  </si>
  <si>
    <t>Kultūros objektų infrastruktūros modernizavimas:</t>
  </si>
  <si>
    <t xml:space="preserve">Vasaros koncertų estrados architektūrinės idėjos konkurso organizavimas </t>
  </si>
  <si>
    <t>Įvykdytas architektūrinės idėjos pasiūlymų konkursas, vnt.</t>
  </si>
  <si>
    <t xml:space="preserve">Modernaus bendruomenės centro-bibliotekos statyba pietinėje miesto dalyje  </t>
  </si>
  <si>
    <t>Kt</t>
  </si>
  <si>
    <t>Parengtas techninis projektas, vnt.</t>
  </si>
  <si>
    <t>Atlikta rangos darbų, proc.</t>
  </si>
  <si>
    <t>Projekto „Klaipėdos miesto savivaldybės viešosios bibliotekos „Kauno atžalyno“ filialas – naujos galimybės mažiems ir dideliems“ įgyvendinimas</t>
  </si>
  <si>
    <t>Atlikta rekonstravimo darbų,  proc.</t>
  </si>
  <si>
    <t>Įsigyta baldų, įrangos, proc.</t>
  </si>
  <si>
    <t xml:space="preserve">Fachverkinės architektūros pastatų komplekso (Bažnyčių g. 4 / Daržų g. 10, Bažnyčių g. 6, Vežėjų g. 4, Aukštoji g. 1 / Didžioji Vandens g. 2) tvarkyba </t>
  </si>
  <si>
    <t>Kultūrų diasporos centro infrastruktūros kompleksinė plėtra (socialinio kultūrinio klasterio „Vilties miestas“ infrastruktūros  kompleksinė plėtra)</t>
  </si>
  <si>
    <t>Modernizuoti du kultūros infrastruktūros objektai (koplyčia ir vienuolyno patalpos)</t>
  </si>
  <si>
    <t>Kultūros centro Žvejų rūmų modernizavimo koncepcijos parengimas</t>
  </si>
  <si>
    <t>Parengta koncepcija</t>
  </si>
  <si>
    <t>Formuoti miesto kultūrinį tapatumą, integruotą į Baltijos jūros regiono kultūrinę erdvę</t>
  </si>
  <si>
    <t>Kultūrinio turizmo maršrutų formavimas:</t>
  </si>
  <si>
    <t>3.2.2.2.</t>
  </si>
  <si>
    <t xml:space="preserve">Atviras virtualus ubanistikos muziejus </t>
  </si>
  <si>
    <t>Valstybinės ir tarptautinės reikšmės kultūrinių projektų įgyvendinimas</t>
  </si>
  <si>
    <t xml:space="preserve">3.3.1.4. </t>
  </si>
  <si>
    <t xml:space="preserve">Klaipėdos miesto kultūros rinkodaros programos įgyvendinimas ir miesto kultūrą pristatančių objektų gamyba  </t>
  </si>
  <si>
    <t>Įgyvendinama Klaipėdos kultūros rinkodaros programa</t>
  </si>
  <si>
    <t>Unikalių lankytojų platformoje „Kultūros uostas“ skaičius  per metus</t>
  </si>
  <si>
    <t xml:space="preserve">Platformos „Kultūros uostas“ „Facebook“ sekėjų skaičius </t>
  </si>
  <si>
    <t xml:space="preserve">Kultūrinės veiklos tyrimų ir stebėsenos vykdymas </t>
  </si>
  <si>
    <t>Kultūros lauko tyrimų skaičius</t>
  </si>
  <si>
    <t xml:space="preserve">Klaipėdos kultūros ir meno kūrėjų kompetencijų ugdymo poreikio tyrimų skaičius </t>
  </si>
  <si>
    <t>Iš viso tikslui:</t>
  </si>
  <si>
    <t>Iš viso programai:</t>
  </si>
  <si>
    <t>Finansavimo šaltinių suvestinė</t>
  </si>
  <si>
    <t>Finansavimo šaltiniai</t>
  </si>
  <si>
    <t>2019 m. lėšų projektas</t>
  </si>
  <si>
    <t>2020 m. lėšų projektas</t>
  </si>
  <si>
    <t>SAVIVALDYBĖS LĖŠOS, IŠ VISO</t>
  </si>
  <si>
    <r>
      <t xml:space="preserve">Savivaldybės biudžeto lėšos </t>
    </r>
    <r>
      <rPr>
        <b/>
        <sz val="10"/>
        <rFont val="Times New Roman"/>
        <family val="1"/>
        <charset val="186"/>
      </rPr>
      <t>SB</t>
    </r>
  </si>
  <si>
    <r>
      <t xml:space="preserve">Savivaldybės biudžeto apyvartos lėšos ES finansinės paramos programų laikinam lėšų stygiui dengti  </t>
    </r>
    <r>
      <rPr>
        <b/>
        <sz val="10"/>
        <rFont val="Times New Roman"/>
        <family val="1"/>
        <charset val="186"/>
      </rPr>
      <t>SB(ESA)</t>
    </r>
  </si>
  <si>
    <r>
      <t xml:space="preserve">Apyvartos lėšų likutis </t>
    </r>
    <r>
      <rPr>
        <b/>
        <sz val="10"/>
        <rFont val="Times New Roman"/>
        <family val="1"/>
        <charset val="186"/>
      </rPr>
      <t>SB(L)</t>
    </r>
  </si>
  <si>
    <r>
      <t xml:space="preserve">Vietinės rinkliavos lėšos </t>
    </r>
    <r>
      <rPr>
        <b/>
        <sz val="10"/>
        <rFont val="Times New Roman"/>
        <family val="1"/>
        <charset val="186"/>
      </rPr>
      <t>SB(VR)</t>
    </r>
  </si>
  <si>
    <r>
      <t xml:space="preserve">Specialiosios programos lėšos (pajamos už atsitiktines paslaugas) </t>
    </r>
    <r>
      <rPr>
        <b/>
        <sz val="10"/>
        <rFont val="Times New Roman"/>
        <family val="1"/>
        <charset val="186"/>
      </rPr>
      <t>SB(SP)</t>
    </r>
  </si>
  <si>
    <r>
      <t xml:space="preserve">Pajamų imokų likutis </t>
    </r>
    <r>
      <rPr>
        <b/>
        <sz val="10"/>
        <rFont val="Times New Roman"/>
        <family val="1"/>
        <charset val="186"/>
      </rPr>
      <t>SB(SPL)</t>
    </r>
  </si>
  <si>
    <t>KITOS LĖŠOS, IŠ VISO</t>
  </si>
  <si>
    <r>
      <t xml:space="preserve">Europos Sąjungos paramos lėšos </t>
    </r>
    <r>
      <rPr>
        <b/>
        <sz val="10"/>
        <rFont val="Times New Roman"/>
        <family val="1"/>
        <charset val="186"/>
      </rPr>
      <t>ES</t>
    </r>
  </si>
  <si>
    <r>
      <t xml:space="preserve">Kiti finansavimo šaltiniai </t>
    </r>
    <r>
      <rPr>
        <b/>
        <sz val="10"/>
        <rFont val="Times New Roman"/>
        <family val="1"/>
        <charset val="186"/>
      </rPr>
      <t>Kt</t>
    </r>
  </si>
  <si>
    <r>
      <t xml:space="preserve">Vietinės rinkliavos lėšų likutis </t>
    </r>
    <r>
      <rPr>
        <b/>
        <sz val="10"/>
        <rFont val="Times New Roman"/>
        <family val="1"/>
        <charset val="186"/>
      </rPr>
      <t>SB(VRL)</t>
    </r>
  </si>
  <si>
    <t>Pristatyta filmų, skaičius</t>
  </si>
  <si>
    <t>SB(ES)</t>
  </si>
  <si>
    <r>
      <t xml:space="preserve">Europos Sąjungos paramos lėšos, kurios įtrauktos į Savivaldybės biudžetą </t>
    </r>
    <r>
      <rPr>
        <b/>
        <sz val="10"/>
        <rFont val="Times New Roman"/>
        <family val="1"/>
        <charset val="186"/>
      </rPr>
      <t>SB(ES)</t>
    </r>
  </si>
  <si>
    <t>______________________________________</t>
  </si>
  <si>
    <t>2021-ųjų metų lėšų projektas</t>
  </si>
  <si>
    <t>2021 m. lėšų projektas</t>
  </si>
  <si>
    <t>2021-ieji metai</t>
  </si>
  <si>
    <t>Kultūros ir meno sričių ir programų projektų dalinis finansavimas</t>
  </si>
  <si>
    <t>Iš dalies finansuota sričių projektų, skaičius</t>
  </si>
  <si>
    <t>Iš dalies finansuota programų projektų, skaičius</t>
  </si>
  <si>
    <t>Apsilankiusiųjų Jūros šventės  renginiuose dalyvių skaičius, tūkst.</t>
  </si>
  <si>
    <t>Dalyvavusių „Baltic Sail“ regatoje laivų, skaičius</t>
  </si>
  <si>
    <t xml:space="preserve">Didžiųjų burlaivių lenktynėse dalyvavusių buriavimo praktikantų skaičius </t>
  </si>
  <si>
    <t>Didižiųjų burlaivių lenktynėse apsilankiusių turistų, skaičius tūkst.</t>
  </si>
  <si>
    <t xml:space="preserve">Stipendijų mokėjimas kultūros ir meno kūrėjams </t>
  </si>
  <si>
    <t xml:space="preserve">Įgyvendintų projektų, skaičius </t>
  </si>
  <si>
    <t>Suorganizuotų renginių, skaičius</t>
  </si>
  <si>
    <t>Edukacinio modulio parengimas ir  įgyvendinimas, vnt.</t>
  </si>
  <si>
    <t xml:space="preserve"> - projekto kultūrinių kompetencijų ugdymo modelio moksleiviams parengimas ir įgyvendinimas</t>
  </si>
  <si>
    <t>Dalyvaujančių įstaigų skaičius</t>
  </si>
  <si>
    <t>Parengiamųjų seminarų skaičius</t>
  </si>
  <si>
    <t>BĮ Klaipėdos miesto savivaldybės kultūros centro Žvejų rūmų patalpų remontas</t>
  </si>
  <si>
    <t>Įrengta kondicionavimo sistema Bendruomenės namų žiūrovų salėje, proc</t>
  </si>
  <si>
    <t>Vasaros estrados einamasis remontas, objektų skaičius</t>
  </si>
  <si>
    <t>Elektros instaliacijos remontas I ir II a. ekspozicinėse salėse, proc.</t>
  </si>
  <si>
    <r>
      <t>Atliktas stogo remontas, m</t>
    </r>
    <r>
      <rPr>
        <vertAlign val="superscript"/>
        <sz val="10"/>
        <rFont val="Times New Roman"/>
        <family val="1"/>
        <charset val="186"/>
      </rPr>
      <t>2</t>
    </r>
  </si>
  <si>
    <t>Tautinių kultūrų centro stogo remontas (K. Donelaičio g. 6B)</t>
  </si>
  <si>
    <t>Sudaryta urbanistinių maršrutų, skaičius</t>
  </si>
  <si>
    <t>Suroganizuota ekskursijų, skaičius</t>
  </si>
  <si>
    <t>Parengta ir atspausdinta urbanistinių žemėlapių, skaičius</t>
  </si>
  <si>
    <t>Administruojama interneto svetainių, skaičius</t>
  </si>
  <si>
    <t>Turistų apsilankiusių Klaipėdoje festivalio metu, skaičius tūkst.</t>
  </si>
  <si>
    <t xml:space="preserve">Senųjų istorinių burlaivių įveiklinimo programos įgyvendinimas </t>
  </si>
  <si>
    <t>Programos dalyvių, skaičius</t>
  </si>
  <si>
    <t>Parengta jūrinės kultūros edukacijos senuosiuose burlaiviuose programos metodika, skaičius</t>
  </si>
  <si>
    <t>Visų tautybių gyventojų kultūrinės sąveikos didnimas</t>
  </si>
  <si>
    <t xml:space="preserve">Diskusijose dalyvavusių asmenų, skaičius </t>
  </si>
  <si>
    <t xml:space="preserve">Parengtų leidinio rankraščių, skaičius </t>
  </si>
  <si>
    <t>Išleistų leidinių, skaičius</t>
  </si>
  <si>
    <t xml:space="preserve">Suorganizuota diskusijų, skaičius </t>
  </si>
  <si>
    <t xml:space="preserve">Atlikta tyrimų, skaičius </t>
  </si>
  <si>
    <r>
      <t>Kulūros centro Žvejų rūmai stogo anstato apskardinimas skarda, m</t>
    </r>
    <r>
      <rPr>
        <vertAlign val="superscript"/>
        <sz val="10"/>
        <rFont val="Times New Roman"/>
        <family val="1"/>
        <charset val="186"/>
      </rPr>
      <t>2</t>
    </r>
  </si>
  <si>
    <r>
      <t>Scenos grindų remontas Žvejų rūmų didžiojoje salėje, m</t>
    </r>
    <r>
      <rPr>
        <vertAlign val="superscript"/>
        <sz val="10"/>
        <rFont val="Times New Roman"/>
        <family val="1"/>
        <charset val="186"/>
      </rPr>
      <t>2</t>
    </r>
  </si>
  <si>
    <r>
      <t>Atliktas einamasis remontas, m</t>
    </r>
    <r>
      <rPr>
        <vertAlign val="superscript"/>
        <sz val="10"/>
        <rFont val="Times New Roman"/>
        <family val="1"/>
        <charset val="186"/>
      </rPr>
      <t>2</t>
    </r>
  </si>
  <si>
    <r>
      <t xml:space="preserve">Viešosios bibliotekos filialų  einamasis remontas (2018 m. – Tilžės g. 9, 11, Danės g. 7, J. Janonio g. 9, </t>
    </r>
    <r>
      <rPr>
        <b/>
        <sz val="10"/>
        <rFont val="Times New Roman"/>
        <family val="1"/>
        <charset val="186"/>
      </rPr>
      <t>2019 m. – Šlaito g. 10, Tilžės g. 9</t>
    </r>
    <r>
      <rPr>
        <sz val="10"/>
        <rFont val="Times New Roman"/>
        <family val="1"/>
        <charset val="186"/>
      </rPr>
      <t>)</t>
    </r>
  </si>
  <si>
    <t>Vasaros estrados infrastruktūros  einamasis remontas (Liepojos g. 1)</t>
  </si>
  <si>
    <t>Atlikta langų ir fasado remonto darbų, proc.</t>
  </si>
  <si>
    <t>SB(P)</t>
  </si>
  <si>
    <r>
      <t xml:space="preserve">Savivaldybės paskolų lėšos </t>
    </r>
    <r>
      <rPr>
        <b/>
        <sz val="10"/>
        <rFont val="Times New Roman"/>
        <family val="1"/>
        <charset val="186"/>
      </rPr>
      <t>SB(P)</t>
    </r>
  </si>
  <si>
    <t>Prancūzų ir lietuvių koprodukcinių projektų įgyvendinimas</t>
  </si>
  <si>
    <t>I</t>
  </si>
  <si>
    <t xml:space="preserve">Pasirengimas lenktynių įgyvendinimui, proc. </t>
  </si>
  <si>
    <t xml:space="preserve">Klaipėdoje apsilankiusių burlaivių skaičius </t>
  </si>
  <si>
    <t xml:space="preserve">Didžiųjų burlaivių lenktynėse dalyvavusių sąvanorių, skaičius </t>
  </si>
  <si>
    <t>Apdovanojimo ceremonijų, skaičius</t>
  </si>
  <si>
    <t>Pagamintų apdovanojimų ir memorialinių objektų, skaičius</t>
  </si>
  <si>
    <t>Miestui aktualių renginių skaičius</t>
  </si>
  <si>
    <t>Dalyvavimas Europos Tarybos sertifikuotų kulūros kelių programose</t>
  </si>
  <si>
    <t>Kultūros kelio programos įgyvendinimas, proc.</t>
  </si>
  <si>
    <t>Įrengta ekspozicija, proc.</t>
  </si>
  <si>
    <t xml:space="preserve">Dalyvavimas Europos folkloro festivalyje „Europeada“ </t>
  </si>
  <si>
    <t>Miestui aktualių renginių organizavimas</t>
  </si>
  <si>
    <t>Pasirengimas „The Tall Ships Races“ programai</t>
  </si>
  <si>
    <t>Programos „Lietuvos valstybės šimtmečio minėjimo Klaipėdoje“ įgyvendinimas</t>
  </si>
  <si>
    <t>Pasirengimas festivalio įgyvendinimui, proc.</t>
  </si>
  <si>
    <r>
      <t xml:space="preserve">Savivaldybės biudžeto lėšų likutis </t>
    </r>
    <r>
      <rPr>
        <b/>
        <sz val="10"/>
        <rFont val="Times New Roman"/>
        <family val="1"/>
        <charset val="186"/>
      </rPr>
      <t>SB(L)</t>
    </r>
  </si>
  <si>
    <t>Netlygintinai suteiktų paslaugų kompensavimas</t>
  </si>
  <si>
    <t>Kompensuota bilietų, skaičius, tūkst.</t>
  </si>
  <si>
    <t>Nemokamai suteikta patalpų, kartai (Koncertų salė, KKKC, Žvejų rūmai ir MLIM)</t>
  </si>
  <si>
    <t xml:space="preserve">Atliktas filialo Tilžės g. 9 remontas, proc. </t>
  </si>
  <si>
    <t xml:space="preserve">Atliktas filialo Šlaito g. 10 remontas, proc. </t>
  </si>
  <si>
    <t>Parengtas Bendruomenės namų remonto techninis projektas, proc</t>
  </si>
  <si>
    <t xml:space="preserve"> 2019–2021 M. KLAIPĖDOS MIESTO SAVIVALDYBĖS</t>
  </si>
  <si>
    <t>Klaipėdos miesto savivaldybės kultūros plėtros  programos (Nr. 8) aprašymo                                       priedas</t>
  </si>
  <si>
    <t xml:space="preserve">Suorganizuota paroda </t>
  </si>
  <si>
    <t xml:space="preserve">Festivalio dalyvių skaičius </t>
  </si>
  <si>
    <t>BĮ Klaipėdos miesto savivaldybės viešosios bibliotekos veiklos organizavimas</t>
  </si>
  <si>
    <t>BĮ Klaipėdos kultūrų komunikacijų centro veiklos organizavimas, iš jų:</t>
  </si>
  <si>
    <t>BĮ Klaipėdos miesto savivaldybės Mažosios Lietuvos istorijos muziejaus veiklos organizavimas, iš jų:</t>
  </si>
  <si>
    <r>
      <t xml:space="preserve"> </t>
    </r>
    <r>
      <rPr>
        <i/>
        <sz val="10"/>
        <rFont val="Times New Roman"/>
        <family val="1"/>
        <charset val="186"/>
      </rPr>
      <t>- Ekspozicijos projektavimas ir įrengimas piliavietės šiaurinėje kurtinoje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</si>
</sst>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6" formatCode="#,##0.0"/>
    <numFmt numFmtId="167" formatCode="0.0"/>
    <numFmt numFmtId="168" formatCode="[$-409]General"/>
    <numFmt numFmtId="169" formatCode="[$-409]#,##0"/>
  </numFmts>
  <fonts count="26" x14ac:knownFonts="1">
    <font>
      <sz val="10"/>
      <name val="Arial"/>
      <charset val="186"/>
    </font>
    <font>
      <sz val="11"/>
      <color theme="1"/>
      <name val="Calibri"/>
      <family val="2"/>
      <charset val="186"/>
      <scheme val="minor"/>
    </font>
    <font>
      <sz val="10"/>
      <name val="Times New Roman"/>
      <family val="1"/>
      <charset val="186"/>
    </font>
    <font>
      <sz val="12"/>
      <name val="Times New Roman"/>
      <family val="1"/>
    </font>
    <font>
      <sz val="12"/>
      <name val="Times New Roman"/>
      <family val="1"/>
      <charset val="186"/>
    </font>
    <font>
      <b/>
      <sz val="12"/>
      <name val="Times New Roman"/>
      <family val="1"/>
      <charset val="186"/>
    </font>
    <font>
      <b/>
      <sz val="12"/>
      <name val="Times New Roman"/>
      <family val="1"/>
    </font>
    <font>
      <sz val="12"/>
      <name val="Arial"/>
      <family val="2"/>
      <charset val="186"/>
    </font>
    <font>
      <sz val="10"/>
      <name val="Times New Roman"/>
      <family val="1"/>
    </font>
    <font>
      <b/>
      <sz val="10"/>
      <name val="Times New Roman"/>
      <family val="1"/>
      <charset val="186"/>
    </font>
    <font>
      <sz val="9"/>
      <name val="Times New Roman"/>
      <family val="1"/>
      <charset val="186"/>
    </font>
    <font>
      <i/>
      <sz val="10"/>
      <name val="Times New Roman"/>
      <family val="1"/>
      <charset val="186"/>
    </font>
    <font>
      <b/>
      <i/>
      <sz val="10"/>
      <name val="Times New Roman"/>
      <family val="1"/>
      <charset val="186"/>
    </font>
    <font>
      <b/>
      <u/>
      <sz val="10"/>
      <name val="Times New Roman"/>
      <family val="1"/>
      <charset val="186"/>
    </font>
    <font>
      <sz val="10"/>
      <name val="Arial"/>
      <family val="2"/>
      <charset val="186"/>
    </font>
    <font>
      <b/>
      <u/>
      <sz val="10"/>
      <name val="Times New Roman"/>
      <family val="1"/>
    </font>
    <font>
      <b/>
      <sz val="10"/>
      <name val="Times New Roman"/>
      <family val="1"/>
    </font>
    <font>
      <b/>
      <sz val="9"/>
      <color indexed="81"/>
      <name val="Tahoma"/>
      <family val="2"/>
      <charset val="186"/>
    </font>
    <font>
      <sz val="9"/>
      <color indexed="81"/>
      <name val="Tahoma"/>
      <family val="2"/>
      <charset val="186"/>
    </font>
    <font>
      <b/>
      <i/>
      <sz val="9"/>
      <color indexed="81"/>
      <name val="Tahoma"/>
      <family val="2"/>
      <charset val="186"/>
    </font>
    <font>
      <vertAlign val="superscript"/>
      <sz val="10"/>
      <name val="Times New Roman"/>
      <family val="1"/>
      <charset val="186"/>
    </font>
    <font>
      <sz val="11"/>
      <color rgb="FF000000"/>
      <name val="Calibri"/>
      <family val="2"/>
      <charset val="186"/>
    </font>
    <font>
      <sz val="11"/>
      <color theme="1"/>
      <name val="Calibri"/>
      <family val="2"/>
      <scheme val="minor"/>
    </font>
    <font>
      <sz val="10"/>
      <name val="Arial"/>
      <family val="2"/>
    </font>
    <font>
      <sz val="11"/>
      <name val="Times New Roman"/>
      <family val="1"/>
      <charset val="186"/>
    </font>
    <font>
      <sz val="11"/>
      <color rgb="FF9C0006"/>
      <name val="Calibri"/>
      <family val="2"/>
      <charset val="186"/>
      <scheme val="minor"/>
    </font>
  </fonts>
  <fills count="15">
    <fill>
      <patternFill patternType="none"/>
    </fill>
    <fill>
      <patternFill patternType="gray125"/>
    </fill>
    <fill>
      <patternFill patternType="solid">
        <fgColor indexed="45"/>
        <bgColor indexed="64"/>
      </patternFill>
    </fill>
    <fill>
      <patternFill patternType="solid">
        <fgColor indexed="13"/>
        <bgColor indexed="64"/>
      </patternFill>
    </fill>
    <fill>
      <patternFill patternType="solid">
        <fgColor indexed="44"/>
        <bgColor indexed="64"/>
      </patternFill>
    </fill>
    <fill>
      <patternFill patternType="solid">
        <fgColor indexed="42"/>
        <bgColor indexed="64"/>
      </patternFill>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rgb="FF99CCFF"/>
        <bgColor indexed="64"/>
      </patternFill>
    </fill>
    <fill>
      <patternFill patternType="solid">
        <fgColor rgb="FFBCF6BD"/>
        <bgColor indexed="64"/>
      </patternFill>
    </fill>
    <fill>
      <patternFill patternType="solid">
        <fgColor rgb="FFCCFFCC"/>
        <bgColor indexed="64"/>
      </patternFill>
    </fill>
    <fill>
      <patternFill patternType="solid">
        <fgColor rgb="FFFFFFFF"/>
        <bgColor rgb="FFFFFFFF"/>
      </patternFill>
    </fill>
    <fill>
      <patternFill patternType="solid">
        <fgColor theme="0"/>
        <bgColor rgb="FFD9D9D9"/>
      </patternFill>
    </fill>
    <fill>
      <patternFill patternType="solid">
        <fgColor rgb="FFFFC7CE"/>
      </patternFill>
    </fill>
  </fills>
  <borders count="82">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medium">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rgb="FF000000"/>
      </left>
      <right style="medium">
        <color indexed="64"/>
      </right>
      <top style="thin">
        <color rgb="FF000000"/>
      </top>
      <bottom/>
      <diagonal/>
    </border>
    <border>
      <left style="thin">
        <color rgb="FF000000"/>
      </left>
      <right/>
      <top style="thin">
        <color rgb="FF000000"/>
      </top>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thin">
        <color rgb="FF000000"/>
      </bottom>
      <diagonal/>
    </border>
    <border>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diagonal/>
    </border>
    <border>
      <left style="thin">
        <color indexed="64"/>
      </left>
      <right style="thin">
        <color rgb="FF000000"/>
      </right>
      <top/>
      <bottom/>
      <diagonal/>
    </border>
  </borders>
  <cellStyleXfs count="11">
    <xf numFmtId="0" fontId="0" fillId="0" borderId="0"/>
    <xf numFmtId="0" fontId="14" fillId="0" borderId="0"/>
    <xf numFmtId="0" fontId="14" fillId="0" borderId="0">
      <alignment vertical="center"/>
    </xf>
    <xf numFmtId="168" fontId="21" fillId="0" borderId="0" applyBorder="0" applyProtection="0"/>
    <xf numFmtId="0" fontId="14" fillId="0" borderId="0"/>
    <xf numFmtId="0" fontId="14" fillId="0" borderId="0"/>
    <xf numFmtId="0" fontId="22" fillId="0" borderId="0"/>
    <xf numFmtId="0" fontId="23" fillId="0" borderId="0"/>
    <xf numFmtId="0" fontId="1" fillId="0" borderId="0"/>
    <xf numFmtId="0" fontId="14" fillId="0" borderId="0"/>
    <xf numFmtId="0" fontId="25" fillId="14" borderId="0" applyNumberFormat="0" applyBorder="0" applyAlignment="0" applyProtection="0"/>
  </cellStyleXfs>
  <cellXfs count="822">
    <xf numFmtId="0" fontId="0" fillId="0" borderId="0" xfId="0"/>
    <xf numFmtId="49" fontId="2" fillId="0" borderId="0" xfId="0" applyNumberFormat="1" applyFont="1" applyAlignment="1">
      <alignment vertical="top"/>
    </xf>
    <xf numFmtId="49" fontId="2" fillId="0" borderId="0" xfId="0" applyNumberFormat="1" applyFont="1" applyAlignment="1">
      <alignment horizontal="center" vertical="top"/>
    </xf>
    <xf numFmtId="3" fontId="2" fillId="0" borderId="0" xfId="0" applyNumberFormat="1" applyFont="1" applyAlignment="1">
      <alignment horizontal="center" vertical="top"/>
    </xf>
    <xf numFmtId="166" fontId="2" fillId="0" borderId="0" xfId="0" applyNumberFormat="1" applyFont="1" applyAlignment="1">
      <alignment horizontal="center" vertical="top"/>
    </xf>
    <xf numFmtId="3" fontId="2" fillId="0" borderId="0" xfId="0" applyNumberFormat="1" applyFont="1" applyBorder="1" applyAlignment="1">
      <alignment vertical="top"/>
    </xf>
    <xf numFmtId="3" fontId="3" fillId="0" borderId="0" xfId="0" applyNumberFormat="1" applyFont="1" applyBorder="1" applyAlignment="1">
      <alignment vertical="top"/>
    </xf>
    <xf numFmtId="49" fontId="8" fillId="0" borderId="0" xfId="0" applyNumberFormat="1" applyFont="1" applyAlignment="1">
      <alignment vertical="top"/>
    </xf>
    <xf numFmtId="49" fontId="8" fillId="0" borderId="0" xfId="0" applyNumberFormat="1" applyFont="1" applyAlignment="1">
      <alignment horizontal="center" vertical="top"/>
    </xf>
    <xf numFmtId="3" fontId="8" fillId="0" borderId="0" xfId="0" applyNumberFormat="1" applyFont="1" applyAlignment="1">
      <alignment vertical="top"/>
    </xf>
    <xf numFmtId="3" fontId="8" fillId="0" borderId="0" xfId="0" applyNumberFormat="1" applyFont="1" applyAlignment="1">
      <alignment horizontal="center" vertical="center" wrapText="1"/>
    </xf>
    <xf numFmtId="3" fontId="8" fillId="0" borderId="0" xfId="0" applyNumberFormat="1" applyFont="1" applyAlignment="1">
      <alignment horizontal="center" vertical="top"/>
    </xf>
    <xf numFmtId="166" fontId="8" fillId="0" borderId="0" xfId="0" applyNumberFormat="1" applyFont="1" applyAlignment="1">
      <alignment horizontal="center" vertical="top"/>
    </xf>
    <xf numFmtId="3" fontId="8" fillId="0" borderId="0" xfId="0" applyNumberFormat="1" applyFont="1" applyAlignment="1">
      <alignment vertical="top" wrapText="1"/>
    </xf>
    <xf numFmtId="3" fontId="8" fillId="0" borderId="0" xfId="0" applyNumberFormat="1" applyFont="1" applyBorder="1" applyAlignment="1">
      <alignment vertical="top"/>
    </xf>
    <xf numFmtId="49" fontId="9" fillId="4" borderId="25" xfId="0" applyNumberFormat="1" applyFont="1" applyFill="1" applyBorder="1" applyAlignment="1">
      <alignment horizontal="center" vertical="top"/>
    </xf>
    <xf numFmtId="49" fontId="9" fillId="5" borderId="19" xfId="0" applyNumberFormat="1" applyFont="1" applyFill="1" applyBorder="1" applyAlignment="1">
      <alignment horizontal="center" vertical="top"/>
    </xf>
    <xf numFmtId="49" fontId="9" fillId="5" borderId="3" xfId="0" applyNumberFormat="1" applyFont="1" applyFill="1" applyBorder="1" applyAlignment="1">
      <alignment horizontal="center" vertical="top"/>
    </xf>
    <xf numFmtId="49" fontId="9" fillId="6" borderId="3" xfId="0" applyNumberFormat="1" applyFont="1" applyFill="1" applyBorder="1" applyAlignment="1">
      <alignment horizontal="left" vertical="top" wrapText="1"/>
    </xf>
    <xf numFmtId="3" fontId="9" fillId="6" borderId="4" xfId="0" applyNumberFormat="1" applyFont="1" applyFill="1" applyBorder="1" applyAlignment="1">
      <alignment horizontal="center" vertical="top" wrapText="1"/>
    </xf>
    <xf numFmtId="3" fontId="9" fillId="6" borderId="5" xfId="0" applyNumberFormat="1" applyFont="1" applyFill="1" applyBorder="1" applyAlignment="1">
      <alignment horizontal="center" vertical="top" wrapText="1"/>
    </xf>
    <xf numFmtId="3" fontId="2" fillId="0" borderId="29" xfId="0" applyNumberFormat="1" applyFont="1" applyFill="1" applyBorder="1" applyAlignment="1">
      <alignment horizontal="center" vertical="top"/>
    </xf>
    <xf numFmtId="166" fontId="2" fillId="6" borderId="29" xfId="0" applyNumberFormat="1" applyFont="1" applyFill="1" applyBorder="1" applyAlignment="1">
      <alignment horizontal="center" vertical="top"/>
    </xf>
    <xf numFmtId="3" fontId="2" fillId="6" borderId="30" xfId="0" applyNumberFormat="1" applyFont="1" applyFill="1" applyBorder="1" applyAlignment="1">
      <alignment horizontal="center" vertical="top"/>
    </xf>
    <xf numFmtId="3" fontId="2" fillId="6" borderId="4" xfId="0" applyNumberFormat="1" applyFont="1" applyFill="1" applyBorder="1" applyAlignment="1">
      <alignment horizontal="center" vertical="top"/>
    </xf>
    <xf numFmtId="49" fontId="9" fillId="5" borderId="10" xfId="0" applyNumberFormat="1" applyFont="1" applyFill="1" applyBorder="1" applyAlignment="1">
      <alignment horizontal="center" vertical="top"/>
    </xf>
    <xf numFmtId="49" fontId="9" fillId="6" borderId="10" xfId="0" applyNumberFormat="1" applyFont="1" applyFill="1" applyBorder="1" applyAlignment="1">
      <alignment horizontal="left" vertical="top" wrapText="1"/>
    </xf>
    <xf numFmtId="3" fontId="2" fillId="6" borderId="33" xfId="0" applyNumberFormat="1" applyFont="1" applyFill="1" applyBorder="1" applyAlignment="1">
      <alignment horizontal="center" vertical="top"/>
    </xf>
    <xf numFmtId="3" fontId="2" fillId="6" borderId="35" xfId="0" applyNumberFormat="1" applyFont="1" applyFill="1" applyBorder="1" applyAlignment="1">
      <alignment horizontal="center" vertical="top"/>
    </xf>
    <xf numFmtId="3" fontId="2" fillId="6" borderId="9" xfId="0" applyNumberFormat="1" applyFont="1" applyFill="1" applyBorder="1" applyAlignment="1">
      <alignment horizontal="center" vertical="top"/>
    </xf>
    <xf numFmtId="166" fontId="9" fillId="7" borderId="22" xfId="0" applyNumberFormat="1" applyFont="1" applyFill="1" applyBorder="1" applyAlignment="1">
      <alignment horizontal="center" vertical="top" wrapText="1"/>
    </xf>
    <xf numFmtId="49" fontId="9" fillId="4" borderId="31" xfId="0" applyNumberFormat="1" applyFont="1" applyFill="1" applyBorder="1" applyAlignment="1">
      <alignment vertical="top"/>
    </xf>
    <xf numFmtId="49" fontId="9" fillId="0" borderId="10" xfId="0" applyNumberFormat="1" applyFont="1" applyBorder="1" applyAlignment="1">
      <alignment vertical="top"/>
    </xf>
    <xf numFmtId="3" fontId="2" fillId="0" borderId="4" xfId="0" applyNumberFormat="1" applyFont="1" applyBorder="1" applyAlignment="1">
      <alignment horizontal="center" vertical="top"/>
    </xf>
    <xf numFmtId="3" fontId="9" fillId="0" borderId="12" xfId="0" applyNumberFormat="1" applyFont="1" applyBorder="1" applyAlignment="1">
      <alignment horizontal="center" vertical="top"/>
    </xf>
    <xf numFmtId="3" fontId="2" fillId="6" borderId="32" xfId="0" applyNumberFormat="1" applyFont="1" applyFill="1" applyBorder="1" applyAlignment="1">
      <alignment horizontal="left" vertical="top" wrapText="1"/>
    </xf>
    <xf numFmtId="3" fontId="2" fillId="6" borderId="36" xfId="0" applyNumberFormat="1" applyFont="1" applyFill="1" applyBorder="1" applyAlignment="1">
      <alignment horizontal="left" vertical="top" wrapText="1"/>
    </xf>
    <xf numFmtId="3" fontId="2" fillId="0" borderId="32" xfId="0" applyNumberFormat="1" applyFont="1" applyFill="1" applyBorder="1" applyAlignment="1">
      <alignment horizontal="left" vertical="top" wrapText="1"/>
    </xf>
    <xf numFmtId="3" fontId="2" fillId="6" borderId="44" xfId="0" applyNumberFormat="1" applyFont="1" applyFill="1" applyBorder="1" applyAlignment="1">
      <alignment horizontal="center" vertical="top"/>
    </xf>
    <xf numFmtId="3" fontId="2" fillId="6" borderId="45" xfId="0" applyNumberFormat="1" applyFont="1" applyFill="1" applyBorder="1" applyAlignment="1">
      <alignment vertical="top" wrapText="1"/>
    </xf>
    <xf numFmtId="3" fontId="2" fillId="6" borderId="44" xfId="0" applyNumberFormat="1" applyFont="1" applyFill="1" applyBorder="1" applyAlignment="1">
      <alignment horizontal="center" vertical="top" wrapText="1"/>
    </xf>
    <xf numFmtId="3" fontId="2" fillId="6" borderId="17" xfId="0" applyNumberFormat="1" applyFont="1" applyFill="1" applyBorder="1" applyAlignment="1">
      <alignment horizontal="center" vertical="top" wrapText="1"/>
    </xf>
    <xf numFmtId="0" fontId="2" fillId="6" borderId="32" xfId="0" applyFont="1" applyFill="1" applyBorder="1" applyAlignment="1">
      <alignment horizontal="left" vertical="top" wrapText="1"/>
    </xf>
    <xf numFmtId="0" fontId="2" fillId="6" borderId="43" xfId="0" applyFont="1" applyFill="1" applyBorder="1" applyAlignment="1">
      <alignment horizontal="center" vertical="top" wrapText="1"/>
    </xf>
    <xf numFmtId="0" fontId="2" fillId="6" borderId="35" xfId="0" applyFont="1" applyFill="1" applyBorder="1" applyAlignment="1">
      <alignment horizontal="center" vertical="top" wrapText="1"/>
    </xf>
    <xf numFmtId="3" fontId="2" fillId="6" borderId="43" xfId="0" applyNumberFormat="1" applyFont="1" applyFill="1" applyBorder="1" applyAlignment="1">
      <alignment horizontal="center" vertical="top" wrapText="1"/>
    </xf>
    <xf numFmtId="3" fontId="2" fillId="6" borderId="35" xfId="0" applyNumberFormat="1" applyFont="1" applyFill="1" applyBorder="1" applyAlignment="1">
      <alignment horizontal="center" vertical="top" wrapText="1"/>
    </xf>
    <xf numFmtId="49" fontId="9" fillId="4" borderId="29" xfId="0" applyNumberFormat="1" applyFont="1" applyFill="1" applyBorder="1" applyAlignment="1">
      <alignment horizontal="center" vertical="top"/>
    </xf>
    <xf numFmtId="49" fontId="9" fillId="6" borderId="30" xfId="0" applyNumberFormat="1" applyFont="1" applyFill="1" applyBorder="1" applyAlignment="1">
      <alignment horizontal="center" vertical="top"/>
    </xf>
    <xf numFmtId="3" fontId="2" fillId="6" borderId="30" xfId="0" applyNumberFormat="1" applyFont="1" applyFill="1" applyBorder="1" applyAlignment="1">
      <alignment horizontal="center" vertical="center" textRotation="90" wrapText="1"/>
    </xf>
    <xf numFmtId="166" fontId="2" fillId="6" borderId="29" xfId="0" applyNumberFormat="1" applyFont="1" applyFill="1" applyBorder="1" applyAlignment="1">
      <alignment horizontal="center" vertical="top" wrapText="1"/>
    </xf>
    <xf numFmtId="0" fontId="2" fillId="6" borderId="30" xfId="0" applyFont="1" applyFill="1" applyBorder="1" applyAlignment="1">
      <alignment horizontal="center" vertical="top" wrapText="1"/>
    </xf>
    <xf numFmtId="0" fontId="2" fillId="6" borderId="4" xfId="0" applyFont="1" applyFill="1" applyBorder="1" applyAlignment="1">
      <alignment horizontal="center" vertical="top" wrapText="1"/>
    </xf>
    <xf numFmtId="49" fontId="9" fillId="4" borderId="31" xfId="0" applyNumberFormat="1" applyFont="1" applyFill="1" applyBorder="1" applyAlignment="1">
      <alignment horizontal="center" vertical="top"/>
    </xf>
    <xf numFmtId="49" fontId="9" fillId="6" borderId="37" xfId="0" applyNumberFormat="1" applyFont="1" applyFill="1" applyBorder="1" applyAlignment="1">
      <alignment horizontal="center" vertical="top"/>
    </xf>
    <xf numFmtId="0" fontId="2" fillId="0" borderId="32" xfId="0" applyFont="1" applyFill="1" applyBorder="1" applyAlignment="1">
      <alignment horizontal="left" vertical="top" wrapText="1"/>
    </xf>
    <xf numFmtId="0" fontId="2" fillId="6" borderId="32" xfId="0" applyFont="1" applyFill="1" applyBorder="1" applyAlignment="1">
      <alignment horizontal="center" vertical="top" wrapText="1"/>
    </xf>
    <xf numFmtId="0" fontId="2" fillId="6" borderId="31" xfId="0" applyFont="1" applyFill="1" applyBorder="1" applyAlignment="1">
      <alignment horizontal="left" vertical="top" wrapText="1"/>
    </xf>
    <xf numFmtId="49" fontId="9" fillId="4" borderId="47" xfId="0" applyNumberFormat="1" applyFont="1" applyFill="1" applyBorder="1" applyAlignment="1">
      <alignment horizontal="center" vertical="top"/>
    </xf>
    <xf numFmtId="49" fontId="9" fillId="6" borderId="48" xfId="0" applyNumberFormat="1" applyFont="1" applyFill="1" applyBorder="1" applyAlignment="1">
      <alignment horizontal="center" vertical="top"/>
    </xf>
    <xf numFmtId="3" fontId="2" fillId="6" borderId="48" xfId="0" applyNumberFormat="1" applyFont="1" applyFill="1" applyBorder="1" applyAlignment="1">
      <alignment horizontal="center" vertical="center" textRotation="90" wrapText="1"/>
    </xf>
    <xf numFmtId="167" fontId="9" fillId="7" borderId="22" xfId="0" applyNumberFormat="1" applyFont="1" applyFill="1" applyBorder="1" applyAlignment="1">
      <alignment horizontal="center" vertical="top" wrapText="1"/>
    </xf>
    <xf numFmtId="0" fontId="2" fillId="0" borderId="22" xfId="0" applyFont="1" applyFill="1" applyBorder="1" applyAlignment="1">
      <alignment horizontal="left" vertical="top" wrapText="1"/>
    </xf>
    <xf numFmtId="49" fontId="9" fillId="6" borderId="3" xfId="0" applyNumberFormat="1" applyFont="1" applyFill="1" applyBorder="1" applyAlignment="1">
      <alignment horizontal="center" vertical="top"/>
    </xf>
    <xf numFmtId="0" fontId="2" fillId="6" borderId="2" xfId="0" applyFont="1" applyFill="1" applyBorder="1" applyAlignment="1">
      <alignment horizontal="center" vertical="top" wrapText="1"/>
    </xf>
    <xf numFmtId="3" fontId="2" fillId="6" borderId="50" xfId="0" applyNumberFormat="1" applyFont="1" applyFill="1" applyBorder="1" applyAlignment="1">
      <alignment horizontal="center" vertical="top"/>
    </xf>
    <xf numFmtId="3" fontId="2" fillId="6" borderId="6" xfId="0" applyNumberFormat="1" applyFont="1" applyFill="1" applyBorder="1" applyAlignment="1">
      <alignment vertical="top" wrapText="1"/>
    </xf>
    <xf numFmtId="3" fontId="2" fillId="6" borderId="53" xfId="0" applyNumberFormat="1" applyFont="1" applyFill="1" applyBorder="1" applyAlignment="1">
      <alignment horizontal="center" vertical="top"/>
    </xf>
    <xf numFmtId="3" fontId="2" fillId="6" borderId="0" xfId="0" applyNumberFormat="1" applyFont="1" applyFill="1" applyBorder="1" applyAlignment="1">
      <alignment horizontal="center" vertical="top"/>
    </xf>
    <xf numFmtId="3" fontId="2" fillId="6" borderId="18" xfId="0" applyNumberFormat="1" applyFont="1" applyFill="1" applyBorder="1" applyAlignment="1">
      <alignment horizontal="center" vertical="top"/>
    </xf>
    <xf numFmtId="3" fontId="2" fillId="6" borderId="20" xfId="0" applyNumberFormat="1" applyFont="1" applyFill="1" applyBorder="1" applyAlignment="1">
      <alignment horizontal="center" vertical="top"/>
    </xf>
    <xf numFmtId="49" fontId="9" fillId="4" borderId="29" xfId="0" applyNumberFormat="1" applyFont="1" applyFill="1" applyBorder="1" applyAlignment="1">
      <alignment vertical="top"/>
    </xf>
    <xf numFmtId="49" fontId="9" fillId="0" borderId="3" xfId="0" applyNumberFormat="1" applyFont="1" applyBorder="1" applyAlignment="1">
      <alignment vertical="top"/>
    </xf>
    <xf numFmtId="3" fontId="2" fillId="0" borderId="2" xfId="0" applyNumberFormat="1" applyFont="1" applyFill="1" applyBorder="1" applyAlignment="1">
      <alignment horizontal="center" vertical="top"/>
    </xf>
    <xf numFmtId="3" fontId="2" fillId="0" borderId="30" xfId="0" applyNumberFormat="1" applyFont="1" applyFill="1" applyBorder="1" applyAlignment="1">
      <alignment horizontal="center" vertical="top"/>
    </xf>
    <xf numFmtId="3" fontId="2" fillId="0" borderId="4" xfId="0" applyNumberFormat="1" applyFont="1" applyFill="1" applyBorder="1" applyAlignment="1">
      <alignment horizontal="center" vertical="top"/>
    </xf>
    <xf numFmtId="49" fontId="9" fillId="4" borderId="47" xfId="0" applyNumberFormat="1" applyFont="1" applyFill="1" applyBorder="1" applyAlignment="1">
      <alignment vertical="top"/>
    </xf>
    <xf numFmtId="49" fontId="9" fillId="0" borderId="19" xfId="0" applyNumberFormat="1" applyFont="1" applyBorder="1" applyAlignment="1">
      <alignment vertical="top"/>
    </xf>
    <xf numFmtId="3" fontId="2" fillId="0" borderId="48" xfId="0" applyNumberFormat="1" applyFont="1" applyFill="1" applyBorder="1" applyAlignment="1">
      <alignment horizontal="center" vertical="top"/>
    </xf>
    <xf numFmtId="3" fontId="2" fillId="0" borderId="20" xfId="0" applyNumberFormat="1" applyFont="1" applyFill="1" applyBorder="1" applyAlignment="1">
      <alignment horizontal="center" vertical="top"/>
    </xf>
    <xf numFmtId="3" fontId="2" fillId="6" borderId="9" xfId="0" applyNumberFormat="1" applyFont="1" applyFill="1" applyBorder="1" applyAlignment="1">
      <alignment horizontal="center" vertical="top" wrapText="1"/>
    </xf>
    <xf numFmtId="3" fontId="2" fillId="6" borderId="11" xfId="0" applyNumberFormat="1" applyFont="1" applyFill="1" applyBorder="1" applyAlignment="1">
      <alignment horizontal="center" vertical="top" wrapText="1"/>
    </xf>
    <xf numFmtId="3" fontId="9" fillId="0" borderId="20" xfId="0" applyNumberFormat="1" applyFont="1" applyFill="1" applyBorder="1" applyAlignment="1">
      <alignment horizontal="center" vertical="center" textRotation="90" wrapText="1"/>
    </xf>
    <xf numFmtId="166" fontId="9" fillId="7" borderId="22" xfId="0" applyNumberFormat="1" applyFont="1" applyFill="1" applyBorder="1" applyAlignment="1">
      <alignment horizontal="center" vertical="top"/>
    </xf>
    <xf numFmtId="3" fontId="9" fillId="0" borderId="0" xfId="0" applyNumberFormat="1" applyFont="1" applyAlignment="1">
      <alignment vertical="top"/>
    </xf>
    <xf numFmtId="49" fontId="9" fillId="4" borderId="2" xfId="0" applyNumberFormat="1" applyFont="1" applyFill="1" applyBorder="1" applyAlignment="1">
      <alignment vertical="top"/>
    </xf>
    <xf numFmtId="3" fontId="9" fillId="0" borderId="5" xfId="0" applyNumberFormat="1" applyFont="1" applyBorder="1" applyAlignment="1">
      <alignment horizontal="center" vertical="top" wrapText="1"/>
    </xf>
    <xf numFmtId="3" fontId="9" fillId="0" borderId="12" xfId="0" applyNumberFormat="1" applyFont="1" applyBorder="1" applyAlignment="1">
      <alignment horizontal="center" vertical="top" wrapText="1"/>
    </xf>
    <xf numFmtId="166" fontId="2" fillId="0" borderId="31" xfId="0" applyNumberFormat="1" applyFont="1" applyFill="1" applyBorder="1" applyAlignment="1">
      <alignment horizontal="center" vertical="top" wrapText="1"/>
    </xf>
    <xf numFmtId="3" fontId="2" fillId="0" borderId="31" xfId="0" applyNumberFormat="1" applyFont="1" applyFill="1" applyBorder="1" applyAlignment="1">
      <alignment vertical="top" wrapText="1"/>
    </xf>
    <xf numFmtId="3" fontId="2" fillId="0" borderId="0" xfId="0" applyNumberFormat="1" applyFont="1" applyFill="1" applyBorder="1" applyAlignment="1">
      <alignment horizontal="center" vertical="top" wrapText="1"/>
    </xf>
    <xf numFmtId="3" fontId="2" fillId="0" borderId="10" xfId="0" applyNumberFormat="1" applyFont="1" applyFill="1" applyBorder="1" applyAlignment="1">
      <alignment vertical="top" wrapText="1"/>
    </xf>
    <xf numFmtId="3" fontId="9" fillId="6" borderId="12" xfId="0" applyNumberFormat="1" applyFont="1" applyFill="1" applyBorder="1" applyAlignment="1">
      <alignment horizontal="center" vertical="top" wrapText="1"/>
    </xf>
    <xf numFmtId="3" fontId="2" fillId="6" borderId="43" xfId="0" applyNumberFormat="1" applyFont="1" applyFill="1" applyBorder="1" applyAlignment="1">
      <alignment horizontal="center" vertical="top"/>
    </xf>
    <xf numFmtId="3" fontId="2" fillId="6" borderId="47" xfId="0" applyNumberFormat="1" applyFont="1" applyFill="1" applyBorder="1" applyAlignment="1">
      <alignment vertical="top" wrapText="1"/>
    </xf>
    <xf numFmtId="3" fontId="2" fillId="8" borderId="48" xfId="0" applyNumberFormat="1" applyFont="1" applyFill="1" applyBorder="1" applyAlignment="1">
      <alignment horizontal="center" vertical="top"/>
    </xf>
    <xf numFmtId="3" fontId="2" fillId="8" borderId="20" xfId="0" applyNumberFormat="1" applyFont="1" applyFill="1" applyBorder="1" applyAlignment="1">
      <alignment horizontal="center" vertical="top"/>
    </xf>
    <xf numFmtId="3" fontId="2" fillId="6" borderId="54" xfId="0" applyNumberFormat="1" applyFont="1" applyFill="1" applyBorder="1" applyAlignment="1">
      <alignment horizontal="center" vertical="top"/>
    </xf>
    <xf numFmtId="3" fontId="2" fillId="6" borderId="37" xfId="0" applyNumberFormat="1" applyFont="1" applyFill="1" applyBorder="1" applyAlignment="1">
      <alignment horizontal="center" vertical="top"/>
    </xf>
    <xf numFmtId="3" fontId="2" fillId="6" borderId="55" xfId="0" applyNumberFormat="1" applyFont="1" applyFill="1" applyBorder="1" applyAlignment="1">
      <alignment horizontal="center" vertical="top"/>
    </xf>
    <xf numFmtId="3" fontId="2" fillId="6" borderId="56" xfId="0" applyNumberFormat="1" applyFont="1" applyFill="1" applyBorder="1" applyAlignment="1">
      <alignment horizontal="center" vertical="top"/>
    </xf>
    <xf numFmtId="3" fontId="2" fillId="6" borderId="31" xfId="0" applyNumberFormat="1" applyFont="1" applyFill="1" applyBorder="1" applyAlignment="1">
      <alignment vertical="top" wrapText="1"/>
    </xf>
    <xf numFmtId="3" fontId="2" fillId="6" borderId="48" xfId="0" applyNumberFormat="1" applyFont="1" applyFill="1" applyBorder="1" applyAlignment="1">
      <alignment horizontal="center" vertical="top"/>
    </xf>
    <xf numFmtId="49" fontId="9" fillId="5" borderId="48" xfId="0" applyNumberFormat="1" applyFont="1" applyFill="1" applyBorder="1" applyAlignment="1">
      <alignment horizontal="center" vertical="top"/>
    </xf>
    <xf numFmtId="167" fontId="9" fillId="5" borderId="57" xfId="0" applyNumberFormat="1" applyFont="1" applyFill="1" applyBorder="1" applyAlignment="1">
      <alignment horizontal="center" vertical="top"/>
    </xf>
    <xf numFmtId="49" fontId="9" fillId="5" borderId="30" xfId="0" applyNumberFormat="1" applyFont="1" applyFill="1" applyBorder="1" applyAlignment="1">
      <alignment horizontal="center" vertical="top"/>
    </xf>
    <xf numFmtId="3" fontId="2" fillId="6" borderId="58" xfId="0" applyNumberFormat="1" applyFont="1" applyFill="1" applyBorder="1" applyAlignment="1">
      <alignment horizontal="left" vertical="top" wrapText="1"/>
    </xf>
    <xf numFmtId="166" fontId="2" fillId="6" borderId="60" xfId="0" applyNumberFormat="1" applyFont="1" applyFill="1" applyBorder="1" applyAlignment="1">
      <alignment horizontal="center" vertical="top" wrapText="1"/>
    </xf>
    <xf numFmtId="3" fontId="2" fillId="0" borderId="33" xfId="0" applyNumberFormat="1" applyFont="1" applyFill="1" applyBorder="1" applyAlignment="1">
      <alignment horizontal="center" vertical="top"/>
    </xf>
    <xf numFmtId="3" fontId="2" fillId="0" borderId="44" xfId="0" applyNumberFormat="1" applyFont="1" applyFill="1" applyBorder="1" applyAlignment="1">
      <alignment horizontal="center" vertical="top"/>
    </xf>
    <xf numFmtId="166" fontId="2" fillId="6" borderId="9" xfId="0" applyNumberFormat="1" applyFont="1" applyFill="1" applyBorder="1" applyAlignment="1">
      <alignment horizontal="center" vertical="top"/>
    </xf>
    <xf numFmtId="166" fontId="2" fillId="6" borderId="0" xfId="0" applyNumberFormat="1" applyFont="1" applyFill="1" applyBorder="1" applyAlignment="1">
      <alignment horizontal="center" vertical="top" wrapText="1"/>
    </xf>
    <xf numFmtId="49" fontId="2" fillId="0" borderId="10" xfId="0" applyNumberFormat="1" applyFont="1" applyBorder="1" applyAlignment="1">
      <alignment vertical="top"/>
    </xf>
    <xf numFmtId="49" fontId="9" fillId="4" borderId="9" xfId="0" applyNumberFormat="1" applyFont="1" applyFill="1" applyBorder="1" applyAlignment="1">
      <alignment vertical="top"/>
    </xf>
    <xf numFmtId="49" fontId="9" fillId="0" borderId="37" xfId="0" applyNumberFormat="1" applyFont="1" applyBorder="1" applyAlignment="1">
      <alignment vertical="top"/>
    </xf>
    <xf numFmtId="166" fontId="2" fillId="6" borderId="0" xfId="0" applyNumberFormat="1" applyFont="1" applyFill="1" applyBorder="1" applyAlignment="1">
      <alignment horizontal="center" vertical="top"/>
    </xf>
    <xf numFmtId="3" fontId="2" fillId="0" borderId="0" xfId="0" applyNumberFormat="1" applyFont="1" applyFill="1" applyBorder="1" applyAlignment="1">
      <alignment horizontal="center" vertical="center" wrapText="1"/>
    </xf>
    <xf numFmtId="3" fontId="2" fillId="6" borderId="55" xfId="0" applyNumberFormat="1" applyFont="1" applyFill="1" applyBorder="1" applyAlignment="1">
      <alignment horizontal="left" vertical="top" wrapText="1"/>
    </xf>
    <xf numFmtId="3" fontId="2" fillId="6" borderId="32" xfId="0" applyNumberFormat="1" applyFont="1" applyFill="1" applyBorder="1" applyAlignment="1">
      <alignment horizontal="center" vertical="top"/>
    </xf>
    <xf numFmtId="49" fontId="9" fillId="6" borderId="37" xfId="0" applyNumberFormat="1" applyFont="1" applyFill="1" applyBorder="1" applyAlignment="1">
      <alignment vertical="top"/>
    </xf>
    <xf numFmtId="3" fontId="2" fillId="6" borderId="0" xfId="0" applyNumberFormat="1" applyFont="1" applyFill="1" applyBorder="1" applyAlignment="1">
      <alignment horizontal="center" vertical="center" textRotation="90" wrapText="1"/>
    </xf>
    <xf numFmtId="3" fontId="9" fillId="6" borderId="12" xfId="0" applyNumberFormat="1" applyFont="1" applyFill="1" applyBorder="1" applyAlignment="1">
      <alignment horizontal="center" vertical="center"/>
    </xf>
    <xf numFmtId="49" fontId="9" fillId="6" borderId="10" xfId="0" applyNumberFormat="1" applyFont="1" applyFill="1" applyBorder="1" applyAlignment="1">
      <alignment vertical="top"/>
    </xf>
    <xf numFmtId="49" fontId="9" fillId="0" borderId="62" xfId="0" applyNumberFormat="1" applyFont="1" applyBorder="1" applyAlignment="1">
      <alignment vertical="top"/>
    </xf>
    <xf numFmtId="49" fontId="9" fillId="6" borderId="0" xfId="0" applyNumberFormat="1" applyFont="1" applyFill="1" applyBorder="1" applyAlignment="1">
      <alignment vertical="top"/>
    </xf>
    <xf numFmtId="49" fontId="9" fillId="0" borderId="1" xfId="0" applyNumberFormat="1" applyFont="1" applyBorder="1" applyAlignment="1">
      <alignment horizontal="center" vertical="top"/>
    </xf>
    <xf numFmtId="3" fontId="2" fillId="0" borderId="48" xfId="0" applyNumberFormat="1" applyFont="1" applyBorder="1" applyAlignment="1">
      <alignment horizontal="center" vertical="top"/>
    </xf>
    <xf numFmtId="49" fontId="9" fillId="9" borderId="29" xfId="0" applyNumberFormat="1" applyFont="1" applyFill="1" applyBorder="1" applyAlignment="1">
      <alignment horizontal="center" vertical="top"/>
    </xf>
    <xf numFmtId="49" fontId="9" fillId="10" borderId="3" xfId="0" applyNumberFormat="1" applyFont="1" applyFill="1" applyBorder="1" applyAlignment="1">
      <alignment horizontal="center" vertical="top"/>
    </xf>
    <xf numFmtId="49" fontId="9" fillId="6" borderId="30" xfId="0" applyNumberFormat="1" applyFont="1" applyFill="1" applyBorder="1" applyAlignment="1">
      <alignment vertical="top"/>
    </xf>
    <xf numFmtId="3" fontId="2" fillId="6" borderId="38" xfId="0" applyNumberFormat="1" applyFont="1" applyFill="1" applyBorder="1" applyAlignment="1">
      <alignment horizontal="center" vertical="center" wrapText="1"/>
    </xf>
    <xf numFmtId="3" fontId="2" fillId="6" borderId="0" xfId="0" applyNumberFormat="1" applyFont="1" applyFill="1" applyBorder="1" applyAlignment="1">
      <alignment horizontal="center" vertical="center" wrapText="1"/>
    </xf>
    <xf numFmtId="49" fontId="9" fillId="6" borderId="62" xfId="0" applyNumberFormat="1" applyFont="1" applyFill="1" applyBorder="1" applyAlignment="1">
      <alignment horizontal="center" vertical="top"/>
    </xf>
    <xf numFmtId="3" fontId="2" fillId="6" borderId="11" xfId="0" applyNumberFormat="1" applyFont="1" applyFill="1" applyBorder="1" applyAlignment="1">
      <alignment horizontal="center" vertical="center" wrapText="1"/>
    </xf>
    <xf numFmtId="49" fontId="9" fillId="6" borderId="0" xfId="0" applyNumberFormat="1" applyFont="1" applyFill="1" applyBorder="1" applyAlignment="1">
      <alignment horizontal="center" vertical="top"/>
    </xf>
    <xf numFmtId="3" fontId="2" fillId="6" borderId="37" xfId="0" applyNumberFormat="1" applyFont="1" applyFill="1" applyBorder="1" applyAlignment="1">
      <alignment horizontal="center" vertical="center" wrapText="1"/>
    </xf>
    <xf numFmtId="3" fontId="2" fillId="0" borderId="13" xfId="0" applyNumberFormat="1" applyFont="1" applyFill="1" applyBorder="1" applyAlignment="1">
      <alignment vertical="top" wrapText="1"/>
    </xf>
    <xf numFmtId="3" fontId="2" fillId="0" borderId="37" xfId="0" applyNumberFormat="1" applyFont="1" applyFill="1" applyBorder="1" applyAlignment="1">
      <alignment horizontal="center" vertical="center" wrapText="1"/>
    </xf>
    <xf numFmtId="3" fontId="2" fillId="6" borderId="10" xfId="0" applyNumberFormat="1" applyFont="1" applyFill="1" applyBorder="1" applyAlignment="1">
      <alignment vertical="top" wrapText="1"/>
    </xf>
    <xf numFmtId="49" fontId="9" fillId="0" borderId="0" xfId="0" applyNumberFormat="1" applyFont="1" applyBorder="1" applyAlignment="1">
      <alignment horizontal="center" vertical="top"/>
    </xf>
    <xf numFmtId="3" fontId="2" fillId="0" borderId="20"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textRotation="90" wrapText="1"/>
    </xf>
    <xf numFmtId="166" fontId="2" fillId="0" borderId="63" xfId="0" applyNumberFormat="1" applyFont="1" applyBorder="1" applyAlignment="1">
      <alignment horizontal="center" vertical="top"/>
    </xf>
    <xf numFmtId="3" fontId="2" fillId="0" borderId="30" xfId="0" applyNumberFormat="1" applyFont="1" applyBorder="1" applyAlignment="1">
      <alignment horizontal="center" vertical="top"/>
    </xf>
    <xf numFmtId="49" fontId="9" fillId="0" borderId="0" xfId="0" applyNumberFormat="1" applyFont="1" applyBorder="1" applyAlignment="1">
      <alignment vertical="top"/>
    </xf>
    <xf numFmtId="166" fontId="2" fillId="0" borderId="15" xfId="0" applyNumberFormat="1" applyFont="1" applyBorder="1" applyAlignment="1">
      <alignment horizontal="center" vertical="top"/>
    </xf>
    <xf numFmtId="3" fontId="2" fillId="0" borderId="48" xfId="0" applyNumberFormat="1" applyFont="1" applyFill="1" applyBorder="1" applyAlignment="1">
      <alignment horizontal="center" vertical="top" wrapText="1"/>
    </xf>
    <xf numFmtId="3" fontId="2" fillId="0" borderId="20" xfId="0" applyNumberFormat="1" applyFont="1" applyFill="1" applyBorder="1" applyAlignment="1">
      <alignment horizontal="center" vertical="top" wrapText="1"/>
    </xf>
    <xf numFmtId="166" fontId="2" fillId="6" borderId="32" xfId="0" applyNumberFormat="1" applyFont="1" applyFill="1" applyBorder="1" applyAlignment="1">
      <alignment horizontal="center" vertical="top"/>
    </xf>
    <xf numFmtId="0" fontId="2" fillId="6" borderId="32" xfId="0" applyFont="1" applyFill="1" applyBorder="1" applyAlignment="1">
      <alignment vertical="top" wrapText="1"/>
    </xf>
    <xf numFmtId="49" fontId="2" fillId="4" borderId="31" xfId="0" applyNumberFormat="1" applyFont="1" applyFill="1" applyBorder="1" applyAlignment="1">
      <alignment horizontal="center" vertical="top"/>
    </xf>
    <xf numFmtId="3" fontId="2" fillId="0" borderId="16" xfId="0" applyNumberFormat="1" applyFont="1" applyFill="1" applyBorder="1" applyAlignment="1">
      <alignment horizontal="center" vertical="top"/>
    </xf>
    <xf numFmtId="3" fontId="2" fillId="0" borderId="17" xfId="0" applyNumberFormat="1" applyFont="1" applyFill="1" applyBorder="1" applyAlignment="1">
      <alignment horizontal="center" vertical="top"/>
    </xf>
    <xf numFmtId="0" fontId="2" fillId="6" borderId="40" xfId="0" applyNumberFormat="1" applyFont="1" applyFill="1" applyBorder="1" applyAlignment="1">
      <alignment horizontal="center" vertical="top"/>
    </xf>
    <xf numFmtId="49" fontId="9" fillId="5" borderId="62" xfId="0" applyNumberFormat="1" applyFont="1" applyFill="1" applyBorder="1" applyAlignment="1">
      <alignment horizontal="center" vertical="top"/>
    </xf>
    <xf numFmtId="166" fontId="12" fillId="6" borderId="31" xfId="0" applyNumberFormat="1" applyFont="1" applyFill="1" applyBorder="1" applyAlignment="1">
      <alignment horizontal="center" vertical="top" wrapText="1"/>
    </xf>
    <xf numFmtId="3" fontId="2" fillId="6" borderId="31" xfId="0" applyNumberFormat="1" applyFont="1" applyFill="1" applyBorder="1" applyAlignment="1">
      <alignment horizontal="center" vertical="top"/>
    </xf>
    <xf numFmtId="49" fontId="9" fillId="4" borderId="57" xfId="0" applyNumberFormat="1" applyFont="1" applyFill="1" applyBorder="1" applyAlignment="1">
      <alignment horizontal="center" vertical="top"/>
    </xf>
    <xf numFmtId="3" fontId="2" fillId="6" borderId="14" xfId="0" applyNumberFormat="1" applyFont="1" applyFill="1" applyBorder="1" applyAlignment="1">
      <alignment horizontal="left" vertical="top" wrapText="1"/>
    </xf>
    <xf numFmtId="3" fontId="2" fillId="6" borderId="59" xfId="0" applyNumberFormat="1" applyFont="1" applyFill="1" applyBorder="1" applyAlignment="1">
      <alignment horizontal="center" vertical="top"/>
    </xf>
    <xf numFmtId="3" fontId="8" fillId="0" borderId="10" xfId="0" applyNumberFormat="1" applyFont="1" applyFill="1" applyBorder="1" applyAlignment="1">
      <alignment horizontal="center" vertical="center" textRotation="90" wrapText="1"/>
    </xf>
    <xf numFmtId="3" fontId="16" fillId="0" borderId="12" xfId="0" applyNumberFormat="1" applyFont="1" applyBorder="1" applyAlignment="1">
      <alignment horizontal="center" vertical="top"/>
    </xf>
    <xf numFmtId="3" fontId="9" fillId="8" borderId="3" xfId="0" applyNumberFormat="1" applyFont="1" applyFill="1" applyBorder="1" applyAlignment="1">
      <alignment vertical="top" wrapText="1"/>
    </xf>
    <xf numFmtId="166" fontId="2" fillId="0" borderId="0" xfId="0" applyNumberFormat="1" applyFont="1" applyFill="1" applyBorder="1" applyAlignment="1">
      <alignment horizontal="center" vertical="top" wrapText="1"/>
    </xf>
    <xf numFmtId="3" fontId="8" fillId="6" borderId="10" xfId="0" applyNumberFormat="1" applyFont="1" applyFill="1" applyBorder="1" applyAlignment="1">
      <alignment horizontal="center" vertical="top" textRotation="90" wrapText="1"/>
    </xf>
    <xf numFmtId="49" fontId="14" fillId="0" borderId="19" xfId="0" applyNumberFormat="1" applyFont="1" applyBorder="1" applyAlignment="1">
      <alignment vertical="top"/>
    </xf>
    <xf numFmtId="3" fontId="16" fillId="0" borderId="5" xfId="0" applyNumberFormat="1" applyFont="1" applyBorder="1" applyAlignment="1">
      <alignment horizontal="center" vertical="top"/>
    </xf>
    <xf numFmtId="3" fontId="16" fillId="6" borderId="12" xfId="0" applyNumberFormat="1" applyFont="1" applyFill="1" applyBorder="1" applyAlignment="1">
      <alignment horizontal="center" vertical="top"/>
    </xf>
    <xf numFmtId="0" fontId="2" fillId="6" borderId="33" xfId="0" applyNumberFormat="1" applyFont="1" applyFill="1" applyBorder="1" applyAlignment="1">
      <alignment horizontal="center" vertical="top"/>
    </xf>
    <xf numFmtId="0" fontId="2" fillId="6" borderId="35" xfId="0" applyNumberFormat="1" applyFont="1" applyFill="1" applyBorder="1" applyAlignment="1">
      <alignment horizontal="center" vertical="top"/>
    </xf>
    <xf numFmtId="0" fontId="2" fillId="6" borderId="9" xfId="0" applyNumberFormat="1" applyFont="1" applyFill="1" applyBorder="1" applyAlignment="1">
      <alignment horizontal="center" vertical="top"/>
    </xf>
    <xf numFmtId="0" fontId="2" fillId="6" borderId="11" xfId="0" applyNumberFormat="1" applyFont="1" applyFill="1" applyBorder="1" applyAlignment="1">
      <alignment horizontal="center" vertical="top"/>
    </xf>
    <xf numFmtId="0" fontId="2" fillId="6" borderId="36" xfId="0" applyNumberFormat="1" applyFont="1" applyFill="1" applyBorder="1" applyAlignment="1">
      <alignment horizontal="center" vertical="top"/>
    </xf>
    <xf numFmtId="0" fontId="2" fillId="6" borderId="41" xfId="0" applyNumberFormat="1" applyFont="1" applyFill="1" applyBorder="1" applyAlignment="1">
      <alignment horizontal="center" vertical="top"/>
    </xf>
    <xf numFmtId="0" fontId="2" fillId="6" borderId="42" xfId="0" applyNumberFormat="1" applyFont="1" applyFill="1" applyBorder="1" applyAlignment="1">
      <alignment horizontal="center" vertical="top"/>
    </xf>
    <xf numFmtId="3" fontId="2" fillId="6" borderId="10" xfId="0" applyNumberFormat="1" applyFont="1" applyFill="1" applyBorder="1" applyAlignment="1">
      <alignment horizontal="center" vertical="top" textRotation="90" wrapText="1"/>
    </xf>
    <xf numFmtId="0" fontId="2" fillId="6" borderId="17" xfId="0" applyNumberFormat="1" applyFont="1" applyFill="1" applyBorder="1" applyAlignment="1">
      <alignment horizontal="center" vertical="top"/>
    </xf>
    <xf numFmtId="0" fontId="2" fillId="6" borderId="37" xfId="0" applyNumberFormat="1" applyFont="1" applyFill="1" applyBorder="1" applyAlignment="1">
      <alignment horizontal="center" vertical="top"/>
    </xf>
    <xf numFmtId="3" fontId="8" fillId="0" borderId="4" xfId="0" applyNumberFormat="1" applyFont="1" applyBorder="1" applyAlignment="1">
      <alignment horizontal="center" vertical="center" wrapText="1"/>
    </xf>
    <xf numFmtId="3" fontId="8" fillId="0" borderId="10" xfId="0" applyNumberFormat="1" applyFont="1" applyFill="1" applyBorder="1" applyAlignment="1">
      <alignment vertical="top" wrapText="1"/>
    </xf>
    <xf numFmtId="166" fontId="9" fillId="5" borderId="57" xfId="0" applyNumberFormat="1" applyFont="1" applyFill="1" applyBorder="1" applyAlignment="1">
      <alignment horizontal="center" vertical="top"/>
    </xf>
    <xf numFmtId="49" fontId="9" fillId="3" borderId="25" xfId="0" applyNumberFormat="1" applyFont="1" applyFill="1" applyBorder="1" applyAlignment="1">
      <alignment horizontal="center" vertical="top"/>
    </xf>
    <xf numFmtId="3" fontId="9" fillId="0" borderId="0" xfId="0" applyNumberFormat="1" applyFont="1" applyFill="1" applyBorder="1" applyAlignment="1">
      <alignment vertical="top" wrapText="1"/>
    </xf>
    <xf numFmtId="3" fontId="9" fillId="0" borderId="0" xfId="0" applyNumberFormat="1" applyFont="1" applyFill="1" applyBorder="1" applyAlignment="1">
      <alignment horizontal="center" vertical="top" wrapText="1"/>
    </xf>
    <xf numFmtId="3" fontId="2" fillId="0" borderId="0" xfId="0" applyNumberFormat="1" applyFont="1" applyAlignment="1">
      <alignment horizontal="right" vertical="top"/>
    </xf>
    <xf numFmtId="166" fontId="2" fillId="6" borderId="32" xfId="0" applyNumberFormat="1" applyFont="1" applyFill="1" applyBorder="1" applyAlignment="1">
      <alignment horizontal="center" vertical="top" wrapText="1"/>
    </xf>
    <xf numFmtId="49" fontId="2" fillId="0" borderId="38" xfId="0" applyNumberFormat="1" applyFont="1" applyBorder="1" applyAlignment="1">
      <alignment vertical="top"/>
    </xf>
    <xf numFmtId="49" fontId="2" fillId="0" borderId="38" xfId="0" applyNumberFormat="1" applyFont="1" applyBorder="1" applyAlignment="1">
      <alignment horizontal="center" vertical="top"/>
    </xf>
    <xf numFmtId="3" fontId="2" fillId="0" borderId="38" xfId="0" applyNumberFormat="1" applyFont="1" applyBorder="1" applyAlignment="1">
      <alignment vertical="top"/>
    </xf>
    <xf numFmtId="3" fontId="2" fillId="8" borderId="0" xfId="0" applyNumberFormat="1" applyFont="1" applyFill="1" applyBorder="1" applyAlignment="1">
      <alignment vertical="top" wrapText="1"/>
    </xf>
    <xf numFmtId="3" fontId="2" fillId="0" borderId="0" xfId="0" applyNumberFormat="1" applyFont="1" applyAlignment="1">
      <alignment vertical="top" wrapText="1"/>
    </xf>
    <xf numFmtId="166" fontId="2" fillId="6" borderId="3" xfId="0" applyNumberFormat="1" applyFont="1" applyFill="1" applyBorder="1" applyAlignment="1">
      <alignment horizontal="center" vertical="top"/>
    </xf>
    <xf numFmtId="166" fontId="9" fillId="7" borderId="49" xfId="0" applyNumberFormat="1" applyFont="1" applyFill="1" applyBorder="1" applyAlignment="1">
      <alignment horizontal="center" vertical="top" wrapText="1"/>
    </xf>
    <xf numFmtId="166" fontId="9" fillId="7" borderId="24" xfId="0" applyNumberFormat="1" applyFont="1" applyFill="1" applyBorder="1" applyAlignment="1">
      <alignment horizontal="center" vertical="top" wrapText="1"/>
    </xf>
    <xf numFmtId="166" fontId="2" fillId="0" borderId="3" xfId="0" applyNumberFormat="1" applyFont="1" applyBorder="1" applyAlignment="1">
      <alignment horizontal="center" vertical="top"/>
    </xf>
    <xf numFmtId="166" fontId="2" fillId="6" borderId="65" xfId="0" applyNumberFormat="1" applyFont="1" applyFill="1" applyBorder="1" applyAlignment="1">
      <alignment horizontal="center" vertical="top"/>
    </xf>
    <xf numFmtId="166" fontId="2" fillId="6" borderId="66" xfId="0" applyNumberFormat="1" applyFont="1" applyFill="1" applyBorder="1" applyAlignment="1">
      <alignment horizontal="center" vertical="top"/>
    </xf>
    <xf numFmtId="166" fontId="2" fillId="6" borderId="36" xfId="0" applyNumberFormat="1" applyFont="1" applyFill="1" applyBorder="1" applyAlignment="1">
      <alignment horizontal="center" vertical="top"/>
    </xf>
    <xf numFmtId="166" fontId="2" fillId="0" borderId="0" xfId="0" applyNumberFormat="1" applyFont="1" applyFill="1" applyBorder="1" applyAlignment="1">
      <alignment horizontal="center" vertical="top"/>
    </xf>
    <xf numFmtId="166" fontId="2" fillId="0" borderId="10" xfId="0" applyNumberFormat="1" applyFont="1" applyFill="1" applyBorder="1" applyAlignment="1">
      <alignment horizontal="center" vertical="top"/>
    </xf>
    <xf numFmtId="166" fontId="2" fillId="0" borderId="46" xfId="0" applyNumberFormat="1" applyFont="1" applyFill="1" applyBorder="1" applyAlignment="1">
      <alignment horizontal="center" vertical="top"/>
    </xf>
    <xf numFmtId="166" fontId="2" fillId="6" borderId="51" xfId="0" applyNumberFormat="1" applyFont="1" applyFill="1" applyBorder="1" applyAlignment="1">
      <alignment horizontal="center" vertical="top"/>
    </xf>
    <xf numFmtId="166" fontId="2" fillId="6" borderId="60" xfId="0" applyNumberFormat="1" applyFont="1" applyFill="1" applyBorder="1" applyAlignment="1">
      <alignment horizontal="center" vertical="top"/>
    </xf>
    <xf numFmtId="166" fontId="2" fillId="6" borderId="38" xfId="0" applyNumberFormat="1" applyFont="1" applyFill="1" applyBorder="1" applyAlignment="1">
      <alignment horizontal="center" vertical="top" wrapText="1"/>
    </xf>
    <xf numFmtId="166" fontId="2" fillId="6" borderId="3" xfId="0" applyNumberFormat="1" applyFont="1" applyFill="1" applyBorder="1" applyAlignment="1">
      <alignment horizontal="center" vertical="top" wrapText="1"/>
    </xf>
    <xf numFmtId="166" fontId="2" fillId="6" borderId="51" xfId="0" applyNumberFormat="1" applyFont="1" applyFill="1" applyBorder="1" applyAlignment="1">
      <alignment horizontal="center" vertical="top" wrapText="1"/>
    </xf>
    <xf numFmtId="167" fontId="9" fillId="7" borderId="23" xfId="0" applyNumberFormat="1" applyFont="1" applyFill="1" applyBorder="1" applyAlignment="1">
      <alignment horizontal="center" vertical="top" wrapText="1"/>
    </xf>
    <xf numFmtId="167" fontId="9" fillId="7" borderId="49" xfId="0" applyNumberFormat="1" applyFont="1" applyFill="1" applyBorder="1" applyAlignment="1">
      <alignment horizontal="center" vertical="top" wrapText="1"/>
    </xf>
    <xf numFmtId="167" fontId="9" fillId="7" borderId="24" xfId="0" applyNumberFormat="1" applyFont="1" applyFill="1" applyBorder="1" applyAlignment="1">
      <alignment horizontal="center" vertical="top" wrapText="1"/>
    </xf>
    <xf numFmtId="167" fontId="9" fillId="7" borderId="49" xfId="0" applyNumberFormat="1" applyFont="1" applyFill="1" applyBorder="1" applyAlignment="1">
      <alignment horizontal="center" vertical="top"/>
    </xf>
    <xf numFmtId="166" fontId="2" fillId="0" borderId="63" xfId="0" applyNumberFormat="1" applyFont="1" applyFill="1" applyBorder="1" applyAlignment="1">
      <alignment horizontal="center" vertical="top"/>
    </xf>
    <xf numFmtId="166" fontId="9" fillId="7" borderId="49" xfId="0" applyNumberFormat="1" applyFont="1" applyFill="1" applyBorder="1" applyAlignment="1">
      <alignment horizontal="center" vertical="top"/>
    </xf>
    <xf numFmtId="166" fontId="9" fillId="7" borderId="24" xfId="0" applyNumberFormat="1" applyFont="1" applyFill="1" applyBorder="1" applyAlignment="1">
      <alignment horizontal="center" vertical="top"/>
    </xf>
    <xf numFmtId="3" fontId="2" fillId="6" borderId="50" xfId="0" applyNumberFormat="1" applyFont="1" applyFill="1" applyBorder="1" applyAlignment="1">
      <alignment horizontal="center" vertical="top" wrapText="1"/>
    </xf>
    <xf numFmtId="166" fontId="2" fillId="0" borderId="10" xfId="0" applyNumberFormat="1" applyFont="1" applyFill="1" applyBorder="1" applyAlignment="1">
      <alignment horizontal="center" vertical="top" wrapText="1"/>
    </xf>
    <xf numFmtId="166" fontId="2" fillId="0" borderId="46" xfId="0" applyNumberFormat="1" applyFont="1" applyFill="1" applyBorder="1" applyAlignment="1">
      <alignment horizontal="center" vertical="top" wrapText="1"/>
    </xf>
    <xf numFmtId="166" fontId="2" fillId="6" borderId="36" xfId="0" applyNumberFormat="1" applyFont="1" applyFill="1" applyBorder="1" applyAlignment="1">
      <alignment horizontal="center" vertical="top" wrapText="1"/>
    </xf>
    <xf numFmtId="166" fontId="2" fillId="6" borderId="15" xfId="0" applyNumberFormat="1" applyFont="1" applyFill="1" applyBorder="1" applyAlignment="1">
      <alignment horizontal="center" vertical="top" wrapText="1"/>
    </xf>
    <xf numFmtId="167" fontId="9" fillId="5" borderId="67" xfId="0" applyNumberFormat="1" applyFont="1" applyFill="1" applyBorder="1" applyAlignment="1">
      <alignment horizontal="center" vertical="top"/>
    </xf>
    <xf numFmtId="166" fontId="9" fillId="5" borderId="67" xfId="0" applyNumberFormat="1" applyFont="1" applyFill="1" applyBorder="1" applyAlignment="1">
      <alignment horizontal="center" vertical="top"/>
    </xf>
    <xf numFmtId="166" fontId="2" fillId="8" borderId="3" xfId="0" applyNumberFormat="1" applyFont="1" applyFill="1" applyBorder="1" applyAlignment="1">
      <alignment horizontal="center" vertical="top" wrapText="1"/>
    </xf>
    <xf numFmtId="166" fontId="8" fillId="0" borderId="3" xfId="0" applyNumberFormat="1" applyFont="1" applyBorder="1" applyAlignment="1">
      <alignment horizontal="center" vertical="top"/>
    </xf>
    <xf numFmtId="166" fontId="8" fillId="8" borderId="3" xfId="0" applyNumberFormat="1" applyFont="1" applyFill="1" applyBorder="1" applyAlignment="1">
      <alignment horizontal="center" vertical="top"/>
    </xf>
    <xf numFmtId="166" fontId="8" fillId="8" borderId="38" xfId="0" applyNumberFormat="1" applyFont="1" applyFill="1" applyBorder="1" applyAlignment="1">
      <alignment horizontal="center" vertical="top"/>
    </xf>
    <xf numFmtId="166" fontId="2" fillId="0" borderId="36" xfId="0" applyNumberFormat="1" applyFont="1" applyBorder="1" applyAlignment="1">
      <alignment horizontal="center" vertical="top"/>
    </xf>
    <xf numFmtId="166" fontId="2" fillId="0" borderId="36" xfId="0" applyNumberFormat="1" applyFont="1" applyBorder="1" applyAlignment="1">
      <alignment horizontal="center" vertical="top" wrapText="1"/>
    </xf>
    <xf numFmtId="166" fontId="14" fillId="6" borderId="31" xfId="0" applyNumberFormat="1" applyFont="1" applyFill="1" applyBorder="1" applyAlignment="1">
      <alignment horizontal="center" vertical="top" wrapText="1"/>
    </xf>
    <xf numFmtId="166" fontId="2" fillId="6" borderId="38" xfId="0" applyNumberFormat="1" applyFont="1" applyFill="1" applyBorder="1" applyAlignment="1">
      <alignment horizontal="center" vertical="top"/>
    </xf>
    <xf numFmtId="166" fontId="14" fillId="6" borderId="0" xfId="0" applyNumberFormat="1" applyFont="1" applyFill="1" applyBorder="1" applyAlignment="1">
      <alignment horizontal="center" vertical="top" wrapText="1"/>
    </xf>
    <xf numFmtId="166" fontId="14" fillId="6" borderId="10" xfId="0" applyNumberFormat="1" applyFont="1" applyFill="1" applyBorder="1" applyAlignment="1">
      <alignment horizontal="center" vertical="top" wrapText="1"/>
    </xf>
    <xf numFmtId="166" fontId="12" fillId="6" borderId="10" xfId="0" applyNumberFormat="1" applyFont="1" applyFill="1" applyBorder="1" applyAlignment="1">
      <alignment horizontal="center" vertical="top" wrapText="1"/>
    </xf>
    <xf numFmtId="166" fontId="11" fillId="6" borderId="41" xfId="0" applyNumberFormat="1" applyFont="1" applyFill="1" applyBorder="1" applyAlignment="1">
      <alignment horizontal="center" vertical="top"/>
    </xf>
    <xf numFmtId="166" fontId="11" fillId="6" borderId="10" xfId="0" applyNumberFormat="1" applyFont="1" applyFill="1" applyBorder="1" applyAlignment="1">
      <alignment horizontal="center" vertical="top"/>
    </xf>
    <xf numFmtId="166" fontId="2" fillId="6" borderId="68" xfId="0" applyNumberFormat="1" applyFont="1" applyFill="1" applyBorder="1" applyAlignment="1">
      <alignment horizontal="center" vertical="top" wrapText="1"/>
    </xf>
    <xf numFmtId="3" fontId="2" fillId="0" borderId="11" xfId="0" applyNumberFormat="1" applyFont="1" applyFill="1" applyBorder="1" applyAlignment="1">
      <alignment horizontal="center" vertical="center" wrapText="1"/>
    </xf>
    <xf numFmtId="3" fontId="2" fillId="6" borderId="31" xfId="0" applyNumberFormat="1" applyFont="1" applyFill="1" applyBorder="1" applyAlignment="1">
      <alignment horizontal="left" vertical="top" wrapText="1"/>
    </xf>
    <xf numFmtId="3" fontId="8" fillId="0" borderId="19" xfId="0" applyNumberFormat="1" applyFont="1" applyFill="1" applyBorder="1" applyAlignment="1">
      <alignment horizontal="center" vertical="center" textRotation="90" wrapText="1"/>
    </xf>
    <xf numFmtId="0" fontId="2" fillId="0" borderId="31" xfId="0" applyFont="1" applyFill="1" applyBorder="1" applyAlignment="1">
      <alignment horizontal="left" vertical="top" wrapText="1"/>
    </xf>
    <xf numFmtId="3" fontId="8" fillId="0" borderId="19" xfId="0" applyNumberFormat="1" applyFont="1" applyFill="1" applyBorder="1" applyAlignment="1">
      <alignment horizontal="left" vertical="top" wrapText="1"/>
    </xf>
    <xf numFmtId="167" fontId="2" fillId="6" borderId="63" xfId="0" applyNumberFormat="1" applyFont="1" applyFill="1" applyBorder="1" applyAlignment="1">
      <alignment horizontal="center" vertical="top" wrapText="1"/>
    </xf>
    <xf numFmtId="166" fontId="9" fillId="0" borderId="46" xfId="0" applyNumberFormat="1" applyFont="1" applyFill="1" applyBorder="1" applyAlignment="1">
      <alignment horizontal="center" vertical="top" wrapText="1"/>
    </xf>
    <xf numFmtId="166" fontId="9" fillId="6" borderId="60" xfId="0" applyNumberFormat="1" applyFont="1" applyFill="1" applyBorder="1" applyAlignment="1">
      <alignment horizontal="center" vertical="top" wrapText="1"/>
    </xf>
    <xf numFmtId="166" fontId="11" fillId="6" borderId="46" xfId="0" applyNumberFormat="1" applyFont="1" applyFill="1" applyBorder="1" applyAlignment="1">
      <alignment horizontal="center" vertical="top"/>
    </xf>
    <xf numFmtId="166" fontId="12" fillId="6" borderId="46" xfId="0" applyNumberFormat="1" applyFont="1" applyFill="1" applyBorder="1" applyAlignment="1">
      <alignment horizontal="center" vertical="top" wrapText="1"/>
    </xf>
    <xf numFmtId="166" fontId="11" fillId="6" borderId="66" xfId="0" applyNumberFormat="1" applyFont="1" applyFill="1" applyBorder="1" applyAlignment="1">
      <alignment horizontal="center" vertical="top"/>
    </xf>
    <xf numFmtId="166" fontId="9" fillId="0" borderId="10" xfId="0" applyNumberFormat="1" applyFont="1" applyFill="1" applyBorder="1" applyAlignment="1">
      <alignment horizontal="center" vertical="top" wrapText="1"/>
    </xf>
    <xf numFmtId="166" fontId="2" fillId="8" borderId="63" xfId="0" applyNumberFormat="1" applyFont="1" applyFill="1" applyBorder="1" applyAlignment="1">
      <alignment horizontal="center" vertical="top" wrapText="1"/>
    </xf>
    <xf numFmtId="4" fontId="16" fillId="7" borderId="24" xfId="0" applyNumberFormat="1" applyFont="1" applyFill="1" applyBorder="1" applyAlignment="1">
      <alignment horizontal="center" vertical="top" wrapText="1"/>
    </xf>
    <xf numFmtId="4" fontId="2" fillId="0" borderId="10" xfId="0" applyNumberFormat="1" applyFont="1" applyFill="1" applyBorder="1" applyAlignment="1">
      <alignment horizontal="center" vertical="top"/>
    </xf>
    <xf numFmtId="166" fontId="2" fillId="0" borderId="15" xfId="0" applyNumberFormat="1" applyFont="1" applyBorder="1" applyAlignment="1">
      <alignment horizontal="center" vertical="top" wrapText="1"/>
    </xf>
    <xf numFmtId="166" fontId="2" fillId="0" borderId="60" xfId="0" applyNumberFormat="1" applyFont="1" applyBorder="1" applyAlignment="1">
      <alignment horizontal="center" vertical="top"/>
    </xf>
    <xf numFmtId="166" fontId="2" fillId="0" borderId="16" xfId="0" applyNumberFormat="1" applyFont="1" applyBorder="1" applyAlignment="1">
      <alignment horizontal="center" vertical="top"/>
    </xf>
    <xf numFmtId="3" fontId="9" fillId="6" borderId="11" xfId="0" applyNumberFormat="1" applyFont="1" applyFill="1" applyBorder="1" applyAlignment="1">
      <alignment horizontal="center" vertical="top" wrapText="1"/>
    </xf>
    <xf numFmtId="166" fontId="2" fillId="6" borderId="66" xfId="0" applyNumberFormat="1" applyFont="1" applyFill="1" applyBorder="1" applyAlignment="1">
      <alignment horizontal="center" vertical="top" wrapText="1"/>
    </xf>
    <xf numFmtId="166" fontId="8" fillId="6" borderId="46" xfId="0" applyNumberFormat="1" applyFont="1" applyFill="1" applyBorder="1" applyAlignment="1">
      <alignment horizontal="center" vertical="top"/>
    </xf>
    <xf numFmtId="166" fontId="2" fillId="6" borderId="45" xfId="0" applyNumberFormat="1" applyFont="1" applyFill="1" applyBorder="1" applyAlignment="1">
      <alignment horizontal="center" vertical="top"/>
    </xf>
    <xf numFmtId="3" fontId="2" fillId="0" borderId="0" xfId="0" applyNumberFormat="1" applyFont="1" applyFill="1" applyAlignment="1">
      <alignment vertical="top"/>
    </xf>
    <xf numFmtId="3" fontId="2" fillId="0" borderId="0" xfId="0" applyNumberFormat="1" applyFont="1" applyFill="1" applyBorder="1" applyAlignment="1">
      <alignment vertical="top"/>
    </xf>
    <xf numFmtId="3" fontId="4" fillId="0" borderId="0" xfId="0" applyNumberFormat="1" applyFont="1" applyFill="1" applyBorder="1" applyAlignment="1">
      <alignment vertical="top"/>
    </xf>
    <xf numFmtId="3" fontId="3" fillId="0" borderId="0" xfId="0" applyNumberFormat="1" applyFont="1" applyFill="1" applyBorder="1" applyAlignment="1">
      <alignment vertical="top"/>
    </xf>
    <xf numFmtId="3" fontId="8" fillId="0" borderId="0" xfId="0" applyNumberFormat="1" applyFont="1" applyFill="1" applyBorder="1" applyAlignment="1">
      <alignment vertical="top"/>
    </xf>
    <xf numFmtId="3" fontId="2" fillId="0" borderId="0" xfId="0" applyNumberFormat="1" applyFont="1" applyFill="1" applyBorder="1" applyAlignment="1">
      <alignment horizontal="right" vertical="top"/>
    </xf>
    <xf numFmtId="166" fontId="2" fillId="0" borderId="0" xfId="0" applyNumberFormat="1" applyFont="1" applyFill="1" applyBorder="1" applyAlignment="1">
      <alignment horizontal="left" vertical="top" wrapText="1"/>
    </xf>
    <xf numFmtId="0" fontId="2" fillId="0" borderId="0" xfId="0" applyNumberFormat="1" applyFont="1" applyFill="1" applyBorder="1" applyAlignment="1">
      <alignment horizontal="center" vertical="top"/>
    </xf>
    <xf numFmtId="3" fontId="9" fillId="0" borderId="0" xfId="0" applyNumberFormat="1" applyFont="1" applyFill="1" applyAlignment="1">
      <alignment vertical="top"/>
    </xf>
    <xf numFmtId="3" fontId="9" fillId="0" borderId="0" xfId="0" applyNumberFormat="1" applyFont="1" applyFill="1" applyBorder="1" applyAlignment="1">
      <alignment vertical="top"/>
    </xf>
    <xf numFmtId="166" fontId="2" fillId="0" borderId="0" xfId="0" applyNumberFormat="1" applyFont="1" applyFill="1" applyAlignment="1">
      <alignment vertical="top"/>
    </xf>
    <xf numFmtId="3" fontId="2" fillId="0" borderId="0" xfId="0" applyNumberFormat="1" applyFont="1" applyFill="1" applyBorder="1" applyAlignment="1">
      <alignment horizontal="center" vertical="top"/>
    </xf>
    <xf numFmtId="4" fontId="2" fillId="0" borderId="0" xfId="0" applyNumberFormat="1" applyFont="1" applyFill="1" applyAlignment="1">
      <alignment vertical="top"/>
    </xf>
    <xf numFmtId="166" fontId="2" fillId="0" borderId="0" xfId="0" applyNumberFormat="1" applyFont="1" applyFill="1" applyAlignment="1">
      <alignment vertical="top" wrapText="1"/>
    </xf>
    <xf numFmtId="167" fontId="2" fillId="0" borderId="0" xfId="0" applyNumberFormat="1" applyFont="1" applyFill="1" applyAlignment="1">
      <alignment vertical="top" wrapText="1"/>
    </xf>
    <xf numFmtId="3" fontId="8" fillId="0" borderId="0" xfId="0" applyNumberFormat="1" applyFont="1" applyFill="1" applyAlignment="1">
      <alignment vertical="top"/>
    </xf>
    <xf numFmtId="3" fontId="2" fillId="6" borderId="29" xfId="0" applyNumberFormat="1" applyFont="1" applyFill="1" applyBorder="1" applyAlignment="1">
      <alignment horizontal="left" vertical="top"/>
    </xf>
    <xf numFmtId="3" fontId="2" fillId="6" borderId="31" xfId="0" applyNumberFormat="1" applyFont="1" applyFill="1" applyBorder="1" applyAlignment="1">
      <alignment horizontal="left" vertical="top"/>
    </xf>
    <xf numFmtId="49" fontId="14" fillId="6" borderId="10" xfId="0" applyNumberFormat="1" applyFont="1" applyFill="1" applyBorder="1" applyAlignment="1">
      <alignment vertical="top"/>
    </xf>
    <xf numFmtId="3" fontId="2" fillId="0" borderId="0" xfId="0" applyNumberFormat="1" applyFont="1" applyAlignment="1">
      <alignment vertical="top"/>
    </xf>
    <xf numFmtId="166" fontId="2" fillId="6" borderId="16" xfId="0" applyNumberFormat="1" applyFont="1" applyFill="1" applyBorder="1" applyAlignment="1">
      <alignment horizontal="center" vertical="top"/>
    </xf>
    <xf numFmtId="166" fontId="2" fillId="6" borderId="41" xfId="0" applyNumberFormat="1" applyFont="1" applyFill="1" applyBorder="1" applyAlignment="1">
      <alignment horizontal="center" vertical="top"/>
    </xf>
    <xf numFmtId="0" fontId="2" fillId="6" borderId="39" xfId="0" applyFont="1" applyFill="1" applyBorder="1" applyAlignment="1">
      <alignment vertical="top"/>
    </xf>
    <xf numFmtId="166" fontId="11" fillId="6" borderId="10" xfId="0" applyNumberFormat="1" applyFont="1" applyFill="1" applyBorder="1" applyAlignment="1">
      <alignment horizontal="center" vertical="top" wrapText="1"/>
    </xf>
    <xf numFmtId="166" fontId="11" fillId="6" borderId="60" xfId="0" applyNumberFormat="1" applyFont="1" applyFill="1" applyBorder="1" applyAlignment="1">
      <alignment horizontal="center" vertical="top"/>
    </xf>
    <xf numFmtId="166" fontId="2" fillId="6" borderId="62" xfId="0" applyNumberFormat="1" applyFont="1" applyFill="1" applyBorder="1" applyAlignment="1">
      <alignment horizontal="center" vertical="top"/>
    </xf>
    <xf numFmtId="166" fontId="2" fillId="6" borderId="15" xfId="0" applyNumberFormat="1" applyFont="1" applyFill="1" applyBorder="1" applyAlignment="1">
      <alignment horizontal="center" vertical="top"/>
    </xf>
    <xf numFmtId="166" fontId="2" fillId="6" borderId="40" xfId="0" applyNumberFormat="1" applyFont="1" applyFill="1" applyBorder="1" applyAlignment="1">
      <alignment horizontal="center" vertical="top"/>
    </xf>
    <xf numFmtId="3" fontId="16" fillId="6" borderId="17" xfId="0" applyNumberFormat="1" applyFont="1" applyFill="1" applyBorder="1" applyAlignment="1">
      <alignment horizontal="center" vertical="top" wrapText="1"/>
    </xf>
    <xf numFmtId="3" fontId="2" fillId="6" borderId="65" xfId="0" applyNumberFormat="1" applyFont="1" applyFill="1" applyBorder="1" applyAlignment="1">
      <alignment horizontal="center" vertical="top"/>
    </xf>
    <xf numFmtId="3" fontId="2" fillId="0" borderId="0" xfId="0" applyNumberFormat="1" applyFont="1" applyBorder="1" applyAlignment="1">
      <alignment horizontal="center" vertical="top"/>
    </xf>
    <xf numFmtId="166" fontId="9" fillId="6" borderId="15" xfId="0" applyNumberFormat="1" applyFont="1" applyFill="1" applyBorder="1" applyAlignment="1">
      <alignment horizontal="center" vertical="top" wrapText="1"/>
    </xf>
    <xf numFmtId="3" fontId="16" fillId="6" borderId="10" xfId="0" applyNumberFormat="1" applyFont="1" applyFill="1" applyBorder="1" applyAlignment="1">
      <alignment horizontal="left" vertical="top" wrapText="1"/>
    </xf>
    <xf numFmtId="3" fontId="8" fillId="0" borderId="37" xfId="0" applyNumberFormat="1" applyFont="1" applyBorder="1" applyAlignment="1">
      <alignment horizontal="center" vertical="center" wrapText="1"/>
    </xf>
    <xf numFmtId="166" fontId="8" fillId="8" borderId="0" xfId="0" applyNumberFormat="1" applyFont="1" applyFill="1" applyBorder="1" applyAlignment="1">
      <alignment horizontal="center" vertical="top"/>
    </xf>
    <xf numFmtId="0" fontId="2" fillId="0" borderId="36" xfId="0" applyNumberFormat="1" applyFont="1" applyFill="1" applyBorder="1" applyAlignment="1">
      <alignment horizontal="center" vertical="top"/>
    </xf>
    <xf numFmtId="166" fontId="2" fillId="0" borderId="32" xfId="1" applyNumberFormat="1" applyFont="1" applyFill="1" applyBorder="1" applyAlignment="1">
      <alignment vertical="top" wrapText="1"/>
    </xf>
    <xf numFmtId="49" fontId="9" fillId="6" borderId="10" xfId="0" applyNumberFormat="1" applyFont="1" applyFill="1" applyBorder="1" applyAlignment="1">
      <alignment horizontal="center" vertical="top"/>
    </xf>
    <xf numFmtId="0" fontId="2" fillId="6" borderId="31" xfId="0" applyFont="1" applyFill="1" applyBorder="1" applyAlignment="1">
      <alignment horizontal="center" vertical="top"/>
    </xf>
    <xf numFmtId="0" fontId="2" fillId="6" borderId="31" xfId="0" applyFont="1" applyFill="1" applyBorder="1" applyAlignment="1">
      <alignment horizontal="center" vertical="top" wrapText="1"/>
    </xf>
    <xf numFmtId="3" fontId="9" fillId="6" borderId="31" xfId="0" applyNumberFormat="1" applyFont="1" applyFill="1" applyBorder="1" applyAlignment="1">
      <alignment horizontal="center" vertical="top" wrapText="1"/>
    </xf>
    <xf numFmtId="0" fontId="2" fillId="6" borderId="39" xfId="0" applyFont="1" applyFill="1" applyBorder="1" applyAlignment="1">
      <alignment horizontal="center" vertical="top"/>
    </xf>
    <xf numFmtId="166" fontId="2" fillId="6" borderId="62" xfId="0" applyNumberFormat="1" applyFont="1" applyFill="1" applyBorder="1" applyAlignment="1">
      <alignment horizontal="center" vertical="top" wrapText="1"/>
    </xf>
    <xf numFmtId="3" fontId="2" fillId="0" borderId="39" xfId="0" applyNumberFormat="1" applyFont="1" applyFill="1" applyBorder="1" applyAlignment="1">
      <alignment vertical="top" wrapText="1"/>
    </xf>
    <xf numFmtId="3" fontId="2" fillId="6" borderId="32" xfId="0" applyNumberFormat="1" applyFont="1" applyFill="1" applyBorder="1" applyAlignment="1">
      <alignment horizontal="center" vertical="top" wrapText="1"/>
    </xf>
    <xf numFmtId="3" fontId="2" fillId="6" borderId="45" xfId="0" applyNumberFormat="1" applyFont="1" applyFill="1" applyBorder="1" applyAlignment="1">
      <alignment horizontal="center" vertical="top" wrapText="1"/>
    </xf>
    <xf numFmtId="166" fontId="2" fillId="6" borderId="37" xfId="0" applyNumberFormat="1" applyFont="1" applyFill="1" applyBorder="1" applyAlignment="1">
      <alignment horizontal="center" vertical="top" wrapText="1"/>
    </xf>
    <xf numFmtId="166" fontId="2" fillId="6" borderId="11" xfId="0" applyNumberFormat="1" applyFont="1" applyFill="1" applyBorder="1" applyAlignment="1">
      <alignment horizontal="center" vertical="top"/>
    </xf>
    <xf numFmtId="3" fontId="8" fillId="0" borderId="29" xfId="0" applyNumberFormat="1" applyFont="1" applyBorder="1" applyAlignment="1">
      <alignment horizontal="center" vertical="top"/>
    </xf>
    <xf numFmtId="3" fontId="8" fillId="0" borderId="31" xfId="0" applyNumberFormat="1" applyFont="1" applyBorder="1" applyAlignment="1">
      <alignment horizontal="center" vertical="top"/>
    </xf>
    <xf numFmtId="3" fontId="16" fillId="7" borderId="22" xfId="0" applyNumberFormat="1" applyFont="1" applyFill="1" applyBorder="1" applyAlignment="1">
      <alignment horizontal="center" vertical="top" wrapText="1"/>
    </xf>
    <xf numFmtId="3" fontId="2" fillId="6" borderId="29" xfId="0" applyNumberFormat="1" applyFont="1" applyFill="1" applyBorder="1" applyAlignment="1">
      <alignment vertical="top" wrapText="1"/>
    </xf>
    <xf numFmtId="3" fontId="9" fillId="7" borderId="22" xfId="0" applyNumberFormat="1" applyFont="1" applyFill="1" applyBorder="1" applyAlignment="1">
      <alignment horizontal="center" vertical="top" wrapText="1"/>
    </xf>
    <xf numFmtId="166" fontId="2" fillId="6" borderId="39" xfId="0" applyNumberFormat="1" applyFont="1" applyFill="1" applyBorder="1" applyAlignment="1">
      <alignment horizontal="center" vertical="top"/>
    </xf>
    <xf numFmtId="3" fontId="2" fillId="6" borderId="29" xfId="0" applyNumberFormat="1" applyFont="1" applyFill="1" applyBorder="1" applyAlignment="1">
      <alignment horizontal="center" vertical="top"/>
    </xf>
    <xf numFmtId="166" fontId="2" fillId="6" borderId="30" xfId="0" applyNumberFormat="1" applyFont="1" applyFill="1" applyBorder="1" applyAlignment="1">
      <alignment horizontal="center" vertical="top" wrapText="1"/>
    </xf>
    <xf numFmtId="166" fontId="2" fillId="6" borderId="37" xfId="0" applyNumberFormat="1" applyFont="1" applyFill="1" applyBorder="1" applyAlignment="1">
      <alignment horizontal="center" vertical="top"/>
    </xf>
    <xf numFmtId="166" fontId="2" fillId="6" borderId="32" xfId="0" applyNumberFormat="1" applyFont="1" applyFill="1" applyBorder="1" applyAlignment="1">
      <alignment vertical="top" wrapText="1"/>
    </xf>
    <xf numFmtId="3" fontId="2" fillId="6" borderId="10" xfId="0" applyNumberFormat="1" applyFont="1" applyFill="1" applyBorder="1" applyAlignment="1">
      <alignment horizontal="center" vertical="center" textRotation="90" wrapText="1"/>
    </xf>
    <xf numFmtId="3" fontId="2" fillId="6" borderId="37" xfId="0" applyNumberFormat="1" applyFont="1" applyFill="1" applyBorder="1" applyAlignment="1">
      <alignment horizontal="center" vertical="top" wrapText="1"/>
    </xf>
    <xf numFmtId="0" fontId="2" fillId="6" borderId="54" xfId="0" applyFont="1" applyFill="1" applyBorder="1" applyAlignment="1">
      <alignment horizontal="center" vertical="top" wrapText="1"/>
    </xf>
    <xf numFmtId="0" fontId="2" fillId="6" borderId="17" xfId="0" applyFont="1" applyFill="1" applyBorder="1" applyAlignment="1">
      <alignment horizontal="center" vertical="top" wrapText="1"/>
    </xf>
    <xf numFmtId="3" fontId="2" fillId="6" borderId="19" xfId="0" applyNumberFormat="1" applyFont="1" applyFill="1" applyBorder="1" applyAlignment="1">
      <alignment vertical="top" wrapText="1"/>
    </xf>
    <xf numFmtId="3" fontId="9" fillId="7" borderId="45" xfId="0" applyNumberFormat="1" applyFont="1" applyFill="1" applyBorder="1" applyAlignment="1">
      <alignment horizontal="center" vertical="top" wrapText="1"/>
    </xf>
    <xf numFmtId="167" fontId="9" fillId="7" borderId="51" xfId="0" applyNumberFormat="1" applyFont="1" applyFill="1" applyBorder="1" applyAlignment="1">
      <alignment horizontal="center" vertical="top" wrapText="1"/>
    </xf>
    <xf numFmtId="0" fontId="2" fillId="6" borderId="48" xfId="0" applyFont="1" applyFill="1" applyBorder="1" applyAlignment="1">
      <alignment horizontal="center" vertical="top" wrapText="1"/>
    </xf>
    <xf numFmtId="0" fontId="2" fillId="6" borderId="20" xfId="0" applyFont="1" applyFill="1" applyBorder="1" applyAlignment="1">
      <alignment horizontal="center" vertical="top" wrapText="1"/>
    </xf>
    <xf numFmtId="0" fontId="2" fillId="0" borderId="36" xfId="0" applyFont="1" applyFill="1" applyBorder="1" applyAlignment="1">
      <alignment horizontal="center" vertical="top" wrapText="1"/>
    </xf>
    <xf numFmtId="0" fontId="2" fillId="0" borderId="15" xfId="0" applyFont="1" applyFill="1" applyBorder="1" applyAlignment="1">
      <alignment horizontal="center" vertical="top" wrapText="1"/>
    </xf>
    <xf numFmtId="3" fontId="2" fillId="0" borderId="31" xfId="0" applyNumberFormat="1" applyFont="1" applyFill="1" applyBorder="1" applyAlignment="1">
      <alignment horizontal="center" vertical="top"/>
    </xf>
    <xf numFmtId="3" fontId="9" fillId="7" borderId="22" xfId="0" applyNumberFormat="1" applyFont="1" applyFill="1" applyBorder="1" applyAlignment="1">
      <alignment horizontal="center" vertical="top"/>
    </xf>
    <xf numFmtId="167" fontId="9" fillId="7" borderId="50" xfId="0" applyNumberFormat="1" applyFont="1" applyFill="1" applyBorder="1" applyAlignment="1">
      <alignment horizontal="center" vertical="top"/>
    </xf>
    <xf numFmtId="166" fontId="2" fillId="0" borderId="38" xfId="0" applyNumberFormat="1" applyFont="1" applyFill="1" applyBorder="1" applyAlignment="1">
      <alignment horizontal="center" vertical="top"/>
    </xf>
    <xf numFmtId="166" fontId="9" fillId="7" borderId="50" xfId="0" applyNumberFormat="1" applyFont="1" applyFill="1" applyBorder="1" applyAlignment="1">
      <alignment horizontal="center" vertical="top" wrapText="1"/>
    </xf>
    <xf numFmtId="3" fontId="2" fillId="0" borderId="29" xfId="0" applyNumberFormat="1" applyFont="1" applyFill="1" applyBorder="1" applyAlignment="1">
      <alignment horizontal="center" vertical="top" wrapText="1"/>
    </xf>
    <xf numFmtId="3" fontId="2" fillId="0" borderId="29" xfId="0" applyNumberFormat="1" applyFont="1" applyBorder="1" applyAlignment="1">
      <alignment vertical="top" wrapText="1"/>
    </xf>
    <xf numFmtId="3" fontId="2" fillId="6" borderId="30" xfId="0" applyNumberFormat="1" applyFont="1" applyFill="1" applyBorder="1" applyAlignment="1">
      <alignment horizontal="center" vertical="top" wrapText="1"/>
    </xf>
    <xf numFmtId="3" fontId="2" fillId="0" borderId="43" xfId="0" applyNumberFormat="1" applyFont="1" applyFill="1" applyBorder="1" applyAlignment="1">
      <alignment horizontal="center" vertical="top" wrapText="1"/>
    </xf>
    <xf numFmtId="167" fontId="9" fillId="7" borderId="73" xfId="0" applyNumberFormat="1" applyFont="1" applyFill="1" applyBorder="1" applyAlignment="1">
      <alignment horizontal="center" vertical="top"/>
    </xf>
    <xf numFmtId="3" fontId="2" fillId="0" borderId="36" xfId="0" applyNumberFormat="1" applyFont="1" applyFill="1" applyBorder="1" applyAlignment="1">
      <alignment horizontal="center" vertical="top"/>
    </xf>
    <xf numFmtId="3" fontId="2" fillId="0" borderId="15" xfId="0" applyNumberFormat="1" applyFont="1" applyFill="1" applyBorder="1" applyAlignment="1">
      <alignment horizontal="center" vertical="top"/>
    </xf>
    <xf numFmtId="3" fontId="2" fillId="0" borderId="60" xfId="0" applyNumberFormat="1" applyFont="1" applyFill="1" applyBorder="1" applyAlignment="1">
      <alignment horizontal="center" vertical="top"/>
    </xf>
    <xf numFmtId="3" fontId="2" fillId="0" borderId="45" xfId="0" applyNumberFormat="1" applyFont="1" applyFill="1" applyBorder="1" applyAlignment="1">
      <alignment horizontal="center" vertical="top"/>
    </xf>
    <xf numFmtId="3" fontId="2" fillId="0" borderId="31" xfId="0" applyNumberFormat="1" applyFont="1" applyBorder="1" applyAlignment="1">
      <alignment horizontal="center" vertical="top"/>
    </xf>
    <xf numFmtId="3" fontId="2" fillId="6" borderId="51" xfId="0" applyNumberFormat="1" applyFont="1" applyFill="1" applyBorder="1" applyAlignment="1">
      <alignment horizontal="center" vertical="center" wrapText="1"/>
    </xf>
    <xf numFmtId="3" fontId="2" fillId="0" borderId="56" xfId="0" applyNumberFormat="1" applyFont="1" applyFill="1" applyBorder="1" applyAlignment="1">
      <alignment horizontal="center" vertical="top"/>
    </xf>
    <xf numFmtId="3" fontId="2" fillId="6" borderId="39" xfId="0" applyNumberFormat="1" applyFont="1" applyFill="1" applyBorder="1" applyAlignment="1">
      <alignment horizontal="center" vertical="top" wrapText="1"/>
    </xf>
    <xf numFmtId="169" fontId="2" fillId="13" borderId="75" xfId="3" applyNumberFormat="1" applyFont="1" applyFill="1" applyBorder="1" applyAlignment="1">
      <alignment horizontal="center" vertical="top"/>
    </xf>
    <xf numFmtId="169" fontId="2" fillId="13" borderId="74" xfId="3" applyNumberFormat="1" applyFont="1" applyFill="1" applyBorder="1" applyAlignment="1">
      <alignment horizontal="center" vertical="top"/>
    </xf>
    <xf numFmtId="3" fontId="2" fillId="0" borderId="29" xfId="0" applyNumberFormat="1" applyFont="1" applyBorder="1" applyAlignment="1">
      <alignment horizontal="center" vertical="top"/>
    </xf>
    <xf numFmtId="3" fontId="2" fillId="6" borderId="54" xfId="0" applyNumberFormat="1" applyFont="1" applyFill="1" applyBorder="1" applyAlignment="1">
      <alignment horizontal="center" vertical="top" wrapText="1"/>
    </xf>
    <xf numFmtId="3" fontId="2" fillId="0" borderId="16" xfId="0" applyNumberFormat="1" applyFont="1" applyFill="1" applyBorder="1" applyAlignment="1">
      <alignment horizontal="center" vertical="top" wrapText="1"/>
    </xf>
    <xf numFmtId="3" fontId="2" fillId="0" borderId="19" xfId="0" applyNumberFormat="1" applyFont="1" applyFill="1" applyBorder="1" applyAlignment="1">
      <alignment horizontal="center" vertical="center" textRotation="90" wrapText="1"/>
    </xf>
    <xf numFmtId="3" fontId="8" fillId="8" borderId="29" xfId="0" applyNumberFormat="1" applyFont="1" applyFill="1" applyBorder="1" applyAlignment="1">
      <alignment vertical="top" wrapText="1"/>
    </xf>
    <xf numFmtId="3" fontId="8" fillId="8" borderId="29" xfId="0" applyNumberFormat="1" applyFont="1" applyFill="1" applyBorder="1" applyAlignment="1">
      <alignment horizontal="center" vertical="top"/>
    </xf>
    <xf numFmtId="3" fontId="8" fillId="8" borderId="31" xfId="0" applyNumberFormat="1" applyFont="1" applyFill="1" applyBorder="1" applyAlignment="1">
      <alignment vertical="top" wrapText="1"/>
    </xf>
    <xf numFmtId="3" fontId="8" fillId="8" borderId="31" xfId="0" applyNumberFormat="1" applyFont="1" applyFill="1" applyBorder="1" applyAlignment="1">
      <alignment horizontal="center" vertical="top"/>
    </xf>
    <xf numFmtId="3" fontId="8" fillId="8" borderId="37" xfId="0" applyNumberFormat="1" applyFont="1" applyFill="1" applyBorder="1" applyAlignment="1">
      <alignment horizontal="center" vertical="top"/>
    </xf>
    <xf numFmtId="3" fontId="8" fillId="8" borderId="11" xfId="0" applyNumberFormat="1" applyFont="1" applyFill="1" applyBorder="1" applyAlignment="1">
      <alignment horizontal="center" vertical="top"/>
    </xf>
    <xf numFmtId="3" fontId="8" fillId="6" borderId="16" xfId="0" applyNumberFormat="1" applyFont="1" applyFill="1" applyBorder="1" applyAlignment="1">
      <alignment vertical="top" wrapText="1"/>
    </xf>
    <xf numFmtId="166" fontId="8" fillId="6" borderId="32" xfId="1" applyNumberFormat="1" applyFont="1" applyFill="1" applyBorder="1" applyAlignment="1">
      <alignment horizontal="left" vertical="top" wrapText="1"/>
    </xf>
    <xf numFmtId="0" fontId="8" fillId="6" borderId="32" xfId="0" applyNumberFormat="1" applyFont="1" applyFill="1" applyBorder="1" applyAlignment="1">
      <alignment horizontal="center" vertical="top"/>
    </xf>
    <xf numFmtId="0" fontId="8" fillId="6" borderId="43" xfId="0" applyNumberFormat="1" applyFont="1" applyFill="1" applyBorder="1" applyAlignment="1">
      <alignment horizontal="center" vertical="top"/>
    </xf>
    <xf numFmtId="0" fontId="8" fillId="6" borderId="35" xfId="0" applyNumberFormat="1" applyFont="1" applyFill="1" applyBorder="1" applyAlignment="1">
      <alignment horizontal="center" vertical="top"/>
    </xf>
    <xf numFmtId="3" fontId="8" fillId="6" borderId="32" xfId="0" applyNumberFormat="1" applyFont="1" applyFill="1" applyBorder="1" applyAlignment="1">
      <alignment horizontal="left" vertical="top" wrapText="1"/>
    </xf>
    <xf numFmtId="166" fontId="8" fillId="6" borderId="39" xfId="1" applyNumberFormat="1" applyFont="1" applyFill="1" applyBorder="1" applyAlignment="1">
      <alignment horizontal="left" vertical="top" wrapText="1"/>
    </xf>
    <xf numFmtId="0" fontId="8" fillId="6" borderId="33" xfId="0" applyNumberFormat="1" applyFont="1" applyFill="1" applyBorder="1" applyAlignment="1">
      <alignment horizontal="center" vertical="top"/>
    </xf>
    <xf numFmtId="3" fontId="8" fillId="6" borderId="40" xfId="0" applyNumberFormat="1" applyFont="1" applyFill="1" applyBorder="1" applyAlignment="1">
      <alignment horizontal="center" vertical="top"/>
    </xf>
    <xf numFmtId="3" fontId="8" fillId="6" borderId="43" xfId="0" applyNumberFormat="1" applyFont="1" applyFill="1" applyBorder="1" applyAlignment="1">
      <alignment horizontal="center" vertical="top"/>
    </xf>
    <xf numFmtId="3" fontId="8" fillId="6" borderId="42" xfId="0" applyNumberFormat="1" applyFont="1" applyFill="1" applyBorder="1" applyAlignment="1">
      <alignment horizontal="center" vertical="top"/>
    </xf>
    <xf numFmtId="0" fontId="8" fillId="6" borderId="40" xfId="0" applyNumberFormat="1" applyFont="1" applyFill="1" applyBorder="1" applyAlignment="1">
      <alignment horizontal="center" vertical="top"/>
    </xf>
    <xf numFmtId="3" fontId="8" fillId="0" borderId="33" xfId="0" applyNumberFormat="1" applyFont="1" applyFill="1" applyBorder="1" applyAlignment="1">
      <alignment horizontal="center" vertical="top"/>
    </xf>
    <xf numFmtId="3" fontId="8" fillId="0" borderId="36" xfId="0" applyNumberFormat="1" applyFont="1" applyFill="1" applyBorder="1" applyAlignment="1">
      <alignment horizontal="center" vertical="top"/>
    </xf>
    <xf numFmtId="3" fontId="8" fillId="0" borderId="15" xfId="0" applyNumberFormat="1" applyFont="1" applyFill="1" applyBorder="1" applyAlignment="1">
      <alignment horizontal="center" vertical="top"/>
    </xf>
    <xf numFmtId="3" fontId="8" fillId="0" borderId="39" xfId="0" applyNumberFormat="1" applyFont="1" applyFill="1" applyBorder="1" applyAlignment="1">
      <alignment horizontal="left" vertical="top" wrapText="1"/>
    </xf>
    <xf numFmtId="3" fontId="8" fillId="0" borderId="41" xfId="0" applyNumberFormat="1" applyFont="1" applyFill="1" applyBorder="1" applyAlignment="1">
      <alignment horizontal="center" vertical="top"/>
    </xf>
    <xf numFmtId="166" fontId="8" fillId="6" borderId="45" xfId="1" applyNumberFormat="1" applyFont="1" applyFill="1" applyBorder="1" applyAlignment="1">
      <alignment horizontal="left" vertical="top" wrapText="1"/>
    </xf>
    <xf numFmtId="0" fontId="8" fillId="6" borderId="54" xfId="0" applyNumberFormat="1" applyFont="1" applyFill="1" applyBorder="1" applyAlignment="1">
      <alignment horizontal="center" vertical="top"/>
    </xf>
    <xf numFmtId="0" fontId="8" fillId="6" borderId="17" xfId="0" applyNumberFormat="1" applyFont="1" applyFill="1" applyBorder="1" applyAlignment="1">
      <alignment horizontal="center" vertical="top"/>
    </xf>
    <xf numFmtId="166" fontId="8" fillId="6" borderId="32" xfId="1" applyNumberFormat="1" applyFont="1" applyFill="1" applyBorder="1" applyAlignment="1">
      <alignment vertical="top" wrapText="1"/>
    </xf>
    <xf numFmtId="3" fontId="8" fillId="0" borderId="11" xfId="0" applyNumberFormat="1" applyFont="1" applyBorder="1" applyAlignment="1">
      <alignment horizontal="center" vertical="center" wrapText="1"/>
    </xf>
    <xf numFmtId="166" fontId="2" fillId="0" borderId="29" xfId="1" applyNumberFormat="1" applyFont="1" applyFill="1" applyBorder="1" applyAlignment="1">
      <alignment horizontal="left" vertical="top" wrapText="1"/>
    </xf>
    <xf numFmtId="3" fontId="8" fillId="0" borderId="39" xfId="0" applyNumberFormat="1" applyFont="1" applyFill="1" applyBorder="1" applyAlignment="1">
      <alignment horizontal="center" vertical="top"/>
    </xf>
    <xf numFmtId="0" fontId="8" fillId="0" borderId="15" xfId="0" applyNumberFormat="1" applyFont="1" applyFill="1" applyBorder="1" applyAlignment="1">
      <alignment horizontal="center" vertical="top"/>
    </xf>
    <xf numFmtId="0" fontId="8" fillId="0" borderId="45" xfId="0" applyNumberFormat="1" applyFont="1" applyFill="1" applyBorder="1" applyAlignment="1">
      <alignment horizontal="center" vertical="top"/>
    </xf>
    <xf numFmtId="0" fontId="8" fillId="0" borderId="16" xfId="0" applyNumberFormat="1" applyFont="1" applyFill="1" applyBorder="1" applyAlignment="1">
      <alignment horizontal="center" vertical="top"/>
    </xf>
    <xf numFmtId="0" fontId="8" fillId="0" borderId="60" xfId="0" applyNumberFormat="1" applyFont="1" applyFill="1" applyBorder="1" applyAlignment="1">
      <alignment horizontal="center" vertical="top"/>
    </xf>
    <xf numFmtId="0" fontId="2" fillId="0" borderId="2" xfId="0" applyNumberFormat="1" applyFont="1" applyFill="1" applyBorder="1" applyAlignment="1">
      <alignment horizontal="center" vertical="top"/>
    </xf>
    <xf numFmtId="0" fontId="2" fillId="0" borderId="3" xfId="0" applyNumberFormat="1" applyFont="1" applyFill="1" applyBorder="1" applyAlignment="1">
      <alignment horizontal="center" vertical="top"/>
    </xf>
    <xf numFmtId="0" fontId="2" fillId="0" borderId="4" xfId="0" applyNumberFormat="1" applyFont="1" applyFill="1" applyBorder="1" applyAlignment="1">
      <alignment horizontal="center" vertical="top"/>
    </xf>
    <xf numFmtId="0" fontId="2" fillId="0" borderId="33" xfId="0" applyNumberFormat="1" applyFont="1" applyFill="1" applyBorder="1" applyAlignment="1">
      <alignment horizontal="center" vertical="top"/>
    </xf>
    <xf numFmtId="0" fontId="2" fillId="0" borderId="35" xfId="0" applyNumberFormat="1" applyFont="1" applyFill="1" applyBorder="1" applyAlignment="1">
      <alignment horizontal="center" vertical="top"/>
    </xf>
    <xf numFmtId="0" fontId="2" fillId="0" borderId="32" xfId="0" applyNumberFormat="1" applyFont="1" applyFill="1" applyBorder="1" applyAlignment="1">
      <alignment horizontal="center" vertical="top"/>
    </xf>
    <xf numFmtId="3" fontId="2" fillId="6" borderId="39" xfId="0" applyNumberFormat="1" applyFont="1" applyFill="1" applyBorder="1" applyAlignment="1">
      <alignment horizontal="left" vertical="top" wrapText="1"/>
    </xf>
    <xf numFmtId="166" fontId="2" fillId="6" borderId="45" xfId="0" applyNumberFormat="1" applyFont="1" applyFill="1" applyBorder="1" applyAlignment="1">
      <alignment vertical="top" wrapText="1"/>
    </xf>
    <xf numFmtId="166" fontId="8" fillId="0" borderId="38" xfId="0" applyNumberFormat="1" applyFont="1" applyBorder="1" applyAlignment="1">
      <alignment horizontal="center" vertical="top"/>
    </xf>
    <xf numFmtId="166" fontId="8" fillId="6" borderId="66" xfId="0" applyNumberFormat="1" applyFont="1" applyFill="1" applyBorder="1" applyAlignment="1">
      <alignment horizontal="center" vertical="top"/>
    </xf>
    <xf numFmtId="4" fontId="2" fillId="0" borderId="0" xfId="0" applyNumberFormat="1" applyFont="1" applyFill="1" applyBorder="1" applyAlignment="1">
      <alignment horizontal="center" vertical="top"/>
    </xf>
    <xf numFmtId="166" fontId="9" fillId="4" borderId="28" xfId="0" applyNumberFormat="1" applyFont="1" applyFill="1" applyBorder="1" applyAlignment="1">
      <alignment horizontal="center" vertical="top"/>
    </xf>
    <xf numFmtId="166" fontId="9" fillId="3" borderId="28" xfId="0" applyNumberFormat="1" applyFont="1" applyFill="1" applyBorder="1" applyAlignment="1">
      <alignment horizontal="center" vertical="top"/>
    </xf>
    <xf numFmtId="166" fontId="8" fillId="0" borderId="10" xfId="0" applyNumberFormat="1" applyFont="1" applyBorder="1" applyAlignment="1">
      <alignment horizontal="center" vertical="top"/>
    </xf>
    <xf numFmtId="166" fontId="8" fillId="8" borderId="10" xfId="0" applyNumberFormat="1" applyFont="1" applyFill="1" applyBorder="1" applyAlignment="1">
      <alignment horizontal="center" vertical="top"/>
    </xf>
    <xf numFmtId="166" fontId="2" fillId="0" borderId="63" xfId="0" applyNumberFormat="1" applyFont="1" applyBorder="1" applyAlignment="1">
      <alignment horizontal="center" vertical="center" wrapText="1"/>
    </xf>
    <xf numFmtId="166" fontId="9" fillId="3" borderId="15" xfId="0" applyNumberFormat="1" applyFont="1" applyFill="1" applyBorder="1" applyAlignment="1">
      <alignment horizontal="center" vertical="top" wrapText="1"/>
    </xf>
    <xf numFmtId="166" fontId="9" fillId="3" borderId="15" xfId="0" applyNumberFormat="1" applyFont="1" applyFill="1" applyBorder="1" applyAlignment="1">
      <alignment horizontal="center" vertical="top"/>
    </xf>
    <xf numFmtId="166" fontId="2" fillId="0" borderId="3" xfId="0" applyNumberFormat="1" applyFont="1" applyBorder="1" applyAlignment="1">
      <alignment horizontal="center" vertical="center" wrapText="1"/>
    </xf>
    <xf numFmtId="166" fontId="9" fillId="3" borderId="36" xfId="0" applyNumberFormat="1" applyFont="1" applyFill="1" applyBorder="1" applyAlignment="1">
      <alignment horizontal="center" vertical="top"/>
    </xf>
    <xf numFmtId="166" fontId="9" fillId="5" borderId="20" xfId="0" applyNumberFormat="1" applyFont="1" applyFill="1" applyBorder="1" applyAlignment="1">
      <alignment horizontal="center" vertical="top"/>
    </xf>
    <xf numFmtId="3" fontId="2" fillId="6" borderId="1" xfId="0" applyNumberFormat="1" applyFont="1" applyFill="1" applyBorder="1" applyAlignment="1">
      <alignment horizontal="center" vertical="top"/>
    </xf>
    <xf numFmtId="0" fontId="2" fillId="0" borderId="45" xfId="0" applyNumberFormat="1" applyFont="1" applyFill="1" applyBorder="1" applyAlignment="1">
      <alignment horizontal="center" vertical="top"/>
    </xf>
    <xf numFmtId="0" fontId="2" fillId="0" borderId="16" xfId="0" applyNumberFormat="1" applyFont="1" applyFill="1" applyBorder="1" applyAlignment="1">
      <alignment horizontal="center" vertical="top"/>
    </xf>
    <xf numFmtId="0" fontId="2" fillId="0" borderId="17" xfId="0" applyNumberFormat="1" applyFont="1" applyFill="1" applyBorder="1" applyAlignment="1">
      <alignment horizontal="center" vertical="top"/>
    </xf>
    <xf numFmtId="49" fontId="9" fillId="5" borderId="76" xfId="0" applyNumberFormat="1" applyFont="1" applyFill="1" applyBorder="1" applyAlignment="1">
      <alignment horizontal="center" vertical="top"/>
    </xf>
    <xf numFmtId="166" fontId="2" fillId="0" borderId="45" xfId="1" applyNumberFormat="1" applyFont="1" applyFill="1" applyBorder="1" applyAlignment="1">
      <alignment vertical="top" wrapText="1"/>
    </xf>
    <xf numFmtId="166" fontId="8" fillId="0" borderId="44" xfId="1" applyNumberFormat="1" applyFont="1" applyFill="1" applyBorder="1" applyAlignment="1">
      <alignment vertical="top" wrapText="1"/>
    </xf>
    <xf numFmtId="3" fontId="8" fillId="8" borderId="63" xfId="0" applyNumberFormat="1" applyFont="1" applyFill="1" applyBorder="1" applyAlignment="1">
      <alignment horizontal="center" vertical="top"/>
    </xf>
    <xf numFmtId="3" fontId="8" fillId="8" borderId="3" xfId="0" applyNumberFormat="1" applyFont="1" applyFill="1" applyBorder="1" applyAlignment="1">
      <alignment horizontal="center" vertical="top"/>
    </xf>
    <xf numFmtId="3" fontId="2" fillId="0" borderId="33" xfId="0" applyNumberFormat="1" applyFont="1" applyFill="1" applyBorder="1" applyAlignment="1">
      <alignment horizontal="center" vertical="top" wrapText="1"/>
    </xf>
    <xf numFmtId="3" fontId="2" fillId="0" borderId="52" xfId="0" applyNumberFormat="1" applyFont="1" applyFill="1" applyBorder="1" applyAlignment="1">
      <alignment horizontal="center" vertical="top" wrapText="1"/>
    </xf>
    <xf numFmtId="166" fontId="2" fillId="0" borderId="0" xfId="0" applyNumberFormat="1" applyFont="1" applyFill="1" applyBorder="1" applyAlignment="1">
      <alignment vertical="top" wrapText="1"/>
    </xf>
    <xf numFmtId="3" fontId="9" fillId="8" borderId="30" xfId="0" applyNumberFormat="1" applyFont="1" applyFill="1" applyBorder="1" applyAlignment="1">
      <alignment horizontal="center" vertical="center" wrapText="1"/>
    </xf>
    <xf numFmtId="3" fontId="2" fillId="8" borderId="37" xfId="0" applyNumberFormat="1" applyFont="1" applyFill="1" applyBorder="1" applyAlignment="1">
      <alignment horizontal="center" vertical="center" wrapText="1"/>
    </xf>
    <xf numFmtId="3" fontId="2" fillId="0" borderId="48" xfId="0" applyNumberFormat="1" applyFont="1" applyFill="1" applyBorder="1" applyAlignment="1">
      <alignment horizontal="center" vertical="center" wrapText="1"/>
    </xf>
    <xf numFmtId="3" fontId="2" fillId="6" borderId="38" xfId="0" applyNumberFormat="1" applyFont="1" applyFill="1" applyBorder="1" applyAlignment="1">
      <alignment horizontal="left" vertical="top" wrapText="1"/>
    </xf>
    <xf numFmtId="3" fontId="2" fillId="0" borderId="14" xfId="0" applyNumberFormat="1" applyFont="1" applyFill="1" applyBorder="1" applyAlignment="1">
      <alignment horizontal="left" vertical="top" wrapText="1"/>
    </xf>
    <xf numFmtId="3" fontId="2" fillId="0" borderId="47" xfId="0" applyNumberFormat="1" applyFont="1" applyFill="1" applyBorder="1" applyAlignment="1">
      <alignment horizontal="center" vertical="top" wrapText="1"/>
    </xf>
    <xf numFmtId="3" fontId="2" fillId="8" borderId="38" xfId="1" applyNumberFormat="1" applyFont="1" applyFill="1" applyBorder="1" applyAlignment="1">
      <alignment horizontal="center" vertical="top" wrapText="1"/>
    </xf>
    <xf numFmtId="3" fontId="2" fillId="6" borderId="0" xfId="1" applyNumberFormat="1" applyFont="1" applyFill="1" applyBorder="1" applyAlignment="1">
      <alignment horizontal="center" vertical="top" wrapText="1"/>
    </xf>
    <xf numFmtId="3" fontId="2" fillId="6" borderId="0" xfId="1" applyNumberFormat="1" applyFont="1" applyFill="1" applyBorder="1" applyAlignment="1">
      <alignment horizontal="center" vertical="top"/>
    </xf>
    <xf numFmtId="3" fontId="9" fillId="7" borderId="23" xfId="0" applyNumberFormat="1" applyFont="1" applyFill="1" applyBorder="1" applyAlignment="1">
      <alignment horizontal="center" vertical="top" wrapText="1"/>
    </xf>
    <xf numFmtId="3" fontId="2" fillId="0" borderId="45" xfId="0" applyNumberFormat="1" applyFont="1" applyFill="1" applyBorder="1" applyAlignment="1">
      <alignment horizontal="left" vertical="top" wrapText="1"/>
    </xf>
    <xf numFmtId="0" fontId="2" fillId="0" borderId="3" xfId="0" applyFont="1" applyFill="1" applyBorder="1" applyAlignment="1">
      <alignment horizontal="center" vertical="top" wrapText="1"/>
    </xf>
    <xf numFmtId="0" fontId="2" fillId="0" borderId="63" xfId="0" applyFont="1" applyFill="1" applyBorder="1" applyAlignment="1">
      <alignment horizontal="center" vertical="top" wrapText="1"/>
    </xf>
    <xf numFmtId="0" fontId="2" fillId="0" borderId="16" xfId="0" applyFont="1" applyFill="1" applyBorder="1" applyAlignment="1">
      <alignment horizontal="center" vertical="top" wrapText="1"/>
    </xf>
    <xf numFmtId="0" fontId="2" fillId="0" borderId="60" xfId="0" applyFont="1" applyFill="1" applyBorder="1" applyAlignment="1">
      <alignment horizontal="center" vertical="top" wrapText="1"/>
    </xf>
    <xf numFmtId="3" fontId="2" fillId="0" borderId="60" xfId="0" applyNumberFormat="1" applyFont="1" applyFill="1" applyBorder="1" applyAlignment="1">
      <alignment horizontal="center" vertical="top" wrapText="1"/>
    </xf>
    <xf numFmtId="0" fontId="2" fillId="0" borderId="29" xfId="0" applyFont="1" applyFill="1" applyBorder="1" applyAlignment="1">
      <alignment horizontal="left" vertical="top" wrapText="1"/>
    </xf>
    <xf numFmtId="0" fontId="2" fillId="6" borderId="44" xfId="0" applyFont="1" applyFill="1" applyBorder="1" applyAlignment="1">
      <alignment horizontal="center" vertical="top" wrapText="1"/>
    </xf>
    <xf numFmtId="0" fontId="2" fillId="6" borderId="18" xfId="0" applyFont="1" applyFill="1" applyBorder="1" applyAlignment="1">
      <alignment horizontal="center" vertical="top" wrapText="1"/>
    </xf>
    <xf numFmtId="0" fontId="2" fillId="0" borderId="2" xfId="0" applyFont="1" applyFill="1" applyBorder="1" applyAlignment="1">
      <alignment horizontal="center" vertical="top" wrapText="1"/>
    </xf>
    <xf numFmtId="0" fontId="2" fillId="0" borderId="44" xfId="0" applyFont="1" applyFill="1" applyBorder="1" applyAlignment="1">
      <alignment horizontal="center" vertical="top" wrapText="1"/>
    </xf>
    <xf numFmtId="0" fontId="2" fillId="0" borderId="33" xfId="0" applyFont="1" applyFill="1" applyBorder="1" applyAlignment="1">
      <alignment horizontal="center" vertical="top" wrapText="1"/>
    </xf>
    <xf numFmtId="0" fontId="2" fillId="0" borderId="52" xfId="0" applyFont="1" applyFill="1" applyBorder="1" applyAlignment="1">
      <alignment horizontal="center" vertical="top" wrapText="1"/>
    </xf>
    <xf numFmtId="0" fontId="2" fillId="0" borderId="49" xfId="0" applyFont="1" applyFill="1" applyBorder="1" applyAlignment="1">
      <alignment horizontal="center" vertical="top" wrapText="1"/>
    </xf>
    <xf numFmtId="0" fontId="2" fillId="0" borderId="50" xfId="0" applyFont="1" applyFill="1" applyBorder="1" applyAlignment="1">
      <alignment horizontal="center" vertical="top" wrapText="1"/>
    </xf>
    <xf numFmtId="3" fontId="2" fillId="8" borderId="47" xfId="0" applyNumberFormat="1" applyFont="1" applyFill="1" applyBorder="1" applyAlignment="1">
      <alignment horizontal="center" vertical="top"/>
    </xf>
    <xf numFmtId="3" fontId="2" fillId="0" borderId="3" xfId="0" applyNumberFormat="1" applyFont="1" applyFill="1" applyBorder="1" applyAlignment="1">
      <alignment horizontal="center" vertical="top"/>
    </xf>
    <xf numFmtId="166" fontId="2" fillId="6" borderId="0" xfId="0" applyNumberFormat="1" applyFont="1" applyFill="1" applyAlignment="1">
      <alignment horizontal="center" vertical="top"/>
    </xf>
    <xf numFmtId="166" fontId="8" fillId="6" borderId="0" xfId="0" applyNumberFormat="1" applyFont="1" applyFill="1" applyAlignment="1">
      <alignment horizontal="center" vertical="top"/>
    </xf>
    <xf numFmtId="4" fontId="2" fillId="6" borderId="31" xfId="0" applyNumberFormat="1" applyFont="1" applyFill="1" applyBorder="1" applyAlignment="1">
      <alignment horizontal="center" vertical="top"/>
    </xf>
    <xf numFmtId="166" fontId="2" fillId="6" borderId="29" xfId="0" applyNumberFormat="1" applyFont="1" applyFill="1" applyBorder="1" applyAlignment="1">
      <alignment horizontal="center" vertical="center" wrapText="1"/>
    </xf>
    <xf numFmtId="167" fontId="9" fillId="7" borderId="72" xfId="0" applyNumberFormat="1" applyFont="1" applyFill="1" applyBorder="1" applyAlignment="1">
      <alignment horizontal="center" vertical="top" wrapText="1"/>
    </xf>
    <xf numFmtId="166" fontId="2" fillId="6" borderId="34" xfId="0" applyNumberFormat="1" applyFont="1" applyFill="1" applyBorder="1" applyAlignment="1">
      <alignment horizontal="center" vertical="top" wrapText="1"/>
    </xf>
    <xf numFmtId="167" fontId="2" fillId="6" borderId="68" xfId="0" applyNumberFormat="1" applyFont="1" applyFill="1" applyBorder="1" applyAlignment="1">
      <alignment horizontal="center" vertical="top" wrapText="1"/>
    </xf>
    <xf numFmtId="167" fontId="9" fillId="7" borderId="72" xfId="0" applyNumberFormat="1" applyFont="1" applyFill="1" applyBorder="1" applyAlignment="1">
      <alignment horizontal="center" vertical="top"/>
    </xf>
    <xf numFmtId="166" fontId="2" fillId="0" borderId="68" xfId="0" applyNumberFormat="1" applyFont="1" applyFill="1" applyBorder="1" applyAlignment="1">
      <alignment horizontal="center" vertical="top"/>
    </xf>
    <xf numFmtId="166" fontId="2" fillId="0" borderId="62" xfId="0" applyNumberFormat="1" applyFont="1" applyFill="1" applyBorder="1" applyAlignment="1">
      <alignment horizontal="center" vertical="top"/>
    </xf>
    <xf numFmtId="166" fontId="2" fillId="0" borderId="34" xfId="0" applyNumberFormat="1" applyFont="1" applyFill="1" applyBorder="1" applyAlignment="1">
      <alignment horizontal="center" vertical="top" wrapText="1"/>
    </xf>
    <xf numFmtId="166" fontId="9" fillId="7" borderId="72" xfId="0" applyNumberFormat="1" applyFont="1" applyFill="1" applyBorder="1" applyAlignment="1">
      <alignment horizontal="center" vertical="top" wrapText="1"/>
    </xf>
    <xf numFmtId="167" fontId="9" fillId="7" borderId="44" xfId="0" applyNumberFormat="1" applyFont="1" applyFill="1" applyBorder="1" applyAlignment="1">
      <alignment horizontal="center" vertical="top" wrapText="1"/>
    </xf>
    <xf numFmtId="166" fontId="2" fillId="6" borderId="2" xfId="0" applyNumberFormat="1" applyFont="1" applyFill="1" applyBorder="1" applyAlignment="1">
      <alignment horizontal="center" vertical="top" wrapText="1"/>
    </xf>
    <xf numFmtId="166" fontId="2" fillId="6" borderId="44" xfId="0" applyNumberFormat="1" applyFont="1" applyFill="1" applyBorder="1" applyAlignment="1">
      <alignment horizontal="center" vertical="top" wrapText="1"/>
    </xf>
    <xf numFmtId="167" fontId="9" fillId="7" borderId="52" xfId="0" applyNumberFormat="1" applyFont="1" applyFill="1" applyBorder="1" applyAlignment="1">
      <alignment horizontal="center" vertical="top" wrapText="1"/>
    </xf>
    <xf numFmtId="167" fontId="2" fillId="6" borderId="2" xfId="0" applyNumberFormat="1" applyFont="1" applyFill="1" applyBorder="1" applyAlignment="1">
      <alignment horizontal="center" vertical="top" wrapText="1"/>
    </xf>
    <xf numFmtId="166" fontId="2" fillId="6" borderId="2" xfId="0" applyNumberFormat="1" applyFont="1" applyFill="1" applyBorder="1" applyAlignment="1">
      <alignment horizontal="center" vertical="top"/>
    </xf>
    <xf numFmtId="166" fontId="2" fillId="0" borderId="0" xfId="0" applyNumberFormat="1" applyFont="1" applyFill="1" applyBorder="1" applyAlignment="1">
      <alignment horizontal="right" vertical="top"/>
    </xf>
    <xf numFmtId="166" fontId="9" fillId="6" borderId="10" xfId="0" applyNumberFormat="1" applyFont="1" applyFill="1" applyBorder="1" applyAlignment="1">
      <alignment vertical="top" wrapText="1"/>
    </xf>
    <xf numFmtId="166" fontId="9" fillId="6" borderId="36" xfId="0" applyNumberFormat="1" applyFont="1" applyFill="1" applyBorder="1" applyAlignment="1">
      <alignment vertical="top" wrapText="1"/>
    </xf>
    <xf numFmtId="3" fontId="2" fillId="0" borderId="51" xfId="0" applyNumberFormat="1" applyFont="1" applyBorder="1" applyAlignment="1">
      <alignment horizontal="left" vertical="top" wrapText="1"/>
    </xf>
    <xf numFmtId="4" fontId="16" fillId="7" borderId="72" xfId="0" applyNumberFormat="1" applyFont="1" applyFill="1" applyBorder="1" applyAlignment="1">
      <alignment horizontal="center" vertical="top" wrapText="1"/>
    </xf>
    <xf numFmtId="166" fontId="9" fillId="4" borderId="76" xfId="0" applyNumberFormat="1" applyFont="1" applyFill="1" applyBorder="1" applyAlignment="1">
      <alignment horizontal="center" vertical="top"/>
    </xf>
    <xf numFmtId="166" fontId="9" fillId="3" borderId="76" xfId="0" applyNumberFormat="1" applyFont="1" applyFill="1" applyBorder="1" applyAlignment="1">
      <alignment horizontal="center" vertical="top"/>
    </xf>
    <xf numFmtId="166" fontId="9" fillId="4" borderId="25" xfId="0" applyNumberFormat="1" applyFont="1" applyFill="1" applyBorder="1" applyAlignment="1">
      <alignment horizontal="center" vertical="top"/>
    </xf>
    <xf numFmtId="166" fontId="9" fillId="3" borderId="25" xfId="0" applyNumberFormat="1" applyFont="1" applyFill="1" applyBorder="1" applyAlignment="1">
      <alignment horizontal="center" vertical="top"/>
    </xf>
    <xf numFmtId="166" fontId="9" fillId="3" borderId="71" xfId="0" applyNumberFormat="1" applyFont="1" applyFill="1" applyBorder="1" applyAlignment="1">
      <alignment horizontal="center" vertical="top" wrapText="1"/>
    </xf>
    <xf numFmtId="166" fontId="9" fillId="3" borderId="33" xfId="0" applyNumberFormat="1" applyFont="1" applyFill="1" applyBorder="1" applyAlignment="1">
      <alignment horizontal="center" vertical="top" wrapText="1"/>
    </xf>
    <xf numFmtId="49" fontId="9" fillId="5" borderId="67" xfId="0" applyNumberFormat="1" applyFont="1" applyFill="1" applyBorder="1" applyAlignment="1">
      <alignment horizontal="center" vertical="top"/>
    </xf>
    <xf numFmtId="3" fontId="2" fillId="0" borderId="31" xfId="0" applyNumberFormat="1" applyFont="1" applyFill="1" applyBorder="1" applyAlignment="1">
      <alignment vertical="top"/>
    </xf>
    <xf numFmtId="3" fontId="2" fillId="0" borderId="65" xfId="0" applyNumberFormat="1" applyFont="1" applyFill="1" applyBorder="1" applyAlignment="1">
      <alignment horizontal="left" vertical="top" wrapText="1"/>
    </xf>
    <xf numFmtId="3" fontId="2" fillId="6" borderId="51" xfId="0" applyNumberFormat="1" applyFont="1" applyFill="1" applyBorder="1" applyAlignment="1">
      <alignment horizontal="center" vertical="top" wrapText="1"/>
    </xf>
    <xf numFmtId="3" fontId="2" fillId="6" borderId="23" xfId="0" applyNumberFormat="1" applyFont="1" applyFill="1" applyBorder="1" applyAlignment="1">
      <alignment horizontal="center" vertical="top" wrapText="1"/>
    </xf>
    <xf numFmtId="0" fontId="8" fillId="6" borderId="36" xfId="0" applyNumberFormat="1" applyFont="1" applyFill="1" applyBorder="1" applyAlignment="1">
      <alignment horizontal="center" vertical="top"/>
    </xf>
    <xf numFmtId="166" fontId="2" fillId="0" borderId="32" xfId="0" applyNumberFormat="1" applyFont="1" applyFill="1" applyBorder="1" applyAlignment="1">
      <alignment horizontal="center" vertical="top" wrapText="1"/>
    </xf>
    <xf numFmtId="3" fontId="9" fillId="6" borderId="3" xfId="0" applyNumberFormat="1" applyFont="1" applyFill="1" applyBorder="1" applyAlignment="1">
      <alignment horizontal="left" vertical="top" wrapText="1"/>
    </xf>
    <xf numFmtId="3" fontId="9" fillId="6" borderId="10" xfId="0" applyNumberFormat="1" applyFont="1" applyFill="1" applyBorder="1" applyAlignment="1">
      <alignment horizontal="left" vertical="top" wrapText="1"/>
    </xf>
    <xf numFmtId="3" fontId="2" fillId="6" borderId="10" xfId="0" applyNumberFormat="1" applyFont="1" applyFill="1" applyBorder="1" applyAlignment="1">
      <alignment horizontal="left" vertical="top" wrapText="1"/>
    </xf>
    <xf numFmtId="3" fontId="2" fillId="6" borderId="19" xfId="0" applyNumberFormat="1" applyFont="1" applyFill="1" applyBorder="1" applyAlignment="1">
      <alignment horizontal="left" vertical="top" wrapText="1"/>
    </xf>
    <xf numFmtId="3" fontId="2" fillId="6" borderId="16" xfId="0" applyNumberFormat="1" applyFont="1" applyFill="1" applyBorder="1" applyAlignment="1">
      <alignment horizontal="left" vertical="top" wrapText="1"/>
    </xf>
    <xf numFmtId="49" fontId="9" fillId="4" borderId="9" xfId="0" applyNumberFormat="1" applyFont="1" applyFill="1" applyBorder="1" applyAlignment="1">
      <alignment horizontal="center" vertical="top"/>
    </xf>
    <xf numFmtId="0" fontId="2" fillId="6" borderId="45" xfId="0" applyFont="1" applyFill="1" applyBorder="1" applyAlignment="1">
      <alignment horizontal="left" vertical="top" wrapText="1"/>
    </xf>
    <xf numFmtId="3" fontId="2" fillId="6" borderId="29" xfId="0" applyNumberFormat="1" applyFont="1" applyFill="1" applyBorder="1" applyAlignment="1">
      <alignment horizontal="center" vertical="top" wrapText="1"/>
    </xf>
    <xf numFmtId="3" fontId="2" fillId="6" borderId="31" xfId="0" applyNumberFormat="1" applyFont="1" applyFill="1" applyBorder="1" applyAlignment="1">
      <alignment horizontal="center" vertical="top" wrapText="1"/>
    </xf>
    <xf numFmtId="3" fontId="9" fillId="0" borderId="3" xfId="0" applyNumberFormat="1" applyFont="1" applyFill="1" applyBorder="1" applyAlignment="1">
      <alignment horizontal="left" vertical="top" wrapText="1"/>
    </xf>
    <xf numFmtId="3" fontId="2" fillId="6" borderId="65" xfId="0" applyNumberFormat="1" applyFont="1" applyFill="1" applyBorder="1" applyAlignment="1">
      <alignment horizontal="left" vertical="top" wrapText="1"/>
    </xf>
    <xf numFmtId="3" fontId="2" fillId="6" borderId="3" xfId="0" applyNumberFormat="1" applyFont="1" applyFill="1" applyBorder="1" applyAlignment="1">
      <alignment horizontal="left" vertical="top" wrapText="1"/>
    </xf>
    <xf numFmtId="3" fontId="2" fillId="6" borderId="45" xfId="0" applyNumberFormat="1" applyFont="1" applyFill="1" applyBorder="1" applyAlignment="1">
      <alignment horizontal="left" vertical="top" wrapText="1"/>
    </xf>
    <xf numFmtId="3" fontId="2" fillId="0" borderId="4" xfId="0" applyNumberFormat="1" applyFont="1" applyFill="1" applyBorder="1" applyAlignment="1">
      <alignment horizontal="center" vertical="center" textRotation="90" wrapText="1"/>
    </xf>
    <xf numFmtId="3" fontId="9" fillId="0" borderId="5" xfId="0" applyNumberFormat="1" applyFont="1" applyBorder="1" applyAlignment="1">
      <alignment horizontal="center" vertical="top"/>
    </xf>
    <xf numFmtId="3" fontId="9" fillId="0" borderId="21" xfId="0" applyNumberFormat="1" applyFont="1" applyBorder="1" applyAlignment="1">
      <alignment horizontal="center" vertical="top"/>
    </xf>
    <xf numFmtId="3" fontId="2" fillId="8" borderId="16" xfId="0" applyNumberFormat="1" applyFont="1" applyFill="1" applyBorder="1" applyAlignment="1">
      <alignment horizontal="left" vertical="top" wrapText="1"/>
    </xf>
    <xf numFmtId="3" fontId="9" fillId="6" borderId="12" xfId="0" applyNumberFormat="1" applyFont="1" applyFill="1" applyBorder="1" applyAlignment="1">
      <alignment horizontal="center" vertical="top"/>
    </xf>
    <xf numFmtId="3" fontId="2" fillId="6" borderId="11" xfId="0" applyNumberFormat="1" applyFont="1" applyFill="1" applyBorder="1" applyAlignment="1">
      <alignment horizontal="center" vertical="center" textRotation="90" wrapText="1"/>
    </xf>
    <xf numFmtId="3" fontId="2" fillId="0" borderId="0" xfId="0" applyNumberFormat="1" applyFont="1" applyAlignment="1">
      <alignment horizontal="center" vertical="center" wrapText="1"/>
    </xf>
    <xf numFmtId="3" fontId="9" fillId="8" borderId="0" xfId="0" applyNumberFormat="1" applyFont="1" applyFill="1" applyBorder="1" applyAlignment="1">
      <alignment horizontal="center" vertical="top" wrapText="1"/>
    </xf>
    <xf numFmtId="3" fontId="2" fillId="8" borderId="0" xfId="0" applyNumberFormat="1" applyFont="1" applyFill="1" applyBorder="1" applyAlignment="1">
      <alignment horizontal="center" vertical="top" wrapText="1"/>
    </xf>
    <xf numFmtId="3" fontId="2" fillId="0" borderId="14" xfId="0" applyNumberFormat="1" applyFont="1" applyBorder="1" applyAlignment="1">
      <alignment horizontal="left" vertical="top" wrapText="1"/>
    </xf>
    <xf numFmtId="3" fontId="8" fillId="6" borderId="39" xfId="0" applyNumberFormat="1" applyFont="1" applyFill="1" applyBorder="1" applyAlignment="1">
      <alignment horizontal="center" vertical="top"/>
    </xf>
    <xf numFmtId="166" fontId="2" fillId="6" borderId="16" xfId="0" applyNumberFormat="1" applyFont="1" applyFill="1" applyBorder="1" applyAlignment="1">
      <alignment horizontal="center" vertical="top" wrapText="1"/>
    </xf>
    <xf numFmtId="166" fontId="2" fillId="6" borderId="41" xfId="0" applyNumberFormat="1" applyFont="1" applyFill="1" applyBorder="1" applyAlignment="1">
      <alignment horizontal="center" vertical="top" wrapText="1"/>
    </xf>
    <xf numFmtId="166" fontId="8" fillId="6" borderId="31" xfId="0" applyNumberFormat="1" applyFont="1" applyFill="1" applyBorder="1" applyAlignment="1">
      <alignment horizontal="center" vertical="top"/>
    </xf>
    <xf numFmtId="3" fontId="2" fillId="0" borderId="11" xfId="0" applyNumberFormat="1" applyFont="1" applyFill="1" applyBorder="1" applyAlignment="1">
      <alignment horizontal="center" vertical="center" textRotation="90" wrapText="1"/>
    </xf>
    <xf numFmtId="3" fontId="2" fillId="6" borderId="45" xfId="0" applyNumberFormat="1" applyFont="1" applyFill="1" applyBorder="1" applyAlignment="1">
      <alignment horizontal="center" vertical="top"/>
    </xf>
    <xf numFmtId="3" fontId="2" fillId="6" borderId="39" xfId="0" applyNumberFormat="1" applyFont="1" applyFill="1" applyBorder="1" applyAlignment="1">
      <alignment horizontal="center" vertical="top"/>
    </xf>
    <xf numFmtId="166" fontId="2" fillId="6" borderId="17" xfId="0" applyNumberFormat="1" applyFont="1" applyFill="1" applyBorder="1" applyAlignment="1">
      <alignment horizontal="center" vertical="top" wrapText="1"/>
    </xf>
    <xf numFmtId="166" fontId="2" fillId="6" borderId="45" xfId="0" applyNumberFormat="1" applyFont="1" applyFill="1" applyBorder="1" applyAlignment="1">
      <alignment horizontal="center" vertical="top" wrapText="1"/>
    </xf>
    <xf numFmtId="166" fontId="2" fillId="6" borderId="39" xfId="0" applyNumberFormat="1" applyFont="1" applyFill="1" applyBorder="1" applyAlignment="1">
      <alignment horizontal="center" vertical="top" wrapText="1"/>
    </xf>
    <xf numFmtId="166" fontId="8" fillId="6" borderId="29" xfId="0" applyNumberFormat="1" applyFont="1" applyFill="1" applyBorder="1" applyAlignment="1">
      <alignment horizontal="center" vertical="top"/>
    </xf>
    <xf numFmtId="166" fontId="2" fillId="6" borderId="10" xfId="0" applyNumberFormat="1" applyFont="1" applyFill="1" applyBorder="1" applyAlignment="1">
      <alignment horizontal="center" vertical="top" wrapText="1"/>
    </xf>
    <xf numFmtId="166" fontId="9" fillId="6" borderId="10" xfId="0" applyNumberFormat="1" applyFont="1" applyFill="1" applyBorder="1" applyAlignment="1">
      <alignment horizontal="center" vertical="top" wrapText="1"/>
    </xf>
    <xf numFmtId="166" fontId="2" fillId="6" borderId="10" xfId="0" applyNumberFormat="1" applyFont="1" applyFill="1" applyBorder="1" applyAlignment="1">
      <alignment horizontal="center" vertical="top"/>
    </xf>
    <xf numFmtId="3" fontId="2" fillId="6" borderId="17" xfId="0" applyNumberFormat="1" applyFont="1" applyFill="1" applyBorder="1" applyAlignment="1">
      <alignment horizontal="center" vertical="top"/>
    </xf>
    <xf numFmtId="3" fontId="2" fillId="6" borderId="11" xfId="0" applyNumberFormat="1" applyFont="1" applyFill="1" applyBorder="1" applyAlignment="1">
      <alignment horizontal="center" vertical="top"/>
    </xf>
    <xf numFmtId="3" fontId="2" fillId="6" borderId="42" xfId="0" applyNumberFormat="1" applyFont="1" applyFill="1" applyBorder="1" applyAlignment="1">
      <alignment horizontal="center" vertical="top"/>
    </xf>
    <xf numFmtId="166" fontId="2" fillId="6" borderId="31" xfId="0" applyNumberFormat="1" applyFont="1" applyFill="1" applyBorder="1" applyAlignment="1">
      <alignment horizontal="center" vertical="top" wrapText="1"/>
    </xf>
    <xf numFmtId="166" fontId="2" fillId="6" borderId="46" xfId="0" applyNumberFormat="1" applyFont="1" applyFill="1" applyBorder="1" applyAlignment="1">
      <alignment horizontal="center" vertical="top"/>
    </xf>
    <xf numFmtId="3" fontId="2" fillId="6" borderId="37" xfId="0" applyNumberFormat="1" applyFont="1" applyFill="1" applyBorder="1" applyAlignment="1">
      <alignment horizontal="center" vertical="center" textRotation="90" wrapText="1"/>
    </xf>
    <xf numFmtId="166" fontId="9" fillId="6" borderId="46" xfId="0" applyNumberFormat="1" applyFont="1" applyFill="1" applyBorder="1" applyAlignment="1">
      <alignment horizontal="center" vertical="top" wrapText="1"/>
    </xf>
    <xf numFmtId="166" fontId="2" fillId="6" borderId="46" xfId="0" applyNumberFormat="1" applyFont="1" applyFill="1" applyBorder="1" applyAlignment="1">
      <alignment horizontal="center" vertical="top" wrapText="1"/>
    </xf>
    <xf numFmtId="166" fontId="2" fillId="6" borderId="31" xfId="0" applyNumberFormat="1" applyFont="1" applyFill="1" applyBorder="1" applyAlignment="1">
      <alignment horizontal="center" vertical="top"/>
    </xf>
    <xf numFmtId="3" fontId="2" fillId="6" borderId="29" xfId="0" applyNumberFormat="1" applyFont="1" applyFill="1" applyBorder="1" applyAlignment="1">
      <alignment horizontal="left" vertical="top" wrapText="1"/>
    </xf>
    <xf numFmtId="166" fontId="2" fillId="6" borderId="9" xfId="0" applyNumberFormat="1" applyFont="1" applyFill="1" applyBorder="1" applyAlignment="1">
      <alignment horizontal="center" vertical="top" wrapText="1"/>
    </xf>
    <xf numFmtId="3" fontId="9" fillId="6" borderId="13" xfId="0" applyNumberFormat="1" applyFont="1" applyFill="1" applyBorder="1" applyAlignment="1">
      <alignment horizontal="center" vertical="top"/>
    </xf>
    <xf numFmtId="166" fontId="2" fillId="6" borderId="10" xfId="10" applyNumberFormat="1" applyFont="1" applyFill="1" applyBorder="1" applyAlignment="1">
      <alignment horizontal="center" vertical="top" wrapText="1"/>
    </xf>
    <xf numFmtId="166" fontId="9" fillId="6" borderId="40" xfId="0" applyNumberFormat="1" applyFont="1" applyFill="1" applyBorder="1" applyAlignment="1">
      <alignment horizontal="center" vertical="top" wrapText="1"/>
    </xf>
    <xf numFmtId="3" fontId="2" fillId="0" borderId="29" xfId="0" applyNumberFormat="1" applyFont="1" applyFill="1" applyBorder="1" applyAlignment="1">
      <alignment horizontal="left" vertical="top" wrapText="1"/>
    </xf>
    <xf numFmtId="3" fontId="2" fillId="6" borderId="6" xfId="0" applyNumberFormat="1" applyFont="1" applyFill="1" applyBorder="1" applyAlignment="1">
      <alignment horizontal="center" vertical="top"/>
    </xf>
    <xf numFmtId="3" fontId="2" fillId="0" borderId="47" xfId="0" applyNumberFormat="1" applyFont="1" applyFill="1" applyBorder="1" applyAlignment="1">
      <alignment horizontal="center" vertical="top"/>
    </xf>
    <xf numFmtId="3" fontId="2" fillId="6" borderId="45" xfId="0" applyNumberFormat="1" applyFont="1" applyFill="1" applyBorder="1" applyAlignment="1">
      <alignment vertical="top"/>
    </xf>
    <xf numFmtId="3" fontId="2" fillId="0" borderId="36" xfId="0" applyNumberFormat="1" applyFont="1" applyFill="1" applyBorder="1" applyAlignment="1">
      <alignment horizontal="center" vertical="top" wrapText="1"/>
    </xf>
    <xf numFmtId="3" fontId="9" fillId="6" borderId="29" xfId="0" applyNumberFormat="1" applyFont="1" applyFill="1" applyBorder="1" applyAlignment="1">
      <alignment horizontal="center" vertical="center"/>
    </xf>
    <xf numFmtId="3" fontId="9" fillId="6" borderId="45" xfId="0" applyNumberFormat="1" applyFont="1" applyFill="1" applyBorder="1" applyAlignment="1">
      <alignment horizontal="center" vertical="top" wrapText="1"/>
    </xf>
    <xf numFmtId="3" fontId="9" fillId="6" borderId="31" xfId="0" applyNumberFormat="1" applyFont="1" applyFill="1" applyBorder="1" applyAlignment="1">
      <alignment vertical="top" wrapText="1"/>
    </xf>
    <xf numFmtId="3" fontId="9" fillId="6" borderId="31" xfId="0" applyNumberFormat="1" applyFont="1" applyFill="1" applyBorder="1" applyAlignment="1">
      <alignment horizontal="center" vertical="top"/>
    </xf>
    <xf numFmtId="3" fontId="9" fillId="0" borderId="47" xfId="0" applyNumberFormat="1" applyFont="1" applyBorder="1" applyAlignment="1">
      <alignment horizontal="center" vertical="top"/>
    </xf>
    <xf numFmtId="3" fontId="2" fillId="0" borderId="39" xfId="0" applyNumberFormat="1" applyFont="1" applyFill="1" applyBorder="1" applyAlignment="1">
      <alignment horizontal="center" vertical="top"/>
    </xf>
    <xf numFmtId="3" fontId="2" fillId="0" borderId="42" xfId="0" applyNumberFormat="1" applyFont="1" applyFill="1" applyBorder="1" applyAlignment="1">
      <alignment horizontal="center" vertical="top"/>
    </xf>
    <xf numFmtId="3" fontId="2" fillId="6" borderId="77" xfId="0" applyNumberFormat="1" applyFont="1" applyFill="1" applyBorder="1" applyAlignment="1">
      <alignment horizontal="center" vertical="top"/>
    </xf>
    <xf numFmtId="167" fontId="9" fillId="5" borderId="28" xfId="0" applyNumberFormat="1" applyFont="1" applyFill="1" applyBorder="1" applyAlignment="1">
      <alignment horizontal="center" vertical="top"/>
    </xf>
    <xf numFmtId="0" fontId="2" fillId="6" borderId="13" xfId="0" applyFont="1" applyFill="1" applyBorder="1" applyAlignment="1">
      <alignment horizontal="left" vertical="top" wrapText="1"/>
    </xf>
    <xf numFmtId="166" fontId="2" fillId="6" borderId="55" xfId="0" applyNumberFormat="1" applyFont="1" applyFill="1" applyBorder="1" applyAlignment="1">
      <alignment horizontal="left" vertical="top" wrapText="1"/>
    </xf>
    <xf numFmtId="3" fontId="2" fillId="6" borderId="44" xfId="0" applyNumberFormat="1" applyFont="1" applyFill="1" applyBorder="1" applyAlignment="1">
      <alignment vertical="top" wrapText="1"/>
    </xf>
    <xf numFmtId="166" fontId="9" fillId="5" borderId="76" xfId="0" applyNumberFormat="1" applyFont="1" applyFill="1" applyBorder="1" applyAlignment="1">
      <alignment horizontal="center" vertical="top"/>
    </xf>
    <xf numFmtId="166" fontId="2" fillId="6" borderId="10" xfId="0" applyNumberFormat="1" applyFont="1" applyFill="1" applyBorder="1" applyAlignment="1">
      <alignment horizontal="center" vertical="top" wrapText="1"/>
    </xf>
    <xf numFmtId="166" fontId="2" fillId="6" borderId="31" xfId="0" applyNumberFormat="1" applyFont="1" applyFill="1" applyBorder="1" applyAlignment="1">
      <alignment horizontal="center" vertical="top" wrapText="1"/>
    </xf>
    <xf numFmtId="166" fontId="2" fillId="6" borderId="31" xfId="0" applyNumberFormat="1" applyFont="1" applyFill="1" applyBorder="1" applyAlignment="1">
      <alignment horizontal="center" vertical="top"/>
    </xf>
    <xf numFmtId="166" fontId="2" fillId="6" borderId="9" xfId="10" applyNumberFormat="1" applyFont="1" applyFill="1" applyBorder="1" applyAlignment="1">
      <alignment horizontal="center" vertical="top" wrapText="1"/>
    </xf>
    <xf numFmtId="3" fontId="2" fillId="6" borderId="16" xfId="0" applyNumberFormat="1" applyFont="1" applyFill="1" applyBorder="1" applyAlignment="1">
      <alignment horizontal="left" vertical="top" wrapText="1"/>
    </xf>
    <xf numFmtId="3" fontId="13" fillId="0" borderId="10" xfId="0" applyNumberFormat="1" applyFont="1" applyFill="1" applyBorder="1" applyAlignment="1">
      <alignment horizontal="left" vertical="top" wrapText="1"/>
    </xf>
    <xf numFmtId="3" fontId="15" fillId="6" borderId="10" xfId="0" applyNumberFormat="1" applyFont="1" applyFill="1" applyBorder="1" applyAlignment="1">
      <alignment horizontal="left" vertical="top" wrapText="1"/>
    </xf>
    <xf numFmtId="3" fontId="9" fillId="6" borderId="12" xfId="0" applyNumberFormat="1" applyFont="1" applyFill="1" applyBorder="1" applyAlignment="1">
      <alignment horizontal="center" vertical="top"/>
    </xf>
    <xf numFmtId="3" fontId="2" fillId="6" borderId="45" xfId="0" applyNumberFormat="1" applyFont="1" applyFill="1" applyBorder="1" applyAlignment="1">
      <alignment horizontal="center" vertical="top"/>
    </xf>
    <xf numFmtId="166" fontId="2" fillId="6" borderId="45" xfId="0" applyNumberFormat="1" applyFont="1" applyFill="1" applyBorder="1" applyAlignment="1">
      <alignment horizontal="center" vertical="top" wrapText="1"/>
    </xf>
    <xf numFmtId="166" fontId="2" fillId="6" borderId="39" xfId="0" applyNumberFormat="1" applyFont="1" applyFill="1" applyBorder="1" applyAlignment="1">
      <alignment horizontal="center" vertical="top" wrapText="1"/>
    </xf>
    <xf numFmtId="166" fontId="2" fillId="6" borderId="16" xfId="0" applyNumberFormat="1" applyFont="1" applyFill="1" applyBorder="1" applyAlignment="1">
      <alignment horizontal="center" vertical="top" wrapText="1"/>
    </xf>
    <xf numFmtId="166" fontId="2" fillId="6" borderId="41" xfId="0" applyNumberFormat="1" applyFont="1" applyFill="1" applyBorder="1" applyAlignment="1">
      <alignment horizontal="center" vertical="top" wrapText="1"/>
    </xf>
    <xf numFmtId="3" fontId="8" fillId="6" borderId="31" xfId="0" applyNumberFormat="1" applyFont="1" applyFill="1" applyBorder="1" applyAlignment="1">
      <alignment horizontal="center" vertical="top"/>
    </xf>
    <xf numFmtId="166" fontId="8" fillId="6" borderId="31" xfId="0" applyNumberFormat="1" applyFont="1" applyFill="1" applyBorder="1" applyAlignment="1">
      <alignment horizontal="center" vertical="top"/>
    </xf>
    <xf numFmtId="166" fontId="8" fillId="6" borderId="10" xfId="0" applyNumberFormat="1" applyFont="1" applyFill="1" applyBorder="1" applyAlignment="1">
      <alignment horizontal="center" vertical="top"/>
    </xf>
    <xf numFmtId="3" fontId="2" fillId="6" borderId="29" xfId="0" applyNumberFormat="1" applyFont="1" applyFill="1" applyBorder="1" applyAlignment="1">
      <alignment horizontal="center" vertical="top" wrapText="1"/>
    </xf>
    <xf numFmtId="3" fontId="2" fillId="6" borderId="31" xfId="0" applyNumberFormat="1" applyFont="1" applyFill="1" applyBorder="1" applyAlignment="1">
      <alignment horizontal="center" vertical="top" wrapText="1"/>
    </xf>
    <xf numFmtId="166" fontId="2" fillId="6" borderId="31" xfId="0" applyNumberFormat="1" applyFont="1" applyFill="1" applyBorder="1" applyAlignment="1">
      <alignment horizontal="center" vertical="top" wrapText="1"/>
    </xf>
    <xf numFmtId="166" fontId="2" fillId="6" borderId="31" xfId="0" applyNumberFormat="1" applyFont="1" applyFill="1" applyBorder="1" applyAlignment="1">
      <alignment horizontal="center" vertical="top"/>
    </xf>
    <xf numFmtId="166" fontId="2" fillId="6" borderId="10" xfId="0" applyNumberFormat="1" applyFont="1" applyFill="1" applyBorder="1" applyAlignment="1">
      <alignment horizontal="center" vertical="top" wrapText="1"/>
    </xf>
    <xf numFmtId="166" fontId="2" fillId="6" borderId="10" xfId="0" applyNumberFormat="1" applyFont="1" applyFill="1" applyBorder="1" applyAlignment="1">
      <alignment horizontal="center" vertical="top"/>
    </xf>
    <xf numFmtId="166" fontId="8" fillId="6" borderId="10" xfId="0" applyNumberFormat="1" applyFont="1" applyFill="1" applyBorder="1" applyAlignment="1">
      <alignment horizontal="center" vertical="top" wrapText="1"/>
    </xf>
    <xf numFmtId="166" fontId="8" fillId="6" borderId="31" xfId="0" applyNumberFormat="1" applyFont="1" applyFill="1" applyBorder="1" applyAlignment="1">
      <alignment horizontal="center" vertical="top" wrapText="1"/>
    </xf>
    <xf numFmtId="166" fontId="2" fillId="6" borderId="9" xfId="0" applyNumberFormat="1" applyFont="1" applyFill="1" applyBorder="1" applyAlignment="1">
      <alignment horizontal="center" vertical="top" wrapText="1"/>
    </xf>
    <xf numFmtId="3" fontId="9" fillId="6" borderId="13" xfId="0" applyNumberFormat="1" applyFont="1" applyFill="1" applyBorder="1" applyAlignment="1">
      <alignment horizontal="center" vertical="top"/>
    </xf>
    <xf numFmtId="166" fontId="2" fillId="6" borderId="46" xfId="0" applyNumberFormat="1" applyFont="1" applyFill="1" applyBorder="1" applyAlignment="1">
      <alignment horizontal="center" vertical="top" wrapText="1"/>
    </xf>
    <xf numFmtId="166" fontId="2" fillId="6" borderId="46" xfId="0" applyNumberFormat="1" applyFont="1" applyFill="1" applyBorder="1" applyAlignment="1">
      <alignment horizontal="center" vertical="top"/>
    </xf>
    <xf numFmtId="166" fontId="9" fillId="6" borderId="46" xfId="0" applyNumberFormat="1" applyFont="1" applyFill="1" applyBorder="1" applyAlignment="1">
      <alignment horizontal="center" vertical="top" wrapText="1"/>
    </xf>
    <xf numFmtId="166" fontId="9" fillId="6" borderId="66" xfId="0" applyNumberFormat="1" applyFont="1" applyFill="1" applyBorder="1" applyAlignment="1">
      <alignment horizontal="center" vertical="top" wrapText="1"/>
    </xf>
    <xf numFmtId="166" fontId="9" fillId="6" borderId="10" xfId="0" applyNumberFormat="1" applyFont="1" applyFill="1" applyBorder="1" applyAlignment="1">
      <alignment horizontal="center" vertical="top" wrapText="1"/>
    </xf>
    <xf numFmtId="166" fontId="9" fillId="6" borderId="41" xfId="0" applyNumberFormat="1" applyFont="1" applyFill="1" applyBorder="1" applyAlignment="1">
      <alignment horizontal="center" vertical="top" wrapText="1"/>
    </xf>
    <xf numFmtId="3" fontId="2" fillId="6" borderId="11" xfId="0" applyNumberFormat="1" applyFont="1" applyFill="1" applyBorder="1" applyAlignment="1">
      <alignment horizontal="center" vertical="top"/>
    </xf>
    <xf numFmtId="166" fontId="9" fillId="3" borderId="32" xfId="0" applyNumberFormat="1" applyFont="1" applyFill="1" applyBorder="1" applyAlignment="1">
      <alignment horizontal="center" vertical="top" wrapText="1"/>
    </xf>
    <xf numFmtId="3" fontId="2" fillId="6" borderId="13" xfId="0" applyNumberFormat="1" applyFont="1" applyFill="1" applyBorder="1" applyAlignment="1">
      <alignment horizontal="left" vertical="top" wrapText="1"/>
    </xf>
    <xf numFmtId="3" fontId="2" fillId="6" borderId="61" xfId="0" applyNumberFormat="1" applyFont="1" applyFill="1" applyBorder="1" applyAlignment="1">
      <alignment horizontal="left" vertical="top" wrapText="1"/>
    </xf>
    <xf numFmtId="166" fontId="2" fillId="6" borderId="10" xfId="0" applyNumberFormat="1" applyFont="1" applyFill="1" applyBorder="1" applyAlignment="1">
      <alignment horizontal="center" vertical="top"/>
    </xf>
    <xf numFmtId="3" fontId="2" fillId="6" borderId="12" xfId="0" applyNumberFormat="1" applyFont="1" applyFill="1" applyBorder="1" applyAlignment="1">
      <alignment horizontal="left" vertical="top" wrapText="1"/>
    </xf>
    <xf numFmtId="166" fontId="2" fillId="6" borderId="46" xfId="0" applyNumberFormat="1" applyFont="1" applyFill="1" applyBorder="1" applyAlignment="1">
      <alignment horizontal="center" vertical="top"/>
    </xf>
    <xf numFmtId="0" fontId="2" fillId="6" borderId="12" xfId="0" applyFont="1" applyFill="1" applyBorder="1" applyAlignment="1">
      <alignment horizontal="left" vertical="top" wrapText="1"/>
    </xf>
    <xf numFmtId="3" fontId="2" fillId="6" borderId="21" xfId="0" applyNumberFormat="1" applyFont="1" applyFill="1" applyBorder="1" applyAlignment="1">
      <alignment horizontal="left" vertical="top" wrapText="1"/>
    </xf>
    <xf numFmtId="166" fontId="2" fillId="6" borderId="70" xfId="0" applyNumberFormat="1" applyFont="1" applyFill="1" applyBorder="1" applyAlignment="1">
      <alignment horizontal="center" vertical="top"/>
    </xf>
    <xf numFmtId="3" fontId="9" fillId="8" borderId="37" xfId="0" applyNumberFormat="1" applyFont="1" applyFill="1" applyBorder="1" applyAlignment="1">
      <alignment horizontal="center" vertical="center" wrapText="1"/>
    </xf>
    <xf numFmtId="3" fontId="2" fillId="8" borderId="32" xfId="1" applyNumberFormat="1" applyFont="1" applyFill="1" applyBorder="1" applyAlignment="1">
      <alignment horizontal="center" vertical="top" wrapText="1"/>
    </xf>
    <xf numFmtId="3" fontId="2" fillId="8" borderId="45" xfId="1" applyNumberFormat="1" applyFont="1" applyFill="1" applyBorder="1" applyAlignment="1">
      <alignment horizontal="center" vertical="top" wrapText="1"/>
    </xf>
    <xf numFmtId="166" fontId="2" fillId="6" borderId="10" xfId="10" applyNumberFormat="1" applyFont="1" applyFill="1" applyBorder="1" applyAlignment="1">
      <alignment horizontal="center" vertical="top"/>
    </xf>
    <xf numFmtId="3" fontId="2" fillId="6" borderId="31" xfId="1" applyNumberFormat="1" applyFont="1" applyFill="1" applyBorder="1" applyAlignment="1">
      <alignment horizontal="center" vertical="top" wrapText="1"/>
    </xf>
    <xf numFmtId="3" fontId="11" fillId="6" borderId="31" xfId="0" applyNumberFormat="1" applyFont="1" applyFill="1" applyBorder="1" applyAlignment="1">
      <alignment horizontal="center" vertical="top"/>
    </xf>
    <xf numFmtId="166" fontId="24" fillId="6" borderId="31" xfId="10" applyNumberFormat="1" applyFont="1" applyFill="1" applyBorder="1" applyAlignment="1">
      <alignment horizontal="center" vertical="top" wrapText="1"/>
    </xf>
    <xf numFmtId="166" fontId="24" fillId="6" borderId="10" xfId="10" applyNumberFormat="1" applyFont="1" applyFill="1" applyBorder="1" applyAlignment="1">
      <alignment horizontal="center" vertical="top" wrapText="1"/>
    </xf>
    <xf numFmtId="1" fontId="10" fillId="6" borderId="29" xfId="0" applyNumberFormat="1" applyFont="1" applyFill="1" applyBorder="1" applyAlignment="1">
      <alignment horizontal="center" vertical="top"/>
    </xf>
    <xf numFmtId="1" fontId="10" fillId="6" borderId="31" xfId="0" applyNumberFormat="1" applyFont="1" applyFill="1" applyBorder="1" applyAlignment="1">
      <alignment horizontal="center" vertical="top"/>
    </xf>
    <xf numFmtId="1" fontId="10" fillId="6" borderId="46" xfId="0" applyNumberFormat="1" applyFont="1" applyFill="1" applyBorder="1" applyAlignment="1">
      <alignment horizontal="center" vertical="top"/>
    </xf>
    <xf numFmtId="1" fontId="2" fillId="6" borderId="10" xfId="0" applyNumberFormat="1" applyFont="1" applyFill="1" applyBorder="1" applyAlignment="1">
      <alignment horizontal="center" vertical="top"/>
    </xf>
    <xf numFmtId="1" fontId="2" fillId="6" borderId="11" xfId="0" applyNumberFormat="1" applyFont="1" applyFill="1" applyBorder="1" applyAlignment="1">
      <alignment horizontal="center" vertical="top"/>
    </xf>
    <xf numFmtId="0" fontId="2" fillId="6" borderId="16" xfId="0" applyNumberFormat="1" applyFont="1" applyFill="1" applyBorder="1" applyAlignment="1">
      <alignment horizontal="center" vertical="top"/>
    </xf>
    <xf numFmtId="0" fontId="2" fillId="6" borderId="60" xfId="0" applyNumberFormat="1" applyFont="1" applyFill="1" applyBorder="1" applyAlignment="1">
      <alignment horizontal="center" vertical="top"/>
    </xf>
    <xf numFmtId="0" fontId="2" fillId="6" borderId="15" xfId="0" applyNumberFormat="1" applyFont="1" applyFill="1" applyBorder="1" applyAlignment="1">
      <alignment horizontal="center" vertical="top"/>
    </xf>
    <xf numFmtId="0" fontId="2" fillId="6" borderId="32" xfId="0" applyNumberFormat="1" applyFont="1" applyFill="1" applyBorder="1" applyAlignment="1">
      <alignment horizontal="center" vertical="top"/>
    </xf>
    <xf numFmtId="0" fontId="2" fillId="6" borderId="39" xfId="0" applyNumberFormat="1" applyFont="1" applyFill="1" applyBorder="1" applyAlignment="1">
      <alignment horizontal="center" vertical="top"/>
    </xf>
    <xf numFmtId="0" fontId="2" fillId="6" borderId="43" xfId="0" applyNumberFormat="1" applyFont="1" applyFill="1" applyBorder="1" applyAlignment="1">
      <alignment horizontal="center" vertical="top"/>
    </xf>
    <xf numFmtId="0" fontId="2" fillId="6" borderId="45" xfId="0" applyNumberFormat="1" applyFont="1" applyFill="1" applyBorder="1" applyAlignment="1">
      <alignment horizontal="center" vertical="top"/>
    </xf>
    <xf numFmtId="0" fontId="2" fillId="6" borderId="31" xfId="0" applyNumberFormat="1" applyFont="1" applyFill="1" applyBorder="1" applyAlignment="1">
      <alignment horizontal="center" vertical="top"/>
    </xf>
    <xf numFmtId="0" fontId="2" fillId="6" borderId="45" xfId="0" applyNumberFormat="1" applyFont="1" applyFill="1" applyBorder="1" applyAlignment="1">
      <alignment horizontal="center" vertical="top" wrapText="1"/>
    </xf>
    <xf numFmtId="0" fontId="2" fillId="6" borderId="54" xfId="0" applyNumberFormat="1" applyFont="1" applyFill="1" applyBorder="1" applyAlignment="1">
      <alignment horizontal="center" vertical="top" wrapText="1"/>
    </xf>
    <xf numFmtId="0" fontId="2" fillId="0" borderId="47" xfId="0" applyNumberFormat="1" applyFont="1" applyBorder="1" applyAlignment="1">
      <alignment horizontal="center" vertical="top"/>
    </xf>
    <xf numFmtId="0" fontId="2" fillId="0" borderId="48" xfId="0" applyNumberFormat="1" applyFont="1" applyBorder="1" applyAlignment="1">
      <alignment horizontal="center" vertical="top"/>
    </xf>
    <xf numFmtId="0" fontId="2" fillId="0" borderId="20" xfId="0" applyNumberFormat="1" applyFont="1" applyBorder="1" applyAlignment="1">
      <alignment horizontal="center" vertical="top"/>
    </xf>
    <xf numFmtId="3" fontId="9" fillId="6" borderId="55" xfId="0" applyNumberFormat="1" applyFont="1" applyFill="1" applyBorder="1" applyAlignment="1">
      <alignment horizontal="center" vertical="top" wrapText="1"/>
    </xf>
    <xf numFmtId="166" fontId="11" fillId="6" borderId="46" xfId="0" applyNumberFormat="1" applyFont="1" applyFill="1" applyBorder="1" applyAlignment="1">
      <alignment horizontal="center" vertical="top" wrapText="1"/>
    </xf>
    <xf numFmtId="3" fontId="2" fillId="0" borderId="31" xfId="0" applyNumberFormat="1" applyFont="1" applyFill="1" applyBorder="1" applyAlignment="1">
      <alignment horizontal="center" vertical="top" wrapText="1"/>
    </xf>
    <xf numFmtId="166" fontId="9" fillId="13" borderId="9" xfId="3" applyNumberFormat="1" applyFont="1" applyFill="1" applyBorder="1" applyAlignment="1">
      <alignment horizontal="center" vertical="top"/>
    </xf>
    <xf numFmtId="166" fontId="2" fillId="12" borderId="78" xfId="3" applyNumberFormat="1" applyFont="1" applyFill="1" applyBorder="1" applyAlignment="1">
      <alignment horizontal="center" vertical="top"/>
    </xf>
    <xf numFmtId="166" fontId="2" fillId="12" borderId="79" xfId="3" applyNumberFormat="1" applyFont="1" applyFill="1" applyBorder="1" applyAlignment="1">
      <alignment horizontal="center" vertical="top"/>
    </xf>
    <xf numFmtId="166" fontId="2" fillId="12" borderId="80" xfId="3" applyNumberFormat="1" applyFont="1" applyFill="1" applyBorder="1" applyAlignment="1">
      <alignment horizontal="center" vertical="top"/>
    </xf>
    <xf numFmtId="166" fontId="2" fillId="12" borderId="81" xfId="3" applyNumberFormat="1" applyFont="1" applyFill="1" applyBorder="1" applyAlignment="1">
      <alignment horizontal="center" vertical="top"/>
    </xf>
    <xf numFmtId="166" fontId="9" fillId="7" borderId="23" xfId="0" applyNumberFormat="1" applyFont="1" applyFill="1" applyBorder="1" applyAlignment="1">
      <alignment horizontal="center" vertical="top"/>
    </xf>
    <xf numFmtId="166" fontId="8" fillId="0" borderId="46" xfId="0" applyNumberFormat="1" applyFont="1" applyBorder="1" applyAlignment="1">
      <alignment horizontal="center" vertical="top"/>
    </xf>
    <xf numFmtId="166" fontId="8" fillId="6" borderId="46" xfId="0" applyNumberFormat="1" applyFont="1" applyFill="1" applyBorder="1" applyAlignment="1">
      <alignment horizontal="center" vertical="top" wrapText="1"/>
    </xf>
    <xf numFmtId="3" fontId="2" fillId="8" borderId="45" xfId="0" applyNumberFormat="1" applyFont="1" applyFill="1" applyBorder="1" applyAlignment="1">
      <alignment horizontal="center" vertical="top" wrapText="1"/>
    </xf>
    <xf numFmtId="166" fontId="2" fillId="6" borderId="14" xfId="0" applyNumberFormat="1" applyFont="1" applyFill="1" applyBorder="1" applyAlignment="1">
      <alignment horizontal="center" vertical="top" wrapText="1"/>
    </xf>
    <xf numFmtId="166" fontId="2" fillId="6" borderId="37" xfId="10" applyNumberFormat="1" applyFont="1" applyFill="1" applyBorder="1" applyAlignment="1">
      <alignment horizontal="center" vertical="top" wrapText="1"/>
    </xf>
    <xf numFmtId="166" fontId="24" fillId="6" borderId="0" xfId="10" applyNumberFormat="1" applyFont="1" applyFill="1" applyBorder="1" applyAlignment="1">
      <alignment horizontal="center" vertical="top" wrapText="1"/>
    </xf>
    <xf numFmtId="3" fontId="2" fillId="0" borderId="12" xfId="0" applyNumberFormat="1" applyFont="1" applyBorder="1" applyAlignment="1">
      <alignment vertical="top"/>
    </xf>
    <xf numFmtId="1" fontId="10" fillId="6" borderId="3" xfId="0" applyNumberFormat="1" applyFont="1" applyFill="1" applyBorder="1" applyAlignment="1">
      <alignment horizontal="center" vertical="top"/>
    </xf>
    <xf numFmtId="1" fontId="10" fillId="6" borderId="10" xfId="0" applyNumberFormat="1" applyFont="1" applyFill="1" applyBorder="1" applyAlignment="1">
      <alignment horizontal="center" vertical="top"/>
    </xf>
    <xf numFmtId="1" fontId="10" fillId="6" borderId="63" xfId="0" applyNumberFormat="1" applyFont="1" applyFill="1" applyBorder="1" applyAlignment="1">
      <alignment horizontal="center" vertical="top"/>
    </xf>
    <xf numFmtId="1" fontId="2" fillId="6" borderId="9" xfId="0" applyNumberFormat="1" applyFont="1" applyFill="1" applyBorder="1" applyAlignment="1">
      <alignment horizontal="center" vertical="top"/>
    </xf>
    <xf numFmtId="1" fontId="2" fillId="6" borderId="46" xfId="0" applyNumberFormat="1" applyFont="1" applyFill="1" applyBorder="1" applyAlignment="1">
      <alignment horizontal="center" vertical="top"/>
    </xf>
    <xf numFmtId="1" fontId="2" fillId="6" borderId="9" xfId="10" applyNumberFormat="1" applyFont="1" applyFill="1" applyBorder="1" applyAlignment="1">
      <alignment horizontal="center" vertical="top" wrapText="1"/>
    </xf>
    <xf numFmtId="1" fontId="2" fillId="6" borderId="10" xfId="10" applyNumberFormat="1" applyFont="1" applyFill="1" applyBorder="1" applyAlignment="1">
      <alignment horizontal="center" vertical="top" wrapText="1"/>
    </xf>
    <xf numFmtId="1" fontId="2" fillId="6" borderId="46" xfId="10" applyNumberFormat="1" applyFont="1" applyFill="1" applyBorder="1" applyAlignment="1">
      <alignment horizontal="center" vertical="top" wrapText="1"/>
    </xf>
    <xf numFmtId="1" fontId="2" fillId="6" borderId="9" xfId="0" applyNumberFormat="1" applyFont="1" applyFill="1" applyBorder="1" applyAlignment="1">
      <alignment horizontal="right" vertical="top"/>
    </xf>
    <xf numFmtId="1" fontId="2" fillId="6" borderId="10" xfId="0" applyNumberFormat="1" applyFont="1" applyFill="1" applyBorder="1" applyAlignment="1">
      <alignment horizontal="right" vertical="top"/>
    </xf>
    <xf numFmtId="1" fontId="2" fillId="6" borderId="46" xfId="0" applyNumberFormat="1" applyFont="1" applyFill="1" applyBorder="1" applyAlignment="1">
      <alignment horizontal="right" vertical="top"/>
    </xf>
    <xf numFmtId="166" fontId="2" fillId="6" borderId="46" xfId="10" applyNumberFormat="1" applyFont="1" applyFill="1" applyBorder="1" applyAlignment="1">
      <alignment horizontal="center" vertical="top" wrapText="1"/>
    </xf>
    <xf numFmtId="0" fontId="2" fillId="6" borderId="10" xfId="0" applyNumberFormat="1" applyFont="1" applyFill="1" applyBorder="1" applyAlignment="1">
      <alignment horizontal="center" vertical="top"/>
    </xf>
    <xf numFmtId="0" fontId="2" fillId="6" borderId="46" xfId="0" applyNumberFormat="1" applyFont="1" applyFill="1" applyBorder="1" applyAlignment="1">
      <alignment horizontal="center" vertical="top"/>
    </xf>
    <xf numFmtId="0" fontId="2" fillId="6" borderId="31" xfId="0" applyNumberFormat="1" applyFont="1" applyFill="1" applyBorder="1" applyAlignment="1">
      <alignment horizontal="center" vertical="top" wrapText="1"/>
    </xf>
    <xf numFmtId="0" fontId="2" fillId="6" borderId="37" xfId="0" applyNumberFormat="1" applyFont="1" applyFill="1" applyBorder="1" applyAlignment="1">
      <alignment horizontal="center" vertical="top" wrapText="1"/>
    </xf>
    <xf numFmtId="0" fontId="2" fillId="6" borderId="11" xfId="0" applyNumberFormat="1" applyFont="1" applyFill="1" applyBorder="1" applyAlignment="1">
      <alignment horizontal="center" vertical="top" wrapText="1"/>
    </xf>
    <xf numFmtId="1" fontId="10" fillId="6" borderId="45" xfId="0" applyNumberFormat="1" applyFont="1" applyFill="1" applyBorder="1" applyAlignment="1">
      <alignment horizontal="center" vertical="top"/>
    </xf>
    <xf numFmtId="1" fontId="10" fillId="6" borderId="16" xfId="0" applyNumberFormat="1" applyFont="1" applyFill="1" applyBorder="1" applyAlignment="1">
      <alignment horizontal="center" vertical="top"/>
    </xf>
    <xf numFmtId="1" fontId="10" fillId="6" borderId="60" xfId="0" applyNumberFormat="1" applyFont="1" applyFill="1" applyBorder="1" applyAlignment="1">
      <alignment horizontal="center" vertical="top"/>
    </xf>
    <xf numFmtId="3" fontId="4" fillId="0" borderId="0" xfId="0" applyNumberFormat="1" applyFont="1" applyAlignment="1">
      <alignment horizontal="left" vertical="top" wrapText="1"/>
    </xf>
    <xf numFmtId="3" fontId="3" fillId="0" borderId="0" xfId="0" applyNumberFormat="1" applyFont="1" applyAlignment="1">
      <alignment horizontal="center" vertical="top"/>
    </xf>
    <xf numFmtId="3" fontId="5" fillId="0" borderId="0" xfId="0" applyNumberFormat="1" applyFont="1" applyAlignment="1">
      <alignment horizontal="center" vertical="center" wrapText="1"/>
    </xf>
    <xf numFmtId="3" fontId="6" fillId="0" borderId="0" xfId="0" applyNumberFormat="1" applyFont="1" applyAlignment="1">
      <alignment horizontal="center" vertical="center" wrapText="1"/>
    </xf>
    <xf numFmtId="3" fontId="7" fillId="0" borderId="0" xfId="0" applyNumberFormat="1" applyFont="1" applyAlignment="1">
      <alignment horizontal="center" vertical="top"/>
    </xf>
    <xf numFmtId="3" fontId="2" fillId="0" borderId="1" xfId="0" applyNumberFormat="1" applyFont="1" applyBorder="1" applyAlignment="1">
      <alignment horizontal="right"/>
    </xf>
    <xf numFmtId="49" fontId="8" fillId="0" borderId="2" xfId="0" applyNumberFormat="1" applyFont="1" applyBorder="1" applyAlignment="1">
      <alignment horizontal="center" vertical="center" textRotation="90" wrapText="1"/>
    </xf>
    <xf numFmtId="49" fontId="8" fillId="0" borderId="9" xfId="0" applyNumberFormat="1" applyFont="1" applyBorder="1" applyAlignment="1">
      <alignment horizontal="center" vertical="center" textRotation="90" wrapText="1"/>
    </xf>
    <xf numFmtId="49" fontId="8" fillId="0" borderId="18" xfId="0" applyNumberFormat="1" applyFont="1" applyBorder="1" applyAlignment="1">
      <alignment horizontal="center" vertical="center" textRotation="90" wrapText="1"/>
    </xf>
    <xf numFmtId="49" fontId="8" fillId="0" borderId="3" xfId="0" applyNumberFormat="1" applyFont="1" applyBorder="1" applyAlignment="1">
      <alignment horizontal="center" vertical="center" textRotation="90" wrapText="1"/>
    </xf>
    <xf numFmtId="49" fontId="8" fillId="0" borderId="10" xfId="0" applyNumberFormat="1" applyFont="1" applyBorder="1" applyAlignment="1">
      <alignment horizontal="center" vertical="center" textRotation="90" wrapText="1"/>
    </xf>
    <xf numFmtId="49" fontId="8" fillId="0" borderId="19" xfId="0" applyNumberFormat="1" applyFont="1" applyBorder="1" applyAlignment="1">
      <alignment horizontal="center" vertical="center" textRotation="90" wrapText="1"/>
    </xf>
    <xf numFmtId="3" fontId="8" fillId="0" borderId="3" xfId="0" applyNumberFormat="1" applyFont="1" applyBorder="1" applyAlignment="1">
      <alignment horizontal="center" vertical="center" wrapText="1"/>
    </xf>
    <xf numFmtId="3" fontId="8" fillId="0" borderId="10" xfId="0" applyNumberFormat="1" applyFont="1" applyBorder="1" applyAlignment="1">
      <alignment horizontal="center" vertical="center" wrapText="1"/>
    </xf>
    <xf numFmtId="3" fontId="8" fillId="0" borderId="19" xfId="0" applyNumberFormat="1" applyFont="1" applyBorder="1" applyAlignment="1">
      <alignment horizontal="center" vertical="center" wrapText="1"/>
    </xf>
    <xf numFmtId="3" fontId="8" fillId="0" borderId="4" xfId="0" applyNumberFormat="1" applyFont="1" applyBorder="1" applyAlignment="1">
      <alignment horizontal="center" vertical="center" textRotation="90" wrapText="1"/>
    </xf>
    <xf numFmtId="3" fontId="8" fillId="0" borderId="11" xfId="0" applyNumberFormat="1" applyFont="1" applyBorder="1" applyAlignment="1">
      <alignment horizontal="center" vertical="center" textRotation="90" wrapText="1"/>
    </xf>
    <xf numFmtId="3" fontId="8" fillId="0" borderId="20" xfId="0" applyNumberFormat="1" applyFont="1" applyBorder="1" applyAlignment="1">
      <alignment horizontal="center" vertical="center" textRotation="90" wrapText="1"/>
    </xf>
    <xf numFmtId="166" fontId="2" fillId="0" borderId="63" xfId="0" applyNumberFormat="1" applyFont="1" applyBorder="1" applyAlignment="1">
      <alignment horizontal="center" vertical="center" textRotation="90" wrapText="1"/>
    </xf>
    <xf numFmtId="166" fontId="2" fillId="0" borderId="46" xfId="0" applyNumberFormat="1" applyFont="1" applyBorder="1" applyAlignment="1">
      <alignment horizontal="center" vertical="center" textRotation="90" wrapText="1"/>
    </xf>
    <xf numFmtId="166" fontId="2" fillId="0" borderId="69" xfId="0" applyNumberFormat="1" applyFont="1" applyBorder="1" applyAlignment="1">
      <alignment horizontal="center" vertical="center" textRotation="90" wrapText="1"/>
    </xf>
    <xf numFmtId="3" fontId="8" fillId="0" borderId="6" xfId="0" applyNumberFormat="1" applyFont="1" applyBorder="1" applyAlignment="1">
      <alignment horizontal="center" vertical="center" wrapText="1"/>
    </xf>
    <xf numFmtId="3" fontId="8" fillId="0" borderId="7" xfId="0" applyNumberFormat="1" applyFont="1" applyBorder="1" applyAlignment="1">
      <alignment horizontal="center" vertical="center" wrapText="1"/>
    </xf>
    <xf numFmtId="3" fontId="8" fillId="0" borderId="8" xfId="0" applyNumberFormat="1" applyFont="1" applyBorder="1" applyAlignment="1">
      <alignment horizontal="center" vertical="center" wrapText="1"/>
    </xf>
    <xf numFmtId="3" fontId="8" fillId="0" borderId="45" xfId="0" applyNumberFormat="1" applyFont="1" applyBorder="1" applyAlignment="1">
      <alignment horizontal="center" vertical="center" wrapText="1"/>
    </xf>
    <xf numFmtId="3" fontId="8" fillId="0" borderId="31" xfId="0" applyNumberFormat="1" applyFont="1" applyBorder="1" applyAlignment="1">
      <alignment horizontal="center" vertical="center" wrapText="1"/>
    </xf>
    <xf numFmtId="3" fontId="8" fillId="0" borderId="47" xfId="0" applyNumberFormat="1" applyFont="1" applyBorder="1" applyAlignment="1">
      <alignment horizontal="center" vertical="center" wrapText="1"/>
    </xf>
    <xf numFmtId="3" fontId="2" fillId="0" borderId="14" xfId="0" applyNumberFormat="1" applyFont="1" applyBorder="1" applyAlignment="1">
      <alignment horizontal="center" vertical="center"/>
    </xf>
    <xf numFmtId="3" fontId="2" fillId="0" borderId="15" xfId="0" applyNumberFormat="1" applyFont="1" applyBorder="1" applyAlignment="1">
      <alignment horizontal="center" vertical="center"/>
    </xf>
    <xf numFmtId="3" fontId="2" fillId="0" borderId="16" xfId="0" applyNumberFormat="1" applyFont="1" applyBorder="1" applyAlignment="1">
      <alignment horizontal="center" vertical="center" textRotation="90"/>
    </xf>
    <xf numFmtId="3" fontId="2" fillId="0" borderId="19" xfId="0" applyNumberFormat="1" applyFont="1" applyBorder="1" applyAlignment="1">
      <alignment horizontal="center" vertical="center" textRotation="90"/>
    </xf>
    <xf numFmtId="3" fontId="2" fillId="0" borderId="54" xfId="0" applyNumberFormat="1" applyFont="1" applyBorder="1" applyAlignment="1">
      <alignment horizontal="center" vertical="center" textRotation="90"/>
    </xf>
    <xf numFmtId="3" fontId="2" fillId="0" borderId="48" xfId="0" applyNumberFormat="1" applyFont="1" applyBorder="1" applyAlignment="1">
      <alignment horizontal="center" vertical="center" textRotation="90"/>
    </xf>
    <xf numFmtId="3" fontId="2" fillId="0" borderId="17" xfId="0" applyNumberFormat="1" applyFont="1" applyBorder="1" applyAlignment="1">
      <alignment horizontal="center" vertical="center" textRotation="90"/>
    </xf>
    <xf numFmtId="3" fontId="2" fillId="0" borderId="20" xfId="0" applyNumberFormat="1" applyFont="1" applyBorder="1" applyAlignment="1">
      <alignment horizontal="center" vertical="center" textRotation="90"/>
    </xf>
    <xf numFmtId="3" fontId="8" fillId="0" borderId="5" xfId="0" applyNumberFormat="1" applyFont="1" applyBorder="1" applyAlignment="1">
      <alignment horizontal="center" vertical="center" textRotation="90" wrapText="1"/>
    </xf>
    <xf numFmtId="3" fontId="8" fillId="0" borderId="12" xfId="0" applyNumberFormat="1" applyFont="1" applyBorder="1" applyAlignment="1">
      <alignment horizontal="center" vertical="center" textRotation="90" wrapText="1"/>
    </xf>
    <xf numFmtId="3" fontId="8" fillId="0" borderId="21" xfId="0" applyNumberFormat="1" applyFont="1" applyBorder="1" applyAlignment="1">
      <alignment horizontal="center" vertical="center" textRotation="90" wrapText="1"/>
    </xf>
    <xf numFmtId="3" fontId="2" fillId="0" borderId="29" xfId="0" applyNumberFormat="1" applyFont="1" applyBorder="1" applyAlignment="1">
      <alignment horizontal="center" vertical="center" textRotation="90" wrapText="1"/>
    </xf>
    <xf numFmtId="3" fontId="2" fillId="0" borderId="31" xfId="0" applyNumberFormat="1" applyFont="1" applyBorder="1" applyAlignment="1">
      <alignment horizontal="center" vertical="center" textRotation="90" wrapText="1"/>
    </xf>
    <xf numFmtId="3" fontId="2" fillId="0" borderId="47" xfId="0" applyNumberFormat="1" applyFont="1" applyBorder="1" applyAlignment="1">
      <alignment horizontal="center" vertical="center" textRotation="90" wrapText="1"/>
    </xf>
    <xf numFmtId="166" fontId="2" fillId="6" borderId="29" xfId="0" applyNumberFormat="1" applyFont="1" applyFill="1" applyBorder="1" applyAlignment="1">
      <alignment horizontal="center" vertical="center" textRotation="90" wrapText="1"/>
    </xf>
    <xf numFmtId="166" fontId="2" fillId="6" borderId="31" xfId="0" applyNumberFormat="1" applyFont="1" applyFill="1" applyBorder="1" applyAlignment="1">
      <alignment horizontal="center" vertical="center" textRotation="90" wrapText="1"/>
    </xf>
    <xf numFmtId="166" fontId="2" fillId="6" borderId="47" xfId="0" applyNumberFormat="1" applyFont="1" applyFill="1" applyBorder="1" applyAlignment="1">
      <alignment horizontal="center" vertical="center" textRotation="90" wrapText="1"/>
    </xf>
    <xf numFmtId="166" fontId="2" fillId="0" borderId="3" xfId="0" applyNumberFormat="1" applyFont="1" applyBorder="1" applyAlignment="1">
      <alignment horizontal="center" vertical="center" textRotation="90" wrapText="1"/>
    </xf>
    <xf numFmtId="166" fontId="2" fillId="0" borderId="10" xfId="0" applyNumberFormat="1" applyFont="1" applyBorder="1" applyAlignment="1">
      <alignment horizontal="center" vertical="center" textRotation="90" wrapText="1"/>
    </xf>
    <xf numFmtId="166" fontId="2" fillId="0" borderId="19" xfId="0" applyNumberFormat="1" applyFont="1" applyBorder="1" applyAlignment="1">
      <alignment horizontal="center" vertical="center" textRotation="90" wrapText="1"/>
    </xf>
    <xf numFmtId="3" fontId="2" fillId="0" borderId="3" xfId="0" applyNumberFormat="1" applyFont="1" applyFill="1" applyBorder="1" applyAlignment="1">
      <alignment horizontal="left" vertical="top" wrapText="1"/>
    </xf>
    <xf numFmtId="3" fontId="2" fillId="0" borderId="19" xfId="0" applyNumberFormat="1" applyFont="1" applyFill="1" applyBorder="1" applyAlignment="1">
      <alignment horizontal="left" vertical="top" wrapText="1"/>
    </xf>
    <xf numFmtId="3" fontId="2" fillId="0" borderId="4" xfId="0" applyNumberFormat="1" applyFont="1" applyFill="1" applyBorder="1" applyAlignment="1">
      <alignment horizontal="center" vertical="center" textRotation="90" wrapText="1"/>
    </xf>
    <xf numFmtId="3" fontId="2" fillId="0" borderId="20" xfId="0" applyNumberFormat="1" applyFont="1" applyFill="1" applyBorder="1" applyAlignment="1">
      <alignment horizontal="center" vertical="center" textRotation="90" wrapText="1"/>
    </xf>
    <xf numFmtId="3" fontId="9" fillId="0" borderId="5" xfId="0" applyNumberFormat="1" applyFont="1" applyBorder="1" applyAlignment="1">
      <alignment horizontal="center" vertical="top"/>
    </xf>
    <xf numFmtId="3" fontId="9" fillId="0" borderId="21" xfId="0" applyNumberFormat="1" applyFont="1" applyBorder="1" applyAlignment="1">
      <alignment horizontal="center" vertical="top"/>
    </xf>
    <xf numFmtId="3" fontId="2" fillId="6" borderId="29" xfId="0" applyNumberFormat="1" applyFont="1" applyFill="1" applyBorder="1" applyAlignment="1">
      <alignment horizontal="left" vertical="top" wrapText="1"/>
    </xf>
    <xf numFmtId="3" fontId="2" fillId="6" borderId="47" xfId="0" applyNumberFormat="1" applyFont="1" applyFill="1" applyBorder="1" applyAlignment="1">
      <alignment horizontal="left" vertical="top" wrapText="1"/>
    </xf>
    <xf numFmtId="3" fontId="9" fillId="2" borderId="6" xfId="0" applyNumberFormat="1" applyFont="1" applyFill="1" applyBorder="1" applyAlignment="1">
      <alignment horizontal="left" vertical="top" wrapText="1"/>
    </xf>
    <xf numFmtId="3" fontId="9" fillId="2" borderId="7" xfId="0" applyNumberFormat="1" applyFont="1" applyFill="1" applyBorder="1" applyAlignment="1">
      <alignment horizontal="left" vertical="top" wrapText="1"/>
    </xf>
    <xf numFmtId="3" fontId="9" fillId="2" borderId="8" xfId="0" applyNumberFormat="1" applyFont="1" applyFill="1" applyBorder="1" applyAlignment="1">
      <alignment horizontal="left" vertical="top" wrapText="1"/>
    </xf>
    <xf numFmtId="3" fontId="9" fillId="3" borderId="22" xfId="0" applyNumberFormat="1" applyFont="1" applyFill="1" applyBorder="1" applyAlignment="1">
      <alignment horizontal="left" vertical="top" wrapText="1"/>
    </xf>
    <xf numFmtId="3" fontId="9" fillId="3" borderId="23" xfId="0" applyNumberFormat="1" applyFont="1" applyFill="1" applyBorder="1" applyAlignment="1">
      <alignment horizontal="left" vertical="top" wrapText="1"/>
    </xf>
    <xf numFmtId="3" fontId="9" fillId="3" borderId="24" xfId="0" applyNumberFormat="1" applyFont="1" applyFill="1" applyBorder="1" applyAlignment="1">
      <alignment horizontal="left" vertical="top" wrapText="1"/>
    </xf>
    <xf numFmtId="3" fontId="9" fillId="4" borderId="26" xfId="0" applyNumberFormat="1" applyFont="1" applyFill="1" applyBorder="1" applyAlignment="1">
      <alignment horizontal="left" vertical="top"/>
    </xf>
    <xf numFmtId="3" fontId="9" fillId="4" borderId="27" xfId="0" applyNumberFormat="1" applyFont="1" applyFill="1" applyBorder="1" applyAlignment="1">
      <alignment horizontal="left" vertical="top"/>
    </xf>
    <xf numFmtId="3" fontId="9" fillId="4" borderId="28" xfId="0" applyNumberFormat="1" applyFont="1" applyFill="1" applyBorder="1" applyAlignment="1">
      <alignment horizontal="left" vertical="top"/>
    </xf>
    <xf numFmtId="3" fontId="9" fillId="5" borderId="26" xfId="0" applyNumberFormat="1" applyFont="1" applyFill="1" applyBorder="1" applyAlignment="1">
      <alignment horizontal="left" vertical="top" wrapText="1"/>
    </xf>
    <xf numFmtId="3" fontId="9" fillId="5" borderId="27" xfId="0" applyNumberFormat="1" applyFont="1" applyFill="1" applyBorder="1" applyAlignment="1">
      <alignment horizontal="left" vertical="top" wrapText="1"/>
    </xf>
    <xf numFmtId="3" fontId="9" fillId="5" borderId="28" xfId="0" applyNumberFormat="1" applyFont="1" applyFill="1" applyBorder="1" applyAlignment="1">
      <alignment horizontal="left" vertical="top" wrapText="1"/>
    </xf>
    <xf numFmtId="49" fontId="9" fillId="4" borderId="2" xfId="0" applyNumberFormat="1" applyFont="1" applyFill="1" applyBorder="1" applyAlignment="1">
      <alignment horizontal="center" vertical="top"/>
    </xf>
    <xf numFmtId="49" fontId="9" fillId="4" borderId="9" xfId="0" applyNumberFormat="1" applyFont="1" applyFill="1" applyBorder="1" applyAlignment="1">
      <alignment horizontal="center" vertical="top"/>
    </xf>
    <xf numFmtId="3" fontId="9" fillId="6" borderId="3" xfId="0" applyNumberFormat="1" applyFont="1" applyFill="1" applyBorder="1" applyAlignment="1">
      <alignment horizontal="left" vertical="top" wrapText="1"/>
    </xf>
    <xf numFmtId="3" fontId="9" fillId="6" borderId="10" xfId="0" applyNumberFormat="1" applyFont="1" applyFill="1" applyBorder="1" applyAlignment="1">
      <alignment horizontal="left" vertical="top" wrapText="1"/>
    </xf>
    <xf numFmtId="0" fontId="2" fillId="6" borderId="45" xfId="0" applyFont="1" applyFill="1" applyBorder="1" applyAlignment="1">
      <alignment horizontal="left" vertical="top" wrapText="1"/>
    </xf>
    <xf numFmtId="0" fontId="2" fillId="6" borderId="47" xfId="0" applyFont="1" applyFill="1" applyBorder="1" applyAlignment="1">
      <alignment horizontal="left" vertical="top" wrapText="1"/>
    </xf>
    <xf numFmtId="3" fontId="2" fillId="6" borderId="10" xfId="0" applyNumberFormat="1" applyFont="1" applyFill="1" applyBorder="1" applyAlignment="1">
      <alignment horizontal="left" vertical="top" wrapText="1"/>
    </xf>
    <xf numFmtId="3" fontId="2" fillId="6" borderId="19" xfId="0" applyNumberFormat="1" applyFont="1" applyFill="1" applyBorder="1" applyAlignment="1">
      <alignment horizontal="left" vertical="top" wrapText="1"/>
    </xf>
    <xf numFmtId="3" fontId="2" fillId="6" borderId="16" xfId="0" applyNumberFormat="1" applyFont="1" applyFill="1" applyBorder="1" applyAlignment="1">
      <alignment horizontal="left" vertical="top" wrapText="1"/>
    </xf>
    <xf numFmtId="3" fontId="2" fillId="6" borderId="3" xfId="0" applyNumberFormat="1" applyFont="1" applyFill="1" applyBorder="1" applyAlignment="1">
      <alignment horizontal="left" vertical="top" wrapText="1"/>
    </xf>
    <xf numFmtId="3" fontId="2" fillId="6" borderId="45" xfId="0" applyNumberFormat="1" applyFont="1" applyFill="1" applyBorder="1" applyAlignment="1">
      <alignment horizontal="left" vertical="top" wrapText="1"/>
    </xf>
    <xf numFmtId="3" fontId="11" fillId="0" borderId="16" xfId="0" applyNumberFormat="1" applyFont="1" applyFill="1" applyBorder="1" applyAlignment="1">
      <alignment horizontal="left" vertical="top" wrapText="1"/>
    </xf>
    <xf numFmtId="3" fontId="11" fillId="0" borderId="41" xfId="0" applyNumberFormat="1" applyFont="1" applyFill="1" applyBorder="1" applyAlignment="1">
      <alignment horizontal="left" vertical="top" wrapText="1"/>
    </xf>
    <xf numFmtId="3" fontId="2" fillId="0" borderId="16" xfId="0" applyNumberFormat="1" applyFont="1" applyFill="1" applyBorder="1" applyAlignment="1">
      <alignment horizontal="left" vertical="top" wrapText="1"/>
    </xf>
    <xf numFmtId="3" fontId="2" fillId="0" borderId="10" xfId="0" applyNumberFormat="1" applyFont="1" applyFill="1" applyBorder="1" applyAlignment="1">
      <alignment horizontal="left" vertical="top" wrapText="1"/>
    </xf>
    <xf numFmtId="3" fontId="2" fillId="0" borderId="37" xfId="0" applyNumberFormat="1" applyFont="1" applyFill="1" applyBorder="1" applyAlignment="1">
      <alignment horizontal="center" vertical="center" textRotation="90" wrapText="1"/>
    </xf>
    <xf numFmtId="3" fontId="2" fillId="0" borderId="45" xfId="0" applyNumberFormat="1" applyFont="1" applyFill="1" applyBorder="1" applyAlignment="1">
      <alignment horizontal="left" vertical="top" wrapText="1"/>
    </xf>
    <xf numFmtId="3" fontId="2" fillId="0" borderId="47" xfId="0" applyNumberFormat="1" applyFont="1" applyFill="1" applyBorder="1" applyAlignment="1">
      <alignment horizontal="left" vertical="top" wrapText="1"/>
    </xf>
    <xf numFmtId="3" fontId="11" fillId="6" borderId="16" xfId="0" applyNumberFormat="1" applyFont="1" applyFill="1" applyBorder="1" applyAlignment="1">
      <alignment horizontal="left" vertical="top" wrapText="1"/>
    </xf>
    <xf numFmtId="3" fontId="11" fillId="6" borderId="41" xfId="0" applyNumberFormat="1" applyFont="1" applyFill="1" applyBorder="1" applyAlignment="1">
      <alignment horizontal="left" vertical="top" wrapText="1"/>
    </xf>
    <xf numFmtId="3" fontId="9" fillId="6" borderId="17" xfId="0" applyNumberFormat="1" applyFont="1" applyFill="1" applyBorder="1" applyAlignment="1">
      <alignment horizontal="center" vertical="top" wrapText="1"/>
    </xf>
    <xf numFmtId="3" fontId="9" fillId="6" borderId="42" xfId="0" applyNumberFormat="1" applyFont="1" applyFill="1" applyBorder="1" applyAlignment="1">
      <alignment horizontal="center" vertical="top" wrapText="1"/>
    </xf>
    <xf numFmtId="3" fontId="2" fillId="0" borderId="41" xfId="0" applyNumberFormat="1" applyFont="1" applyFill="1" applyBorder="1" applyAlignment="1">
      <alignment horizontal="left" vertical="top" wrapText="1"/>
    </xf>
    <xf numFmtId="3" fontId="2" fillId="8" borderId="16" xfId="0" applyNumberFormat="1" applyFont="1" applyFill="1" applyBorder="1" applyAlignment="1">
      <alignment horizontal="left" vertical="top" wrapText="1"/>
    </xf>
    <xf numFmtId="3" fontId="2" fillId="8" borderId="10" xfId="0" applyNumberFormat="1" applyFont="1" applyFill="1" applyBorder="1" applyAlignment="1">
      <alignment horizontal="left" vertical="top" wrapText="1"/>
    </xf>
    <xf numFmtId="3" fontId="11" fillId="0" borderId="10" xfId="0" applyNumberFormat="1" applyFont="1" applyFill="1" applyBorder="1" applyAlignment="1">
      <alignment horizontal="left" vertical="top" wrapText="1"/>
    </xf>
    <xf numFmtId="3" fontId="2" fillId="6" borderId="13" xfId="0" applyNumberFormat="1" applyFont="1" applyFill="1" applyBorder="1" applyAlignment="1">
      <alignment horizontal="left" vertical="top" wrapText="1"/>
    </xf>
    <xf numFmtId="3" fontId="2" fillId="6" borderId="12" xfId="0" applyNumberFormat="1" applyFont="1" applyFill="1" applyBorder="1" applyAlignment="1">
      <alignment horizontal="left" vertical="top" wrapText="1"/>
    </xf>
    <xf numFmtId="3" fontId="9" fillId="0" borderId="3" xfId="0" applyNumberFormat="1" applyFont="1" applyFill="1" applyBorder="1" applyAlignment="1">
      <alignment horizontal="left" vertical="top" wrapText="1"/>
    </xf>
    <xf numFmtId="3" fontId="9" fillId="0" borderId="10" xfId="0" applyNumberFormat="1" applyFont="1" applyFill="1" applyBorder="1" applyAlignment="1">
      <alignment horizontal="left" vertical="top" wrapText="1"/>
    </xf>
    <xf numFmtId="3" fontId="9" fillId="5" borderId="26" xfId="0" applyNumberFormat="1" applyFont="1" applyFill="1" applyBorder="1" applyAlignment="1">
      <alignment horizontal="right" vertical="top"/>
    </xf>
    <xf numFmtId="3" fontId="9" fillId="5" borderId="27" xfId="0" applyNumberFormat="1" applyFont="1" applyFill="1" applyBorder="1" applyAlignment="1">
      <alignment horizontal="right" vertical="top"/>
    </xf>
    <xf numFmtId="3" fontId="9" fillId="5" borderId="57" xfId="0" applyNumberFormat="1" applyFont="1" applyFill="1" applyBorder="1" applyAlignment="1">
      <alignment horizontal="center" vertical="top" wrapText="1"/>
    </xf>
    <xf numFmtId="3" fontId="9" fillId="5" borderId="27" xfId="0" applyNumberFormat="1" applyFont="1" applyFill="1" applyBorder="1" applyAlignment="1">
      <alignment horizontal="center" vertical="top" wrapText="1"/>
    </xf>
    <xf numFmtId="3" fontId="9" fillId="5" borderId="28" xfId="0" applyNumberFormat="1" applyFont="1" applyFill="1" applyBorder="1" applyAlignment="1">
      <alignment horizontal="center" vertical="top" wrapText="1"/>
    </xf>
    <xf numFmtId="3" fontId="13" fillId="0" borderId="3" xfId="0" applyNumberFormat="1" applyFont="1" applyFill="1" applyBorder="1" applyAlignment="1">
      <alignment horizontal="left" vertical="top" wrapText="1"/>
    </xf>
    <xf numFmtId="3" fontId="13" fillId="0" borderId="10" xfId="0" applyNumberFormat="1" applyFont="1" applyFill="1" applyBorder="1" applyAlignment="1">
      <alignment horizontal="left" vertical="top" wrapText="1"/>
    </xf>
    <xf numFmtId="3" fontId="2" fillId="0" borderId="29" xfId="0" applyNumberFormat="1" applyFont="1" applyBorder="1" applyAlignment="1">
      <alignment horizontal="left" vertical="top" wrapText="1"/>
    </xf>
    <xf numFmtId="3" fontId="2" fillId="0" borderId="47" xfId="0" applyNumberFormat="1" applyFont="1" applyBorder="1" applyAlignment="1">
      <alignment horizontal="left" vertical="top" wrapText="1"/>
    </xf>
    <xf numFmtId="3" fontId="15" fillId="6" borderId="3" xfId="0" applyNumberFormat="1" applyFont="1" applyFill="1" applyBorder="1" applyAlignment="1">
      <alignment horizontal="left" vertical="top" wrapText="1"/>
    </xf>
    <xf numFmtId="3" fontId="15" fillId="6" borderId="10" xfId="0" applyNumberFormat="1" applyFont="1" applyFill="1" applyBorder="1" applyAlignment="1">
      <alignment horizontal="left" vertical="top" wrapText="1"/>
    </xf>
    <xf numFmtId="3" fontId="2" fillId="6" borderId="41" xfId="0" applyNumberFormat="1" applyFont="1" applyFill="1" applyBorder="1" applyAlignment="1">
      <alignment horizontal="left" vertical="top" wrapText="1"/>
    </xf>
    <xf numFmtId="3" fontId="8" fillId="6" borderId="31" xfId="0" applyNumberFormat="1" applyFont="1" applyFill="1" applyBorder="1" applyAlignment="1">
      <alignment horizontal="left" vertical="top" wrapText="1"/>
    </xf>
    <xf numFmtId="3" fontId="2" fillId="6" borderId="44" xfId="0" applyNumberFormat="1" applyFont="1" applyFill="1" applyBorder="1" applyAlignment="1">
      <alignment horizontal="left" vertical="top" wrapText="1"/>
    </xf>
    <xf numFmtId="3" fontId="2" fillId="6" borderId="40" xfId="0" applyNumberFormat="1" applyFont="1" applyFill="1" applyBorder="1" applyAlignment="1">
      <alignment horizontal="left" vertical="top" wrapText="1"/>
    </xf>
    <xf numFmtId="3" fontId="2" fillId="6" borderId="11" xfId="0" applyNumberFormat="1" applyFont="1" applyFill="1" applyBorder="1" applyAlignment="1">
      <alignment horizontal="center" vertical="center" textRotation="90" wrapText="1"/>
    </xf>
    <xf numFmtId="3" fontId="9" fillId="6" borderId="12" xfId="0" applyNumberFormat="1" applyFont="1" applyFill="1" applyBorder="1" applyAlignment="1">
      <alignment horizontal="center" vertical="top"/>
    </xf>
    <xf numFmtId="3" fontId="2" fillId="6" borderId="31" xfId="0" applyNumberFormat="1" applyFont="1" applyFill="1" applyBorder="1" applyAlignment="1">
      <alignment horizontal="center" vertical="top"/>
    </xf>
    <xf numFmtId="3" fontId="2" fillId="6" borderId="39" xfId="0" applyNumberFormat="1" applyFont="1" applyFill="1" applyBorder="1" applyAlignment="1">
      <alignment horizontal="center" vertical="top"/>
    </xf>
    <xf numFmtId="166" fontId="2" fillId="6" borderId="31" xfId="0" applyNumberFormat="1" applyFont="1" applyFill="1" applyBorder="1" applyAlignment="1">
      <alignment horizontal="center" vertical="top" wrapText="1"/>
    </xf>
    <xf numFmtId="166" fontId="2" fillId="6" borderId="39" xfId="0" applyNumberFormat="1" applyFont="1" applyFill="1" applyBorder="1" applyAlignment="1">
      <alignment horizontal="center" vertical="top" wrapText="1"/>
    </xf>
    <xf numFmtId="166" fontId="2" fillId="6" borderId="10" xfId="0" applyNumberFormat="1" applyFont="1" applyFill="1" applyBorder="1" applyAlignment="1">
      <alignment horizontal="center" vertical="top" wrapText="1"/>
    </xf>
    <xf numFmtId="166" fontId="2" fillId="6" borderId="41" xfId="0" applyNumberFormat="1" applyFont="1" applyFill="1" applyBorder="1" applyAlignment="1">
      <alignment horizontal="center" vertical="top" wrapText="1"/>
    </xf>
    <xf numFmtId="3" fontId="16" fillId="0" borderId="3" xfId="0" applyNumberFormat="1" applyFont="1" applyFill="1" applyBorder="1" applyAlignment="1">
      <alignment horizontal="left" vertical="top" wrapText="1"/>
    </xf>
    <xf numFmtId="3" fontId="16" fillId="0" borderId="41" xfId="0" applyNumberFormat="1" applyFont="1" applyFill="1" applyBorder="1" applyAlignment="1">
      <alignment horizontal="left" vertical="top" wrapText="1"/>
    </xf>
    <xf numFmtId="3" fontId="8" fillId="0" borderId="4" xfId="0" applyNumberFormat="1" applyFont="1" applyFill="1" applyBorder="1" applyAlignment="1">
      <alignment horizontal="center" vertical="center" textRotation="90" wrapText="1"/>
    </xf>
    <xf numFmtId="3" fontId="8" fillId="0" borderId="42" xfId="0" applyNumberFormat="1" applyFont="1" applyFill="1" applyBorder="1" applyAlignment="1">
      <alignment horizontal="center" vertical="center" textRotation="90" wrapText="1"/>
    </xf>
    <xf numFmtId="3" fontId="9" fillId="7" borderId="64" xfId="0" applyNumberFormat="1" applyFont="1" applyFill="1" applyBorder="1" applyAlignment="1">
      <alignment horizontal="right" vertical="top" wrapText="1"/>
    </xf>
    <xf numFmtId="3" fontId="9" fillId="7" borderId="23" xfId="0" applyNumberFormat="1" applyFont="1" applyFill="1" applyBorder="1" applyAlignment="1">
      <alignment horizontal="right" vertical="top" wrapText="1"/>
    </xf>
    <xf numFmtId="3" fontId="9" fillId="5" borderId="47" xfId="0" applyNumberFormat="1" applyFont="1" applyFill="1" applyBorder="1" applyAlignment="1">
      <alignment horizontal="center" vertical="top" wrapText="1"/>
    </xf>
    <xf numFmtId="3" fontId="9" fillId="5" borderId="1" xfId="0" applyNumberFormat="1" applyFont="1" applyFill="1" applyBorder="1" applyAlignment="1">
      <alignment horizontal="center" vertical="top" wrapText="1"/>
    </xf>
    <xf numFmtId="3" fontId="9" fillId="5" borderId="69" xfId="0" applyNumberFormat="1" applyFont="1" applyFill="1" applyBorder="1" applyAlignment="1">
      <alignment horizontal="center" vertical="top" wrapText="1"/>
    </xf>
    <xf numFmtId="3" fontId="2" fillId="0" borderId="11" xfId="0" applyNumberFormat="1" applyFont="1" applyFill="1" applyBorder="1" applyAlignment="1">
      <alignment horizontal="center" vertical="center" textRotation="90" wrapText="1"/>
    </xf>
    <xf numFmtId="3" fontId="8" fillId="6" borderId="16" xfId="0" applyNumberFormat="1" applyFont="1" applyFill="1" applyBorder="1" applyAlignment="1">
      <alignment horizontal="left" vertical="top" wrapText="1"/>
    </xf>
    <xf numFmtId="3" fontId="8" fillId="6" borderId="10" xfId="0" applyNumberFormat="1" applyFont="1" applyFill="1" applyBorder="1" applyAlignment="1">
      <alignment horizontal="left" vertical="top" wrapText="1"/>
    </xf>
    <xf numFmtId="3" fontId="8" fillId="6" borderId="31" xfId="0" applyNumberFormat="1" applyFont="1" applyFill="1" applyBorder="1" applyAlignment="1">
      <alignment horizontal="center" vertical="top"/>
    </xf>
    <xf numFmtId="3" fontId="8" fillId="6" borderId="39" xfId="0" applyNumberFormat="1" applyFont="1" applyFill="1" applyBorder="1" applyAlignment="1">
      <alignment horizontal="center" vertical="top"/>
    </xf>
    <xf numFmtId="166" fontId="8" fillId="6" borderId="31" xfId="0" applyNumberFormat="1" applyFont="1" applyFill="1" applyBorder="1" applyAlignment="1">
      <alignment horizontal="center" vertical="top"/>
    </xf>
    <xf numFmtId="166" fontId="8" fillId="6" borderId="39" xfId="0" applyNumberFormat="1" applyFont="1" applyFill="1" applyBorder="1" applyAlignment="1">
      <alignment horizontal="center" vertical="top"/>
    </xf>
    <xf numFmtId="166" fontId="8" fillId="6" borderId="10" xfId="0" applyNumberFormat="1" applyFont="1" applyFill="1" applyBorder="1" applyAlignment="1">
      <alignment horizontal="center" vertical="top"/>
    </xf>
    <xf numFmtId="166" fontId="8" fillId="6" borderId="41" xfId="0" applyNumberFormat="1" applyFont="1" applyFill="1" applyBorder="1" applyAlignment="1">
      <alignment horizontal="center" vertical="top"/>
    </xf>
    <xf numFmtId="3" fontId="9" fillId="3" borderId="32" xfId="0" applyNumberFormat="1" applyFont="1" applyFill="1" applyBorder="1" applyAlignment="1">
      <alignment horizontal="left" vertical="top"/>
    </xf>
    <xf numFmtId="3" fontId="9" fillId="3" borderId="14" xfId="0" applyNumberFormat="1" applyFont="1" applyFill="1" applyBorder="1" applyAlignment="1">
      <alignment horizontal="left" vertical="top"/>
    </xf>
    <xf numFmtId="3" fontId="9" fillId="8" borderId="0" xfId="0" applyNumberFormat="1" applyFont="1" applyFill="1" applyBorder="1" applyAlignment="1">
      <alignment horizontal="center" vertical="top" wrapText="1"/>
    </xf>
    <xf numFmtId="3" fontId="2" fillId="0" borderId="32" xfId="0" applyNumberFormat="1" applyFont="1" applyBorder="1" applyAlignment="1">
      <alignment horizontal="left" vertical="top"/>
    </xf>
    <xf numFmtId="3" fontId="2" fillId="0" borderId="14" xfId="0" applyNumberFormat="1" applyFont="1" applyBorder="1" applyAlignment="1">
      <alignment horizontal="left" vertical="top"/>
    </xf>
    <xf numFmtId="3" fontId="2" fillId="8" borderId="0" xfId="0" applyNumberFormat="1" applyFont="1" applyFill="1" applyBorder="1" applyAlignment="1">
      <alignment horizontal="center" vertical="top" wrapText="1"/>
    </xf>
    <xf numFmtId="3" fontId="16" fillId="0" borderId="5" xfId="0" applyNumberFormat="1" applyFont="1" applyBorder="1" applyAlignment="1">
      <alignment horizontal="center" vertical="top" wrapText="1"/>
    </xf>
    <xf numFmtId="3" fontId="16" fillId="0" borderId="12" xfId="0" applyNumberFormat="1" applyFont="1" applyBorder="1" applyAlignment="1">
      <alignment horizontal="center" vertical="top" wrapText="1"/>
    </xf>
    <xf numFmtId="3" fontId="16" fillId="0" borderId="21" xfId="0" applyNumberFormat="1" applyFont="1" applyBorder="1" applyAlignment="1">
      <alignment horizontal="center" vertical="top" wrapText="1"/>
    </xf>
    <xf numFmtId="3" fontId="9" fillId="4" borderId="26" xfId="0" applyNumberFormat="1" applyFont="1" applyFill="1" applyBorder="1" applyAlignment="1">
      <alignment horizontal="right" vertical="top"/>
    </xf>
    <xf numFmtId="3" fontId="9" fillId="4" borderId="27" xfId="0" applyNumberFormat="1" applyFont="1" applyFill="1" applyBorder="1" applyAlignment="1">
      <alignment horizontal="right" vertical="top"/>
    </xf>
    <xf numFmtId="3" fontId="9" fillId="4" borderId="57" xfId="0" applyNumberFormat="1" applyFont="1" applyFill="1" applyBorder="1" applyAlignment="1">
      <alignment horizontal="center" vertical="top" wrapText="1"/>
    </xf>
    <xf numFmtId="3" fontId="9" fillId="4" borderId="27" xfId="0" applyNumberFormat="1" applyFont="1" applyFill="1" applyBorder="1" applyAlignment="1">
      <alignment horizontal="center" vertical="top" wrapText="1"/>
    </xf>
    <xf numFmtId="3" fontId="9" fillId="4" borderId="28" xfId="0" applyNumberFormat="1" applyFont="1" applyFill="1" applyBorder="1" applyAlignment="1">
      <alignment horizontal="center" vertical="top" wrapText="1"/>
    </xf>
    <xf numFmtId="3" fontId="9" fillId="3" borderId="26" xfId="0" applyNumberFormat="1" applyFont="1" applyFill="1" applyBorder="1" applyAlignment="1">
      <alignment horizontal="right" vertical="top"/>
    </xf>
    <xf numFmtId="3" fontId="9" fillId="3" borderId="27" xfId="0" applyNumberFormat="1" applyFont="1" applyFill="1" applyBorder="1" applyAlignment="1">
      <alignment horizontal="right" vertical="top"/>
    </xf>
    <xf numFmtId="3" fontId="9" fillId="3" borderId="57" xfId="0" applyNumberFormat="1" applyFont="1" applyFill="1" applyBorder="1" applyAlignment="1">
      <alignment horizontal="center" vertical="top" wrapText="1"/>
    </xf>
    <xf numFmtId="3" fontId="9" fillId="3" borderId="27" xfId="0" applyNumberFormat="1" applyFont="1" applyFill="1" applyBorder="1" applyAlignment="1">
      <alignment horizontal="center" vertical="top" wrapText="1"/>
    </xf>
    <xf numFmtId="3" fontId="9" fillId="3" borderId="28" xfId="0" applyNumberFormat="1" applyFont="1" applyFill="1" applyBorder="1" applyAlignment="1">
      <alignment horizontal="center" vertical="top" wrapText="1"/>
    </xf>
    <xf numFmtId="3" fontId="2" fillId="11" borderId="57" xfId="0" applyNumberFormat="1" applyFont="1" applyFill="1" applyBorder="1" applyAlignment="1">
      <alignment horizontal="center" vertical="top" wrapText="1"/>
    </xf>
    <xf numFmtId="3" fontId="2" fillId="11" borderId="27" xfId="0" applyNumberFormat="1" applyFont="1" applyFill="1" applyBorder="1" applyAlignment="1">
      <alignment horizontal="center" vertical="top" wrapText="1"/>
    </xf>
    <xf numFmtId="3" fontId="2" fillId="11" borderId="28" xfId="0" applyNumberFormat="1" applyFont="1" applyFill="1" applyBorder="1" applyAlignment="1">
      <alignment horizontal="center" vertical="top" wrapText="1"/>
    </xf>
    <xf numFmtId="3" fontId="9" fillId="0" borderId="27" xfId="0" applyNumberFormat="1" applyFont="1" applyFill="1" applyBorder="1" applyAlignment="1">
      <alignment horizontal="center" wrapText="1"/>
    </xf>
    <xf numFmtId="3" fontId="2" fillId="0" borderId="0" xfId="0" applyNumberFormat="1" applyFont="1" applyAlignment="1">
      <alignment horizontal="center" vertical="center" wrapText="1"/>
    </xf>
    <xf numFmtId="3" fontId="2" fillId="0" borderId="13" xfId="0" applyNumberFormat="1" applyFont="1" applyFill="1" applyBorder="1" applyAlignment="1">
      <alignment horizontal="left" vertical="top" wrapText="1"/>
    </xf>
    <xf numFmtId="3" fontId="2" fillId="0" borderId="21" xfId="0" applyNumberFormat="1" applyFont="1" applyFill="1" applyBorder="1" applyAlignment="1">
      <alignment horizontal="left" vertical="top" wrapText="1"/>
    </xf>
    <xf numFmtId="3" fontId="9" fillId="7" borderId="22" xfId="0" applyNumberFormat="1" applyFont="1" applyFill="1" applyBorder="1" applyAlignment="1">
      <alignment horizontal="right" vertical="top"/>
    </xf>
    <xf numFmtId="3" fontId="9" fillId="7" borderId="23" xfId="0" applyNumberFormat="1" applyFont="1" applyFill="1" applyBorder="1" applyAlignment="1">
      <alignment horizontal="right" vertical="top"/>
    </xf>
    <xf numFmtId="3" fontId="2" fillId="0" borderId="32" xfId="0" applyNumberFormat="1" applyFont="1" applyBorder="1" applyAlignment="1">
      <alignment horizontal="left" vertical="top" wrapText="1"/>
    </xf>
    <xf numFmtId="3" fontId="2" fillId="0" borderId="14" xfId="0" applyNumberFormat="1" applyFont="1" applyBorder="1" applyAlignment="1">
      <alignment horizontal="left" vertical="top" wrapText="1"/>
    </xf>
    <xf numFmtId="3" fontId="2" fillId="0" borderId="6" xfId="0" applyNumberFormat="1" applyFont="1" applyBorder="1" applyAlignment="1">
      <alignment horizontal="center" vertical="center"/>
    </xf>
    <xf numFmtId="3" fontId="2" fillId="0" borderId="7" xfId="0" applyNumberFormat="1" applyFont="1" applyBorder="1" applyAlignment="1">
      <alignment horizontal="center" vertical="center"/>
    </xf>
  </cellXfs>
  <cellStyles count="11">
    <cellStyle name="Blogas" xfId="10" builtinId="27"/>
    <cellStyle name="Excel Built-in Normal" xfId="3"/>
    <cellStyle name="Įprastas" xfId="0" builtinId="0"/>
    <cellStyle name="Įprastas 2" xfId="1"/>
    <cellStyle name="Įprastas 3" xfId="2"/>
    <cellStyle name="Normal 2" xfId="7"/>
    <cellStyle name="Normal 3" xfId="5"/>
    <cellStyle name="Normal 5" xfId="6"/>
    <cellStyle name="Normal 6" xfId="4"/>
    <cellStyle name="Normal 6 2" xfId="9"/>
    <cellStyle name="Normal 7" xfId="8"/>
  </cellStyles>
  <dxfs count="0"/>
  <tableStyles count="0" defaultTableStyle="TableStyleMedium2" defaultPivotStyle="PivotStyleLight16"/>
  <colors>
    <mruColors>
      <color rgb="FFCCFFCC"/>
      <color rgb="FFFFFF66"/>
      <color rgb="FFFFFF99"/>
      <color rgb="FFCCFF99"/>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77"/>
  <sheetViews>
    <sheetView tabSelected="1" zoomScaleNormal="100" workbookViewId="0">
      <selection activeCell="S19" sqref="S19"/>
    </sheetView>
  </sheetViews>
  <sheetFormatPr defaultColWidth="9.140625" defaultRowHeight="12.75" x14ac:dyDescent="0.2"/>
  <cols>
    <col min="1" max="1" width="2.5703125" style="1" customWidth="1"/>
    <col min="2" max="2" width="3.140625" style="2" customWidth="1"/>
    <col min="3" max="3" width="2.7109375" style="1" customWidth="1"/>
    <col min="4" max="4" width="26.42578125" style="275" customWidth="1"/>
    <col min="5" max="5" width="4" style="498" customWidth="1"/>
    <col min="6" max="6" width="2.7109375" style="3" customWidth="1"/>
    <col min="7" max="7" width="7.42578125" style="3" customWidth="1"/>
    <col min="8" max="8" width="8.85546875" style="443" customWidth="1"/>
    <col min="9" max="10" width="7.7109375" style="4" customWidth="1"/>
    <col min="11" max="11" width="23.5703125" style="190" customWidth="1"/>
    <col min="12" max="12" width="6.140625" style="3" customWidth="1"/>
    <col min="13" max="13" width="7" style="3" customWidth="1"/>
    <col min="14" max="14" width="6.140625" style="3" customWidth="1"/>
    <col min="15" max="21" width="9.140625" style="256"/>
    <col min="22" max="16384" width="9.140625" style="275"/>
  </cols>
  <sheetData>
    <row r="1" spans="1:21" ht="61.5" customHeight="1" x14ac:dyDescent="0.2">
      <c r="K1" s="652" t="s">
        <v>199</v>
      </c>
      <c r="L1" s="652"/>
      <c r="M1" s="652"/>
      <c r="N1" s="652"/>
    </row>
    <row r="2" spans="1:21" s="6" customFormat="1" ht="15.75" x14ac:dyDescent="0.2">
      <c r="A2" s="653" t="s">
        <v>198</v>
      </c>
      <c r="B2" s="653"/>
      <c r="C2" s="653"/>
      <c r="D2" s="653"/>
      <c r="E2" s="653"/>
      <c r="F2" s="653"/>
      <c r="G2" s="653"/>
      <c r="H2" s="653"/>
      <c r="I2" s="653"/>
      <c r="J2" s="653"/>
      <c r="K2" s="653"/>
      <c r="L2" s="653"/>
      <c r="M2" s="653"/>
      <c r="N2" s="653"/>
      <c r="O2" s="257"/>
      <c r="P2" s="258"/>
      <c r="Q2" s="259"/>
      <c r="R2" s="259"/>
      <c r="S2" s="259"/>
      <c r="T2" s="259"/>
      <c r="U2" s="259"/>
    </row>
    <row r="3" spans="1:21" s="6" customFormat="1" ht="18" customHeight="1" x14ac:dyDescent="0.2">
      <c r="A3" s="654" t="s">
        <v>0</v>
      </c>
      <c r="B3" s="655"/>
      <c r="C3" s="655"/>
      <c r="D3" s="655"/>
      <c r="E3" s="655"/>
      <c r="F3" s="655"/>
      <c r="G3" s="655"/>
      <c r="H3" s="655"/>
      <c r="I3" s="655"/>
      <c r="J3" s="655"/>
      <c r="K3" s="655"/>
      <c r="L3" s="655"/>
      <c r="M3" s="655"/>
      <c r="N3" s="655"/>
      <c r="O3" s="257"/>
      <c r="P3" s="258"/>
      <c r="Q3" s="259"/>
      <c r="R3" s="259"/>
      <c r="S3" s="259"/>
      <c r="T3" s="259"/>
      <c r="U3" s="259"/>
    </row>
    <row r="4" spans="1:21" s="6" customFormat="1" ht="15.75" x14ac:dyDescent="0.2">
      <c r="A4" s="653" t="s">
        <v>1</v>
      </c>
      <c r="B4" s="656"/>
      <c r="C4" s="656"/>
      <c r="D4" s="656"/>
      <c r="E4" s="656"/>
      <c r="F4" s="656"/>
      <c r="G4" s="656"/>
      <c r="H4" s="656"/>
      <c r="I4" s="656"/>
      <c r="J4" s="656"/>
      <c r="K4" s="656"/>
      <c r="L4" s="656"/>
      <c r="M4" s="656"/>
      <c r="N4" s="656"/>
      <c r="O4" s="257"/>
      <c r="P4" s="258"/>
      <c r="Q4" s="259"/>
      <c r="R4" s="259"/>
      <c r="S4" s="259"/>
      <c r="T4" s="259"/>
      <c r="U4" s="259"/>
    </row>
    <row r="5" spans="1:21" s="14" customFormat="1" ht="20.25" customHeight="1" thickBot="1" x14ac:dyDescent="0.25">
      <c r="A5" s="7"/>
      <c r="B5" s="8"/>
      <c r="C5" s="7"/>
      <c r="D5" s="9"/>
      <c r="E5" s="10"/>
      <c r="F5" s="11"/>
      <c r="G5" s="3"/>
      <c r="H5" s="444"/>
      <c r="I5" s="12"/>
      <c r="J5" s="12"/>
      <c r="K5" s="13"/>
      <c r="L5" s="657"/>
      <c r="M5" s="657"/>
      <c r="N5" s="657"/>
      <c r="O5" s="257"/>
      <c r="P5" s="257"/>
      <c r="Q5" s="260"/>
      <c r="R5" s="260"/>
      <c r="S5" s="260"/>
      <c r="T5" s="260"/>
      <c r="U5" s="260"/>
    </row>
    <row r="6" spans="1:21" s="14" customFormat="1" ht="18.75" customHeight="1" x14ac:dyDescent="0.2">
      <c r="A6" s="658" t="s">
        <v>2</v>
      </c>
      <c r="B6" s="661" t="s">
        <v>3</v>
      </c>
      <c r="C6" s="661" t="s">
        <v>4</v>
      </c>
      <c r="D6" s="664" t="s">
        <v>5</v>
      </c>
      <c r="E6" s="667" t="s">
        <v>6</v>
      </c>
      <c r="F6" s="687" t="s">
        <v>7</v>
      </c>
      <c r="G6" s="690" t="s">
        <v>8</v>
      </c>
      <c r="H6" s="693" t="s">
        <v>9</v>
      </c>
      <c r="I6" s="696" t="s">
        <v>10</v>
      </c>
      <c r="J6" s="670" t="s">
        <v>130</v>
      </c>
      <c r="K6" s="673" t="s">
        <v>11</v>
      </c>
      <c r="L6" s="674"/>
      <c r="M6" s="674"/>
      <c r="N6" s="675"/>
      <c r="O6" s="257"/>
      <c r="P6" s="257"/>
      <c r="Q6" s="260"/>
      <c r="R6" s="260"/>
      <c r="S6" s="260"/>
      <c r="T6" s="260"/>
      <c r="U6" s="260"/>
    </row>
    <row r="7" spans="1:21" s="14" customFormat="1" ht="21" customHeight="1" x14ac:dyDescent="0.2">
      <c r="A7" s="659"/>
      <c r="B7" s="662"/>
      <c r="C7" s="662"/>
      <c r="D7" s="665"/>
      <c r="E7" s="668"/>
      <c r="F7" s="688"/>
      <c r="G7" s="691"/>
      <c r="H7" s="694"/>
      <c r="I7" s="697"/>
      <c r="J7" s="671"/>
      <c r="K7" s="676" t="s">
        <v>5</v>
      </c>
      <c r="L7" s="679"/>
      <c r="M7" s="679"/>
      <c r="N7" s="680"/>
      <c r="O7" s="257"/>
      <c r="P7" s="257"/>
      <c r="Q7" s="260"/>
      <c r="R7" s="260"/>
      <c r="S7" s="260"/>
      <c r="T7" s="260"/>
      <c r="U7" s="260"/>
    </row>
    <row r="8" spans="1:21" s="14" customFormat="1" ht="28.5" customHeight="1" x14ac:dyDescent="0.2">
      <c r="A8" s="659"/>
      <c r="B8" s="662"/>
      <c r="C8" s="662"/>
      <c r="D8" s="665"/>
      <c r="E8" s="668"/>
      <c r="F8" s="688"/>
      <c r="G8" s="691"/>
      <c r="H8" s="694"/>
      <c r="I8" s="697"/>
      <c r="J8" s="671"/>
      <c r="K8" s="677"/>
      <c r="L8" s="681" t="s">
        <v>12</v>
      </c>
      <c r="M8" s="683" t="s">
        <v>13</v>
      </c>
      <c r="N8" s="685" t="s">
        <v>132</v>
      </c>
      <c r="O8" s="257"/>
      <c r="P8" s="257"/>
      <c r="Q8" s="260"/>
      <c r="R8" s="260"/>
      <c r="S8" s="260"/>
      <c r="T8" s="260"/>
      <c r="U8" s="260"/>
    </row>
    <row r="9" spans="1:21" s="14" customFormat="1" ht="54.75" customHeight="1" thickBot="1" x14ac:dyDescent="0.25">
      <c r="A9" s="660"/>
      <c r="B9" s="663"/>
      <c r="C9" s="663"/>
      <c r="D9" s="666"/>
      <c r="E9" s="669"/>
      <c r="F9" s="689"/>
      <c r="G9" s="692"/>
      <c r="H9" s="695"/>
      <c r="I9" s="698"/>
      <c r="J9" s="672"/>
      <c r="K9" s="678"/>
      <c r="L9" s="682"/>
      <c r="M9" s="684"/>
      <c r="N9" s="686"/>
      <c r="O9" s="257"/>
      <c r="P9" s="257"/>
      <c r="Q9" s="260"/>
      <c r="R9" s="260"/>
      <c r="S9" s="260"/>
      <c r="T9" s="260"/>
      <c r="U9" s="260"/>
    </row>
    <row r="10" spans="1:21" ht="17.25" customHeight="1" x14ac:dyDescent="0.2">
      <c r="A10" s="707" t="s">
        <v>14</v>
      </c>
      <c r="B10" s="708"/>
      <c r="C10" s="708"/>
      <c r="D10" s="708"/>
      <c r="E10" s="708"/>
      <c r="F10" s="708"/>
      <c r="G10" s="708"/>
      <c r="H10" s="708"/>
      <c r="I10" s="708"/>
      <c r="J10" s="708"/>
      <c r="K10" s="708"/>
      <c r="L10" s="708"/>
      <c r="M10" s="708"/>
      <c r="N10" s="709"/>
    </row>
    <row r="11" spans="1:21" ht="13.5" thickBot="1" x14ac:dyDescent="0.25">
      <c r="A11" s="710" t="s">
        <v>15</v>
      </c>
      <c r="B11" s="711"/>
      <c r="C11" s="711"/>
      <c r="D11" s="711"/>
      <c r="E11" s="711"/>
      <c r="F11" s="711"/>
      <c r="G11" s="711"/>
      <c r="H11" s="711"/>
      <c r="I11" s="711"/>
      <c r="J11" s="711"/>
      <c r="K11" s="711"/>
      <c r="L11" s="711"/>
      <c r="M11" s="711"/>
      <c r="N11" s="712"/>
    </row>
    <row r="12" spans="1:21" ht="13.5" thickBot="1" x14ac:dyDescent="0.25">
      <c r="A12" s="15" t="s">
        <v>16</v>
      </c>
      <c r="B12" s="713" t="s">
        <v>17</v>
      </c>
      <c r="C12" s="714"/>
      <c r="D12" s="714"/>
      <c r="E12" s="714"/>
      <c r="F12" s="714"/>
      <c r="G12" s="714"/>
      <c r="H12" s="714"/>
      <c r="I12" s="714"/>
      <c r="J12" s="714"/>
      <c r="K12" s="714"/>
      <c r="L12" s="714"/>
      <c r="M12" s="714"/>
      <c r="N12" s="715"/>
      <c r="P12" s="257"/>
    </row>
    <row r="13" spans="1:21" ht="13.5" thickBot="1" x14ac:dyDescent="0.25">
      <c r="A13" s="15" t="s">
        <v>16</v>
      </c>
      <c r="B13" s="16" t="s">
        <v>16</v>
      </c>
      <c r="C13" s="716" t="s">
        <v>18</v>
      </c>
      <c r="D13" s="717"/>
      <c r="E13" s="717"/>
      <c r="F13" s="717"/>
      <c r="G13" s="717"/>
      <c r="H13" s="717"/>
      <c r="I13" s="717"/>
      <c r="J13" s="717"/>
      <c r="K13" s="717"/>
      <c r="L13" s="717"/>
      <c r="M13" s="717"/>
      <c r="N13" s="718"/>
    </row>
    <row r="14" spans="1:21" ht="16.5" customHeight="1" x14ac:dyDescent="0.2">
      <c r="A14" s="719" t="s">
        <v>16</v>
      </c>
      <c r="B14" s="17" t="s">
        <v>16</v>
      </c>
      <c r="C14" s="18" t="s">
        <v>16</v>
      </c>
      <c r="D14" s="721" t="s">
        <v>133</v>
      </c>
      <c r="E14" s="19" t="s">
        <v>19</v>
      </c>
      <c r="F14" s="20">
        <v>2</v>
      </c>
      <c r="G14" s="310" t="s">
        <v>20</v>
      </c>
      <c r="H14" s="22">
        <f>881+100</f>
        <v>981</v>
      </c>
      <c r="I14" s="191">
        <v>1150</v>
      </c>
      <c r="J14" s="227">
        <v>1150</v>
      </c>
      <c r="K14" s="307"/>
      <c r="L14" s="310"/>
      <c r="M14" s="23"/>
      <c r="N14" s="24"/>
      <c r="O14" s="461"/>
      <c r="R14" s="257"/>
    </row>
    <row r="15" spans="1:21" ht="18" customHeight="1" x14ac:dyDescent="0.2">
      <c r="A15" s="720"/>
      <c r="B15" s="25"/>
      <c r="C15" s="26"/>
      <c r="D15" s="722"/>
      <c r="E15" s="252"/>
      <c r="F15" s="92"/>
      <c r="G15" s="301" t="s">
        <v>24</v>
      </c>
      <c r="H15" s="255">
        <v>234.9</v>
      </c>
      <c r="I15" s="276">
        <v>246.1</v>
      </c>
      <c r="J15" s="201">
        <v>246.1</v>
      </c>
      <c r="K15" s="101"/>
      <c r="L15" s="156"/>
      <c r="M15" s="98"/>
      <c r="N15" s="517"/>
      <c r="O15" s="461"/>
      <c r="R15" s="257"/>
    </row>
    <row r="16" spans="1:21" ht="29.25" customHeight="1" x14ac:dyDescent="0.2">
      <c r="A16" s="720"/>
      <c r="B16" s="25"/>
      <c r="C16" s="26"/>
      <c r="D16" s="722"/>
      <c r="E16" s="252"/>
      <c r="F16" s="92"/>
      <c r="G16" s="487"/>
      <c r="H16" s="524"/>
      <c r="I16" s="515"/>
      <c r="J16" s="520"/>
      <c r="K16" s="390" t="s">
        <v>134</v>
      </c>
      <c r="L16" s="507">
        <v>80</v>
      </c>
      <c r="M16" s="97">
        <v>90</v>
      </c>
      <c r="N16" s="516">
        <v>90</v>
      </c>
      <c r="O16" s="261"/>
      <c r="R16" s="257"/>
    </row>
    <row r="17" spans="1:22" ht="28.5" customHeight="1" x14ac:dyDescent="0.2">
      <c r="A17" s="720"/>
      <c r="B17" s="25"/>
      <c r="C17" s="26"/>
      <c r="D17" s="722"/>
      <c r="E17" s="252"/>
      <c r="F17" s="92"/>
      <c r="G17" s="487"/>
      <c r="H17" s="524"/>
      <c r="I17" s="515"/>
      <c r="J17" s="520"/>
      <c r="K17" s="313" t="s">
        <v>135</v>
      </c>
      <c r="L17" s="118">
        <v>10</v>
      </c>
      <c r="M17" s="93">
        <v>10</v>
      </c>
      <c r="N17" s="28">
        <v>10</v>
      </c>
      <c r="O17" s="261"/>
      <c r="R17" s="257"/>
    </row>
    <row r="18" spans="1:22" ht="16.5" customHeight="1" x14ac:dyDescent="0.2">
      <c r="A18" s="31"/>
      <c r="B18" s="25"/>
      <c r="C18" s="32"/>
      <c r="D18" s="722"/>
      <c r="E18" s="314"/>
      <c r="F18" s="496"/>
      <c r="G18" s="487"/>
      <c r="H18" s="524"/>
      <c r="I18" s="515"/>
      <c r="J18" s="115"/>
      <c r="K18" s="101" t="s">
        <v>25</v>
      </c>
      <c r="L18" s="80">
        <v>1</v>
      </c>
      <c r="M18" s="315">
        <v>1</v>
      </c>
      <c r="N18" s="81">
        <v>1</v>
      </c>
      <c r="P18" s="257"/>
    </row>
    <row r="19" spans="1:22" ht="41.25" customHeight="1" x14ac:dyDescent="0.2">
      <c r="A19" s="31"/>
      <c r="B19" s="25"/>
      <c r="C19" s="32"/>
      <c r="D19" s="722"/>
      <c r="E19" s="314"/>
      <c r="F19" s="496"/>
      <c r="G19" s="487"/>
      <c r="H19" s="524"/>
      <c r="I19" s="515"/>
      <c r="J19" s="115"/>
      <c r="K19" s="42" t="s">
        <v>136</v>
      </c>
      <c r="L19" s="56">
        <v>500</v>
      </c>
      <c r="M19" s="43">
        <v>500</v>
      </c>
      <c r="N19" s="44">
        <v>500</v>
      </c>
      <c r="P19" s="257"/>
      <c r="S19" s="257"/>
    </row>
    <row r="20" spans="1:22" ht="17.25" customHeight="1" x14ac:dyDescent="0.2">
      <c r="A20" s="31"/>
      <c r="B20" s="25"/>
      <c r="C20" s="32"/>
      <c r="D20" s="722"/>
      <c r="E20" s="314"/>
      <c r="F20" s="496"/>
      <c r="G20" s="294"/>
      <c r="H20" s="524"/>
      <c r="I20" s="515"/>
      <c r="J20" s="115"/>
      <c r="K20" s="42" t="s">
        <v>26</v>
      </c>
      <c r="L20" s="300">
        <v>1</v>
      </c>
      <c r="M20" s="45">
        <v>1</v>
      </c>
      <c r="N20" s="46">
        <v>1</v>
      </c>
      <c r="P20" s="257"/>
      <c r="S20" s="257"/>
    </row>
    <row r="21" spans="1:22" ht="14.25" customHeight="1" x14ac:dyDescent="0.2">
      <c r="A21" s="31"/>
      <c r="B21" s="25"/>
      <c r="C21" s="32"/>
      <c r="D21" s="722"/>
      <c r="E21" s="314"/>
      <c r="F21" s="496"/>
      <c r="G21" s="297"/>
      <c r="H21" s="309"/>
      <c r="I21" s="277"/>
      <c r="J21" s="195"/>
      <c r="K21" s="723" t="s">
        <v>137</v>
      </c>
      <c r="L21" s="433">
        <v>8</v>
      </c>
      <c r="M21" s="316">
        <v>8</v>
      </c>
      <c r="N21" s="317">
        <v>8</v>
      </c>
      <c r="P21" s="257"/>
      <c r="R21" s="257"/>
      <c r="S21" s="257"/>
    </row>
    <row r="22" spans="1:22" ht="17.25" customHeight="1" thickBot="1" x14ac:dyDescent="0.25">
      <c r="A22" s="31"/>
      <c r="B22" s="25"/>
      <c r="C22" s="32"/>
      <c r="D22" s="318"/>
      <c r="E22" s="314"/>
      <c r="F22" s="496"/>
      <c r="G22" s="319" t="s">
        <v>21</v>
      </c>
      <c r="H22" s="455">
        <f>SUM(H14:H20)</f>
        <v>1215.9000000000001</v>
      </c>
      <c r="I22" s="447">
        <f>SUM(I14:I20)</f>
        <v>1396.1</v>
      </c>
      <c r="J22" s="320">
        <f>SUM(J14:J20)</f>
        <v>1396.1</v>
      </c>
      <c r="K22" s="724"/>
      <c r="L22" s="434"/>
      <c r="M22" s="321"/>
      <c r="N22" s="322"/>
      <c r="P22" s="257"/>
      <c r="Q22" s="257"/>
    </row>
    <row r="23" spans="1:22" ht="29.25" customHeight="1" x14ac:dyDescent="0.2">
      <c r="A23" s="47" t="s">
        <v>16</v>
      </c>
      <c r="B23" s="17" t="s">
        <v>16</v>
      </c>
      <c r="C23" s="48" t="s">
        <v>22</v>
      </c>
      <c r="D23" s="721" t="s">
        <v>188</v>
      </c>
      <c r="E23" s="49"/>
      <c r="F23" s="493">
        <v>2</v>
      </c>
      <c r="G23" s="486" t="s">
        <v>20</v>
      </c>
      <c r="H23" s="456">
        <v>71.2</v>
      </c>
      <c r="I23" s="233">
        <v>71.2</v>
      </c>
      <c r="J23" s="311">
        <v>936.4</v>
      </c>
      <c r="K23" s="432" t="s">
        <v>177</v>
      </c>
      <c r="L23" s="435">
        <v>30</v>
      </c>
      <c r="M23" s="427">
        <v>70</v>
      </c>
      <c r="N23" s="428">
        <v>100</v>
      </c>
      <c r="P23" s="257"/>
    </row>
    <row r="24" spans="1:22" ht="29.25" customHeight="1" x14ac:dyDescent="0.2">
      <c r="A24" s="53"/>
      <c r="B24" s="25"/>
      <c r="C24" s="54"/>
      <c r="D24" s="722"/>
      <c r="E24" s="521"/>
      <c r="F24" s="34"/>
      <c r="G24" s="301" t="s">
        <v>85</v>
      </c>
      <c r="H24" s="457"/>
      <c r="I24" s="448"/>
      <c r="J24" s="509">
        <v>200</v>
      </c>
      <c r="K24" s="55" t="s">
        <v>178</v>
      </c>
      <c r="L24" s="436"/>
      <c r="M24" s="429"/>
      <c r="N24" s="430">
        <v>100</v>
      </c>
      <c r="P24" s="257"/>
      <c r="R24" s="257"/>
      <c r="S24" s="257"/>
      <c r="V24" s="5"/>
    </row>
    <row r="25" spans="1:22" ht="43.5" customHeight="1" x14ac:dyDescent="0.2">
      <c r="A25" s="53"/>
      <c r="B25" s="25"/>
      <c r="C25" s="54"/>
      <c r="D25" s="480"/>
      <c r="E25" s="521"/>
      <c r="F25" s="34"/>
      <c r="G25" s="487"/>
      <c r="H25" s="526"/>
      <c r="I25" s="298"/>
      <c r="J25" s="111"/>
      <c r="K25" s="55" t="s">
        <v>138</v>
      </c>
      <c r="L25" s="437"/>
      <c r="M25" s="323"/>
      <c r="N25" s="324">
        <v>50</v>
      </c>
      <c r="P25" s="257"/>
      <c r="R25" s="257"/>
      <c r="S25" s="257"/>
    </row>
    <row r="26" spans="1:22" ht="43.5" customHeight="1" x14ac:dyDescent="0.2">
      <c r="A26" s="53"/>
      <c r="B26" s="25"/>
      <c r="C26" s="54"/>
      <c r="D26" s="725"/>
      <c r="E26" s="521"/>
      <c r="F26" s="34"/>
      <c r="G26" s="487"/>
      <c r="H26" s="526"/>
      <c r="I26" s="298"/>
      <c r="J26" s="111"/>
      <c r="K26" s="237" t="s">
        <v>139</v>
      </c>
      <c r="L26" s="436"/>
      <c r="M26" s="429"/>
      <c r="N26" s="431">
        <v>500</v>
      </c>
      <c r="P26" s="257"/>
    </row>
    <row r="27" spans="1:22" ht="41.25" customHeight="1" thickBot="1" x14ac:dyDescent="0.25">
      <c r="A27" s="58"/>
      <c r="B27" s="16"/>
      <c r="C27" s="59"/>
      <c r="D27" s="726"/>
      <c r="E27" s="60"/>
      <c r="F27" s="494"/>
      <c r="G27" s="308" t="s">
        <v>21</v>
      </c>
      <c r="H27" s="458">
        <f>SUM(H23:H25)</f>
        <v>71.2</v>
      </c>
      <c r="I27" s="447">
        <f>SUM(I23:I25)</f>
        <v>71.2</v>
      </c>
      <c r="J27" s="207">
        <f>SUM(J23:J25)</f>
        <v>1136.4000000000001</v>
      </c>
      <c r="K27" s="62" t="s">
        <v>179</v>
      </c>
      <c r="L27" s="438"/>
      <c r="M27" s="439"/>
      <c r="N27" s="440">
        <v>300</v>
      </c>
      <c r="P27" s="257"/>
    </row>
    <row r="28" spans="1:22" ht="30" customHeight="1" x14ac:dyDescent="0.2">
      <c r="A28" s="47" t="s">
        <v>16</v>
      </c>
      <c r="B28" s="17" t="s">
        <v>16</v>
      </c>
      <c r="C28" s="63" t="s">
        <v>27</v>
      </c>
      <c r="D28" s="480" t="s">
        <v>29</v>
      </c>
      <c r="E28" s="49"/>
      <c r="F28" s="493">
        <v>2</v>
      </c>
      <c r="G28" s="564" t="s">
        <v>20</v>
      </c>
      <c r="H28" s="459">
        <v>8</v>
      </c>
      <c r="I28" s="449">
        <v>8</v>
      </c>
      <c r="J28" s="239">
        <v>58</v>
      </c>
      <c r="K28" s="57"/>
      <c r="L28" s="64"/>
      <c r="M28" s="51"/>
      <c r="N28" s="52"/>
      <c r="P28" s="257"/>
    </row>
    <row r="29" spans="1:22" ht="30.75" customHeight="1" x14ac:dyDescent="0.2">
      <c r="A29" s="53"/>
      <c r="B29" s="25"/>
      <c r="C29" s="54"/>
      <c r="D29" s="483" t="s">
        <v>30</v>
      </c>
      <c r="E29" s="521"/>
      <c r="F29" s="34"/>
      <c r="G29" s="325"/>
      <c r="H29" s="110"/>
      <c r="I29" s="452"/>
      <c r="J29" s="200"/>
      <c r="K29" s="35" t="s">
        <v>31</v>
      </c>
      <c r="L29" s="27">
        <v>35</v>
      </c>
      <c r="M29" s="93">
        <v>35</v>
      </c>
      <c r="N29" s="28">
        <v>35</v>
      </c>
      <c r="P29" s="257"/>
      <c r="U29" s="257"/>
    </row>
    <row r="30" spans="1:22" ht="27" customHeight="1" x14ac:dyDescent="0.2">
      <c r="A30" s="53"/>
      <c r="B30" s="25"/>
      <c r="C30" s="54"/>
      <c r="D30" s="727" t="s">
        <v>32</v>
      </c>
      <c r="E30" s="521"/>
      <c r="F30" s="34"/>
      <c r="G30" s="540"/>
      <c r="H30" s="283"/>
      <c r="I30" s="589"/>
      <c r="J30" s="196"/>
      <c r="K30" s="491" t="s">
        <v>33</v>
      </c>
      <c r="L30" s="507"/>
      <c r="M30" s="97"/>
      <c r="N30" s="516">
        <v>50</v>
      </c>
      <c r="P30" s="257"/>
      <c r="R30" s="257"/>
    </row>
    <row r="31" spans="1:22" ht="17.25" customHeight="1" thickBot="1" x14ac:dyDescent="0.25">
      <c r="A31" s="58"/>
      <c r="B31" s="16"/>
      <c r="C31" s="59"/>
      <c r="D31" s="726"/>
      <c r="E31" s="60"/>
      <c r="F31" s="494"/>
      <c r="G31" s="326" t="s">
        <v>21</v>
      </c>
      <c r="H31" s="458">
        <f>SUM(H28:H30)</f>
        <v>8</v>
      </c>
      <c r="I31" s="450">
        <f>SUM(I28:I30)</f>
        <v>8</v>
      </c>
      <c r="J31" s="209">
        <f>SUM(J28:J30)</f>
        <v>58</v>
      </c>
      <c r="K31" s="89"/>
      <c r="L31" s="69"/>
      <c r="M31" s="102"/>
      <c r="N31" s="70"/>
      <c r="P31" s="257"/>
    </row>
    <row r="32" spans="1:22" ht="28.5" customHeight="1" x14ac:dyDescent="0.2">
      <c r="A32" s="47" t="s">
        <v>16</v>
      </c>
      <c r="B32" s="17" t="s">
        <v>16</v>
      </c>
      <c r="C32" s="48" t="s">
        <v>28</v>
      </c>
      <c r="D32" s="728" t="s">
        <v>35</v>
      </c>
      <c r="E32" s="49"/>
      <c r="F32" s="493">
        <v>2</v>
      </c>
      <c r="G32" s="21" t="s">
        <v>20</v>
      </c>
      <c r="H32" s="460">
        <v>200</v>
      </c>
      <c r="I32" s="451"/>
      <c r="J32" s="328"/>
      <c r="K32" s="66" t="s">
        <v>36</v>
      </c>
      <c r="L32" s="531">
        <v>7</v>
      </c>
      <c r="M32" s="159"/>
      <c r="N32" s="67"/>
      <c r="P32" s="257"/>
      <c r="R32" s="257"/>
    </row>
    <row r="33" spans="1:21" ht="17.25" customHeight="1" x14ac:dyDescent="0.2">
      <c r="A33" s="53"/>
      <c r="B33" s="25"/>
      <c r="C33" s="54"/>
      <c r="D33" s="725"/>
      <c r="E33" s="521"/>
      <c r="F33" s="34"/>
      <c r="G33" s="325"/>
      <c r="H33" s="110"/>
      <c r="I33" s="452"/>
      <c r="J33" s="198"/>
      <c r="K33" s="729" t="s">
        <v>37</v>
      </c>
      <c r="L33" s="156">
        <v>7</v>
      </c>
      <c r="M33" s="98"/>
      <c r="N33" s="517"/>
      <c r="P33" s="257"/>
      <c r="R33" s="257"/>
    </row>
    <row r="34" spans="1:21" ht="15.75" customHeight="1" thickBot="1" x14ac:dyDescent="0.25">
      <c r="A34" s="58"/>
      <c r="B34" s="16"/>
      <c r="C34" s="59"/>
      <c r="D34" s="726"/>
      <c r="E34" s="60"/>
      <c r="F34" s="494"/>
      <c r="G34" s="326" t="s">
        <v>21</v>
      </c>
      <c r="H34" s="458">
        <f t="shared" ref="H34" si="0">SUM(H32)</f>
        <v>200</v>
      </c>
      <c r="I34" s="450"/>
      <c r="J34" s="327"/>
      <c r="K34" s="706"/>
      <c r="L34" s="69"/>
      <c r="M34" s="102"/>
      <c r="N34" s="70"/>
      <c r="P34" s="257"/>
    </row>
    <row r="35" spans="1:21" ht="19.5" customHeight="1" x14ac:dyDescent="0.2">
      <c r="A35" s="71" t="s">
        <v>16</v>
      </c>
      <c r="B35" s="17" t="s">
        <v>16</v>
      </c>
      <c r="C35" s="72" t="s">
        <v>34</v>
      </c>
      <c r="D35" s="699" t="s">
        <v>140</v>
      </c>
      <c r="E35" s="701"/>
      <c r="F35" s="703" t="s">
        <v>23</v>
      </c>
      <c r="G35" s="21" t="s">
        <v>20</v>
      </c>
      <c r="H35" s="457">
        <v>75.400000000000006</v>
      </c>
      <c r="I35" s="453">
        <v>75.400000000000006</v>
      </c>
      <c r="J35" s="163">
        <v>75.400000000000006</v>
      </c>
      <c r="K35" s="705" t="s">
        <v>39</v>
      </c>
      <c r="L35" s="21">
        <v>15</v>
      </c>
      <c r="M35" s="74">
        <v>15</v>
      </c>
      <c r="N35" s="75">
        <v>15</v>
      </c>
      <c r="P35" s="262"/>
      <c r="Q35" s="263"/>
      <c r="R35" s="263"/>
      <c r="S35" s="263"/>
    </row>
    <row r="36" spans="1:21" ht="15.75" customHeight="1" thickBot="1" x14ac:dyDescent="0.25">
      <c r="A36" s="76"/>
      <c r="B36" s="16"/>
      <c r="C36" s="77"/>
      <c r="D36" s="700"/>
      <c r="E36" s="702"/>
      <c r="F36" s="704"/>
      <c r="G36" s="308" t="s">
        <v>21</v>
      </c>
      <c r="H36" s="458">
        <f t="shared" ref="H36:J36" si="1">SUM(H35:H35)</f>
        <v>75.400000000000006</v>
      </c>
      <c r="I36" s="454">
        <f t="shared" si="1"/>
        <v>75.400000000000006</v>
      </c>
      <c r="J36" s="192">
        <f t="shared" si="1"/>
        <v>75.400000000000006</v>
      </c>
      <c r="K36" s="706"/>
      <c r="L36" s="532"/>
      <c r="M36" s="78"/>
      <c r="N36" s="79"/>
      <c r="O36" s="473"/>
      <c r="P36" s="262"/>
      <c r="Q36" s="263"/>
      <c r="R36" s="263"/>
      <c r="S36" s="263"/>
    </row>
    <row r="37" spans="1:21" ht="30" customHeight="1" x14ac:dyDescent="0.2">
      <c r="A37" s="85" t="s">
        <v>16</v>
      </c>
      <c r="B37" s="17" t="s">
        <v>16</v>
      </c>
      <c r="C37" s="72" t="s">
        <v>38</v>
      </c>
      <c r="D37" s="488" t="s">
        <v>187</v>
      </c>
      <c r="E37" s="492"/>
      <c r="F37" s="86" t="s">
        <v>23</v>
      </c>
      <c r="G37" s="330" t="s">
        <v>20</v>
      </c>
      <c r="H37" s="456">
        <v>137.69999999999999</v>
      </c>
      <c r="I37" s="233">
        <f>155-17.3</f>
        <v>137.69999999999999</v>
      </c>
      <c r="J37" s="203">
        <f>155-17.3</f>
        <v>137.69999999999999</v>
      </c>
      <c r="K37" s="530" t="s">
        <v>180</v>
      </c>
      <c r="L37" s="73">
        <v>4</v>
      </c>
      <c r="M37" s="442">
        <v>4</v>
      </c>
      <c r="N37" s="75">
        <v>4</v>
      </c>
      <c r="O37" s="163"/>
    </row>
    <row r="38" spans="1:21" ht="28.5" customHeight="1" x14ac:dyDescent="0.2">
      <c r="A38" s="31"/>
      <c r="B38" s="25"/>
      <c r="C38" s="32"/>
      <c r="D38" s="91"/>
      <c r="E38" s="506"/>
      <c r="F38" s="87"/>
      <c r="G38" s="627" t="s">
        <v>80</v>
      </c>
      <c r="H38" s="457">
        <v>36</v>
      </c>
      <c r="I38" s="448"/>
      <c r="J38" s="107"/>
      <c r="K38" s="37" t="s">
        <v>181</v>
      </c>
      <c r="L38" s="108">
        <v>13</v>
      </c>
      <c r="M38" s="335">
        <v>13</v>
      </c>
      <c r="N38" s="336">
        <v>13</v>
      </c>
      <c r="U38" s="257"/>
    </row>
    <row r="39" spans="1:21" ht="18" customHeight="1" x14ac:dyDescent="0.2">
      <c r="A39" s="31"/>
      <c r="B39" s="25"/>
      <c r="C39" s="32"/>
      <c r="D39" s="138"/>
      <c r="E39" s="497"/>
      <c r="F39" s="92"/>
      <c r="G39" s="156"/>
      <c r="H39" s="110"/>
      <c r="I39" s="281"/>
      <c r="J39" s="115"/>
      <c r="K39" s="735" t="s">
        <v>182</v>
      </c>
      <c r="L39" s="109">
        <v>8</v>
      </c>
      <c r="M39" s="151">
        <v>8</v>
      </c>
      <c r="N39" s="337">
        <v>8</v>
      </c>
      <c r="R39" s="257"/>
      <c r="S39" s="257"/>
    </row>
    <row r="40" spans="1:21" ht="15" customHeight="1" thickBot="1" x14ac:dyDescent="0.25">
      <c r="A40" s="31"/>
      <c r="B40" s="25"/>
      <c r="C40" s="32"/>
      <c r="D40" s="482"/>
      <c r="E40" s="497"/>
      <c r="F40" s="92"/>
      <c r="G40" s="326" t="s">
        <v>21</v>
      </c>
      <c r="H40" s="458">
        <f>SUM(H37:H39)</f>
        <v>173.7</v>
      </c>
      <c r="I40" s="450">
        <f>SUM(I37:I39)</f>
        <v>137.69999999999999</v>
      </c>
      <c r="J40" s="209">
        <f>SUM(J37:J39)</f>
        <v>137.69999999999999</v>
      </c>
      <c r="K40" s="736"/>
      <c r="L40" s="441"/>
      <c r="M40" s="95"/>
      <c r="N40" s="96"/>
      <c r="Q40" s="257"/>
      <c r="R40" s="257"/>
      <c r="S40" s="257"/>
    </row>
    <row r="41" spans="1:21" ht="30" customHeight="1" x14ac:dyDescent="0.2">
      <c r="A41" s="71" t="s">
        <v>16</v>
      </c>
      <c r="B41" s="17" t="s">
        <v>16</v>
      </c>
      <c r="C41" s="72" t="s">
        <v>40</v>
      </c>
      <c r="D41" s="747" t="s">
        <v>175</v>
      </c>
      <c r="E41" s="492"/>
      <c r="F41" s="493">
        <v>2</v>
      </c>
      <c r="G41" s="21" t="s">
        <v>20</v>
      </c>
      <c r="H41" s="460">
        <v>61.9</v>
      </c>
      <c r="I41" s="451">
        <v>12</v>
      </c>
      <c r="J41" s="210"/>
      <c r="K41" s="331" t="s">
        <v>141</v>
      </c>
      <c r="L41" s="310">
        <v>3</v>
      </c>
      <c r="M41" s="332"/>
      <c r="N41" s="24"/>
      <c r="P41" s="257"/>
      <c r="S41" s="257"/>
    </row>
    <row r="42" spans="1:21" ht="17.25" customHeight="1" x14ac:dyDescent="0.2">
      <c r="A42" s="31"/>
      <c r="B42" s="25"/>
      <c r="C42" s="32"/>
      <c r="D42" s="748"/>
      <c r="E42" s="506"/>
      <c r="F42" s="34"/>
      <c r="G42" s="325"/>
      <c r="H42" s="110"/>
      <c r="I42" s="452"/>
      <c r="J42" s="200"/>
      <c r="K42" s="491" t="s">
        <v>43</v>
      </c>
      <c r="L42" s="118">
        <v>50</v>
      </c>
      <c r="M42" s="45">
        <v>100</v>
      </c>
      <c r="N42" s="28"/>
      <c r="P42" s="257"/>
      <c r="S42" s="257"/>
      <c r="T42" s="257"/>
    </row>
    <row r="43" spans="1:21" ht="30" customHeight="1" x14ac:dyDescent="0.2">
      <c r="A43" s="31"/>
      <c r="B43" s="25"/>
      <c r="C43" s="32"/>
      <c r="D43" s="725"/>
      <c r="E43" s="497"/>
      <c r="F43" s="92"/>
      <c r="G43" s="156"/>
      <c r="H43" s="110"/>
      <c r="I43" s="452"/>
      <c r="J43" s="200"/>
      <c r="K43" s="426" t="s">
        <v>44</v>
      </c>
      <c r="L43" s="27">
        <v>3</v>
      </c>
      <c r="M43" s="333"/>
      <c r="N43" s="28"/>
      <c r="P43" s="257"/>
      <c r="Q43" s="257"/>
      <c r="S43" s="257"/>
    </row>
    <row r="44" spans="1:21" ht="30" customHeight="1" x14ac:dyDescent="0.2">
      <c r="A44" s="31"/>
      <c r="B44" s="25"/>
      <c r="C44" s="32"/>
      <c r="D44" s="725"/>
      <c r="E44" s="497"/>
      <c r="F44" s="92"/>
      <c r="G44" s="156"/>
      <c r="H44" s="524"/>
      <c r="I44" s="199"/>
      <c r="J44" s="200"/>
      <c r="K44" s="39" t="s">
        <v>45</v>
      </c>
      <c r="L44" s="156">
        <v>2</v>
      </c>
      <c r="M44" s="346"/>
      <c r="N44" s="517"/>
      <c r="P44" s="257"/>
      <c r="Q44" s="257"/>
      <c r="S44" s="257"/>
      <c r="T44" s="257"/>
    </row>
    <row r="45" spans="1:21" ht="18" customHeight="1" x14ac:dyDescent="0.2">
      <c r="A45" s="31"/>
      <c r="B45" s="25"/>
      <c r="C45" s="32"/>
      <c r="D45" s="481"/>
      <c r="E45" s="497"/>
      <c r="F45" s="92"/>
      <c r="G45" s="156"/>
      <c r="H45" s="524"/>
      <c r="I45" s="199"/>
      <c r="J45" s="200"/>
      <c r="K45" s="533" t="s">
        <v>126</v>
      </c>
      <c r="L45" s="38">
        <v>10</v>
      </c>
      <c r="M45" s="346"/>
      <c r="N45" s="28"/>
      <c r="P45" s="257"/>
      <c r="Q45" s="257"/>
      <c r="S45" s="257"/>
      <c r="T45" s="257"/>
    </row>
    <row r="46" spans="1:21" s="84" customFormat="1" ht="15.75" customHeight="1" thickBot="1" x14ac:dyDescent="0.25">
      <c r="A46" s="76"/>
      <c r="B46" s="16"/>
      <c r="C46" s="77"/>
      <c r="D46" s="482"/>
      <c r="E46" s="82"/>
      <c r="F46" s="494"/>
      <c r="G46" s="326" t="s">
        <v>21</v>
      </c>
      <c r="H46" s="61">
        <f>SUM(H41:H44)</f>
        <v>61.9</v>
      </c>
      <c r="I46" s="209">
        <f>SUM(I41:I44)</f>
        <v>12</v>
      </c>
      <c r="J46" s="334"/>
      <c r="K46" s="35" t="s">
        <v>42</v>
      </c>
      <c r="L46" s="118"/>
      <c r="M46" s="534">
        <v>1</v>
      </c>
      <c r="N46" s="65"/>
      <c r="O46" s="264"/>
      <c r="P46" s="265"/>
      <c r="Q46" s="264"/>
      <c r="R46" s="264"/>
      <c r="S46" s="265"/>
      <c r="T46" s="264"/>
      <c r="U46" s="265"/>
    </row>
    <row r="47" spans="1:21" ht="13.5" thickBot="1" x14ac:dyDescent="0.25">
      <c r="A47" s="58" t="s">
        <v>16</v>
      </c>
      <c r="B47" s="103" t="s">
        <v>16</v>
      </c>
      <c r="C47" s="749" t="s">
        <v>46</v>
      </c>
      <c r="D47" s="750"/>
      <c r="E47" s="750"/>
      <c r="F47" s="750"/>
      <c r="G47" s="750"/>
      <c r="H47" s="104">
        <f>H46+H40+H36+H34+H31+H27+H22</f>
        <v>1806.1000000000001</v>
      </c>
      <c r="I47" s="218">
        <f>I46+I40+I36+I34+I31+I27+I22</f>
        <v>1700.3999999999999</v>
      </c>
      <c r="J47" s="543">
        <f>J46+J40+J36+J34+J31+J27+J22</f>
        <v>2803.6</v>
      </c>
      <c r="K47" s="751"/>
      <c r="L47" s="752"/>
      <c r="M47" s="752"/>
      <c r="N47" s="753"/>
    </row>
    <row r="48" spans="1:21" ht="13.5" thickBot="1" x14ac:dyDescent="0.25">
      <c r="A48" s="47" t="s">
        <v>16</v>
      </c>
      <c r="B48" s="105" t="s">
        <v>22</v>
      </c>
      <c r="C48" s="716" t="s">
        <v>47</v>
      </c>
      <c r="D48" s="717"/>
      <c r="E48" s="717"/>
      <c r="F48" s="717"/>
      <c r="G48" s="717"/>
      <c r="H48" s="717"/>
      <c r="I48" s="717"/>
      <c r="J48" s="717"/>
      <c r="K48" s="717"/>
      <c r="L48" s="717"/>
      <c r="M48" s="717"/>
      <c r="N48" s="718"/>
      <c r="Q48" s="257"/>
    </row>
    <row r="49" spans="1:20" ht="15.75" customHeight="1" x14ac:dyDescent="0.2">
      <c r="A49" s="47" t="s">
        <v>16</v>
      </c>
      <c r="B49" s="17" t="s">
        <v>22</v>
      </c>
      <c r="C49" s="72" t="s">
        <v>16</v>
      </c>
      <c r="D49" s="754" t="s">
        <v>48</v>
      </c>
      <c r="E49" s="416" t="s">
        <v>19</v>
      </c>
      <c r="F49" s="493" t="s">
        <v>23</v>
      </c>
      <c r="G49" s="422" t="s">
        <v>20</v>
      </c>
      <c r="H49" s="50">
        <v>4964.3999999999996</v>
      </c>
      <c r="I49" s="204">
        <v>5354.9</v>
      </c>
      <c r="J49" s="203">
        <f>4924.9-100</f>
        <v>4824.8999999999996</v>
      </c>
      <c r="K49" s="106" t="s">
        <v>49</v>
      </c>
      <c r="L49" s="598">
        <v>657</v>
      </c>
      <c r="M49" s="632">
        <v>625</v>
      </c>
      <c r="N49" s="634">
        <v>659</v>
      </c>
    </row>
    <row r="50" spans="1:20" ht="15.75" customHeight="1" x14ac:dyDescent="0.2">
      <c r="A50" s="53"/>
      <c r="B50" s="25"/>
      <c r="C50" s="32"/>
      <c r="D50" s="755"/>
      <c r="E50" s="590"/>
      <c r="F50" s="34"/>
      <c r="G50" s="591" t="s">
        <v>80</v>
      </c>
      <c r="H50" s="185">
        <v>71.8</v>
      </c>
      <c r="I50" s="216"/>
      <c r="J50" s="628"/>
      <c r="K50" s="745" t="s">
        <v>142</v>
      </c>
      <c r="L50" s="649">
        <v>1322</v>
      </c>
      <c r="M50" s="650">
        <v>1307</v>
      </c>
      <c r="N50" s="651">
        <v>1360</v>
      </c>
    </row>
    <row r="51" spans="1:20" ht="15.75" customHeight="1" x14ac:dyDescent="0.2">
      <c r="A51" s="53"/>
      <c r="B51" s="25"/>
      <c r="C51" s="32"/>
      <c r="D51" s="755"/>
      <c r="E51" s="590"/>
      <c r="F51" s="34"/>
      <c r="G51" s="591" t="s">
        <v>50</v>
      </c>
      <c r="H51" s="566">
        <v>429</v>
      </c>
      <c r="I51" s="568">
        <v>443.3</v>
      </c>
      <c r="J51" s="111">
        <v>447.3</v>
      </c>
      <c r="K51" s="746"/>
      <c r="L51" s="599"/>
      <c r="M51" s="633"/>
      <c r="N51" s="600"/>
      <c r="Q51" s="257"/>
    </row>
    <row r="52" spans="1:20" ht="15.75" customHeight="1" x14ac:dyDescent="0.2">
      <c r="A52" s="53"/>
      <c r="B52" s="25"/>
      <c r="C52" s="32"/>
      <c r="D52" s="553"/>
      <c r="E52" s="417"/>
      <c r="F52" s="34"/>
      <c r="G52" s="592" t="s">
        <v>51</v>
      </c>
      <c r="H52" s="557">
        <v>6.7</v>
      </c>
      <c r="I52" s="559"/>
      <c r="J52" s="205"/>
      <c r="K52" s="585"/>
      <c r="L52" s="599"/>
      <c r="M52" s="633"/>
      <c r="N52" s="600"/>
      <c r="T52" s="257"/>
    </row>
    <row r="53" spans="1:20" ht="18" customHeight="1" x14ac:dyDescent="0.2">
      <c r="A53" s="53"/>
      <c r="B53" s="25"/>
      <c r="C53" s="32"/>
      <c r="D53" s="732" t="s">
        <v>53</v>
      </c>
      <c r="E53" s="137"/>
      <c r="F53" s="34"/>
      <c r="G53" s="156"/>
      <c r="H53" s="567"/>
      <c r="I53" s="593"/>
      <c r="J53" s="115"/>
      <c r="K53" s="631"/>
      <c r="L53" s="635"/>
      <c r="M53" s="601"/>
      <c r="N53" s="636"/>
      <c r="O53" s="266"/>
      <c r="Q53" s="257"/>
      <c r="R53" s="257"/>
    </row>
    <row r="54" spans="1:20" ht="13.5" customHeight="1" x14ac:dyDescent="0.2">
      <c r="A54" s="53"/>
      <c r="B54" s="25"/>
      <c r="C54" s="32"/>
      <c r="D54" s="733"/>
      <c r="E54" s="137"/>
      <c r="F54" s="34"/>
      <c r="G54" s="423"/>
      <c r="H54" s="550"/>
      <c r="I54" s="569"/>
      <c r="J54" s="115"/>
      <c r="K54" s="631"/>
      <c r="L54" s="635"/>
      <c r="M54" s="601"/>
      <c r="N54" s="636"/>
      <c r="Q54" s="257"/>
      <c r="R54" s="257"/>
      <c r="S54" s="257"/>
    </row>
    <row r="55" spans="1:20" ht="22.5" customHeight="1" x14ac:dyDescent="0.2">
      <c r="A55" s="53"/>
      <c r="B55" s="25"/>
      <c r="C55" s="32"/>
      <c r="D55" s="741"/>
      <c r="E55" s="137"/>
      <c r="F55" s="34"/>
      <c r="G55" s="339"/>
      <c r="H55" s="567"/>
      <c r="I55" s="569"/>
      <c r="J55" s="115"/>
      <c r="K55" s="631"/>
      <c r="L55" s="640"/>
      <c r="M55" s="641"/>
      <c r="N55" s="642"/>
      <c r="R55" s="257"/>
      <c r="T55" s="257"/>
    </row>
    <row r="56" spans="1:20" ht="18.75" customHeight="1" x14ac:dyDescent="0.2">
      <c r="A56" s="53"/>
      <c r="B56" s="25"/>
      <c r="C56" s="32"/>
      <c r="D56" s="732" t="s">
        <v>54</v>
      </c>
      <c r="E56" s="137"/>
      <c r="F56" s="34"/>
      <c r="G56" s="156"/>
      <c r="H56" s="551"/>
      <c r="I56" s="528"/>
      <c r="J56" s="629"/>
      <c r="K56" s="585"/>
      <c r="L56" s="637"/>
      <c r="M56" s="638"/>
      <c r="N56" s="639"/>
      <c r="O56" s="257"/>
      <c r="P56" s="257"/>
      <c r="Q56" s="257"/>
      <c r="R56" s="257"/>
      <c r="S56" s="257"/>
    </row>
    <row r="57" spans="1:20" ht="18.75" customHeight="1" x14ac:dyDescent="0.2">
      <c r="A57" s="53"/>
      <c r="B57" s="25"/>
      <c r="C57" s="32"/>
      <c r="D57" s="733"/>
      <c r="E57" s="137"/>
      <c r="F57" s="34"/>
      <c r="G57" s="156"/>
      <c r="H57" s="572"/>
      <c r="I57" s="569"/>
      <c r="J57" s="115"/>
      <c r="K57" s="585"/>
      <c r="L57" s="635"/>
      <c r="M57" s="601"/>
      <c r="N57" s="602"/>
      <c r="O57" s="257"/>
      <c r="P57" s="257"/>
      <c r="Q57" s="257"/>
      <c r="S57" s="257"/>
    </row>
    <row r="58" spans="1:20" ht="18.75" customHeight="1" x14ac:dyDescent="0.2">
      <c r="A58" s="53"/>
      <c r="B58" s="25"/>
      <c r="C58" s="32"/>
      <c r="D58" s="733"/>
      <c r="E58" s="137"/>
      <c r="F58" s="34"/>
      <c r="G58" s="594"/>
      <c r="H58" s="566"/>
      <c r="I58" s="568"/>
      <c r="J58" s="111"/>
      <c r="K58" s="585"/>
      <c r="L58" s="635"/>
      <c r="M58" s="601"/>
      <c r="N58" s="602"/>
      <c r="O58" s="257"/>
      <c r="P58" s="257"/>
      <c r="Q58" s="257"/>
      <c r="S58" s="257"/>
    </row>
    <row r="59" spans="1:20" ht="15" customHeight="1" x14ac:dyDescent="0.2">
      <c r="A59" s="53"/>
      <c r="B59" s="25"/>
      <c r="C59" s="112"/>
      <c r="D59" s="732" t="s">
        <v>55</v>
      </c>
      <c r="E59" s="137"/>
      <c r="F59" s="34"/>
      <c r="G59" s="286"/>
      <c r="H59" s="566"/>
      <c r="I59" s="568"/>
      <c r="J59" s="111"/>
      <c r="K59" s="585"/>
      <c r="L59" s="635"/>
      <c r="M59" s="601"/>
      <c r="N59" s="602"/>
      <c r="O59" s="257"/>
      <c r="S59" s="257"/>
    </row>
    <row r="60" spans="1:20" ht="30.75" customHeight="1" x14ac:dyDescent="0.2">
      <c r="A60" s="53"/>
      <c r="B60" s="25"/>
      <c r="C60" s="112"/>
      <c r="D60" s="741"/>
      <c r="E60" s="137"/>
      <c r="F60" s="34"/>
      <c r="G60" s="339"/>
      <c r="H60" s="226"/>
      <c r="I60" s="229"/>
      <c r="J60" s="228"/>
      <c r="K60" s="585"/>
      <c r="L60" s="635"/>
      <c r="M60" s="601"/>
      <c r="N60" s="602"/>
      <c r="R60" s="257"/>
    </row>
    <row r="61" spans="1:20" ht="29.25" customHeight="1" x14ac:dyDescent="0.2">
      <c r="A61" s="113"/>
      <c r="B61" s="25"/>
      <c r="C61" s="114"/>
      <c r="D61" s="742" t="s">
        <v>202</v>
      </c>
      <c r="E61" s="116"/>
      <c r="F61" s="34"/>
      <c r="G61" s="156"/>
      <c r="H61" s="567"/>
      <c r="I61" s="569"/>
      <c r="J61" s="115"/>
      <c r="K61" s="585" t="s">
        <v>56</v>
      </c>
      <c r="L61" s="635">
        <v>700</v>
      </c>
      <c r="M61" s="601">
        <v>700</v>
      </c>
      <c r="N61" s="602">
        <v>700</v>
      </c>
      <c r="S61" s="257"/>
    </row>
    <row r="62" spans="1:20" ht="15" customHeight="1" x14ac:dyDescent="0.2">
      <c r="A62" s="113"/>
      <c r="B62" s="25"/>
      <c r="C62" s="114"/>
      <c r="D62" s="743"/>
      <c r="E62" s="137"/>
      <c r="F62" s="34"/>
      <c r="G62" s="594"/>
      <c r="H62" s="567"/>
      <c r="I62" s="569"/>
      <c r="J62" s="115"/>
      <c r="K62" s="585"/>
      <c r="L62" s="110"/>
      <c r="M62" s="584"/>
      <c r="N62" s="303"/>
      <c r="R62" s="257"/>
      <c r="S62" s="257"/>
    </row>
    <row r="63" spans="1:20" ht="16.5" customHeight="1" x14ac:dyDescent="0.2">
      <c r="A63" s="31"/>
      <c r="B63" s="25"/>
      <c r="C63" s="32"/>
      <c r="D63" s="732" t="s">
        <v>203</v>
      </c>
      <c r="E63" s="137"/>
      <c r="F63" s="34"/>
      <c r="G63" s="156"/>
      <c r="H63" s="551"/>
      <c r="I63" s="528"/>
      <c r="J63" s="302"/>
      <c r="K63" s="585"/>
      <c r="L63" s="551"/>
      <c r="M63" s="528"/>
      <c r="N63" s="643"/>
      <c r="Q63" s="257"/>
      <c r="R63" s="257"/>
    </row>
    <row r="64" spans="1:20" ht="30" customHeight="1" x14ac:dyDescent="0.2">
      <c r="A64" s="31"/>
      <c r="B64" s="25"/>
      <c r="C64" s="32"/>
      <c r="D64" s="733"/>
      <c r="E64" s="137"/>
      <c r="F64" s="34"/>
      <c r="G64" s="423"/>
      <c r="H64" s="566"/>
      <c r="I64" s="568"/>
      <c r="J64" s="111"/>
      <c r="K64" s="585"/>
      <c r="L64" s="110"/>
      <c r="M64" s="584"/>
      <c r="N64" s="586"/>
      <c r="Q64" s="257"/>
      <c r="R64" s="257"/>
      <c r="S64" s="257"/>
    </row>
    <row r="65" spans="1:24" ht="41.25" customHeight="1" x14ac:dyDescent="0.2">
      <c r="A65" s="31"/>
      <c r="B65" s="25"/>
      <c r="C65" s="32"/>
      <c r="D65" s="730" t="s">
        <v>57</v>
      </c>
      <c r="E65" s="137"/>
      <c r="F65" s="34"/>
      <c r="G65" s="325"/>
      <c r="H65" s="566"/>
      <c r="I65" s="568"/>
      <c r="J65" s="111"/>
      <c r="K65" s="583" t="s">
        <v>143</v>
      </c>
      <c r="L65" s="170">
        <v>1</v>
      </c>
      <c r="M65" s="644"/>
      <c r="N65" s="645"/>
      <c r="P65" s="257"/>
      <c r="Q65" s="257"/>
    </row>
    <row r="66" spans="1:24" ht="30.75" customHeight="1" x14ac:dyDescent="0.2">
      <c r="A66" s="31"/>
      <c r="B66" s="25"/>
      <c r="C66" s="114"/>
      <c r="D66" s="731"/>
      <c r="E66" s="137"/>
      <c r="F66" s="34"/>
      <c r="G66" s="325"/>
      <c r="H66" s="566"/>
      <c r="I66" s="568"/>
      <c r="J66" s="111"/>
      <c r="K66" s="117" t="s">
        <v>200</v>
      </c>
      <c r="L66" s="168">
        <v>1</v>
      </c>
      <c r="M66" s="172"/>
      <c r="N66" s="605"/>
      <c r="P66" s="257"/>
      <c r="Q66" s="257"/>
      <c r="T66" s="257"/>
    </row>
    <row r="67" spans="1:24" ht="28.5" customHeight="1" x14ac:dyDescent="0.2">
      <c r="A67" s="31"/>
      <c r="B67" s="25"/>
      <c r="C67" s="114"/>
      <c r="D67" s="744" t="s">
        <v>58</v>
      </c>
      <c r="E67" s="116"/>
      <c r="F67" s="34"/>
      <c r="G67" s="267"/>
      <c r="H67" s="549"/>
      <c r="I67" s="548"/>
      <c r="J67" s="111"/>
      <c r="K67" s="582" t="s">
        <v>60</v>
      </c>
      <c r="L67" s="606">
        <v>25</v>
      </c>
      <c r="M67" s="603">
        <v>100</v>
      </c>
      <c r="N67" s="174"/>
      <c r="O67" s="266"/>
      <c r="P67" s="257"/>
      <c r="Q67" s="257"/>
    </row>
    <row r="68" spans="1:24" ht="17.25" customHeight="1" x14ac:dyDescent="0.2">
      <c r="A68" s="31"/>
      <c r="B68" s="25"/>
      <c r="C68" s="114"/>
      <c r="D68" s="744"/>
      <c r="E68" s="116"/>
      <c r="F68" s="34"/>
      <c r="G68" s="325"/>
      <c r="H68" s="566"/>
      <c r="I68" s="568"/>
      <c r="J68" s="111"/>
      <c r="K68" s="117" t="s">
        <v>59</v>
      </c>
      <c r="L68" s="607"/>
      <c r="M68" s="608">
        <v>100</v>
      </c>
      <c r="N68" s="174"/>
      <c r="P68" s="257"/>
      <c r="Q68" s="257"/>
    </row>
    <row r="69" spans="1:24" ht="28.5" customHeight="1" x14ac:dyDescent="0.2">
      <c r="A69" s="31"/>
      <c r="B69" s="25"/>
      <c r="C69" s="114"/>
      <c r="D69" s="730" t="s">
        <v>144</v>
      </c>
      <c r="E69" s="116"/>
      <c r="F69" s="34"/>
      <c r="G69" s="267"/>
      <c r="H69" s="566"/>
      <c r="I69" s="568"/>
      <c r="J69" s="111"/>
      <c r="K69" s="582" t="s">
        <v>145</v>
      </c>
      <c r="L69" s="609">
        <v>8</v>
      </c>
      <c r="M69" s="603">
        <v>10</v>
      </c>
      <c r="N69" s="604">
        <v>12</v>
      </c>
      <c r="P69" s="257"/>
      <c r="Q69" s="257"/>
      <c r="W69" s="5"/>
    </row>
    <row r="70" spans="1:24" ht="28.5" customHeight="1" x14ac:dyDescent="0.2">
      <c r="A70" s="31"/>
      <c r="B70" s="25"/>
      <c r="C70" s="114"/>
      <c r="D70" s="731"/>
      <c r="E70" s="116"/>
      <c r="F70" s="34"/>
      <c r="G70" s="325"/>
      <c r="H70" s="566"/>
      <c r="I70" s="568"/>
      <c r="J70" s="111"/>
      <c r="K70" s="117" t="s">
        <v>146</v>
      </c>
      <c r="L70" s="606">
        <v>10</v>
      </c>
      <c r="M70" s="172">
        <v>12</v>
      </c>
      <c r="N70" s="605">
        <v>14</v>
      </c>
      <c r="P70" s="257"/>
      <c r="Q70" s="257"/>
    </row>
    <row r="71" spans="1:24" ht="30" customHeight="1" x14ac:dyDescent="0.2">
      <c r="A71" s="113"/>
      <c r="B71" s="25"/>
      <c r="C71" s="114"/>
      <c r="D71" s="732" t="s">
        <v>204</v>
      </c>
      <c r="E71" s="734" t="s">
        <v>61</v>
      </c>
      <c r="F71" s="34"/>
      <c r="G71" s="156"/>
      <c r="H71" s="566"/>
      <c r="I71" s="528"/>
      <c r="J71" s="302"/>
      <c r="K71" s="582"/>
      <c r="L71" s="609"/>
      <c r="M71" s="603"/>
      <c r="N71" s="176"/>
      <c r="R71" s="257"/>
    </row>
    <row r="72" spans="1:24" ht="25.5" customHeight="1" x14ac:dyDescent="0.2">
      <c r="A72" s="113"/>
      <c r="B72" s="25"/>
      <c r="C72" s="114"/>
      <c r="D72" s="733"/>
      <c r="E72" s="734"/>
      <c r="F72" s="34"/>
      <c r="G72" s="594"/>
      <c r="H72" s="566"/>
      <c r="I72" s="568"/>
      <c r="J72" s="111"/>
      <c r="K72" s="583"/>
      <c r="L72" s="153"/>
      <c r="M72" s="173"/>
      <c r="N72" s="174"/>
      <c r="R72" s="257"/>
    </row>
    <row r="73" spans="1:24" ht="25.5" customHeight="1" x14ac:dyDescent="0.2">
      <c r="A73" s="113"/>
      <c r="B73" s="25"/>
      <c r="C73" s="119"/>
      <c r="D73" s="737" t="s">
        <v>62</v>
      </c>
      <c r="E73" s="120"/>
      <c r="F73" s="121"/>
      <c r="G73" s="594"/>
      <c r="H73" s="566"/>
      <c r="I73" s="568"/>
      <c r="J73" s="111"/>
      <c r="K73" s="585" t="s">
        <v>63</v>
      </c>
      <c r="L73" s="610">
        <v>1</v>
      </c>
      <c r="M73" s="177"/>
      <c r="N73" s="171"/>
      <c r="Q73" s="257"/>
      <c r="R73" s="257"/>
      <c r="T73" s="257"/>
    </row>
    <row r="74" spans="1:24" ht="27" customHeight="1" x14ac:dyDescent="0.2">
      <c r="A74" s="113"/>
      <c r="B74" s="25"/>
      <c r="C74" s="122"/>
      <c r="D74" s="738"/>
      <c r="E74" s="521"/>
      <c r="F74" s="121"/>
      <c r="G74" s="594"/>
      <c r="H74" s="566"/>
      <c r="I74" s="568"/>
      <c r="J74" s="302"/>
      <c r="K74" s="585"/>
      <c r="L74" s="610"/>
      <c r="M74" s="177"/>
      <c r="N74" s="171"/>
      <c r="Q74" s="257"/>
      <c r="R74" s="257"/>
    </row>
    <row r="75" spans="1:24" ht="25.5" customHeight="1" x14ac:dyDescent="0.2">
      <c r="A75" s="53"/>
      <c r="B75" s="25"/>
      <c r="C75" s="122"/>
      <c r="D75" s="727" t="s">
        <v>205</v>
      </c>
      <c r="E75" s="739" t="s">
        <v>176</v>
      </c>
      <c r="F75" s="555"/>
      <c r="G75" s="156"/>
      <c r="H75" s="567"/>
      <c r="I75" s="569"/>
      <c r="J75" s="115"/>
      <c r="K75" s="544" t="s">
        <v>185</v>
      </c>
      <c r="L75" s="611">
        <v>30</v>
      </c>
      <c r="M75" s="612">
        <v>100</v>
      </c>
      <c r="N75" s="176"/>
      <c r="O75" s="266"/>
      <c r="P75" s="266"/>
      <c r="Q75" s="266"/>
    </row>
    <row r="76" spans="1:24" ht="18.75" customHeight="1" x14ac:dyDescent="0.2">
      <c r="A76" s="53"/>
      <c r="B76" s="25"/>
      <c r="C76" s="122"/>
      <c r="D76" s="725"/>
      <c r="E76" s="740"/>
      <c r="F76" s="496"/>
      <c r="G76" s="156"/>
      <c r="H76" s="567"/>
      <c r="I76" s="569"/>
      <c r="J76" s="115"/>
      <c r="K76" s="587"/>
      <c r="L76" s="646"/>
      <c r="M76" s="647"/>
      <c r="N76" s="648"/>
      <c r="P76" s="257"/>
    </row>
    <row r="77" spans="1:24" ht="17.25" customHeight="1" x14ac:dyDescent="0.2">
      <c r="A77" s="113"/>
      <c r="B77" s="25"/>
      <c r="C77" s="32"/>
      <c r="D77" s="732" t="s">
        <v>64</v>
      </c>
      <c r="E77" s="137"/>
      <c r="F77" s="34"/>
      <c r="G77" s="339"/>
      <c r="H77" s="566"/>
      <c r="I77" s="528"/>
      <c r="J77" s="302"/>
      <c r="K77" s="585"/>
      <c r="L77" s="170"/>
      <c r="M77" s="644"/>
      <c r="N77" s="171"/>
      <c r="S77" s="257"/>
    </row>
    <row r="78" spans="1:24" ht="28.5" customHeight="1" x14ac:dyDescent="0.2">
      <c r="A78" s="31"/>
      <c r="B78" s="25"/>
      <c r="C78" s="123"/>
      <c r="D78" s="741"/>
      <c r="E78" s="137"/>
      <c r="F78" s="34"/>
      <c r="G78" s="339"/>
      <c r="H78" s="566"/>
      <c r="I78" s="568"/>
      <c r="J78" s="111"/>
      <c r="K78" s="585"/>
      <c r="L78" s="170"/>
      <c r="M78" s="644"/>
      <c r="N78" s="171"/>
      <c r="Q78" s="257"/>
    </row>
    <row r="79" spans="1:24" ht="41.25" customHeight="1" x14ac:dyDescent="0.2">
      <c r="A79" s="31"/>
      <c r="B79" s="25"/>
      <c r="C79" s="144"/>
      <c r="D79" s="727" t="s">
        <v>192</v>
      </c>
      <c r="E79" s="135"/>
      <c r="F79" s="496"/>
      <c r="G79" s="156"/>
      <c r="H79" s="110"/>
      <c r="I79" s="569"/>
      <c r="J79" s="312"/>
      <c r="K79" s="545" t="s">
        <v>194</v>
      </c>
      <c r="L79" s="168">
        <v>10</v>
      </c>
      <c r="M79" s="172">
        <v>10</v>
      </c>
      <c r="N79" s="169">
        <v>10</v>
      </c>
      <c r="Q79" s="257"/>
      <c r="U79" s="257"/>
      <c r="X79" s="5"/>
    </row>
    <row r="80" spans="1:24" ht="32.25" customHeight="1" x14ac:dyDescent="0.2">
      <c r="A80" s="31"/>
      <c r="B80" s="25"/>
      <c r="C80" s="144"/>
      <c r="D80" s="760"/>
      <c r="E80" s="135"/>
      <c r="F80" s="496"/>
      <c r="G80" s="595"/>
      <c r="H80" s="596"/>
      <c r="I80" s="597"/>
      <c r="J80" s="630"/>
      <c r="K80" s="545" t="s">
        <v>193</v>
      </c>
      <c r="L80" s="168">
        <f>1.794+7.761</f>
        <v>9.5549999999999997</v>
      </c>
      <c r="M80" s="172">
        <f>1.794+7.761</f>
        <v>9.5549999999999997</v>
      </c>
      <c r="N80" s="169">
        <f>1.794+7.761</f>
        <v>9.5549999999999997</v>
      </c>
      <c r="Q80" s="257"/>
    </row>
    <row r="81" spans="1:21" ht="14.25" customHeight="1" x14ac:dyDescent="0.2">
      <c r="A81" s="31"/>
      <c r="B81" s="25"/>
      <c r="C81" s="124"/>
      <c r="D81" s="727" t="s">
        <v>65</v>
      </c>
      <c r="E81" s="135"/>
      <c r="F81" s="121"/>
      <c r="G81" s="68"/>
      <c r="H81" s="519"/>
      <c r="I81" s="513"/>
      <c r="J81" s="111"/>
      <c r="K81" s="585" t="s">
        <v>66</v>
      </c>
      <c r="L81" s="610">
        <v>7</v>
      </c>
      <c r="M81" s="177">
        <v>7</v>
      </c>
      <c r="N81" s="171">
        <v>7</v>
      </c>
      <c r="Q81" s="257"/>
      <c r="S81" s="257"/>
    </row>
    <row r="82" spans="1:21" ht="14.25" customHeight="1" x14ac:dyDescent="0.2">
      <c r="A82" s="31"/>
      <c r="B82" s="25"/>
      <c r="C82" s="124"/>
      <c r="D82" s="725"/>
      <c r="E82" s="135"/>
      <c r="F82" s="121"/>
      <c r="G82" s="424"/>
      <c r="H82" s="519"/>
      <c r="I82" s="513"/>
      <c r="J82" s="111"/>
      <c r="K82" s="585"/>
      <c r="L82" s="610"/>
      <c r="M82" s="177"/>
      <c r="N82" s="171"/>
      <c r="O82" s="257"/>
    </row>
    <row r="83" spans="1:21" ht="13.5" thickBot="1" x14ac:dyDescent="0.25">
      <c r="A83" s="58"/>
      <c r="B83" s="16"/>
      <c r="C83" s="125"/>
      <c r="D83" s="726"/>
      <c r="E83" s="418"/>
      <c r="F83" s="494"/>
      <c r="G83" s="425" t="s">
        <v>21</v>
      </c>
      <c r="H83" s="61">
        <f>SUM(H49:H82)</f>
        <v>5471.9</v>
      </c>
      <c r="I83" s="207">
        <f>SUM(I49:I82)</f>
        <v>5798.2</v>
      </c>
      <c r="J83" s="206">
        <f>SUM(J49:J82)</f>
        <v>5272.2</v>
      </c>
      <c r="K83" s="588"/>
      <c r="L83" s="613"/>
      <c r="M83" s="614"/>
      <c r="N83" s="615"/>
      <c r="Q83" s="257"/>
    </row>
    <row r="84" spans="1:21" ht="17.25" customHeight="1" x14ac:dyDescent="0.2">
      <c r="A84" s="127" t="s">
        <v>16</v>
      </c>
      <c r="B84" s="128" t="s">
        <v>22</v>
      </c>
      <c r="C84" s="129" t="s">
        <v>22</v>
      </c>
      <c r="D84" s="479" t="s">
        <v>67</v>
      </c>
      <c r="E84" s="130"/>
      <c r="F84" s="535"/>
      <c r="G84" s="486"/>
      <c r="H84" s="529"/>
      <c r="I84" s="514"/>
      <c r="J84" s="522"/>
      <c r="K84" s="419"/>
      <c r="L84" s="310"/>
      <c r="M84" s="23"/>
      <c r="N84" s="24"/>
      <c r="Q84" s="257"/>
      <c r="R84" s="257"/>
    </row>
    <row r="85" spans="1:21" ht="44.25" customHeight="1" x14ac:dyDescent="0.2">
      <c r="A85" s="53"/>
      <c r="B85" s="25"/>
      <c r="C85" s="293"/>
      <c r="D85" s="483" t="s">
        <v>147</v>
      </c>
      <c r="E85" s="340"/>
      <c r="F85" s="536">
        <v>2</v>
      </c>
      <c r="G85" s="301" t="s">
        <v>20</v>
      </c>
      <c r="H85" s="510">
        <v>26.9</v>
      </c>
      <c r="I85" s="503"/>
      <c r="J85" s="107"/>
      <c r="K85" s="420" t="s">
        <v>148</v>
      </c>
      <c r="L85" s="108">
        <v>100</v>
      </c>
      <c r="M85" s="335"/>
      <c r="N85" s="28"/>
      <c r="Q85" s="257"/>
    </row>
    <row r="86" spans="1:21" ht="44.25" customHeight="1" x14ac:dyDescent="0.2">
      <c r="A86" s="53"/>
      <c r="B86" s="25"/>
      <c r="C86" s="132"/>
      <c r="D86" s="481"/>
      <c r="E86" s="131"/>
      <c r="F86" s="296"/>
      <c r="G86" s="487"/>
      <c r="H86" s="519"/>
      <c r="I86" s="513"/>
      <c r="J86" s="523"/>
      <c r="K86" s="420" t="s">
        <v>167</v>
      </c>
      <c r="L86" s="108">
        <v>84</v>
      </c>
      <c r="M86" s="335"/>
      <c r="N86" s="517"/>
      <c r="Q86" s="257"/>
    </row>
    <row r="87" spans="1:21" ht="44.25" customHeight="1" x14ac:dyDescent="0.2">
      <c r="A87" s="53"/>
      <c r="B87" s="25"/>
      <c r="C87" s="132"/>
      <c r="D87" s="481"/>
      <c r="E87" s="131"/>
      <c r="F87" s="536">
        <v>6</v>
      </c>
      <c r="G87" s="301" t="s">
        <v>20</v>
      </c>
      <c r="H87" s="557">
        <v>10</v>
      </c>
      <c r="I87" s="559">
        <v>50</v>
      </c>
      <c r="J87" s="107"/>
      <c r="K87" s="420" t="s">
        <v>197</v>
      </c>
      <c r="L87" s="108">
        <v>100</v>
      </c>
      <c r="M87" s="335"/>
      <c r="N87" s="28"/>
      <c r="Q87" s="257"/>
      <c r="S87" s="257"/>
    </row>
    <row r="88" spans="1:21" ht="45.75" customHeight="1" x14ac:dyDescent="0.2">
      <c r="A88" s="53"/>
      <c r="B88" s="25"/>
      <c r="C88" s="132"/>
      <c r="D88" s="481"/>
      <c r="E88" s="131"/>
      <c r="F88" s="537"/>
      <c r="G88" s="342"/>
      <c r="H88" s="558"/>
      <c r="I88" s="560"/>
      <c r="J88" s="253"/>
      <c r="K88" s="420" t="s">
        <v>168</v>
      </c>
      <c r="L88" s="108"/>
      <c r="M88" s="335">
        <v>570</v>
      </c>
      <c r="N88" s="28"/>
      <c r="Q88" s="257"/>
      <c r="U88" s="257"/>
    </row>
    <row r="89" spans="1:21" ht="44.25" customHeight="1" x14ac:dyDescent="0.2">
      <c r="A89" s="53"/>
      <c r="B89" s="25"/>
      <c r="C89" s="132"/>
      <c r="D89" s="36" t="s">
        <v>171</v>
      </c>
      <c r="E89" s="131"/>
      <c r="F89" s="616">
        <v>6</v>
      </c>
      <c r="G89" s="301" t="s">
        <v>20</v>
      </c>
      <c r="H89" s="510">
        <v>50</v>
      </c>
      <c r="I89" s="503"/>
      <c r="J89" s="107"/>
      <c r="K89" s="474" t="s">
        <v>149</v>
      </c>
      <c r="L89" s="108">
        <v>1</v>
      </c>
      <c r="M89" s="341"/>
      <c r="N89" s="517"/>
      <c r="Q89" s="257"/>
      <c r="R89" s="257"/>
    </row>
    <row r="90" spans="1:21" ht="30" customHeight="1" x14ac:dyDescent="0.2">
      <c r="A90" s="53"/>
      <c r="B90" s="25"/>
      <c r="C90" s="132"/>
      <c r="D90" s="727" t="s">
        <v>68</v>
      </c>
      <c r="E90" s="135"/>
      <c r="F90" s="536">
        <v>2</v>
      </c>
      <c r="G90" s="40" t="s">
        <v>20</v>
      </c>
      <c r="H90" s="457">
        <v>1.7</v>
      </c>
      <c r="I90" s="503"/>
      <c r="J90" s="509"/>
      <c r="K90" s="474" t="s">
        <v>169</v>
      </c>
      <c r="L90" s="108">
        <v>27</v>
      </c>
      <c r="M90" s="100"/>
      <c r="N90" s="28"/>
      <c r="Q90" s="257"/>
      <c r="R90" s="257"/>
    </row>
    <row r="91" spans="1:21" ht="30" customHeight="1" x14ac:dyDescent="0.2">
      <c r="A91" s="53"/>
      <c r="B91" s="25"/>
      <c r="C91" s="134"/>
      <c r="D91" s="725"/>
      <c r="E91" s="131"/>
      <c r="F91" s="536">
        <v>6</v>
      </c>
      <c r="G91" s="40" t="s">
        <v>20</v>
      </c>
      <c r="H91" s="457">
        <v>12</v>
      </c>
      <c r="I91" s="503"/>
      <c r="J91" s="509"/>
      <c r="K91" s="158" t="s">
        <v>69</v>
      </c>
      <c r="L91" s="27"/>
      <c r="M91" s="100"/>
      <c r="N91" s="518"/>
      <c r="Q91" s="257"/>
      <c r="R91" s="257"/>
    </row>
    <row r="92" spans="1:21" ht="41.25" customHeight="1" x14ac:dyDescent="0.2">
      <c r="A92" s="53"/>
      <c r="B92" s="25"/>
      <c r="C92" s="134"/>
      <c r="D92" s="481"/>
      <c r="E92" s="131"/>
      <c r="F92" s="537"/>
      <c r="G92" s="342"/>
      <c r="H92" s="511"/>
      <c r="I92" s="504"/>
      <c r="J92" s="253"/>
      <c r="K92" s="420" t="s">
        <v>150</v>
      </c>
      <c r="L92" s="108">
        <v>100</v>
      </c>
      <c r="M92" s="93"/>
      <c r="N92" s="28"/>
      <c r="Q92" s="257"/>
      <c r="R92" s="257"/>
      <c r="U92" s="257"/>
    </row>
    <row r="93" spans="1:21" ht="33.75" customHeight="1" x14ac:dyDescent="0.2">
      <c r="A93" s="53"/>
      <c r="B93" s="25"/>
      <c r="C93" s="134"/>
      <c r="D93" s="727" t="s">
        <v>170</v>
      </c>
      <c r="E93" s="135"/>
      <c r="F93" s="536">
        <v>2</v>
      </c>
      <c r="G93" s="487" t="s">
        <v>20</v>
      </c>
      <c r="H93" s="88">
        <v>13.5</v>
      </c>
      <c r="I93" s="462"/>
      <c r="J93" s="522"/>
      <c r="K93" s="501" t="s">
        <v>195</v>
      </c>
      <c r="L93" s="108">
        <v>100</v>
      </c>
      <c r="M93" s="97"/>
      <c r="N93" s="516"/>
      <c r="Q93" s="257"/>
      <c r="R93" s="257"/>
    </row>
    <row r="94" spans="1:21" ht="33.75" customHeight="1" x14ac:dyDescent="0.2">
      <c r="A94" s="53"/>
      <c r="B94" s="25"/>
      <c r="C94" s="134"/>
      <c r="D94" s="760"/>
      <c r="E94" s="135"/>
      <c r="F94" s="536">
        <v>6</v>
      </c>
      <c r="G94" s="300" t="s">
        <v>20</v>
      </c>
      <c r="H94" s="478">
        <v>20</v>
      </c>
      <c r="I94" s="463"/>
      <c r="J94" s="287"/>
      <c r="K94" s="420" t="s">
        <v>196</v>
      </c>
      <c r="L94" s="108">
        <v>100</v>
      </c>
      <c r="M94" s="93"/>
      <c r="N94" s="28"/>
      <c r="Q94" s="257"/>
      <c r="R94" s="257"/>
    </row>
    <row r="95" spans="1:21" ht="29.25" customHeight="1" x14ac:dyDescent="0.2">
      <c r="A95" s="53"/>
      <c r="B95" s="25"/>
      <c r="C95" s="134"/>
      <c r="D95" s="727" t="s">
        <v>74</v>
      </c>
      <c r="E95" s="135"/>
      <c r="F95" s="573">
        <v>6</v>
      </c>
      <c r="G95" s="301" t="s">
        <v>20</v>
      </c>
      <c r="H95" s="510">
        <v>36</v>
      </c>
      <c r="I95" s="503">
        <v>100</v>
      </c>
      <c r="J95" s="241"/>
      <c r="K95" s="158" t="s">
        <v>75</v>
      </c>
      <c r="L95" s="118">
        <v>1</v>
      </c>
      <c r="M95" s="98"/>
      <c r="N95" s="517"/>
      <c r="O95" s="266"/>
      <c r="Q95" s="257"/>
    </row>
    <row r="96" spans="1:21" ht="29.25" customHeight="1" x14ac:dyDescent="0.2">
      <c r="A96" s="53"/>
      <c r="B96" s="25"/>
      <c r="C96" s="134"/>
      <c r="D96" s="760"/>
      <c r="E96" s="135"/>
      <c r="F96" s="538"/>
      <c r="G96" s="565"/>
      <c r="H96" s="566"/>
      <c r="I96" s="578"/>
      <c r="J96" s="576"/>
      <c r="K96" s="489" t="s">
        <v>76</v>
      </c>
      <c r="L96" s="508"/>
      <c r="M96" s="93">
        <v>100</v>
      </c>
      <c r="N96" s="28"/>
      <c r="Q96" s="257"/>
      <c r="S96" s="257"/>
    </row>
    <row r="97" spans="1:20" ht="30" customHeight="1" x14ac:dyDescent="0.2">
      <c r="A97" s="53"/>
      <c r="B97" s="25"/>
      <c r="C97" s="134"/>
      <c r="D97" s="481" t="s">
        <v>152</v>
      </c>
      <c r="E97" s="135"/>
      <c r="F97" s="538"/>
      <c r="G97" s="565"/>
      <c r="H97" s="566"/>
      <c r="I97" s="578"/>
      <c r="J97" s="576"/>
      <c r="K97" s="464" t="s">
        <v>151</v>
      </c>
      <c r="L97" s="338">
        <v>15</v>
      </c>
      <c r="M97" s="97"/>
      <c r="N97" s="516"/>
      <c r="Q97" s="257"/>
      <c r="R97" s="257"/>
    </row>
    <row r="98" spans="1:20" ht="24" customHeight="1" x14ac:dyDescent="0.2">
      <c r="A98" s="53"/>
      <c r="B98" s="25"/>
      <c r="C98" s="134"/>
      <c r="D98" s="727" t="s">
        <v>77</v>
      </c>
      <c r="E98" s="135"/>
      <c r="F98" s="538"/>
      <c r="G98" s="565"/>
      <c r="H98" s="558"/>
      <c r="I98" s="579"/>
      <c r="J98" s="577"/>
      <c r="K98" s="814" t="s">
        <v>172</v>
      </c>
      <c r="L98" s="338">
        <v>100</v>
      </c>
      <c r="M98" s="97"/>
      <c r="N98" s="516"/>
      <c r="Q98" s="257"/>
    </row>
    <row r="99" spans="1:20" ht="18" customHeight="1" thickBot="1" x14ac:dyDescent="0.25">
      <c r="A99" s="53"/>
      <c r="B99" s="25"/>
      <c r="C99" s="139"/>
      <c r="D99" s="726"/>
      <c r="E99" s="418"/>
      <c r="F99" s="539"/>
      <c r="G99" s="308" t="s">
        <v>21</v>
      </c>
      <c r="H99" s="30">
        <f>SUM(H84:H98)</f>
        <v>170.10000000000002</v>
      </c>
      <c r="I99" s="192">
        <f>SUM(I84:I98)</f>
        <v>150</v>
      </c>
      <c r="J99" s="193">
        <f>SUM(J84:J98)</f>
        <v>0</v>
      </c>
      <c r="K99" s="815"/>
      <c r="L99" s="532"/>
      <c r="M99" s="126"/>
      <c r="N99" s="79"/>
      <c r="Q99" s="257"/>
      <c r="T99" s="257"/>
    </row>
    <row r="100" spans="1:20" ht="19.5" customHeight="1" x14ac:dyDescent="0.2">
      <c r="A100" s="71" t="s">
        <v>16</v>
      </c>
      <c r="B100" s="17" t="s">
        <v>22</v>
      </c>
      <c r="C100" s="72" t="s">
        <v>27</v>
      </c>
      <c r="D100" s="699" t="s">
        <v>78</v>
      </c>
      <c r="E100" s="141"/>
      <c r="F100" s="493">
        <v>6</v>
      </c>
      <c r="G100" s="21" t="s">
        <v>20</v>
      </c>
      <c r="H100" s="22">
        <v>146.69999999999999</v>
      </c>
      <c r="I100" s="194">
        <v>146.69999999999999</v>
      </c>
      <c r="J100" s="142">
        <v>146.69999999999999</v>
      </c>
      <c r="K100" s="756" t="s">
        <v>79</v>
      </c>
      <c r="L100" s="345">
        <v>7</v>
      </c>
      <c r="M100" s="143">
        <v>7</v>
      </c>
      <c r="N100" s="33">
        <v>7</v>
      </c>
      <c r="O100" s="267"/>
      <c r="P100" s="268"/>
    </row>
    <row r="101" spans="1:20" ht="13.5" customHeight="1" thickBot="1" x14ac:dyDescent="0.25">
      <c r="A101" s="58"/>
      <c r="B101" s="16"/>
      <c r="C101" s="125"/>
      <c r="D101" s="700"/>
      <c r="E101" s="140"/>
      <c r="F101" s="494"/>
      <c r="G101" s="308" t="s">
        <v>21</v>
      </c>
      <c r="H101" s="30">
        <f>SUM(H100)</f>
        <v>146.69999999999999</v>
      </c>
      <c r="I101" s="192">
        <f>SUM(I100)</f>
        <v>146.69999999999999</v>
      </c>
      <c r="J101" s="329">
        <f>SUM(J100)</f>
        <v>146.69999999999999</v>
      </c>
      <c r="K101" s="757"/>
      <c r="L101" s="421"/>
      <c r="M101" s="146"/>
      <c r="N101" s="147"/>
      <c r="O101" s="90"/>
      <c r="P101" s="268"/>
      <c r="Q101" s="257"/>
    </row>
    <row r="102" spans="1:20" ht="15.75" customHeight="1" x14ac:dyDescent="0.2">
      <c r="A102" s="47" t="s">
        <v>16</v>
      </c>
      <c r="B102" s="17" t="s">
        <v>22</v>
      </c>
      <c r="C102" s="129" t="s">
        <v>28</v>
      </c>
      <c r="D102" s="758" t="s">
        <v>81</v>
      </c>
      <c r="E102" s="130"/>
      <c r="F102" s="527">
        <v>5</v>
      </c>
      <c r="G102" s="310" t="s">
        <v>20</v>
      </c>
      <c r="H102" s="22">
        <v>515.79999999999995</v>
      </c>
      <c r="I102" s="191">
        <v>340</v>
      </c>
      <c r="J102" s="227">
        <v>356.4</v>
      </c>
      <c r="K102" s="272"/>
      <c r="L102" s="310"/>
      <c r="M102" s="23"/>
      <c r="N102" s="24"/>
      <c r="R102" s="257"/>
      <c r="S102" s="257"/>
    </row>
    <row r="103" spans="1:20" ht="15.75" customHeight="1" x14ac:dyDescent="0.2">
      <c r="A103" s="53"/>
      <c r="B103" s="25"/>
      <c r="C103" s="119"/>
      <c r="D103" s="759"/>
      <c r="E103" s="131"/>
      <c r="F103" s="496"/>
      <c r="G103" s="99" t="s">
        <v>173</v>
      </c>
      <c r="H103" s="148">
        <v>939.1</v>
      </c>
      <c r="I103" s="197"/>
      <c r="J103" s="282"/>
      <c r="K103" s="273"/>
      <c r="L103" s="156"/>
      <c r="M103" s="98"/>
      <c r="N103" s="517"/>
      <c r="R103" s="257"/>
      <c r="S103" s="257"/>
    </row>
    <row r="104" spans="1:20" ht="15.75" customHeight="1" x14ac:dyDescent="0.2">
      <c r="A104" s="53"/>
      <c r="B104" s="25"/>
      <c r="C104" s="119"/>
      <c r="D104" s="759"/>
      <c r="E104" s="131"/>
      <c r="F104" s="496"/>
      <c r="G104" s="156" t="s">
        <v>127</v>
      </c>
      <c r="H104" s="567">
        <v>1745.3</v>
      </c>
      <c r="I104" s="569"/>
      <c r="J104" s="115"/>
      <c r="K104" s="273"/>
      <c r="L104" s="156"/>
      <c r="M104" s="98"/>
      <c r="N104" s="517"/>
      <c r="R104" s="257"/>
      <c r="S104" s="257"/>
    </row>
    <row r="105" spans="1:20" ht="15.75" customHeight="1" x14ac:dyDescent="0.2">
      <c r="A105" s="53"/>
      <c r="B105" s="25"/>
      <c r="C105" s="119"/>
      <c r="D105" s="554"/>
      <c r="E105" s="131"/>
      <c r="F105" s="555"/>
      <c r="G105" s="556" t="s">
        <v>80</v>
      </c>
      <c r="H105" s="255">
        <v>25.5</v>
      </c>
      <c r="I105" s="276"/>
      <c r="J105" s="202"/>
      <c r="K105" s="273"/>
      <c r="L105" s="156"/>
      <c r="M105" s="98"/>
      <c r="N105" s="580"/>
      <c r="R105" s="257"/>
      <c r="S105" s="257"/>
    </row>
    <row r="106" spans="1:20" ht="15.75" customHeight="1" x14ac:dyDescent="0.2">
      <c r="A106" s="53"/>
      <c r="B106" s="25"/>
      <c r="C106" s="119"/>
      <c r="D106" s="554"/>
      <c r="E106" s="131"/>
      <c r="F106" s="555"/>
      <c r="G106" s="556" t="s">
        <v>52</v>
      </c>
      <c r="H106" s="255">
        <v>370</v>
      </c>
      <c r="I106" s="276"/>
      <c r="J106" s="202"/>
      <c r="K106" s="273"/>
      <c r="L106" s="156"/>
      <c r="M106" s="98"/>
      <c r="N106" s="580"/>
      <c r="R106" s="257"/>
      <c r="S106" s="257"/>
    </row>
    <row r="107" spans="1:20" ht="15.75" customHeight="1" x14ac:dyDescent="0.2">
      <c r="A107" s="53"/>
      <c r="B107" s="25"/>
      <c r="C107" s="119"/>
      <c r="D107" s="554"/>
      <c r="E107" s="131"/>
      <c r="F107" s="555"/>
      <c r="G107" s="556" t="s">
        <v>85</v>
      </c>
      <c r="H107" s="255">
        <v>46.6</v>
      </c>
      <c r="I107" s="276"/>
      <c r="J107" s="202"/>
      <c r="K107" s="273"/>
      <c r="L107" s="156"/>
      <c r="M107" s="98"/>
      <c r="N107" s="580"/>
      <c r="R107" s="257"/>
      <c r="S107" s="257"/>
    </row>
    <row r="108" spans="1:20" ht="27" customHeight="1" x14ac:dyDescent="0.2">
      <c r="A108" s="150"/>
      <c r="B108" s="25"/>
      <c r="C108" s="274"/>
      <c r="D108" s="727" t="s">
        <v>88</v>
      </c>
      <c r="E108" s="135"/>
      <c r="F108" s="496"/>
      <c r="G108" s="339"/>
      <c r="H108" s="566"/>
      <c r="I108" s="279"/>
      <c r="J108" s="617"/>
      <c r="K108" s="546" t="s">
        <v>89</v>
      </c>
      <c r="L108" s="507">
        <v>100</v>
      </c>
      <c r="M108" s="97"/>
      <c r="N108" s="516"/>
      <c r="O108" s="269"/>
      <c r="P108" s="269"/>
      <c r="Q108" s="415"/>
      <c r="S108" s="257"/>
    </row>
    <row r="109" spans="1:20" ht="27" customHeight="1" x14ac:dyDescent="0.2">
      <c r="A109" s="150"/>
      <c r="B109" s="25"/>
      <c r="C109" s="274"/>
      <c r="D109" s="725"/>
      <c r="E109" s="131"/>
      <c r="F109" s="496"/>
      <c r="G109" s="339"/>
      <c r="H109" s="566"/>
      <c r="I109" s="279"/>
      <c r="J109" s="617"/>
      <c r="K109" s="491" t="s">
        <v>90</v>
      </c>
      <c r="L109" s="38">
        <v>100</v>
      </c>
      <c r="M109" s="97"/>
      <c r="N109" s="516"/>
      <c r="O109" s="269"/>
      <c r="P109" s="269"/>
      <c r="Q109" s="269"/>
      <c r="S109" s="257"/>
    </row>
    <row r="110" spans="1:20" ht="27" customHeight="1" x14ac:dyDescent="0.2">
      <c r="A110" s="150"/>
      <c r="B110" s="25"/>
      <c r="C110" s="274"/>
      <c r="D110" s="760"/>
      <c r="E110" s="135"/>
      <c r="F110" s="496"/>
      <c r="G110" s="156"/>
      <c r="H110" s="566"/>
      <c r="I110" s="232"/>
      <c r="J110" s="242"/>
      <c r="K110" s="235"/>
      <c r="L110" s="29"/>
      <c r="M110" s="100"/>
      <c r="N110" s="518"/>
      <c r="O110" s="269"/>
      <c r="P110" s="269"/>
      <c r="Q110" s="269"/>
    </row>
    <row r="111" spans="1:20" ht="12.75" customHeight="1" x14ac:dyDescent="0.2">
      <c r="A111" s="53"/>
      <c r="B111" s="25"/>
      <c r="C111" s="122"/>
      <c r="D111" s="725" t="s">
        <v>91</v>
      </c>
      <c r="E111" s="764"/>
      <c r="F111" s="496"/>
      <c r="G111" s="294"/>
      <c r="H111" s="572"/>
      <c r="I111" s="298"/>
      <c r="J111" s="574"/>
      <c r="K111" s="544" t="s">
        <v>87</v>
      </c>
      <c r="L111" s="507">
        <v>100</v>
      </c>
      <c r="M111" s="97"/>
      <c r="N111" s="516"/>
      <c r="O111" s="269"/>
      <c r="P111" s="257"/>
      <c r="Q111" s="257"/>
    </row>
    <row r="112" spans="1:20" ht="12.75" customHeight="1" x14ac:dyDescent="0.2">
      <c r="A112" s="53"/>
      <c r="B112" s="25"/>
      <c r="C112" s="122"/>
      <c r="D112" s="725"/>
      <c r="E112" s="764"/>
      <c r="F112" s="496"/>
      <c r="G112" s="294"/>
      <c r="H112" s="572"/>
      <c r="I112" s="298"/>
      <c r="J112" s="574"/>
      <c r="K112" s="57"/>
      <c r="L112" s="156"/>
      <c r="M112" s="98"/>
      <c r="N112" s="517"/>
      <c r="O112" s="269"/>
      <c r="P112" s="257"/>
      <c r="Q112" s="257"/>
    </row>
    <row r="113" spans="1:22" ht="15" customHeight="1" x14ac:dyDescent="0.2">
      <c r="A113" s="53"/>
      <c r="B113" s="25"/>
      <c r="C113" s="122"/>
      <c r="D113" s="725"/>
      <c r="E113" s="764"/>
      <c r="F113" s="496"/>
      <c r="G113" s="294"/>
      <c r="H113" s="572"/>
      <c r="I113" s="298"/>
      <c r="J113" s="574"/>
      <c r="K113" s="57"/>
      <c r="L113" s="156"/>
      <c r="M113" s="98"/>
      <c r="N113" s="517"/>
      <c r="O113" s="269"/>
      <c r="P113" s="257"/>
      <c r="R113" s="257"/>
      <c r="S113" s="257"/>
      <c r="T113" s="257"/>
    </row>
    <row r="114" spans="1:22" x14ac:dyDescent="0.2">
      <c r="A114" s="53"/>
      <c r="B114" s="25"/>
      <c r="C114" s="122"/>
      <c r="D114" s="725"/>
      <c r="E114" s="764"/>
      <c r="F114" s="496"/>
      <c r="G114" s="295"/>
      <c r="H114" s="110"/>
      <c r="I114" s="281"/>
      <c r="J114" s="520"/>
      <c r="K114" s="57"/>
      <c r="L114" s="156"/>
      <c r="M114" s="98"/>
      <c r="N114" s="517"/>
      <c r="O114" s="269"/>
      <c r="P114" s="257"/>
      <c r="R114" s="257"/>
    </row>
    <row r="115" spans="1:22" ht="13.5" customHeight="1" x14ac:dyDescent="0.2">
      <c r="A115" s="53"/>
      <c r="B115" s="25"/>
      <c r="C115" s="122"/>
      <c r="D115" s="725"/>
      <c r="E115" s="764"/>
      <c r="F115" s="496"/>
      <c r="G115" s="295"/>
      <c r="H115" s="110"/>
      <c r="I115" s="281"/>
      <c r="J115" s="575"/>
      <c r="K115" s="57"/>
      <c r="L115" s="156"/>
      <c r="M115" s="98"/>
      <c r="N115" s="517"/>
      <c r="O115" s="269"/>
      <c r="P115" s="257"/>
      <c r="Q115" s="257"/>
      <c r="R115" s="257"/>
      <c r="S115" s="257"/>
    </row>
    <row r="116" spans="1:22" ht="15" customHeight="1" x14ac:dyDescent="0.2">
      <c r="A116" s="53"/>
      <c r="B116" s="25"/>
      <c r="C116" s="134"/>
      <c r="D116" s="727" t="s">
        <v>72</v>
      </c>
      <c r="E116" s="137"/>
      <c r="F116" s="765"/>
      <c r="G116" s="618"/>
      <c r="H116" s="566"/>
      <c r="I116" s="245"/>
      <c r="J116" s="240"/>
      <c r="K116" s="136" t="s">
        <v>73</v>
      </c>
      <c r="L116" s="338">
        <v>1</v>
      </c>
      <c r="M116" s="97"/>
      <c r="N116" s="152"/>
      <c r="Q116" s="267"/>
      <c r="V116" s="5"/>
    </row>
    <row r="117" spans="1:22" ht="15" customHeight="1" x14ac:dyDescent="0.2">
      <c r="A117" s="53"/>
      <c r="B117" s="25"/>
      <c r="C117" s="134"/>
      <c r="D117" s="760"/>
      <c r="E117" s="234"/>
      <c r="F117" s="765"/>
      <c r="G117" s="618"/>
      <c r="H117" s="566"/>
      <c r="I117" s="245"/>
      <c r="J117" s="240"/>
      <c r="K117" s="299"/>
      <c r="L117" s="540"/>
      <c r="M117" s="100"/>
      <c r="N117" s="541"/>
      <c r="Q117" s="257"/>
    </row>
    <row r="118" spans="1:22" ht="32.25" customHeight="1" x14ac:dyDescent="0.2">
      <c r="A118" s="53"/>
      <c r="B118" s="25"/>
      <c r="C118" s="122"/>
      <c r="D118" s="725" t="s">
        <v>92</v>
      </c>
      <c r="E118" s="764"/>
      <c r="F118" s="496"/>
      <c r="G118" s="339"/>
      <c r="H118" s="567"/>
      <c r="I118" s="569"/>
      <c r="J118" s="575"/>
      <c r="K118" s="761" t="s">
        <v>93</v>
      </c>
      <c r="L118" s="156">
        <v>100</v>
      </c>
      <c r="M118" s="98"/>
      <c r="N118" s="517"/>
      <c r="O118" s="269"/>
      <c r="P118" s="257"/>
      <c r="R118" s="257"/>
      <c r="S118" s="257"/>
      <c r="U118" s="257"/>
    </row>
    <row r="119" spans="1:22" ht="32.25" customHeight="1" x14ac:dyDescent="0.2">
      <c r="A119" s="53"/>
      <c r="B119" s="25"/>
      <c r="C119" s="122"/>
      <c r="D119" s="725"/>
      <c r="E119" s="764"/>
      <c r="F119" s="496"/>
      <c r="G119" s="339"/>
      <c r="H119" s="567"/>
      <c r="I119" s="569"/>
      <c r="J119" s="575"/>
      <c r="K119" s="761"/>
      <c r="L119" s="156"/>
      <c r="M119" s="98"/>
      <c r="N119" s="517"/>
      <c r="O119" s="269"/>
      <c r="P119" s="269"/>
      <c r="Q119" s="269"/>
    </row>
    <row r="120" spans="1:22" ht="16.5" customHeight="1" x14ac:dyDescent="0.2">
      <c r="A120" s="484"/>
      <c r="B120" s="154"/>
      <c r="C120" s="274"/>
      <c r="D120" s="760"/>
      <c r="E120" s="764"/>
      <c r="F120" s="496"/>
      <c r="G120" s="296"/>
      <c r="H120" s="155"/>
      <c r="I120" s="230"/>
      <c r="J120" s="243"/>
      <c r="K120" s="389"/>
      <c r="L120" s="508"/>
      <c r="M120" s="100"/>
      <c r="N120" s="518"/>
      <c r="P120" s="257"/>
      <c r="Q120" s="257"/>
      <c r="R120" s="257"/>
    </row>
    <row r="121" spans="1:22" ht="27" customHeight="1" x14ac:dyDescent="0.2">
      <c r="A121" s="53"/>
      <c r="B121" s="25"/>
      <c r="C121" s="122"/>
      <c r="D121" s="483" t="s">
        <v>84</v>
      </c>
      <c r="E121" s="497"/>
      <c r="F121" s="496"/>
      <c r="G121" s="156"/>
      <c r="H121" s="619"/>
      <c r="I121" s="620"/>
      <c r="J121" s="621"/>
      <c r="K121" s="149" t="s">
        <v>86</v>
      </c>
      <c r="L121" s="300"/>
      <c r="M121" s="93">
        <v>1</v>
      </c>
      <c r="N121" s="516"/>
      <c r="O121" s="266"/>
      <c r="P121" s="266"/>
      <c r="Q121" s="266"/>
    </row>
    <row r="122" spans="1:22" ht="18" customHeight="1" x14ac:dyDescent="0.2">
      <c r="A122" s="53"/>
      <c r="B122" s="25"/>
      <c r="C122" s="122"/>
      <c r="D122" s="481"/>
      <c r="E122" s="521"/>
      <c r="F122" s="496"/>
      <c r="G122" s="156"/>
      <c r="H122" s="567"/>
      <c r="I122" s="569"/>
      <c r="J122" s="575"/>
      <c r="K122" s="278" t="s">
        <v>87</v>
      </c>
      <c r="L122" s="27"/>
      <c r="M122" s="285">
        <v>5</v>
      </c>
      <c r="N122" s="542">
        <v>30</v>
      </c>
      <c r="P122" s="257"/>
      <c r="Q122" s="257"/>
      <c r="S122" s="257"/>
      <c r="U122" s="257"/>
    </row>
    <row r="123" spans="1:22" ht="42.75" customHeight="1" x14ac:dyDescent="0.2">
      <c r="A123" s="53"/>
      <c r="B123" s="25"/>
      <c r="C123" s="274"/>
      <c r="D123" s="552" t="s">
        <v>70</v>
      </c>
      <c r="E123" s="497"/>
      <c r="F123" s="496"/>
      <c r="G123" s="565"/>
      <c r="H123" s="622"/>
      <c r="I123" s="623"/>
      <c r="J123" s="621"/>
      <c r="K123" s="485" t="s">
        <v>71</v>
      </c>
      <c r="L123" s="507"/>
      <c r="M123" s="343">
        <v>30</v>
      </c>
      <c r="N123" s="344">
        <v>80</v>
      </c>
      <c r="O123" s="269"/>
      <c r="P123" s="257"/>
      <c r="Q123" s="257"/>
      <c r="R123" s="257"/>
      <c r="S123" s="257"/>
    </row>
    <row r="124" spans="1:22" ht="21.75" customHeight="1" x14ac:dyDescent="0.2">
      <c r="A124" s="53"/>
      <c r="B124" s="25"/>
      <c r="C124" s="119"/>
      <c r="D124" s="727" t="s">
        <v>82</v>
      </c>
      <c r="E124" s="133"/>
      <c r="F124" s="555"/>
      <c r="G124" s="156"/>
      <c r="H124" s="567"/>
      <c r="I124" s="569"/>
      <c r="J124" s="575"/>
      <c r="K124" s="762" t="s">
        <v>83</v>
      </c>
      <c r="L124" s="507">
        <v>1</v>
      </c>
      <c r="M124" s="97"/>
      <c r="N124" s="516"/>
      <c r="O124" s="269"/>
      <c r="P124" s="257"/>
      <c r="S124" s="257"/>
    </row>
    <row r="125" spans="1:22" ht="19.5" customHeight="1" x14ac:dyDescent="0.2">
      <c r="A125" s="53"/>
      <c r="B125" s="25"/>
      <c r="C125" s="119"/>
      <c r="D125" s="760"/>
      <c r="E125" s="135"/>
      <c r="F125" s="496"/>
      <c r="G125" s="508"/>
      <c r="H125" s="309"/>
      <c r="I125" s="231"/>
      <c r="J125" s="244"/>
      <c r="K125" s="763"/>
      <c r="L125" s="156"/>
      <c r="M125" s="98"/>
      <c r="N125" s="517"/>
      <c r="O125" s="269"/>
      <c r="P125" s="257"/>
      <c r="S125" s="257"/>
    </row>
    <row r="126" spans="1:22" ht="32.25" customHeight="1" x14ac:dyDescent="0.2">
      <c r="A126" s="53"/>
      <c r="B126" s="25"/>
      <c r="C126" s="122"/>
      <c r="D126" s="727" t="s">
        <v>94</v>
      </c>
      <c r="E126" s="521"/>
      <c r="F126" s="527">
        <v>2</v>
      </c>
      <c r="G126" s="118" t="s">
        <v>20</v>
      </c>
      <c r="H126" s="148"/>
      <c r="I126" s="197">
        <v>5</v>
      </c>
      <c r="J126" s="280"/>
      <c r="K126" s="491" t="s">
        <v>95</v>
      </c>
      <c r="L126" s="507"/>
      <c r="M126" s="97">
        <v>1</v>
      </c>
      <c r="N126" s="516"/>
      <c r="R126" s="257"/>
    </row>
    <row r="127" spans="1:22" ht="14.25" customHeight="1" thickBot="1" x14ac:dyDescent="0.25">
      <c r="A127" s="53"/>
      <c r="B127" s="25"/>
      <c r="C127" s="119"/>
      <c r="D127" s="726"/>
      <c r="E127" s="776" t="s">
        <v>21</v>
      </c>
      <c r="F127" s="777"/>
      <c r="G127" s="777"/>
      <c r="H127" s="83">
        <f>SUM(H102:H126)</f>
        <v>3642.2999999999997</v>
      </c>
      <c r="I127" s="211">
        <f>SUM(I102:I126)</f>
        <v>345</v>
      </c>
      <c r="J127" s="624">
        <f>SUM(J102:J126)</f>
        <v>356.4</v>
      </c>
      <c r="K127" s="94"/>
      <c r="L127" s="69"/>
      <c r="M127" s="404"/>
      <c r="N127" s="70"/>
      <c r="O127" s="270"/>
      <c r="R127" s="257"/>
    </row>
    <row r="128" spans="1:22" ht="14.25" customHeight="1" thickBot="1" x14ac:dyDescent="0.25">
      <c r="A128" s="157" t="s">
        <v>16</v>
      </c>
      <c r="B128" s="472" t="s">
        <v>22</v>
      </c>
      <c r="C128" s="750" t="s">
        <v>46</v>
      </c>
      <c r="D128" s="750"/>
      <c r="E128" s="750"/>
      <c r="F128" s="750"/>
      <c r="G128" s="750"/>
      <c r="H128" s="180">
        <f>H101+H99+H83+H127</f>
        <v>9431</v>
      </c>
      <c r="I128" s="219">
        <f>I101+I99+I83+I127</f>
        <v>6439.9</v>
      </c>
      <c r="J128" s="403">
        <f>J101+J99+J83+J127</f>
        <v>5775.2999999999993</v>
      </c>
      <c r="K128" s="778"/>
      <c r="L128" s="779"/>
      <c r="M128" s="779"/>
      <c r="N128" s="780"/>
      <c r="O128" s="266"/>
    </row>
    <row r="129" spans="1:19" ht="13.5" thickBot="1" x14ac:dyDescent="0.25">
      <c r="A129" s="157" t="s">
        <v>16</v>
      </c>
      <c r="B129" s="472" t="s">
        <v>27</v>
      </c>
      <c r="C129" s="717" t="s">
        <v>96</v>
      </c>
      <c r="D129" s="717"/>
      <c r="E129" s="717"/>
      <c r="F129" s="717"/>
      <c r="G129" s="717"/>
      <c r="H129" s="717"/>
      <c r="I129" s="717"/>
      <c r="J129" s="717"/>
      <c r="K129" s="717"/>
      <c r="L129" s="717"/>
      <c r="M129" s="717"/>
      <c r="N129" s="718"/>
      <c r="Q129" s="257"/>
      <c r="S129" s="257"/>
    </row>
    <row r="130" spans="1:19" ht="29.25" customHeight="1" x14ac:dyDescent="0.2">
      <c r="A130" s="47" t="s">
        <v>16</v>
      </c>
      <c r="B130" s="17" t="s">
        <v>27</v>
      </c>
      <c r="C130" s="72" t="s">
        <v>16</v>
      </c>
      <c r="D130" s="162" t="s">
        <v>97</v>
      </c>
      <c r="E130" s="701" t="s">
        <v>98</v>
      </c>
      <c r="F130" s="493">
        <v>2</v>
      </c>
      <c r="G130" s="345" t="s">
        <v>20</v>
      </c>
      <c r="H130" s="50"/>
      <c r="I130" s="220">
        <v>10</v>
      </c>
      <c r="J130" s="246">
        <v>30.7</v>
      </c>
      <c r="K130" s="525"/>
      <c r="L130" s="310"/>
      <c r="M130" s="23"/>
      <c r="N130" s="24"/>
      <c r="O130" s="257"/>
      <c r="R130" s="257"/>
    </row>
    <row r="131" spans="1:19" ht="39.75" customHeight="1" x14ac:dyDescent="0.2">
      <c r="A131" s="53"/>
      <c r="B131" s="25"/>
      <c r="C131" s="32"/>
      <c r="D131" s="495" t="s">
        <v>183</v>
      </c>
      <c r="E131" s="781"/>
      <c r="F131" s="34"/>
      <c r="G131" s="339"/>
      <c r="H131" s="566"/>
      <c r="I131" s="214"/>
      <c r="J131" s="215"/>
      <c r="K131" s="37" t="s">
        <v>184</v>
      </c>
      <c r="L131" s="413"/>
      <c r="M131" s="347">
        <v>50</v>
      </c>
      <c r="N131" s="431">
        <v>100</v>
      </c>
      <c r="O131" s="257"/>
      <c r="R131" s="257"/>
    </row>
    <row r="132" spans="1:19" ht="29.25" customHeight="1" x14ac:dyDescent="0.2">
      <c r="A132" s="53"/>
      <c r="B132" s="25"/>
      <c r="C132" s="293"/>
      <c r="D132" s="727" t="s">
        <v>99</v>
      </c>
      <c r="E132" s="175"/>
      <c r="F132" s="496"/>
      <c r="G132" s="766"/>
      <c r="H132" s="768"/>
      <c r="I132" s="770"/>
      <c r="J132" s="574"/>
      <c r="K132" s="35" t="s">
        <v>153</v>
      </c>
      <c r="L132" s="40"/>
      <c r="M132" s="475"/>
      <c r="N132" s="41">
        <v>7</v>
      </c>
      <c r="O132" s="257"/>
      <c r="R132" s="257"/>
      <c r="S132" s="257"/>
    </row>
    <row r="133" spans="1:19" ht="29.25" customHeight="1" x14ac:dyDescent="0.2">
      <c r="A133" s="53"/>
      <c r="B133" s="25"/>
      <c r="C133" s="293"/>
      <c r="D133" s="725"/>
      <c r="E133" s="175"/>
      <c r="F133" s="496"/>
      <c r="G133" s="767"/>
      <c r="H133" s="769"/>
      <c r="I133" s="771"/>
      <c r="J133" s="253"/>
      <c r="K133" s="491" t="s">
        <v>154</v>
      </c>
      <c r="L133" s="40"/>
      <c r="M133" s="475"/>
      <c r="N133" s="41">
        <v>7</v>
      </c>
      <c r="O133" s="257"/>
      <c r="R133" s="257"/>
    </row>
    <row r="134" spans="1:19" ht="39.75" customHeight="1" thickBot="1" x14ac:dyDescent="0.25">
      <c r="A134" s="58"/>
      <c r="B134" s="16"/>
      <c r="C134" s="165"/>
      <c r="D134" s="726"/>
      <c r="E134" s="348"/>
      <c r="F134" s="494"/>
      <c r="G134" s="308" t="s">
        <v>21</v>
      </c>
      <c r="H134" s="61">
        <f>SUM(H130:H133)</f>
        <v>0</v>
      </c>
      <c r="I134" s="207">
        <f>SUM(I130:I133)</f>
        <v>10</v>
      </c>
      <c r="J134" s="208">
        <f>SUM(J130:J133)</f>
        <v>30.7</v>
      </c>
      <c r="K134" s="491" t="s">
        <v>155</v>
      </c>
      <c r="L134" s="414"/>
      <c r="M134" s="476"/>
      <c r="N134" s="213">
        <v>2000</v>
      </c>
      <c r="Q134" s="257"/>
    </row>
    <row r="135" spans="1:19" ht="20.25" customHeight="1" x14ac:dyDescent="0.2">
      <c r="A135" s="47" t="s">
        <v>16</v>
      </c>
      <c r="B135" s="17" t="s">
        <v>27</v>
      </c>
      <c r="C135" s="72" t="s">
        <v>22</v>
      </c>
      <c r="D135" s="772" t="s">
        <v>100</v>
      </c>
      <c r="E135" s="774" t="s">
        <v>101</v>
      </c>
      <c r="F135" s="166" t="s">
        <v>23</v>
      </c>
      <c r="G135" s="304" t="s">
        <v>20</v>
      </c>
      <c r="H135" s="512">
        <v>148</v>
      </c>
      <c r="I135" s="221">
        <v>730</v>
      </c>
      <c r="J135" s="391">
        <v>150</v>
      </c>
      <c r="K135" s="349"/>
      <c r="L135" s="350"/>
      <c r="M135" s="412"/>
      <c r="N135" s="411"/>
      <c r="Q135" s="257"/>
      <c r="R135" s="257"/>
      <c r="S135" s="257"/>
    </row>
    <row r="136" spans="1:19" ht="20.25" customHeight="1" x14ac:dyDescent="0.2">
      <c r="A136" s="53"/>
      <c r="B136" s="25"/>
      <c r="C136" s="32"/>
      <c r="D136" s="773"/>
      <c r="E136" s="775"/>
      <c r="F136" s="161"/>
      <c r="G136" s="305"/>
      <c r="H136" s="562"/>
      <c r="I136" s="396"/>
      <c r="J136" s="625"/>
      <c r="K136" s="351"/>
      <c r="L136" s="352"/>
      <c r="M136" s="353"/>
      <c r="N136" s="354"/>
      <c r="Q136" s="257"/>
      <c r="R136" s="257"/>
      <c r="S136" s="257"/>
    </row>
    <row r="137" spans="1:19" ht="39.75" customHeight="1" x14ac:dyDescent="0.2">
      <c r="A137" s="53"/>
      <c r="B137" s="25"/>
      <c r="C137" s="32"/>
      <c r="D137" s="355" t="s">
        <v>189</v>
      </c>
      <c r="E137" s="284" t="s">
        <v>19</v>
      </c>
      <c r="F137" s="167"/>
      <c r="G137" s="561"/>
      <c r="H137" s="571"/>
      <c r="I137" s="570"/>
      <c r="J137" s="626"/>
      <c r="K137" s="356" t="s">
        <v>42</v>
      </c>
      <c r="L137" s="362">
        <v>1</v>
      </c>
      <c r="M137" s="358"/>
      <c r="N137" s="359"/>
    </row>
    <row r="138" spans="1:19" ht="28.5" customHeight="1" x14ac:dyDescent="0.2">
      <c r="A138" s="53"/>
      <c r="B138" s="25"/>
      <c r="C138" s="32"/>
      <c r="D138" s="782" t="s">
        <v>102</v>
      </c>
      <c r="E138" s="164"/>
      <c r="F138" s="167"/>
      <c r="G138" s="784"/>
      <c r="H138" s="786"/>
      <c r="I138" s="788"/>
      <c r="J138" s="254"/>
      <c r="K138" s="361" t="s">
        <v>103</v>
      </c>
      <c r="L138" s="362">
        <v>1</v>
      </c>
      <c r="M138" s="358">
        <v>1</v>
      </c>
      <c r="N138" s="359">
        <v>1</v>
      </c>
      <c r="O138" s="271"/>
    </row>
    <row r="139" spans="1:19" ht="42.75" customHeight="1" x14ac:dyDescent="0.2">
      <c r="A139" s="53"/>
      <c r="B139" s="25"/>
      <c r="C139" s="32"/>
      <c r="D139" s="783"/>
      <c r="E139" s="164"/>
      <c r="F139" s="167"/>
      <c r="G139" s="784"/>
      <c r="H139" s="786"/>
      <c r="I139" s="788"/>
      <c r="J139" s="254"/>
      <c r="K139" s="361" t="s">
        <v>104</v>
      </c>
      <c r="L139" s="363">
        <v>31450</v>
      </c>
      <c r="M139" s="364">
        <v>33400</v>
      </c>
      <c r="N139" s="365">
        <v>33400</v>
      </c>
      <c r="O139" s="271"/>
    </row>
    <row r="140" spans="1:19" ht="30.75" customHeight="1" x14ac:dyDescent="0.2">
      <c r="A140" s="53"/>
      <c r="B140" s="25"/>
      <c r="C140" s="32"/>
      <c r="D140" s="783"/>
      <c r="E140" s="164"/>
      <c r="F140" s="167"/>
      <c r="G140" s="784"/>
      <c r="H140" s="786"/>
      <c r="I140" s="788"/>
      <c r="J140" s="254"/>
      <c r="K140" s="361" t="s">
        <v>105</v>
      </c>
      <c r="L140" s="366">
        <v>5240</v>
      </c>
      <c r="M140" s="358">
        <v>5578</v>
      </c>
      <c r="N140" s="359">
        <v>5578</v>
      </c>
      <c r="O140" s="271"/>
    </row>
    <row r="141" spans="1:19" ht="28.5" customHeight="1" x14ac:dyDescent="0.2">
      <c r="A141" s="53"/>
      <c r="B141" s="25"/>
      <c r="C141" s="32"/>
      <c r="D141" s="783"/>
      <c r="E141" s="164"/>
      <c r="F141" s="167"/>
      <c r="G141" s="784"/>
      <c r="H141" s="786"/>
      <c r="I141" s="788"/>
      <c r="J141" s="254"/>
      <c r="K141" s="360" t="s">
        <v>156</v>
      </c>
      <c r="L141" s="367">
        <v>1</v>
      </c>
      <c r="M141" s="368">
        <v>1</v>
      </c>
      <c r="N141" s="369">
        <v>1</v>
      </c>
      <c r="O141" s="271"/>
    </row>
    <row r="142" spans="1:19" ht="30.75" customHeight="1" x14ac:dyDescent="0.2">
      <c r="A142" s="53"/>
      <c r="B142" s="25"/>
      <c r="C142" s="293"/>
      <c r="D142" s="782" t="s">
        <v>186</v>
      </c>
      <c r="E142" s="164"/>
      <c r="F142" s="167"/>
      <c r="G142" s="784"/>
      <c r="H142" s="786"/>
      <c r="I142" s="788"/>
      <c r="J142" s="254"/>
      <c r="K142" s="370" t="s">
        <v>190</v>
      </c>
      <c r="L142" s="502">
        <v>70</v>
      </c>
      <c r="M142" s="371">
        <v>100</v>
      </c>
      <c r="N142" s="365"/>
      <c r="O142" s="271"/>
      <c r="Q142" s="257"/>
    </row>
    <row r="143" spans="1:19" ht="18.75" customHeight="1" x14ac:dyDescent="0.2">
      <c r="A143" s="53"/>
      <c r="B143" s="25"/>
      <c r="C143" s="293"/>
      <c r="D143" s="783"/>
      <c r="E143" s="164"/>
      <c r="F143" s="167"/>
      <c r="G143" s="784"/>
      <c r="H143" s="786"/>
      <c r="I143" s="788"/>
      <c r="J143" s="254"/>
      <c r="K143" s="370" t="s">
        <v>201</v>
      </c>
      <c r="L143" s="502"/>
      <c r="M143" s="371">
        <v>4500</v>
      </c>
      <c r="N143" s="365"/>
      <c r="O143" s="271"/>
      <c r="Q143" s="257"/>
    </row>
    <row r="144" spans="1:19" ht="42.75" customHeight="1" x14ac:dyDescent="0.2">
      <c r="A144" s="53"/>
      <c r="B144" s="25"/>
      <c r="C144" s="293"/>
      <c r="D144" s="783"/>
      <c r="E144" s="164"/>
      <c r="F144" s="167"/>
      <c r="G144" s="784"/>
      <c r="H144" s="786"/>
      <c r="I144" s="788"/>
      <c r="J144" s="254"/>
      <c r="K144" s="370" t="s">
        <v>157</v>
      </c>
      <c r="L144" s="378"/>
      <c r="M144" s="371">
        <v>100</v>
      </c>
      <c r="N144" s="365"/>
      <c r="O144" s="271"/>
      <c r="Q144" s="257"/>
    </row>
    <row r="145" spans="1:20" ht="17.25" customHeight="1" x14ac:dyDescent="0.2">
      <c r="A145" s="53"/>
      <c r="B145" s="25"/>
      <c r="C145" s="293"/>
      <c r="D145" s="782" t="s">
        <v>158</v>
      </c>
      <c r="E145" s="164"/>
      <c r="F145" s="167"/>
      <c r="G145" s="561"/>
      <c r="H145" s="562"/>
      <c r="I145" s="563"/>
      <c r="J145" s="254"/>
      <c r="K145" s="356" t="s">
        <v>159</v>
      </c>
      <c r="L145" s="357"/>
      <c r="M145" s="477">
        <v>25</v>
      </c>
      <c r="N145" s="379">
        <v>50</v>
      </c>
      <c r="O145" s="271"/>
      <c r="Q145" s="257"/>
      <c r="R145" s="257"/>
    </row>
    <row r="146" spans="1:20" ht="41.25" customHeight="1" x14ac:dyDescent="0.2">
      <c r="A146" s="53"/>
      <c r="B146" s="25"/>
      <c r="C146" s="293"/>
      <c r="D146" s="783"/>
      <c r="E146" s="164"/>
      <c r="F146" s="167"/>
      <c r="G146" s="561"/>
      <c r="H146" s="562"/>
      <c r="I146" s="563"/>
      <c r="J146" s="254"/>
      <c r="K146" s="410" t="s">
        <v>160</v>
      </c>
      <c r="L146" s="380">
        <v>1</v>
      </c>
      <c r="M146" s="381"/>
      <c r="N146" s="382"/>
      <c r="O146" s="271"/>
      <c r="Q146" s="257"/>
      <c r="R146" s="257"/>
    </row>
    <row r="147" spans="1:20" ht="28.5" customHeight="1" x14ac:dyDescent="0.2">
      <c r="A147" s="53"/>
      <c r="B147" s="25"/>
      <c r="C147" s="293"/>
      <c r="D147" s="782" t="s">
        <v>106</v>
      </c>
      <c r="E147" s="164"/>
      <c r="F147" s="167"/>
      <c r="G147" s="784"/>
      <c r="H147" s="786"/>
      <c r="I147" s="788"/>
      <c r="J147" s="254"/>
      <c r="K147" s="372" t="s">
        <v>107</v>
      </c>
      <c r="L147" s="362"/>
      <c r="M147" s="373">
        <v>1</v>
      </c>
      <c r="N147" s="374"/>
      <c r="O147" s="271"/>
      <c r="Q147" s="257"/>
      <c r="R147" s="257"/>
    </row>
    <row r="148" spans="1:20" ht="43.5" customHeight="1" x14ac:dyDescent="0.2">
      <c r="A148" s="53"/>
      <c r="B148" s="25"/>
      <c r="C148" s="293"/>
      <c r="D148" s="783"/>
      <c r="E148" s="164"/>
      <c r="F148" s="167"/>
      <c r="G148" s="785"/>
      <c r="H148" s="787"/>
      <c r="I148" s="789"/>
      <c r="J148" s="392"/>
      <c r="K148" s="375" t="s">
        <v>108</v>
      </c>
      <c r="L148" s="362">
        <v>1</v>
      </c>
      <c r="M148" s="358"/>
      <c r="N148" s="359"/>
      <c r="O148" s="271"/>
      <c r="Q148" s="257"/>
      <c r="R148" s="257"/>
      <c r="T148" s="257"/>
    </row>
    <row r="149" spans="1:20" ht="15.75" customHeight="1" thickBot="1" x14ac:dyDescent="0.25">
      <c r="A149" s="58"/>
      <c r="B149" s="16"/>
      <c r="C149" s="165"/>
      <c r="D149" s="238"/>
      <c r="E149" s="236"/>
      <c r="F149" s="167"/>
      <c r="G149" s="306" t="s">
        <v>21</v>
      </c>
      <c r="H149" s="61">
        <f>SUM(H135:H148)</f>
        <v>148</v>
      </c>
      <c r="I149" s="207">
        <f t="shared" ref="I149:J149" si="2">SUM(I135:I148)</f>
        <v>730</v>
      </c>
      <c r="J149" s="206">
        <f t="shared" si="2"/>
        <v>150</v>
      </c>
      <c r="K149" s="409" t="s">
        <v>164</v>
      </c>
      <c r="L149" s="405"/>
      <c r="M149" s="406">
        <v>1</v>
      </c>
      <c r="N149" s="407"/>
      <c r="R149" s="257"/>
    </row>
    <row r="150" spans="1:20" ht="27" customHeight="1" x14ac:dyDescent="0.2">
      <c r="A150" s="47" t="s">
        <v>16</v>
      </c>
      <c r="B150" s="17" t="s">
        <v>27</v>
      </c>
      <c r="C150" s="72" t="s">
        <v>27</v>
      </c>
      <c r="D150" s="490" t="s">
        <v>161</v>
      </c>
      <c r="E150" s="178"/>
      <c r="F150" s="796">
        <v>2</v>
      </c>
      <c r="G150" s="304" t="s">
        <v>20</v>
      </c>
      <c r="H150" s="512">
        <v>11</v>
      </c>
      <c r="I150" s="222">
        <v>10</v>
      </c>
      <c r="J150" s="223">
        <v>10</v>
      </c>
      <c r="K150" s="377" t="s">
        <v>165</v>
      </c>
      <c r="L150" s="383">
        <v>4</v>
      </c>
      <c r="M150" s="384">
        <v>4</v>
      </c>
      <c r="N150" s="385">
        <v>4</v>
      </c>
      <c r="Q150" s="257"/>
      <c r="S150" s="257"/>
    </row>
    <row r="151" spans="1:20" ht="30" customHeight="1" x14ac:dyDescent="0.2">
      <c r="A151" s="53"/>
      <c r="B151" s="25"/>
      <c r="C151" s="32"/>
      <c r="D151" s="288"/>
      <c r="E151" s="289"/>
      <c r="F151" s="797"/>
      <c r="G151" s="305"/>
      <c r="H151" s="505"/>
      <c r="I151" s="397"/>
      <c r="J151" s="290"/>
      <c r="K151" s="292" t="s">
        <v>162</v>
      </c>
      <c r="L151" s="386">
        <v>100</v>
      </c>
      <c r="M151" s="291">
        <v>110</v>
      </c>
      <c r="N151" s="387">
        <v>120</v>
      </c>
      <c r="Q151" s="257"/>
      <c r="S151" s="257"/>
    </row>
    <row r="152" spans="1:20" ht="16.5" customHeight="1" x14ac:dyDescent="0.2">
      <c r="A152" s="53"/>
      <c r="B152" s="25"/>
      <c r="C152" s="32"/>
      <c r="D152" s="288"/>
      <c r="E152" s="376"/>
      <c r="F152" s="797"/>
      <c r="G152" s="305"/>
      <c r="H152" s="505"/>
      <c r="I152" s="397"/>
      <c r="J152" s="290"/>
      <c r="K152" s="292" t="s">
        <v>166</v>
      </c>
      <c r="L152" s="386">
        <v>1</v>
      </c>
      <c r="M152" s="291"/>
      <c r="N152" s="387"/>
      <c r="Q152" s="257"/>
      <c r="S152" s="257"/>
    </row>
    <row r="153" spans="1:20" ht="29.25" customHeight="1" x14ac:dyDescent="0.2">
      <c r="A153" s="53"/>
      <c r="B153" s="25"/>
      <c r="C153" s="32"/>
      <c r="D153" s="179"/>
      <c r="E153" s="160"/>
      <c r="F153" s="797"/>
      <c r="G153" s="325"/>
      <c r="H153" s="445"/>
      <c r="I153" s="248"/>
      <c r="J153" s="393"/>
      <c r="K153" s="292" t="s">
        <v>163</v>
      </c>
      <c r="L153" s="388">
        <v>1</v>
      </c>
      <c r="M153" s="291"/>
      <c r="N153" s="387"/>
      <c r="Q153" s="257"/>
      <c r="R153" s="257"/>
      <c r="T153" s="257"/>
    </row>
    <row r="154" spans="1:20" ht="15.75" customHeight="1" thickBot="1" x14ac:dyDescent="0.25">
      <c r="A154" s="58"/>
      <c r="B154" s="16"/>
      <c r="C154" s="165"/>
      <c r="D154" s="238"/>
      <c r="E154" s="236"/>
      <c r="F154" s="798"/>
      <c r="G154" s="306" t="s">
        <v>21</v>
      </c>
      <c r="H154" s="458">
        <f>SUM(H150:H153)</f>
        <v>11</v>
      </c>
      <c r="I154" s="465">
        <f>SUM(I150:I153)</f>
        <v>10</v>
      </c>
      <c r="J154" s="247">
        <f>SUM(J150:J153)</f>
        <v>10</v>
      </c>
      <c r="K154" s="409" t="s">
        <v>164</v>
      </c>
      <c r="L154" s="405"/>
      <c r="M154" s="406">
        <v>1</v>
      </c>
      <c r="N154" s="407"/>
      <c r="R154" s="257"/>
    </row>
    <row r="155" spans="1:20" ht="14.25" customHeight="1" thickBot="1" x14ac:dyDescent="0.25">
      <c r="A155" s="15" t="s">
        <v>16</v>
      </c>
      <c r="B155" s="408" t="s">
        <v>27</v>
      </c>
      <c r="C155" s="749" t="s">
        <v>46</v>
      </c>
      <c r="D155" s="750"/>
      <c r="E155" s="750"/>
      <c r="F155" s="750"/>
      <c r="G155" s="750"/>
      <c r="H155" s="180">
        <f>H154+H134+H149</f>
        <v>159</v>
      </c>
      <c r="I155" s="219">
        <f t="shared" ref="I155:J155" si="3">I154+I134+I149</f>
        <v>750</v>
      </c>
      <c r="J155" s="547">
        <f t="shared" si="3"/>
        <v>190.7</v>
      </c>
      <c r="K155" s="809"/>
      <c r="L155" s="810"/>
      <c r="M155" s="810"/>
      <c r="N155" s="811"/>
    </row>
    <row r="156" spans="1:20" ht="14.25" customHeight="1" thickBot="1" x14ac:dyDescent="0.25">
      <c r="A156" s="15" t="s">
        <v>16</v>
      </c>
      <c r="B156" s="799" t="s">
        <v>109</v>
      </c>
      <c r="C156" s="800"/>
      <c r="D156" s="800"/>
      <c r="E156" s="800"/>
      <c r="F156" s="800"/>
      <c r="G156" s="800"/>
      <c r="H156" s="468">
        <f>+H155+H128+H47</f>
        <v>11396.1</v>
      </c>
      <c r="I156" s="466">
        <f>+I155+I128+I47</f>
        <v>8890.2999999999993</v>
      </c>
      <c r="J156" s="394">
        <f>+J155+J128+J47</f>
        <v>8769.5999999999985</v>
      </c>
      <c r="K156" s="801"/>
      <c r="L156" s="802"/>
      <c r="M156" s="802"/>
      <c r="N156" s="803"/>
    </row>
    <row r="157" spans="1:20" ht="14.25" customHeight="1" thickBot="1" x14ac:dyDescent="0.25">
      <c r="A157" s="181" t="s">
        <v>41</v>
      </c>
      <c r="B157" s="804" t="s">
        <v>110</v>
      </c>
      <c r="C157" s="805"/>
      <c r="D157" s="805"/>
      <c r="E157" s="805"/>
      <c r="F157" s="805"/>
      <c r="G157" s="805"/>
      <c r="H157" s="469">
        <f t="shared" ref="H157:J157" si="4">+H156</f>
        <v>11396.1</v>
      </c>
      <c r="I157" s="467">
        <f t="shared" si="4"/>
        <v>8890.2999999999993</v>
      </c>
      <c r="J157" s="395">
        <f t="shared" si="4"/>
        <v>8769.5999999999985</v>
      </c>
      <c r="K157" s="806"/>
      <c r="L157" s="807"/>
      <c r="M157" s="807"/>
      <c r="N157" s="808"/>
    </row>
    <row r="158" spans="1:20" ht="24.75" customHeight="1" thickBot="1" x14ac:dyDescent="0.25">
      <c r="A158" s="812" t="s">
        <v>111</v>
      </c>
      <c r="B158" s="812"/>
      <c r="C158" s="812"/>
      <c r="D158" s="812"/>
      <c r="E158" s="812"/>
      <c r="F158" s="812"/>
      <c r="G158" s="812"/>
      <c r="H158" s="812"/>
      <c r="I158" s="812"/>
      <c r="J158" s="812"/>
      <c r="K158" s="182"/>
      <c r="L158" s="183"/>
      <c r="M158" s="183"/>
      <c r="N158" s="183"/>
    </row>
    <row r="159" spans="1:20" ht="63.75" customHeight="1" x14ac:dyDescent="0.2">
      <c r="A159" s="820" t="s">
        <v>112</v>
      </c>
      <c r="B159" s="821"/>
      <c r="C159" s="821"/>
      <c r="D159" s="821"/>
      <c r="E159" s="821"/>
      <c r="F159" s="821"/>
      <c r="G159" s="821"/>
      <c r="H159" s="446" t="s">
        <v>113</v>
      </c>
      <c r="I159" s="401" t="s">
        <v>114</v>
      </c>
      <c r="J159" s="398" t="s">
        <v>131</v>
      </c>
      <c r="K159" s="499"/>
      <c r="L159" s="792"/>
      <c r="M159" s="792"/>
      <c r="N159" s="792"/>
    </row>
    <row r="160" spans="1:20" ht="15.75" customHeight="1" x14ac:dyDescent="0.2">
      <c r="A160" s="790" t="s">
        <v>115</v>
      </c>
      <c r="B160" s="791"/>
      <c r="C160" s="791"/>
      <c r="D160" s="791"/>
      <c r="E160" s="791"/>
      <c r="F160" s="791"/>
      <c r="G160" s="791"/>
      <c r="H160" s="471">
        <f>SUM(H161:H170)</f>
        <v>10979.5</v>
      </c>
      <c r="I160" s="470">
        <f>SUM(I161:I170)</f>
        <v>8890.2999999999993</v>
      </c>
      <c r="J160" s="399">
        <f>SUM(J161:J170)</f>
        <v>8569.5999999999985</v>
      </c>
      <c r="K160" s="499"/>
      <c r="L160" s="792"/>
      <c r="M160" s="792"/>
      <c r="N160" s="792"/>
    </row>
    <row r="161" spans="1:19" ht="13.5" customHeight="1" x14ac:dyDescent="0.2">
      <c r="A161" s="793" t="s">
        <v>116</v>
      </c>
      <c r="B161" s="794"/>
      <c r="C161" s="794"/>
      <c r="D161" s="794"/>
      <c r="E161" s="794"/>
      <c r="F161" s="794"/>
      <c r="G161" s="794"/>
      <c r="H161" s="148">
        <f>SUMIF(G14:G154,"sb",H14:H154)</f>
        <v>7491.2</v>
      </c>
      <c r="I161" s="224">
        <f>SUMIF(G14:G154,"sb",I14:I154)</f>
        <v>8200.9</v>
      </c>
      <c r="J161" s="145">
        <f>SUMIF(G14:G154,"sb",J14:J154)</f>
        <v>7876.1999999999989</v>
      </c>
      <c r="K161" s="500"/>
      <c r="L161" s="795"/>
      <c r="M161" s="795"/>
      <c r="N161" s="795"/>
    </row>
    <row r="162" spans="1:19" ht="13.5" customHeight="1" x14ac:dyDescent="0.2">
      <c r="A162" s="793" t="s">
        <v>191</v>
      </c>
      <c r="B162" s="794"/>
      <c r="C162" s="794"/>
      <c r="D162" s="794"/>
      <c r="E162" s="794"/>
      <c r="F162" s="794"/>
      <c r="G162" s="794"/>
      <c r="H162" s="148">
        <f>SUMIF(G14:G154,"sb(l)",H14:H154)</f>
        <v>133.30000000000001</v>
      </c>
      <c r="I162" s="224"/>
      <c r="J162" s="145"/>
      <c r="K162" s="500"/>
      <c r="L162" s="500"/>
      <c r="M162" s="500"/>
      <c r="N162" s="500"/>
    </row>
    <row r="163" spans="1:19" ht="13.5" customHeight="1" x14ac:dyDescent="0.2">
      <c r="A163" s="793" t="s">
        <v>174</v>
      </c>
      <c r="B163" s="794"/>
      <c r="C163" s="794"/>
      <c r="D163" s="794"/>
      <c r="E163" s="794"/>
      <c r="F163" s="794"/>
      <c r="G163" s="794"/>
      <c r="H163" s="148">
        <f>SUMIF(G15:G155,"sb(P)",H15:H155)</f>
        <v>939.1</v>
      </c>
      <c r="I163" s="224"/>
      <c r="J163" s="145"/>
      <c r="K163" s="500"/>
      <c r="L163" s="500"/>
      <c r="M163" s="500"/>
      <c r="N163" s="500"/>
    </row>
    <row r="164" spans="1:19" ht="28.5" customHeight="1" x14ac:dyDescent="0.2">
      <c r="A164" s="818" t="s">
        <v>128</v>
      </c>
      <c r="B164" s="819"/>
      <c r="C164" s="819"/>
      <c r="D164" s="819"/>
      <c r="E164" s="819"/>
      <c r="F164" s="819"/>
      <c r="G164" s="819"/>
      <c r="H164" s="148">
        <f>SUMIF(G14:G154,"sb(es)",H14:H154)</f>
        <v>1745.3</v>
      </c>
      <c r="I164" s="224">
        <f>SUMIF(G16:G154,"sb(es)",I16:I154)</f>
        <v>0</v>
      </c>
      <c r="J164" s="145">
        <f>SUMIF(G16:G154,"sb(es)",J16:J154)</f>
        <v>0</v>
      </c>
      <c r="K164" s="500"/>
      <c r="L164" s="500"/>
      <c r="M164" s="500"/>
      <c r="N164" s="500"/>
    </row>
    <row r="165" spans="1:19" ht="27.75" customHeight="1" x14ac:dyDescent="0.2">
      <c r="A165" s="818" t="s">
        <v>117</v>
      </c>
      <c r="B165" s="819"/>
      <c r="C165" s="819"/>
      <c r="D165" s="819"/>
      <c r="E165" s="819"/>
      <c r="F165" s="819"/>
      <c r="G165" s="819"/>
      <c r="H165" s="148">
        <f>SUMIF(G15:G155,"sb(esa)",H15:H155)</f>
        <v>6.7</v>
      </c>
      <c r="I165" s="224">
        <f>SUMIF(G15:G155,"sb(esa)",I15:I155)</f>
        <v>0</v>
      </c>
      <c r="J165" s="145">
        <f>SUMIF(G15:G155,"sb(esa)",J15:J155)</f>
        <v>0</v>
      </c>
      <c r="K165" s="500"/>
      <c r="L165" s="500"/>
      <c r="M165" s="500"/>
      <c r="N165" s="500"/>
    </row>
    <row r="166" spans="1:19" ht="14.25" customHeight="1" x14ac:dyDescent="0.2">
      <c r="A166" s="793" t="s">
        <v>118</v>
      </c>
      <c r="B166" s="794"/>
      <c r="C166" s="794"/>
      <c r="D166" s="794"/>
      <c r="E166" s="794"/>
      <c r="F166" s="794"/>
      <c r="G166" s="794"/>
      <c r="H166" s="148"/>
      <c r="I166" s="224"/>
      <c r="J166" s="145"/>
      <c r="K166" s="500"/>
      <c r="L166" s="500"/>
      <c r="M166" s="500"/>
      <c r="N166" s="500"/>
    </row>
    <row r="167" spans="1:19" ht="14.25" customHeight="1" x14ac:dyDescent="0.2">
      <c r="A167" s="793" t="s">
        <v>119</v>
      </c>
      <c r="B167" s="794"/>
      <c r="C167" s="794"/>
      <c r="D167" s="794"/>
      <c r="E167" s="794"/>
      <c r="F167" s="794"/>
      <c r="G167" s="794"/>
      <c r="H167" s="148">
        <f>SUMIF(G14:G148,"sb(vr)",H14:H148)</f>
        <v>234.9</v>
      </c>
      <c r="I167" s="224">
        <f>SUMIF(G14:G148,"sb(vr)",I14:I148)</f>
        <v>246.1</v>
      </c>
      <c r="J167" s="145">
        <f>SUMIF(G14:G148,"sb(vr)",J14:J148)</f>
        <v>246.1</v>
      </c>
      <c r="K167" s="275"/>
      <c r="L167" s="500"/>
      <c r="M167" s="500"/>
      <c r="N167" s="500"/>
    </row>
    <row r="168" spans="1:19" ht="14.25" customHeight="1" x14ac:dyDescent="0.2">
      <c r="A168" s="793" t="s">
        <v>125</v>
      </c>
      <c r="B168" s="794"/>
      <c r="C168" s="794"/>
      <c r="D168" s="794"/>
      <c r="E168" s="794"/>
      <c r="F168" s="794"/>
      <c r="G168" s="794"/>
      <c r="H168" s="148"/>
      <c r="I168" s="224"/>
      <c r="J168" s="145"/>
      <c r="K168" s="275"/>
      <c r="L168" s="500"/>
      <c r="M168" s="500"/>
      <c r="N168" s="500"/>
    </row>
    <row r="169" spans="1:19" ht="15" customHeight="1" x14ac:dyDescent="0.2">
      <c r="A169" s="818" t="s">
        <v>120</v>
      </c>
      <c r="B169" s="819"/>
      <c r="C169" s="819"/>
      <c r="D169" s="819"/>
      <c r="E169" s="819"/>
      <c r="F169" s="819"/>
      <c r="G169" s="819"/>
      <c r="H169" s="185">
        <f>SUMIF(G18:G148,"sb(sp)",H18:H148)</f>
        <v>429</v>
      </c>
      <c r="I169" s="225">
        <f>SUMIF(G18:G148,"sb(sp)",I18:I148)</f>
        <v>443.3</v>
      </c>
      <c r="J169" s="249">
        <f>SUMIF(G18:G148,"sb(sp)",J18:J148)</f>
        <v>447.3</v>
      </c>
      <c r="K169" s="184"/>
      <c r="L169" s="795"/>
      <c r="M169" s="795"/>
      <c r="N169" s="795"/>
    </row>
    <row r="170" spans="1:19" x14ac:dyDescent="0.2">
      <c r="A170" s="818" t="s">
        <v>121</v>
      </c>
      <c r="B170" s="819"/>
      <c r="C170" s="819"/>
      <c r="D170" s="819"/>
      <c r="E170" s="819"/>
      <c r="F170" s="819"/>
      <c r="G170" s="819"/>
      <c r="H170" s="185">
        <f>SUMIF(G18:G148,"sb(spl)",H18:H148)</f>
        <v>0</v>
      </c>
      <c r="I170" s="216">
        <f>SUMIF(G18:G148,"sb(spl)",I18:I148)</f>
        <v>0</v>
      </c>
      <c r="J170" s="217">
        <f>SUMIF(G18:G148,"sb(spl)",J18:J148)</f>
        <v>0</v>
      </c>
      <c r="K170" s="184"/>
      <c r="L170" s="500"/>
      <c r="M170" s="500"/>
      <c r="N170" s="500"/>
    </row>
    <row r="171" spans="1:19" x14ac:dyDescent="0.2">
      <c r="A171" s="790" t="s">
        <v>122</v>
      </c>
      <c r="B171" s="791"/>
      <c r="C171" s="791"/>
      <c r="D171" s="791"/>
      <c r="E171" s="791"/>
      <c r="F171" s="791"/>
      <c r="G171" s="791"/>
      <c r="H171" s="581">
        <f>SUM(H172:H173)</f>
        <v>416.6</v>
      </c>
      <c r="I171" s="402">
        <f>SUM(I172:I173)</f>
        <v>0</v>
      </c>
      <c r="J171" s="400">
        <f>SUM(J172:J173)</f>
        <v>200</v>
      </c>
      <c r="K171" s="499"/>
      <c r="L171" s="792"/>
      <c r="M171" s="792"/>
      <c r="N171" s="792"/>
    </row>
    <row r="172" spans="1:19" x14ac:dyDescent="0.2">
      <c r="A172" s="793" t="s">
        <v>123</v>
      </c>
      <c r="B172" s="794"/>
      <c r="C172" s="794"/>
      <c r="D172" s="794"/>
      <c r="E172" s="794"/>
      <c r="F172" s="794"/>
      <c r="G172" s="794"/>
      <c r="H172" s="148">
        <f>SUMIF(G18:G148,"es",H18:H148)</f>
        <v>370</v>
      </c>
      <c r="I172" s="224">
        <f>SUMIF(G18:G148,"es",I18:I148)</f>
        <v>0</v>
      </c>
      <c r="J172" s="145">
        <f>SUMIF(G18:G148,"es",J18:J148)</f>
        <v>0</v>
      </c>
      <c r="K172" s="500"/>
      <c r="L172" s="795"/>
      <c r="M172" s="795"/>
      <c r="N172" s="795"/>
    </row>
    <row r="173" spans="1:19" x14ac:dyDescent="0.2">
      <c r="A173" s="793" t="s">
        <v>124</v>
      </c>
      <c r="B173" s="794"/>
      <c r="C173" s="794"/>
      <c r="D173" s="794"/>
      <c r="E173" s="794"/>
      <c r="F173" s="794"/>
      <c r="G173" s="794"/>
      <c r="H173" s="255">
        <f>SUMIF(G18:G141,"kt",H18:H141)</f>
        <v>46.6</v>
      </c>
      <c r="I173" s="251">
        <f>SUMIF(G18:G141,"kt",I18:I141)</f>
        <v>0</v>
      </c>
      <c r="J173" s="250">
        <f>SUMIF(G18:G141,"kt",J18:J141)</f>
        <v>200</v>
      </c>
      <c r="K173" s="500"/>
      <c r="L173" s="500"/>
      <c r="M173" s="500"/>
      <c r="N173" s="500"/>
      <c r="S173" s="257"/>
    </row>
    <row r="174" spans="1:19" ht="13.5" thickBot="1" x14ac:dyDescent="0.25">
      <c r="A174" s="816" t="s">
        <v>21</v>
      </c>
      <c r="B174" s="817"/>
      <c r="C174" s="817"/>
      <c r="D174" s="817"/>
      <c r="E174" s="817"/>
      <c r="F174" s="817"/>
      <c r="G174" s="817"/>
      <c r="H174" s="83">
        <f>H171+H160</f>
        <v>11396.1</v>
      </c>
      <c r="I174" s="211">
        <f>I171+I160</f>
        <v>8890.2999999999993</v>
      </c>
      <c r="J174" s="212">
        <f>J171+J160</f>
        <v>8769.5999999999985</v>
      </c>
      <c r="K174" s="499"/>
      <c r="L174" s="792"/>
      <c r="M174" s="792"/>
      <c r="N174" s="792"/>
    </row>
    <row r="175" spans="1:19" x14ac:dyDescent="0.2">
      <c r="A175" s="186"/>
      <c r="B175" s="187"/>
      <c r="C175" s="186"/>
      <c r="D175" s="188"/>
      <c r="K175" s="189"/>
      <c r="L175" s="795"/>
      <c r="M175" s="795"/>
      <c r="N175" s="795"/>
    </row>
    <row r="176" spans="1:19" x14ac:dyDescent="0.2">
      <c r="I176" s="443"/>
      <c r="K176" s="182"/>
    </row>
    <row r="177" spans="5:10" ht="16.5" customHeight="1" x14ac:dyDescent="0.2">
      <c r="E177" s="813" t="s">
        <v>129</v>
      </c>
      <c r="F177" s="813"/>
      <c r="G177" s="813"/>
      <c r="H177" s="813"/>
      <c r="I177" s="813"/>
      <c r="J177" s="498"/>
    </row>
  </sheetData>
  <mergeCells count="137">
    <mergeCell ref="E177:I177"/>
    <mergeCell ref="K98:K99"/>
    <mergeCell ref="D116:D117"/>
    <mergeCell ref="D126:D127"/>
    <mergeCell ref="A172:G172"/>
    <mergeCell ref="L172:N172"/>
    <mergeCell ref="A173:G173"/>
    <mergeCell ref="A174:G174"/>
    <mergeCell ref="L174:N174"/>
    <mergeCell ref="L175:N175"/>
    <mergeCell ref="A168:G168"/>
    <mergeCell ref="A169:G169"/>
    <mergeCell ref="L169:N169"/>
    <mergeCell ref="A170:G170"/>
    <mergeCell ref="A171:G171"/>
    <mergeCell ref="L171:N171"/>
    <mergeCell ref="A162:G162"/>
    <mergeCell ref="A163:G163"/>
    <mergeCell ref="A164:G164"/>
    <mergeCell ref="A165:G165"/>
    <mergeCell ref="A166:G166"/>
    <mergeCell ref="A167:G167"/>
    <mergeCell ref="A159:G159"/>
    <mergeCell ref="L159:N159"/>
    <mergeCell ref="A160:G160"/>
    <mergeCell ref="L160:N160"/>
    <mergeCell ref="A161:G161"/>
    <mergeCell ref="L161:N161"/>
    <mergeCell ref="F150:F154"/>
    <mergeCell ref="C155:G155"/>
    <mergeCell ref="B156:G156"/>
    <mergeCell ref="K156:N156"/>
    <mergeCell ref="B157:G157"/>
    <mergeCell ref="K157:N157"/>
    <mergeCell ref="K155:N155"/>
    <mergeCell ref="A158:J158"/>
    <mergeCell ref="D135:D136"/>
    <mergeCell ref="E135:E136"/>
    <mergeCell ref="E127:G127"/>
    <mergeCell ref="C128:G128"/>
    <mergeCell ref="K128:N128"/>
    <mergeCell ref="C129:N129"/>
    <mergeCell ref="E130:E131"/>
    <mergeCell ref="D145:D146"/>
    <mergeCell ref="D147:D148"/>
    <mergeCell ref="G147:G148"/>
    <mergeCell ref="H147:H148"/>
    <mergeCell ref="I147:I148"/>
    <mergeCell ref="D138:D141"/>
    <mergeCell ref="G138:G141"/>
    <mergeCell ref="H138:H141"/>
    <mergeCell ref="I138:I141"/>
    <mergeCell ref="D142:D144"/>
    <mergeCell ref="G142:G144"/>
    <mergeCell ref="H142:H144"/>
    <mergeCell ref="I142:I144"/>
    <mergeCell ref="K118:K119"/>
    <mergeCell ref="D124:D125"/>
    <mergeCell ref="K124:K125"/>
    <mergeCell ref="D111:D115"/>
    <mergeCell ref="E111:E115"/>
    <mergeCell ref="F116:F117"/>
    <mergeCell ref="D118:D120"/>
    <mergeCell ref="E118:E120"/>
    <mergeCell ref="D132:D134"/>
    <mergeCell ref="G132:G133"/>
    <mergeCell ref="H132:H133"/>
    <mergeCell ref="I132:I133"/>
    <mergeCell ref="K100:K101"/>
    <mergeCell ref="D102:D104"/>
    <mergeCell ref="D108:D110"/>
    <mergeCell ref="D93:D94"/>
    <mergeCell ref="D98:D99"/>
    <mergeCell ref="D100:D101"/>
    <mergeCell ref="D77:D78"/>
    <mergeCell ref="D79:D80"/>
    <mergeCell ref="D81:D83"/>
    <mergeCell ref="D90:D91"/>
    <mergeCell ref="D95:D96"/>
    <mergeCell ref="D69:D70"/>
    <mergeCell ref="D71:D72"/>
    <mergeCell ref="E71:E72"/>
    <mergeCell ref="K39:K40"/>
    <mergeCell ref="D73:D74"/>
    <mergeCell ref="D75:D76"/>
    <mergeCell ref="E75:E76"/>
    <mergeCell ref="D59:D60"/>
    <mergeCell ref="D61:D62"/>
    <mergeCell ref="D63:D64"/>
    <mergeCell ref="D65:D66"/>
    <mergeCell ref="D67:D68"/>
    <mergeCell ref="D53:D55"/>
    <mergeCell ref="K50:K51"/>
    <mergeCell ref="D56:D58"/>
    <mergeCell ref="D41:D42"/>
    <mergeCell ref="D43:D44"/>
    <mergeCell ref="C47:G47"/>
    <mergeCell ref="K47:N47"/>
    <mergeCell ref="C48:N48"/>
    <mergeCell ref="D49:D51"/>
    <mergeCell ref="D35:D36"/>
    <mergeCell ref="E35:E36"/>
    <mergeCell ref="F35:F36"/>
    <mergeCell ref="K35:K36"/>
    <mergeCell ref="A10:N10"/>
    <mergeCell ref="A11:N11"/>
    <mergeCell ref="B12:N12"/>
    <mergeCell ref="C13:N13"/>
    <mergeCell ref="A14:A17"/>
    <mergeCell ref="D14:D21"/>
    <mergeCell ref="K21:K22"/>
    <mergeCell ref="D23:D24"/>
    <mergeCell ref="D26:D27"/>
    <mergeCell ref="D30:D31"/>
    <mergeCell ref="D32:D34"/>
    <mergeCell ref="K33:K34"/>
    <mergeCell ref="K1:N1"/>
    <mergeCell ref="A2:N2"/>
    <mergeCell ref="A3:N3"/>
    <mergeCell ref="A4:N4"/>
    <mergeCell ref="L5:N5"/>
    <mergeCell ref="A6:A9"/>
    <mergeCell ref="B6:B9"/>
    <mergeCell ref="C6:C9"/>
    <mergeCell ref="D6:D9"/>
    <mergeCell ref="E6:E9"/>
    <mergeCell ref="J6:J9"/>
    <mergeCell ref="K6:N6"/>
    <mergeCell ref="K7:K9"/>
    <mergeCell ref="L7:N7"/>
    <mergeCell ref="L8:L9"/>
    <mergeCell ref="M8:M9"/>
    <mergeCell ref="N8:N9"/>
    <mergeCell ref="F6:F9"/>
    <mergeCell ref="G6:G9"/>
    <mergeCell ref="H6:H9"/>
    <mergeCell ref="I6:I9"/>
  </mergeCells>
  <printOptions horizontalCentered="1"/>
  <pageMargins left="0.70866141732283472" right="0.39370078740157483" top="0.39370078740157483" bottom="0.39370078740157483" header="0.31496062992125984" footer="0.31496062992125984"/>
  <pageSetup paperSize="9" scale="80" orientation="portrait" r:id="rId1"/>
  <rowBreaks count="2" manualBreakCount="2">
    <brk id="76" max="13" man="1"/>
    <brk id="107" max="13" man="1"/>
  </rowBreaks>
  <colBreaks count="1" manualBreakCount="1">
    <brk id="14"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2</vt:i4>
      </vt:variant>
    </vt:vector>
  </HeadingPairs>
  <TitlesOfParts>
    <vt:vector size="3" baseType="lpstr">
      <vt:lpstr>8 programa</vt:lpstr>
      <vt:lpstr>'8 programa'!Print_Area</vt:lpstr>
      <vt:lpstr>'8 programa'!Print_Titles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Audra Cepiene</cp:lastModifiedBy>
  <cp:lastPrinted>2018-12-19T11:57:04Z</cp:lastPrinted>
  <dcterms:created xsi:type="dcterms:W3CDTF">2018-01-02T18:30:38Z</dcterms:created>
  <dcterms:modified xsi:type="dcterms:W3CDTF">2018-12-19T11:58:49Z</dcterms:modified>
</cp:coreProperties>
</file>