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LUOSNIS\Kmsa\Strateginio planavimo skyrius\SVP PLANAI\2019-2021 SVP\SPRENDIMAS\"/>
    </mc:Choice>
  </mc:AlternateContent>
  <bookViews>
    <workbookView xWindow="30" yWindow="885" windowWidth="15480" windowHeight="10500" firstSheet="1" activeTab="1"/>
  </bookViews>
  <sheets>
    <sheet name="Lyginamasis variantas" sheetId="9" state="hidden" r:id="rId1"/>
    <sheet name="4 programa" sheetId="11" r:id="rId2"/>
    <sheet name="aiškinamoji lentelė " sheetId="10" state="hidden" r:id="rId3"/>
  </sheets>
  <definedNames>
    <definedName name="_xlnm.Print_Area" localSheetId="1">'4 programa'!$A$1:$N$70</definedName>
    <definedName name="_xlnm.Print_Area" localSheetId="2">'aiškinamoji lentelė '!$A$1:$R$77</definedName>
    <definedName name="_xlnm.Print_Area" localSheetId="0">'Lyginamasis variantas'!$A$1:$Q$65</definedName>
    <definedName name="_xlnm.Print_Titles" localSheetId="1">'4 programa'!$9:$11</definedName>
    <definedName name="_xlnm.Print_Titles" localSheetId="2">'aiškinamoji lentelė '!$6:$8</definedName>
    <definedName name="_xlnm.Print_Titles" localSheetId="0">'Lyginamasis variantas'!$7:$9</definedName>
  </definedNames>
  <calcPr calcId="162913" fullPrecision="0"/>
</workbook>
</file>

<file path=xl/calcChain.xml><?xml version="1.0" encoding="utf-8"?>
<calcChain xmlns="http://schemas.openxmlformats.org/spreadsheetml/2006/main">
  <c r="J65" i="11" l="1"/>
  <c r="I66" i="11"/>
  <c r="I65" i="11"/>
  <c r="I64" i="11"/>
  <c r="I52" i="11"/>
  <c r="J52" i="11"/>
  <c r="H52" i="11"/>
  <c r="H41" i="11"/>
  <c r="I41" i="11"/>
  <c r="J41" i="11"/>
  <c r="I29" i="11"/>
  <c r="I30" i="11" s="1"/>
  <c r="I31" i="11" s="1"/>
  <c r="J29" i="11"/>
  <c r="J30" i="11" s="1"/>
  <c r="J31" i="11" s="1"/>
  <c r="H29" i="11"/>
  <c r="J66" i="11"/>
  <c r="H66" i="11"/>
  <c r="H65" i="11"/>
  <c r="J64" i="11"/>
  <c r="H64" i="11"/>
  <c r="J62" i="11"/>
  <c r="I62" i="11"/>
  <c r="H62" i="11"/>
  <c r="J61" i="11"/>
  <c r="I61" i="11"/>
  <c r="H61" i="11"/>
  <c r="J60" i="11"/>
  <c r="I60" i="11"/>
  <c r="J53" i="11" l="1"/>
  <c r="J54" i="11" s="1"/>
  <c r="J55" i="11" s="1"/>
  <c r="H53" i="11"/>
  <c r="H54" i="11" s="1"/>
  <c r="I53" i="11"/>
  <c r="I54" i="11" s="1"/>
  <c r="I55" i="11" s="1"/>
  <c r="H30" i="11"/>
  <c r="H31" i="11" s="1"/>
  <c r="J59" i="11"/>
  <c r="J63" i="11"/>
  <c r="I59" i="11"/>
  <c r="H63" i="11"/>
  <c r="H60" i="11"/>
  <c r="H59" i="11" s="1"/>
  <c r="K38" i="10"/>
  <c r="K14" i="10"/>
  <c r="K19" i="10"/>
  <c r="J67" i="11" l="1"/>
  <c r="H55" i="11"/>
  <c r="H67" i="11"/>
  <c r="I63" i="11"/>
  <c r="I67" i="11" s="1"/>
  <c r="K42" i="10"/>
  <c r="J60" i="10" l="1"/>
  <c r="K60" i="10"/>
  <c r="K71" i="10" l="1"/>
  <c r="K69" i="10" l="1"/>
  <c r="L69" i="10"/>
  <c r="K31" i="10"/>
  <c r="L31" i="10"/>
  <c r="M31" i="10"/>
  <c r="J31" i="10"/>
  <c r="J71" i="10" l="1"/>
  <c r="J42" i="10"/>
  <c r="M75" i="10" l="1"/>
  <c r="K75" i="10"/>
  <c r="J75" i="10"/>
  <c r="M74" i="10"/>
  <c r="K74" i="10"/>
  <c r="J74" i="10"/>
  <c r="M73" i="10"/>
  <c r="K73" i="10"/>
  <c r="J73" i="10"/>
  <c r="M71" i="10"/>
  <c r="L71" i="10"/>
  <c r="M70" i="10"/>
  <c r="L70" i="10"/>
  <c r="K70" i="10"/>
  <c r="K68" i="10" s="1"/>
  <c r="J70" i="10"/>
  <c r="M69" i="10"/>
  <c r="J69" i="10"/>
  <c r="M60" i="10"/>
  <c r="L60" i="10"/>
  <c r="M42" i="10"/>
  <c r="L42" i="10"/>
  <c r="M32" i="10"/>
  <c r="M33" i="10" s="1"/>
  <c r="L32" i="10"/>
  <c r="L33" i="10" s="1"/>
  <c r="K32" i="10"/>
  <c r="K33" i="10" s="1"/>
  <c r="M68" i="10" l="1"/>
  <c r="L68" i="10"/>
  <c r="J72" i="10"/>
  <c r="J61" i="10"/>
  <c r="J62" i="10" s="1"/>
  <c r="J68" i="10"/>
  <c r="K61" i="10"/>
  <c r="K62" i="10" s="1"/>
  <c r="K63" i="10" s="1"/>
  <c r="L61" i="10"/>
  <c r="L62" i="10" s="1"/>
  <c r="L63" i="10" s="1"/>
  <c r="K72" i="10"/>
  <c r="K76" i="10" s="1"/>
  <c r="M61" i="10"/>
  <c r="M62" i="10" s="1"/>
  <c r="M63" i="10" s="1"/>
  <c r="M72" i="10"/>
  <c r="M76" i="10" s="1"/>
  <c r="J32" i="10"/>
  <c r="J33" i="10" s="1"/>
  <c r="J76" i="10" l="1"/>
  <c r="J63" i="10"/>
  <c r="L74" i="10" s="1"/>
  <c r="J47" i="9"/>
  <c r="J48" i="9" s="1"/>
  <c r="J49" i="9" s="1"/>
  <c r="L73" i="10" l="1"/>
  <c r="L75" i="10"/>
  <c r="I60" i="9"/>
  <c r="I59" i="9"/>
  <c r="I58" i="9"/>
  <c r="I56" i="9"/>
  <c r="I55" i="9"/>
  <c r="I54" i="9"/>
  <c r="L72" i="10" l="1"/>
  <c r="L76" i="10" s="1"/>
  <c r="I46" i="9"/>
  <c r="I32" i="9"/>
  <c r="I23" i="9"/>
  <c r="I24" i="9" s="1"/>
  <c r="I25" i="9" s="1"/>
  <c r="L60" i="9"/>
  <c r="K60" i="9"/>
  <c r="H60" i="9"/>
  <c r="J60" i="9" s="1"/>
  <c r="L59" i="9"/>
  <c r="K59" i="9"/>
  <c r="H59" i="9"/>
  <c r="J59" i="9" s="1"/>
  <c r="L58" i="9"/>
  <c r="K58" i="9"/>
  <c r="H58" i="9"/>
  <c r="J58" i="9" s="1"/>
  <c r="H56" i="9"/>
  <c r="J56" i="9" s="1"/>
  <c r="L55" i="9"/>
  <c r="K55" i="9"/>
  <c r="H55" i="9"/>
  <c r="J55" i="9" s="1"/>
  <c r="L54" i="9"/>
  <c r="K54" i="9"/>
  <c r="H54" i="9"/>
  <c r="J54" i="9" s="1"/>
  <c r="L46" i="9"/>
  <c r="K46" i="9"/>
  <c r="H46" i="9"/>
  <c r="L32" i="9"/>
  <c r="K32" i="9"/>
  <c r="H32" i="9"/>
  <c r="L23" i="9"/>
  <c r="L24" i="9" s="1"/>
  <c r="L25" i="9" s="1"/>
  <c r="K23" i="9"/>
  <c r="K24" i="9" s="1"/>
  <c r="K25" i="9" s="1"/>
  <c r="H23" i="9"/>
  <c r="H24" i="9" s="1"/>
  <c r="H25" i="9" s="1"/>
  <c r="L53" i="9" l="1"/>
  <c r="L47" i="9"/>
  <c r="L48" i="9" s="1"/>
  <c r="L49" i="9" s="1"/>
  <c r="K47" i="9"/>
  <c r="K48" i="9" s="1"/>
  <c r="K49" i="9" s="1"/>
  <c r="I47" i="9"/>
  <c r="I48" i="9" s="1"/>
  <c r="I49" i="9" s="1"/>
  <c r="K53" i="9"/>
  <c r="H57" i="9"/>
  <c r="H53" i="9"/>
  <c r="H47" i="9"/>
  <c r="H48" i="9" s="1"/>
  <c r="H49" i="9" s="1"/>
  <c r="K57" i="9"/>
  <c r="L57" i="9"/>
  <c r="L61" i="9" l="1"/>
  <c r="K61" i="9"/>
  <c r="H61" i="9"/>
  <c r="I53" i="9"/>
  <c r="J53" i="9" s="1"/>
  <c r="I57" i="9" l="1"/>
  <c r="I61" i="9" l="1"/>
  <c r="J61" i="9" s="1"/>
  <c r="J57" i="9"/>
</calcChain>
</file>

<file path=xl/comments1.xml><?xml version="1.0" encoding="utf-8"?>
<comments xmlns="http://schemas.openxmlformats.org/spreadsheetml/2006/main">
  <authors>
    <author>Audra Cepiene</author>
  </authors>
  <commentList>
    <comment ref="E18" authorId="0" shapeId="0">
      <text>
        <r>
          <rPr>
            <b/>
            <sz val="9"/>
            <color indexed="81"/>
            <rFont val="Tahoma"/>
            <family val="2"/>
            <charset val="186"/>
          </rPr>
          <t>3.3.4.1</t>
        </r>
        <r>
          <rPr>
            <sz val="9"/>
            <color indexed="81"/>
            <rFont val="Tahoma"/>
            <family val="2"/>
            <charset val="186"/>
          </rPr>
          <t xml:space="preserve">
Įkurti kūrybinio verslo inkubatorių Kultūros fabrike, siekiant plėtoti kūrybinių  ir kultūrinių industrijų veiklą;
</t>
        </r>
        <r>
          <rPr>
            <b/>
            <sz val="9"/>
            <color indexed="81"/>
            <rFont val="Tahoma"/>
            <family val="2"/>
            <charset val="186"/>
          </rPr>
          <t>3.3.4.3.</t>
        </r>
        <r>
          <rPr>
            <sz val="9"/>
            <color indexed="81"/>
            <rFont val="Tahoma"/>
            <family val="2"/>
            <charset val="186"/>
          </rPr>
          <t xml:space="preserve"> Sudaryti palankias sąlygas kino meno plėtotei įkuriant kino biurą ir kino centrą Kultūros fabrike</t>
        </r>
      </text>
    </comment>
    <comment ref="M19" authorId="0" shapeId="0">
      <text>
        <r>
          <rPr>
            <sz val="9"/>
            <color indexed="81"/>
            <rFont val="Tahoma"/>
            <family val="2"/>
            <charset val="186"/>
          </rPr>
          <t>SVV subjektai, įsikūrę ir veikę  inkubatoriuje ne trumpiau nei 6 mėn. bei gaunantys sutartimi numatytas lengvatines inkubavimo paslaugas</t>
        </r>
      </text>
    </comment>
    <comment ref="M20" authorId="0" shapeId="0">
      <text>
        <r>
          <rPr>
            <sz val="9"/>
            <color indexed="81"/>
            <rFont val="Tahoma"/>
            <family val="2"/>
            <charset val="186"/>
          </rPr>
          <t>Vidinių inkubatoriaus verslumo/mentorystės konsultacijų renginių skaičius SVV subjektams per metus (nemokamų, ne trumpesnių nei 2 ak.val.)</t>
        </r>
      </text>
    </comment>
    <comment ref="N21" authorId="0" shapeId="0">
      <text>
        <r>
          <rPr>
            <sz val="9"/>
            <color indexed="81"/>
            <rFont val="Tahoma"/>
            <family val="2"/>
            <charset val="186"/>
          </rPr>
          <t xml:space="preserve">Pasirašyta sutartis: 2017 m. įsigyta 10 vnt.įrangos gėlių pardavimui, 2018 m. bus įsigyta 26 vnt.  įrangos daržovių pardavimui
</t>
        </r>
      </text>
    </comment>
    <comment ref="E28" authorId="0" shapeId="0">
      <text>
        <r>
          <rPr>
            <b/>
            <sz val="9"/>
            <color indexed="81"/>
            <rFont val="Tahoma"/>
            <family val="2"/>
            <charset val="186"/>
          </rPr>
          <t>KSP 3.1.4.3.</t>
        </r>
        <r>
          <rPr>
            <sz val="9"/>
            <color indexed="81"/>
            <rFont val="Tahoma"/>
            <family val="2"/>
            <charset val="186"/>
          </rPr>
          <t xml:space="preserve">
Didinti Klaipėdos miesto pasiekiamumą įvairiomis transporto rūšimis </t>
        </r>
      </text>
    </comment>
    <comment ref="E30" authorId="0" shapeId="0">
      <text>
        <r>
          <rPr>
            <b/>
            <sz val="9"/>
            <color indexed="81"/>
            <rFont val="Tahoma"/>
            <family val="2"/>
            <charset val="186"/>
          </rPr>
          <t>KSP 3.1.4.1</t>
        </r>
        <r>
          <rPr>
            <sz val="9"/>
            <color indexed="81"/>
            <rFont val="Tahoma"/>
            <family val="2"/>
            <charset val="186"/>
          </rPr>
          <t xml:space="preserve"> Atnaujinti ir įgyvendinti miesto rinkodaros strategiją atsižvelgiant į stebėsenos rezultatus ir aktualius pokyčius rinkose 
</t>
        </r>
      </text>
    </comment>
    <comment ref="M31" authorId="0" shapeId="0">
      <text>
        <r>
          <rPr>
            <sz val="9"/>
            <color indexed="81"/>
            <rFont val="Tahoma"/>
            <family val="2"/>
            <charset val="186"/>
          </rPr>
          <t xml:space="preserve">Sukurta ir viešinama informacinių vienetų radijo eteryje, val. sk. per metus    40
Sukurta ir viešinama informacinių vienetų spausdintose leidybos priemonėse, vnt. 4
Parengta individualių viešųjų ryšių ir komunikacijos planų pagal Klaipėdos miesto ekonominės plėtros galimybių pristatymo tematiką, vnt. 2
Dalyvauta renginiuose, kuriuose pristatomos Klaipėdos miesto ekonominės plėtros galimybės, vnt.  4
Sukurta skirtingų rinkodaros priemonių, vnt.    4
Rinkodaros priemonių eksponavimas skirtingose vietose, vnt.  2
Sukurtas portalas, integruotas su socialiniais tinklais ir vartotojų generuojamu turiniu, vnt. 1
</t>
        </r>
      </text>
    </comment>
    <comment ref="E33" authorId="0" shapeId="0">
      <text>
        <r>
          <rPr>
            <b/>
            <sz val="9"/>
            <color indexed="81"/>
            <rFont val="Tahoma"/>
            <family val="2"/>
            <charset val="186"/>
          </rPr>
          <t xml:space="preserve">KSP 3.1.4.1 </t>
        </r>
        <r>
          <rPr>
            <sz val="9"/>
            <color indexed="81"/>
            <rFont val="Tahoma"/>
            <family val="2"/>
            <charset val="186"/>
          </rPr>
          <t xml:space="preserve">Atnaujinti ir įgyvendinti miesto rinkodaros strategiją atsižvelgiant į stebėsenos rezultatus ir aktualius pokyčius rinkose 
</t>
        </r>
      </text>
    </comment>
    <comment ref="M44" authorId="0" shapeId="0">
      <text>
        <r>
          <rPr>
            <b/>
            <sz val="9"/>
            <color indexed="81"/>
            <rFont val="Tahoma"/>
            <family val="2"/>
            <charset val="186"/>
          </rPr>
          <t xml:space="preserve">Projekto veiklos: </t>
        </r>
        <r>
          <rPr>
            <sz val="9"/>
            <color indexed="81"/>
            <rFont val="Tahoma"/>
            <family val="2"/>
            <charset val="186"/>
          </rPr>
          <t xml:space="preserve">
1 veiklos paketas – projekto valdymas ir koordinavimas;
2 veiklos paketas – projekto komunikacija ir viešinimas (projekto interneto svetainės sukūrimas, socialinių tinklų sukūrimas ir valdymas; projekto renginių organizavimas, projekto veiklų viešinimas);
3 veiklos paketas – „Edu-green“ (parengiamieji darbai organizuojant tarptautines stovyklas ir technines olimpiadas, tokie kaip:  smulkaus ir vidutinio verslo poreikių analizė, e-platformos sukūrimas, stažuočių programos parengimas);
4 veiklos paketas – „Žaliosios stovyklos“ (tarptautinių stovyklų organizavimas suvedant inžinerinės krypties studentus su žaliosios ir mėlynosios ekonomikos smulkaus ir vidutinio verslo atstovais);
5 veiklos paketas – olimpiados „Technolympics“  (tarptautinių olimpiadų organizavimas, įtraukiant inžinerinės krypties studentus ir žaliosios ir mėlynosios ekonomikos smulkaus ir vidutinio verslo atstovus);
6 veiklos paketas – Žaliosios ateities rezultatai (stovyklų ir olimpiadų gairių parengimas, gerosios praktikos parengimas, tiriamąją, mokslinę veiklą vykdančių įstaigų ir verslo bendradarbiavimo skatinimas)
</t>
        </r>
      </text>
    </comment>
    <comment ref="P44" authorId="0" shapeId="0">
      <text>
        <r>
          <rPr>
            <b/>
            <sz val="9"/>
            <color indexed="81"/>
            <rFont val="Tahoma"/>
            <family val="2"/>
            <charset val="186"/>
          </rPr>
          <t>Projekto terminas</t>
        </r>
        <r>
          <rPr>
            <sz val="9"/>
            <color indexed="81"/>
            <rFont val="Tahoma"/>
            <family val="2"/>
            <charset val="186"/>
          </rPr>
          <t xml:space="preserve">
Projekto trukmė – 36 mėnesiai, numatoma projekto veiklų pradžia – 2018 m. liepos mėn. 25 d., projekto pabaiga – 2021 m. liepa</t>
        </r>
      </text>
    </comment>
    <comment ref="H54" authorId="0" shapeId="0">
      <text>
        <r>
          <rPr>
            <b/>
            <sz val="9"/>
            <color indexed="81"/>
            <rFont val="Tahoma"/>
            <family val="2"/>
            <charset val="186"/>
          </rPr>
          <t xml:space="preserve">454,5
</t>
        </r>
        <r>
          <rPr>
            <sz val="9"/>
            <color indexed="81"/>
            <rFont val="Tahoma"/>
            <family val="2"/>
            <charset val="186"/>
          </rPr>
          <t xml:space="preserve">
</t>
        </r>
      </text>
    </comment>
    <comment ref="I54" authorId="0" shapeId="0">
      <text>
        <r>
          <rPr>
            <b/>
            <sz val="9"/>
            <color indexed="81"/>
            <rFont val="Tahoma"/>
            <family val="2"/>
            <charset val="186"/>
          </rPr>
          <t xml:space="preserve">454,5
</t>
        </r>
        <r>
          <rPr>
            <sz val="9"/>
            <color indexed="81"/>
            <rFont val="Tahoma"/>
            <family val="2"/>
            <charset val="186"/>
          </rPr>
          <t xml:space="preserve">
</t>
        </r>
      </text>
    </comment>
  </commentList>
</comments>
</file>

<file path=xl/comments2.xml><?xml version="1.0" encoding="utf-8"?>
<comments xmlns="http://schemas.openxmlformats.org/spreadsheetml/2006/main">
  <authors>
    <author>Audra Cepiene</author>
  </authors>
  <commentList>
    <comment ref="E16" authorId="0" shapeId="0">
      <text>
        <r>
          <rPr>
            <b/>
            <sz val="9"/>
            <color indexed="81"/>
            <rFont val="Tahoma"/>
            <family val="2"/>
            <charset val="186"/>
          </rPr>
          <t>P6.</t>
        </r>
        <r>
          <rPr>
            <sz val="9"/>
            <color indexed="81"/>
            <rFont val="Tahoma"/>
            <family val="2"/>
            <charset val="186"/>
          </rPr>
          <t xml:space="preserve"> Klaipėdos miesto ekonominės plėtros strategija ir įgyvendinimo veiksmų planas iki 2030 metų, 1.2.-1.5 uždaviniai</t>
        </r>
      </text>
    </comment>
    <comment ref="E17" authorId="0" shapeId="0">
      <text>
        <r>
          <rPr>
            <b/>
            <sz val="9"/>
            <color indexed="81"/>
            <rFont val="Tahoma"/>
            <family val="2"/>
            <charset val="186"/>
          </rPr>
          <t>P3.1.1.1.</t>
        </r>
        <r>
          <rPr>
            <sz val="9"/>
            <color indexed="81"/>
            <rFont val="Tahoma"/>
            <family val="2"/>
            <charset val="186"/>
          </rPr>
          <t xml:space="preserve">
Skleisti verslumo idėjas tarp mokinių, studentų ir jaunimo (Suorganizuotų renginių skaičius)
</t>
        </r>
      </text>
    </comment>
    <comment ref="E22" authorId="0" shapeId="0">
      <text>
        <r>
          <rPr>
            <b/>
            <sz val="9"/>
            <color indexed="81"/>
            <rFont val="Tahoma"/>
            <family val="2"/>
            <charset val="186"/>
          </rPr>
          <t>3.3.4.1</t>
        </r>
        <r>
          <rPr>
            <sz val="9"/>
            <color indexed="81"/>
            <rFont val="Tahoma"/>
            <family val="2"/>
            <charset val="186"/>
          </rPr>
          <t xml:space="preserve">
Įkurti kūrybinio verslo inkubatorių Kultūros fabrike, siekiant plėtoti kūrybinių  ir kultūrinių industrijų veiklą;
</t>
        </r>
        <r>
          <rPr>
            <b/>
            <sz val="9"/>
            <color indexed="81"/>
            <rFont val="Tahoma"/>
            <family val="2"/>
            <charset val="186"/>
          </rPr>
          <t>3.3.4.3.</t>
        </r>
        <r>
          <rPr>
            <sz val="9"/>
            <color indexed="81"/>
            <rFont val="Tahoma"/>
            <family val="2"/>
            <charset val="186"/>
          </rPr>
          <t xml:space="preserve"> Sudaryti palankias sąlygas kino meno plėtotei įkuriant kino biurą ir kino centrą Kultūros fabrike
</t>
        </r>
        <r>
          <rPr>
            <b/>
            <sz val="9"/>
            <color indexed="81"/>
            <rFont val="Tahoma"/>
            <family val="2"/>
            <charset val="186"/>
          </rPr>
          <t xml:space="preserve">P6. </t>
        </r>
        <r>
          <rPr>
            <sz val="9"/>
            <color indexed="81"/>
            <rFont val="Tahoma"/>
            <family val="2"/>
            <charset val="186"/>
          </rPr>
          <t>Klaipėdos miesto ekonominės plėtros strategija ir įgyvendinimo veiksmų planas iki 2030 metų, 1.2.-1.5 uždaviniai</t>
        </r>
      </text>
    </comment>
    <comment ref="E34" authorId="0" shapeId="0">
      <text>
        <r>
          <rPr>
            <b/>
            <sz val="9"/>
            <color indexed="81"/>
            <rFont val="Tahoma"/>
            <family val="2"/>
            <charset val="186"/>
          </rPr>
          <t>KSP 3.1.4.3.</t>
        </r>
        <r>
          <rPr>
            <sz val="9"/>
            <color indexed="81"/>
            <rFont val="Tahoma"/>
            <family val="2"/>
            <charset val="186"/>
          </rPr>
          <t xml:space="preserve">
Didinti Klaipėdos miesto pasiekiamumą įvairiomis transporto rūšimis,
</t>
        </r>
        <r>
          <rPr>
            <b/>
            <sz val="9"/>
            <color indexed="81"/>
            <rFont val="Tahoma"/>
            <family val="2"/>
            <charset val="186"/>
          </rPr>
          <t xml:space="preserve">P6. </t>
        </r>
        <r>
          <rPr>
            <sz val="9"/>
            <color indexed="81"/>
            <rFont val="Tahoma"/>
            <family val="2"/>
            <charset val="186"/>
          </rPr>
          <t>Klaipėdos miesto ekonominės plėtros strategija ir įgyvendinimo veiksmų planas iki 2030 metų</t>
        </r>
        <r>
          <rPr>
            <b/>
            <sz val="9"/>
            <color indexed="81"/>
            <rFont val="Tahoma"/>
            <family val="2"/>
            <charset val="186"/>
          </rPr>
          <t xml:space="preserve">, </t>
        </r>
        <r>
          <rPr>
            <sz val="9"/>
            <color indexed="81"/>
            <rFont val="Tahoma"/>
            <family val="2"/>
            <charset val="186"/>
          </rPr>
          <t xml:space="preserve">3.2 uždavinys </t>
        </r>
      </text>
    </comment>
    <comment ref="E37" authorId="0" shapeId="0">
      <text>
        <r>
          <rPr>
            <b/>
            <sz val="9"/>
            <color indexed="81"/>
            <rFont val="Tahoma"/>
            <family val="2"/>
            <charset val="186"/>
          </rPr>
          <t>KSP 3.1.4.1</t>
        </r>
        <r>
          <rPr>
            <sz val="9"/>
            <color indexed="81"/>
            <rFont val="Tahoma"/>
            <family val="2"/>
            <charset val="186"/>
          </rPr>
          <t xml:space="preserve"> Atnaujinti ir įgyvendinti miesto rinkodaros strategiją atsižvelgiant į stebėsenos rezultatus ir aktualius pokyčius rinkose 
</t>
        </r>
      </text>
    </comment>
    <comment ref="E42" authorId="0"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1.1.-1.5 uždaviniai
</t>
        </r>
      </text>
    </comment>
    <comment ref="E44" authorId="0" shapeId="0">
      <text>
        <r>
          <rPr>
            <b/>
            <sz val="9"/>
            <color indexed="81"/>
            <rFont val="Tahoma"/>
            <family val="2"/>
            <charset val="186"/>
          </rPr>
          <t>P6.</t>
        </r>
        <r>
          <rPr>
            <sz val="9"/>
            <color indexed="81"/>
            <rFont val="Tahoma"/>
            <family val="2"/>
            <charset val="186"/>
          </rPr>
          <t xml:space="preserve"> Klaipėdos miesto ekonominės plėtros strategija ir įgyvendinimo veiksmų planas iki 2030 metų
</t>
        </r>
      </text>
    </comment>
    <comment ref="E46" authorId="0"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1.1.-1.5 uždaviniai
</t>
        </r>
      </text>
    </comment>
  </commentList>
</comments>
</file>

<file path=xl/comments3.xml><?xml version="1.0" encoding="utf-8"?>
<comments xmlns="http://schemas.openxmlformats.org/spreadsheetml/2006/main">
  <authors>
    <author>Audra Cepiene</author>
    <author>Indre Buteniene</author>
  </authors>
  <commentList>
    <comment ref="F13" authorId="0" shapeId="0">
      <text>
        <r>
          <rPr>
            <b/>
            <sz val="9"/>
            <color indexed="81"/>
            <rFont val="Tahoma"/>
            <family val="2"/>
            <charset val="186"/>
          </rPr>
          <t>P6.</t>
        </r>
        <r>
          <rPr>
            <sz val="9"/>
            <color indexed="81"/>
            <rFont val="Tahoma"/>
            <family val="2"/>
            <charset val="186"/>
          </rPr>
          <t xml:space="preserve"> Klaipėdos miesto ekonominės plėtros strategija ir įgyvendinimo veiksmų planas iki 2030 metų, 1.2.-1.5 uždaviniai</t>
        </r>
      </text>
    </comment>
    <comment ref="F14" authorId="0" shapeId="0">
      <text>
        <r>
          <rPr>
            <b/>
            <sz val="9"/>
            <color indexed="81"/>
            <rFont val="Tahoma"/>
            <family val="2"/>
            <charset val="186"/>
          </rPr>
          <t>P3.1.1.1.</t>
        </r>
        <r>
          <rPr>
            <sz val="9"/>
            <color indexed="81"/>
            <rFont val="Tahoma"/>
            <family val="2"/>
            <charset val="186"/>
          </rPr>
          <t xml:space="preserve">
Skleisti verslumo idėjas tarp mokinių, studentų ir jaunimo (Suorganizuotų renginių skaičius)
</t>
        </r>
      </text>
    </comment>
    <comment ref="F19" authorId="0" shapeId="0">
      <text>
        <r>
          <rPr>
            <b/>
            <sz val="9"/>
            <color indexed="81"/>
            <rFont val="Tahoma"/>
            <family val="2"/>
            <charset val="186"/>
          </rPr>
          <t>3.3.4.1</t>
        </r>
        <r>
          <rPr>
            <sz val="9"/>
            <color indexed="81"/>
            <rFont val="Tahoma"/>
            <family val="2"/>
            <charset val="186"/>
          </rPr>
          <t xml:space="preserve">
Įkurti kūrybinio verslo inkubatorių Kultūros fabrike, siekiant plėtoti kūrybinių  ir kultūrinių industrijų veiklą;
</t>
        </r>
        <r>
          <rPr>
            <b/>
            <sz val="9"/>
            <color indexed="81"/>
            <rFont val="Tahoma"/>
            <family val="2"/>
            <charset val="186"/>
          </rPr>
          <t>3.3.4.3.</t>
        </r>
        <r>
          <rPr>
            <sz val="9"/>
            <color indexed="81"/>
            <rFont val="Tahoma"/>
            <family val="2"/>
            <charset val="186"/>
          </rPr>
          <t xml:space="preserve"> Sudaryti palankias sąlygas kino meno plėtotei įkuriant kino biurą ir kino centrą Kultūros fabrike
</t>
        </r>
        <r>
          <rPr>
            <b/>
            <sz val="9"/>
            <color indexed="81"/>
            <rFont val="Tahoma"/>
            <family val="2"/>
            <charset val="186"/>
          </rPr>
          <t xml:space="preserve">P6. </t>
        </r>
        <r>
          <rPr>
            <sz val="9"/>
            <color indexed="81"/>
            <rFont val="Tahoma"/>
            <family val="2"/>
            <charset val="186"/>
          </rPr>
          <t>Klaipėdos miesto ekonominės plėtros strategija ir įgyvendinimo veiksmų planas iki 2030 metų, 1.2.-1.5 uždaviniai</t>
        </r>
      </text>
    </comment>
    <comment ref="N19" authorId="0" shapeId="0">
      <text>
        <r>
          <rPr>
            <sz val="9"/>
            <color indexed="81"/>
            <rFont val="Tahoma"/>
            <family val="2"/>
            <charset val="186"/>
          </rPr>
          <t>SVV subjektai, įsikūrę ir veikę  inkubatoriuje ne trumpiau nei 6 mėn. bei gaunantys sutartimi numatytas lengvatines inkubavimo paslaugas</t>
        </r>
      </text>
    </comment>
    <comment ref="N21" authorId="0" shapeId="0">
      <text>
        <r>
          <rPr>
            <sz val="9"/>
            <color indexed="81"/>
            <rFont val="Tahoma"/>
            <family val="2"/>
            <charset val="186"/>
          </rPr>
          <t>Nuolatinis interesantų informavimas apie viešąsias paslaugas (mėn./metus), 12</t>
        </r>
      </text>
    </comment>
    <comment ref="N22" authorId="0" shapeId="0">
      <text>
        <r>
          <rPr>
            <sz val="9"/>
            <color indexed="81"/>
            <rFont val="Tahoma"/>
            <family val="2"/>
            <charset val="186"/>
          </rPr>
          <t>Vidinių inkubatoriaus verslumo/mentorystės konsultacijų renginių skaičius SVV subjektams per metus (nemokamų, ne trumpesnių nei 2 ak.val.)</t>
        </r>
      </text>
    </comment>
    <comment ref="O30" authorId="0" shapeId="0">
      <text>
        <r>
          <rPr>
            <sz val="9"/>
            <color indexed="81"/>
            <rFont val="Tahoma"/>
            <family val="2"/>
            <charset val="186"/>
          </rPr>
          <t xml:space="preserve">Pasirašyta sutartis: 2017 m. įsigyta 10 vnt.įrangos gėlių pardavimui, 2018 m. bus įsigyta 26 vnt.  stendų daržovių pardavimui
</t>
        </r>
      </text>
    </comment>
    <comment ref="F36" authorId="0" shapeId="0">
      <text>
        <r>
          <rPr>
            <b/>
            <sz val="9"/>
            <color indexed="81"/>
            <rFont val="Tahoma"/>
            <family val="2"/>
            <charset val="186"/>
          </rPr>
          <t>KSP 3.1.4.3.</t>
        </r>
        <r>
          <rPr>
            <sz val="9"/>
            <color indexed="81"/>
            <rFont val="Tahoma"/>
            <family val="2"/>
            <charset val="186"/>
          </rPr>
          <t xml:space="preserve">
Didinti Klaipėdos miesto pasiekiamumą įvairiomis transporto rūšimis,
</t>
        </r>
        <r>
          <rPr>
            <b/>
            <sz val="9"/>
            <color indexed="81"/>
            <rFont val="Tahoma"/>
            <family val="2"/>
            <charset val="186"/>
          </rPr>
          <t xml:space="preserve">P6. </t>
        </r>
        <r>
          <rPr>
            <sz val="9"/>
            <color indexed="81"/>
            <rFont val="Tahoma"/>
            <family val="2"/>
            <charset val="186"/>
          </rPr>
          <t>Klaipėdos miesto ekonominės plėtros strategija ir įgyvendinimo veiksmų planas iki 2030 metų</t>
        </r>
        <r>
          <rPr>
            <b/>
            <sz val="9"/>
            <color indexed="81"/>
            <rFont val="Tahoma"/>
            <family val="2"/>
            <charset val="186"/>
          </rPr>
          <t xml:space="preserve">, </t>
        </r>
        <r>
          <rPr>
            <sz val="9"/>
            <color indexed="81"/>
            <rFont val="Tahoma"/>
            <family val="2"/>
            <charset val="186"/>
          </rPr>
          <t xml:space="preserve">3.2 uždavinys </t>
        </r>
      </text>
    </comment>
    <comment ref="F38" authorId="0" shapeId="0">
      <text>
        <r>
          <rPr>
            <b/>
            <sz val="9"/>
            <color indexed="81"/>
            <rFont val="Tahoma"/>
            <family val="2"/>
            <charset val="186"/>
          </rPr>
          <t>KSP 3.1.4.1</t>
        </r>
        <r>
          <rPr>
            <sz val="9"/>
            <color indexed="81"/>
            <rFont val="Tahoma"/>
            <family val="2"/>
            <charset val="186"/>
          </rPr>
          <t xml:space="preserve"> Atnaujinti ir įgyvendinti miesto rinkodaros strategiją atsižvelgiant į stebėsenos rezultatus ir aktualius pokyčius rinkose 
</t>
        </r>
      </text>
    </comment>
    <comment ref="N38" authorId="0" shapeId="0">
      <text>
        <r>
          <rPr>
            <b/>
            <sz val="9"/>
            <color indexed="81"/>
            <rFont val="Tahoma"/>
            <family val="2"/>
            <charset val="186"/>
          </rPr>
          <t>Informaciniai vienetai -</t>
        </r>
        <r>
          <rPr>
            <sz val="9"/>
            <color indexed="81"/>
            <rFont val="Tahoma"/>
            <family val="2"/>
            <charset val="186"/>
          </rPr>
          <t xml:space="preserve"> publikaciijos, video reportažai, fotogalerijos, video transliacijos ir reklaminiai skydeliai</t>
        </r>
      </text>
    </comment>
    <comment ref="N40" authorId="0" shapeId="0">
      <text>
        <r>
          <rPr>
            <b/>
            <sz val="9"/>
            <color indexed="81"/>
            <rFont val="Tahoma"/>
            <family val="2"/>
            <charset val="186"/>
          </rPr>
          <t xml:space="preserve"> Komunikacijos priemonių paketas.</t>
        </r>
        <r>
          <rPr>
            <sz val="9"/>
            <color indexed="81"/>
            <rFont val="Tahoma"/>
            <family val="2"/>
            <charset val="186"/>
          </rPr>
          <t xml:space="preserve"> Sukurta ir viešinama informacinių vienetų radijo eteryje, val. sk. per metus    40
Sukurta ir viešinama informacinių vienetų spausdintose leidybos priemonėse, vnt. 4
Parengta individualių viešųjų ryšių ir komunikacijos planų pagal Klaipėdos miesto ekonominės plėtros galimybių pristatymo tematiką, vnt. 2
Dalyvauta renginiuose, kuriuose pristatomos Klaipėdos miesto ekonominės plėtros galimybės, vnt.  4
Sukurta skirtingų rinkodaros priemonių, vnt.    4
Rinkodaros priemonių eksponavimas skirtingose vietose, vnt.  2
Sukurtas portalas, integruotas su socialiniais tinklais ir vartotojų generuojamu turiniu, vnt. 1
</t>
        </r>
      </text>
    </comment>
    <comment ref="F43" authorId="0"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1.1.-1.5 uždaviniai
</t>
        </r>
      </text>
    </comment>
    <comment ref="F45" authorId="0" shapeId="0">
      <text>
        <r>
          <rPr>
            <b/>
            <sz val="9"/>
            <color indexed="81"/>
            <rFont val="Tahoma"/>
            <family val="2"/>
            <charset val="186"/>
          </rPr>
          <t>P6.</t>
        </r>
        <r>
          <rPr>
            <sz val="9"/>
            <color indexed="81"/>
            <rFont val="Tahoma"/>
            <family val="2"/>
            <charset val="186"/>
          </rPr>
          <t xml:space="preserve"> Klaipėdos miesto ekonominės plėtros strategija ir įgyvendinimo veiksmų planas iki 2030 metų
</t>
        </r>
      </text>
    </comment>
    <comment ref="F48" authorId="0" shapeId="0">
      <text>
        <r>
          <rPr>
            <b/>
            <sz val="9"/>
            <color indexed="81"/>
            <rFont val="Tahoma"/>
            <family val="2"/>
            <charset val="186"/>
          </rPr>
          <t xml:space="preserve">P6. </t>
        </r>
        <r>
          <rPr>
            <sz val="9"/>
            <color indexed="81"/>
            <rFont val="Tahoma"/>
            <family val="2"/>
            <charset val="186"/>
          </rPr>
          <t xml:space="preserve">Klaipėdos miesto ekonominės plėtros strategija ir įgyvendinimo veiksmų planas iki 2030 metų, 1.1.-1.5 uždaviniai
</t>
        </r>
      </text>
    </comment>
    <comment ref="N51" authorId="0" shapeId="0">
      <text>
        <r>
          <rPr>
            <sz val="9"/>
            <color indexed="81"/>
            <rFont val="Tahoma"/>
            <family val="2"/>
            <charset val="186"/>
          </rPr>
          <t xml:space="preserve">
Nacionalinių ir tarptautinių projektų, gerinančių investicinę aplinką Klaipėdos mieste, kurie susiję su Klaipėdos ekonominės plėtros strategijos 2030 įvardintais prioritetiniais sektoriais ir kurių vertė ne mažensė nei 100 tūkst. Eur, bendrafinansavimas iki 10 proc.</t>
        </r>
      </text>
    </comment>
    <comment ref="F55" authorId="0" shapeId="0">
      <text>
        <r>
          <rPr>
            <b/>
            <sz val="9"/>
            <color indexed="81"/>
            <rFont val="Tahoma"/>
            <family val="2"/>
            <charset val="186"/>
          </rPr>
          <t>KSP 3.1.4.1</t>
        </r>
        <r>
          <rPr>
            <sz val="9"/>
            <color indexed="81"/>
            <rFont val="Tahoma"/>
            <family val="2"/>
            <charset val="186"/>
          </rPr>
          <t xml:space="preserve"> Atnaujinti ir įgyvendinti miesto rinkodaros strategiją atsižvelgiant į stebėsenos rezultatus ir aktualius pokyčius rinkose 
</t>
        </r>
      </text>
    </comment>
    <comment ref="I59" authorId="1" shapeId="0">
      <text>
        <r>
          <rPr>
            <sz val="9"/>
            <color indexed="81"/>
            <rFont val="Tahoma"/>
            <family val="2"/>
            <charset val="186"/>
          </rPr>
          <t>(VšĮ Klaipėdos universitetas, UAB Klaipėdos laisvosios ekonominės zonos valdymo bendrovė, Klaipėdos pramonininkų asociacija, Klaipėdos pramonės, prekybos ir amatų rūmai, Klaipėdos miesto savivaldybė)</t>
        </r>
      </text>
    </comment>
    <comment ref="J69" authorId="0" shapeId="0">
      <text>
        <r>
          <rPr>
            <b/>
            <sz val="9"/>
            <color indexed="81"/>
            <rFont val="Tahoma"/>
            <family val="2"/>
            <charset val="186"/>
          </rPr>
          <t xml:space="preserve">454,5
</t>
        </r>
        <r>
          <rPr>
            <sz val="9"/>
            <color indexed="81"/>
            <rFont val="Tahoma"/>
            <family val="2"/>
            <charset val="186"/>
          </rPr>
          <t xml:space="preserve">
</t>
        </r>
      </text>
    </comment>
  </commentList>
</comments>
</file>

<file path=xl/sharedStrings.xml><?xml version="1.0" encoding="utf-8"?>
<sst xmlns="http://schemas.openxmlformats.org/spreadsheetml/2006/main" count="459" uniqueCount="148">
  <si>
    <t>Uždavinio kodas</t>
  </si>
  <si>
    <t>Priemonės kodas</t>
  </si>
  <si>
    <t>Priemonės požymis</t>
  </si>
  <si>
    <t>Asignavimų valdytojo kodas</t>
  </si>
  <si>
    <t>Finansavimo šaltinis</t>
  </si>
  <si>
    <t>01</t>
  </si>
  <si>
    <t>Iš viso:</t>
  </si>
  <si>
    <t>02</t>
  </si>
  <si>
    <t>Iš viso uždaviniui:</t>
  </si>
  <si>
    <t>Iš viso tikslui:</t>
  </si>
  <si>
    <t>Finansavimo šaltiniai</t>
  </si>
  <si>
    <t>Produkto kriterijaus</t>
  </si>
  <si>
    <t>Pavadinimas</t>
  </si>
  <si>
    <t>Finansavimo šaltinių suvestinė</t>
  </si>
  <si>
    <t>SAVIVALDYBĖS  LĖŠOS, IŠ VISO:</t>
  </si>
  <si>
    <t>KITI ŠALTINIAI, IŠ VISO:</t>
  </si>
  <si>
    <t>IŠ VISO:</t>
  </si>
  <si>
    <t xml:space="preserve">Iš viso  veiklos planui: </t>
  </si>
  <si>
    <t xml:space="preserve"> TIKSLŲ, UŽDAVINIŲ, PRIEMONIŲ, PRIEMONIŲ IŠLAIDŲ IR PRODUKTO KRITERIJŲ SUVESTINĖ</t>
  </si>
  <si>
    <r>
      <t xml:space="preserve">Savivaldybės biudžeto lėšos </t>
    </r>
    <r>
      <rPr>
        <b/>
        <sz val="10"/>
        <rFont val="Times New Roman"/>
        <family val="1"/>
        <charset val="186"/>
      </rPr>
      <t>SB</t>
    </r>
  </si>
  <si>
    <r>
      <t xml:space="preserve">Paskolos lėšos </t>
    </r>
    <r>
      <rPr>
        <b/>
        <sz val="10"/>
        <rFont val="Times New Roman"/>
        <family val="1"/>
        <charset val="186"/>
      </rPr>
      <t>SB(P)</t>
    </r>
  </si>
  <si>
    <r>
      <t xml:space="preserve">Europos Sąjungos paramos lėšos </t>
    </r>
    <r>
      <rPr>
        <b/>
        <sz val="10"/>
        <rFont val="Times New Roman"/>
        <family val="1"/>
        <charset val="186"/>
      </rPr>
      <t>ES</t>
    </r>
  </si>
  <si>
    <t>SB</t>
  </si>
  <si>
    <t>03</t>
  </si>
  <si>
    <t>Strateginis tikslas 01. Didinti miesto konkurencingumą, kryptingai vystant infrastruktūrą ir sudarant palankias sąlygas verslui</t>
  </si>
  <si>
    <t>Skatinti Klaipėdos miesto gyventojų verslumą</t>
  </si>
  <si>
    <t>Kurti kokybišką ir efektyvią paramos smulkiajam ir vidutiniam verslui sistemą</t>
  </si>
  <si>
    <t>Formuoti verslui ir investicijoms patrauklų miesto įvaizdį</t>
  </si>
  <si>
    <t>5</t>
  </si>
  <si>
    <t>P. 3.1.1.1, P3.1.1.2</t>
  </si>
  <si>
    <t>Projektų, gerinančių smulkiojo ir vidutinio verslo sąlygas Klaipėdos mieste, įgyvendinimas</t>
  </si>
  <si>
    <t>SMULKIOJO IR VIDUTINIO VERSLO PLĖTROS PROGRAMOS (NR. 04)</t>
  </si>
  <si>
    <t>Veiklos plano tikslo kodas</t>
  </si>
  <si>
    <t>Papriemonės kodas</t>
  </si>
  <si>
    <t>Vykdytojas (skyrius / asmuo)</t>
  </si>
  <si>
    <t>Kt</t>
  </si>
  <si>
    <r>
      <t xml:space="preserve">Kitos lėšos </t>
    </r>
    <r>
      <rPr>
        <b/>
        <sz val="10"/>
        <rFont val="Times New Roman"/>
        <family val="1"/>
        <charset val="186"/>
      </rPr>
      <t>Kt</t>
    </r>
  </si>
  <si>
    <r>
      <t>Klaipėdos valstybinio jūrų uosto lėšos</t>
    </r>
    <r>
      <rPr>
        <b/>
        <sz val="10"/>
        <rFont val="Times New Roman"/>
        <family val="1"/>
        <charset val="186"/>
      </rPr>
      <t xml:space="preserve"> KVJUD</t>
    </r>
  </si>
  <si>
    <t>P3.3.4.1, P3.3.4.3</t>
  </si>
  <si>
    <t>P3.1.4.3</t>
  </si>
  <si>
    <t>Klaipėdos regiono oro uosto rinkodaros priemonių rėmimas</t>
  </si>
  <si>
    <t>04 Smulkiojo ir vidutinio verslo plėtros programa</t>
  </si>
  <si>
    <t>Planas</t>
  </si>
  <si>
    <t>Klaipėdos ekonominės plėtros strategijos parengimas</t>
  </si>
  <si>
    <t>P3.1.4.1</t>
  </si>
  <si>
    <t>Parengta strategija, vnt.</t>
  </si>
  <si>
    <t>tūkst. Eur</t>
  </si>
  <si>
    <t>2019-ųjų metų lėšų projektas</t>
  </si>
  <si>
    <t>2018-ieji metai</t>
  </si>
  <si>
    <t>2019-ieji metai</t>
  </si>
  <si>
    <t>Aiškinamojo rašto priedas Nr.3</t>
  </si>
  <si>
    <t>Organizuota užsienio žurnalistų vizitų į Klaipėdą, vnt.</t>
  </si>
  <si>
    <t xml:space="preserve">Prekybos įrangos formų ir vizualinės išvaizdos suvienodinimas </t>
  </si>
  <si>
    <t>Miesto rinkodaros priemonių vykdymas</t>
  </si>
  <si>
    <t>Investuoti skatinančių priemonių vykdymas</t>
  </si>
  <si>
    <t>Įsigyta prekybos įrangos, vnt.</t>
  </si>
  <si>
    <t>Organizuota renginių, skirtų verslumui skatinti, vnt.</t>
  </si>
  <si>
    <t>Parengtas ir išplatintas leidinys investuotojams, tūkst. egz.</t>
  </si>
  <si>
    <t>Pritraukti į Klaipėdos miestą vietos ir užsienio investicijų</t>
  </si>
  <si>
    <t>Teikiama prekybos įrangos aptarnavimo paslauga, kartai</t>
  </si>
  <si>
    <t>2020-ieji metai</t>
  </si>
  <si>
    <t>2020-ųjų metų lėšų projektas</t>
  </si>
  <si>
    <t>Organizuota renginių, vnt.</t>
  </si>
  <si>
    <t>1</t>
  </si>
  <si>
    <t>10</t>
  </si>
  <si>
    <t>15</t>
  </si>
  <si>
    <t>18</t>
  </si>
  <si>
    <t>20</t>
  </si>
  <si>
    <t>Sukurta informacinė sistema užsienio ir vietos verslininkų įsikūrimui Klaipėdoje, vnt.</t>
  </si>
  <si>
    <t xml:space="preserve">Parengtas paketas, vnt. </t>
  </si>
  <si>
    <t>Investicijų pritraukimo skatinimas</t>
  </si>
  <si>
    <t xml:space="preserve">Smulkiojo ir vidutinio verslo sistemos skatinimas </t>
  </si>
  <si>
    <t>SB(L)</t>
  </si>
  <si>
    <t>26</t>
  </si>
  <si>
    <t>Parengta ir patvirtinta tvarka, vnt.</t>
  </si>
  <si>
    <t>Inkubuojamų smulkiojo ir vidutinio verslo subjektų, skaičius</t>
  </si>
  <si>
    <t>Pritraukta skrydžių krypčių į Klaipėdos regiono oro uostą, vnt.</t>
  </si>
  <si>
    <t>Informacinių technologijų srityje dirbančių įmonių pritraukimas į Klaipėdos miestą</t>
  </si>
  <si>
    <t>Atnaujinta verslo stebėsenos sistema, kartai per metus</t>
  </si>
  <si>
    <t>Organizuota renginių, skirtų verslumui bei investavimo galimybėms skatinti, vnt.</t>
  </si>
  <si>
    <t>12</t>
  </si>
  <si>
    <t xml:space="preserve">Viešųjų paslaugų smulkiojo ir vidutinio verslo subjektams teikimas verslo inkubatoriuje </t>
  </si>
  <si>
    <t>Suteikta nemokamų konsultacijų  smulkiojo ir vidutinio verslo  subjektams per metus, skaičius</t>
  </si>
  <si>
    <t>__________________________</t>
  </si>
  <si>
    <r>
      <t xml:space="preserve">2018–2020 M. KLAIPĖDOS MIESTO SAVIVALDYBĖS </t>
    </r>
    <r>
      <rPr>
        <b/>
        <sz val="11"/>
        <rFont val="Times New Roman"/>
        <family val="1"/>
        <charset val="186"/>
      </rPr>
      <t xml:space="preserve">            </t>
    </r>
  </si>
  <si>
    <t>2018-ųjų metų asignavimų planas</t>
  </si>
  <si>
    <t>Siūlomas keisti 2018-ųjų metų asignavimų planas</t>
  </si>
  <si>
    <t>Skirtumas</t>
  </si>
  <si>
    <t>Paaiškinimas</t>
  </si>
  <si>
    <t>Lyginamasis variantas</t>
  </si>
  <si>
    <t>Siūlomas keisti 2018 metų  asignavimų planas</t>
  </si>
  <si>
    <t>Įgyvendintas projektas, vnt.</t>
  </si>
  <si>
    <t xml:space="preserve">Projekto „Statykime tiltus žaliųjų technologijų ateičiai (SB BRIDGE)“ įgyvendinimas </t>
  </si>
  <si>
    <r>
      <t xml:space="preserve">2018–2020 M. KLAIPĖDOS MIESTO SAVIVALDYBĖS      </t>
    </r>
    <r>
      <rPr>
        <b/>
        <sz val="11"/>
        <rFont val="Times New Roman"/>
        <family val="1"/>
        <charset val="186"/>
      </rPr>
      <t xml:space="preserve">            </t>
    </r>
  </si>
  <si>
    <t>2021-ųjų metų lėšų projektas</t>
  </si>
  <si>
    <t>2021-ieji metai</t>
  </si>
  <si>
    <t>04</t>
  </si>
  <si>
    <t>2019-ųjų metų asignavimų planas</t>
  </si>
  <si>
    <t>2018-ųjų metų asignavimų planas*</t>
  </si>
  <si>
    <t>IED Tarptautinių ryšių ir ekoniminės plėtros sk.</t>
  </si>
  <si>
    <r>
      <t xml:space="preserve">Miesto ekonominės plėtros galimybių pristatymas </t>
    </r>
    <r>
      <rPr>
        <strike/>
        <sz val="10"/>
        <rFont val="Times New Roman"/>
        <family val="1"/>
        <charset val="186"/>
      </rPr>
      <t>interneto portaluose</t>
    </r>
    <r>
      <rPr>
        <strike/>
        <sz val="10"/>
        <color rgb="FFFF0000"/>
        <rFont val="Times New Roman"/>
        <family val="1"/>
        <charset val="186"/>
      </rPr>
      <t xml:space="preserve"> </t>
    </r>
  </si>
  <si>
    <r>
      <t xml:space="preserve">Sukurta ir viešinama informacinių vienetų (publikacijų, video reportažų, fotogalerijų, video transliacijų ir reklaminių skydelių) respublikinėse ir </t>
    </r>
    <r>
      <rPr>
        <sz val="10"/>
        <color rgb="FFFF0000"/>
        <rFont val="Times New Roman"/>
        <family val="1"/>
        <charset val="186"/>
      </rPr>
      <t>vietinėse</t>
    </r>
    <r>
      <rPr>
        <sz val="10"/>
        <rFont val="Times New Roman"/>
        <family val="1"/>
        <charset val="186"/>
      </rPr>
      <t xml:space="preserve"> interneto naujienų portaluose ir interneto naujienų portalų Facebook paskyrose, </t>
    </r>
    <r>
      <rPr>
        <sz val="10"/>
        <color rgb="FFFF0000"/>
        <rFont val="Times New Roman"/>
        <family val="1"/>
        <charset val="186"/>
      </rPr>
      <t>radijo eteryje</t>
    </r>
    <r>
      <rPr>
        <sz val="10"/>
        <rFont val="Times New Roman"/>
        <family val="1"/>
        <charset val="186"/>
      </rPr>
      <t>, kartai per metus</t>
    </r>
  </si>
  <si>
    <t>STR3-14</t>
  </si>
  <si>
    <t>Įgyvendintas komunikacijos priemonių paketas (viešinimas leidiniuose, dalyvavimas renginiuose, parodose ir kt.), vnt.</t>
  </si>
  <si>
    <t>Siūloma koreguoti papriemonės pavadinimą ir papildyti naujais vertinimo kriterijais nedidinant  finansavimo apimties, nes Klaipėdos ekonominės plėtros galimybes tikslinga pristatyti ir kitais komunikacijos kanalais</t>
  </si>
  <si>
    <t>Teikiama prekybos įrangos aptarnavimo paslauga, kartai per metus</t>
  </si>
  <si>
    <t>Parengta galimybių studija, vnt.</t>
  </si>
  <si>
    <t>Klaipėdos miesto prekybos ir paslaugų teikimo viešosiose vietose galimybių studijos parengimas</t>
  </si>
  <si>
    <t>P. 3.1.1.1</t>
  </si>
  <si>
    <t>SVV subjektų, kuriems kompensuotos išradimų patentavimo ir dizaino registravimo nacionaliniu mastu išlaidos, skaičius</t>
  </si>
  <si>
    <t xml:space="preserve">Viešųjų paslaugų SVV subjektams teikimas verslo inkubatoriuje </t>
  </si>
  <si>
    <t>Priemonių, gerinančių smulkiojo ir vidutinio verslo (toliau – SVV) sąlygas Klaipėdos mieste, įgyvendinimas</t>
  </si>
  <si>
    <t>Atnaujinama verslo inkubatoriaus interneto svetainė, socialinės medijos, kartai per metus</t>
  </si>
  <si>
    <t>SVV subjektų, kuriems kompensuotos internetinių svetainių sukūrimo ir administravimo išlaidos, skaičius</t>
  </si>
  <si>
    <t>Naujai įsteigtų SVV subjektų, kurioms kompensuotos steigimo išlaidos, skaičius</t>
  </si>
  <si>
    <t>Suorganizuota kvalifikacijos kėlimo renginių (iki 6 val.), vnt.</t>
  </si>
  <si>
    <t>Inkubuojama SVV subjektų, skaičius</t>
  </si>
  <si>
    <t>IED Licencijų, leidimų ir vartotojų teisių apsaugos sk.</t>
  </si>
  <si>
    <t xml:space="preserve">Verslo projektų, reprezentuojančių Klaipėdos miestą, dalinis finansavimas </t>
  </si>
  <si>
    <t>Miesto ekonominės plėtros galimybių pristatymas</t>
  </si>
  <si>
    <t>Įgyvendintas komunikacijos priemonių paketas, vnt.</t>
  </si>
  <si>
    <t>Sukurta ir viešinama informacinių vienetų respublikinėse ir vietinėse interneto naujienų portaluose, sicialinėse paskyrose, radijo eteryje, kartai per metus</t>
  </si>
  <si>
    <t>Suteikta nemokamų konsultacijų, metodinių paslaugų (iki 1 val.), val.</t>
  </si>
  <si>
    <t>Įsigyta administravimo paslauga, vnt.</t>
  </si>
  <si>
    <t>Nacionalinių ir tarptautinių projektų, gerinančių investicinę aplinką Klaipėdos mieste, bendrasis finansavimas</t>
  </si>
  <si>
    <t>Bendrai finansuota projektų, vnt.</t>
  </si>
  <si>
    <t>Atnaujinama  internetinių svetainių  www.kaipedaid.lt ir www.klaipeda.lt, kartai per metus</t>
  </si>
  <si>
    <t xml:space="preserve">*pagal Klaipėdos miesto savivaldybės tarybos 2018-10-25 sprendimą Nr. T2-221
</t>
  </si>
  <si>
    <t>SVV subjektų, kuriems kompensuota investicinių projektų, verslo planų ar paraiškų finansavimui gauti iš kitų fondų, skaičius</t>
  </si>
  <si>
    <t>SVV subjektų, kuriems kompensuotos veiklos vykdymui reikalingos įrangos, technikos įsigijimo išlaidos, skaičius</t>
  </si>
  <si>
    <t>3</t>
  </si>
  <si>
    <t>Klaipėdos ekonominės plėtros strategijos valdymo užtikrinimas</t>
  </si>
  <si>
    <t>P3.1.4.3, P6</t>
  </si>
  <si>
    <t>P3.3.4.1, P3.3.4.3, P6</t>
  </si>
  <si>
    <t>P6</t>
  </si>
  <si>
    <t>40</t>
  </si>
  <si>
    <t>55</t>
  </si>
  <si>
    <r>
      <t xml:space="preserve">2019–2021 M. KLAIPĖDOS MIESTO SAVIVALDYBĖS </t>
    </r>
    <r>
      <rPr>
        <b/>
        <sz val="11"/>
        <rFont val="Times New Roman"/>
        <family val="1"/>
        <charset val="186"/>
      </rPr>
      <t xml:space="preserve">            </t>
    </r>
  </si>
  <si>
    <t>priedas</t>
  </si>
  <si>
    <t xml:space="preserve">Klaipėdos miesto savivaldybės smulkiojo ir vidutinio verslo plėtros programos (Nr. 04) aprašymo                                      
</t>
  </si>
  <si>
    <t>Iš dalies finansuotų verslo projektų, reprezentuojančių Klaipėdos miestą, skaičius</t>
  </si>
  <si>
    <t xml:space="preserve">Iš dalies finansuotų verslo projektų, reprezentuojančių Klaipėdos miestą, skaičius </t>
  </si>
  <si>
    <t>_____________________________________</t>
  </si>
  <si>
    <t>2019-ųjų metų asignavi-mų planas</t>
  </si>
  <si>
    <t>Naujai įsteigtų SVV subjektų, kuriems kompensuotos steigimo išlaidos, skaičius</t>
  </si>
  <si>
    <t>SVV subjektų, kuriems kompensuotos interneto svetainių sukūrimo ir administravimo išlaidos, skaičius</t>
  </si>
  <si>
    <t>Sukurta ir viešinama informacinių vienetų respublikiniuose ir vietiniuose interneto naujienų portaluose, sicialinėse paskyrose, radijo eteryje, kartai per metus</t>
  </si>
  <si>
    <t>Atnaujinama  interneto svetainių  www.kaipedaid.lt ir www.klaipeda.lt, kartai per metus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</si>
</sst>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font>
      <sz val="10"/>
      <name val="Arial"/>
      <charset val="186"/>
    </font>
    <font>
      <sz val="10"/>
      <name val="Times New Roman"/>
      <family val="1"/>
      <charset val="186"/>
    </font>
    <font>
      <b/>
      <sz val="10"/>
      <name val="Times New Roman"/>
      <family val="1"/>
      <charset val="186"/>
    </font>
    <font>
      <sz val="10"/>
      <name val="TimesLT"/>
      <charset val="186"/>
    </font>
    <font>
      <sz val="10"/>
      <name val="Arial"/>
      <family val="2"/>
      <charset val="186"/>
    </font>
    <font>
      <b/>
      <sz val="10"/>
      <name val="Times New Roman"/>
      <family val="1"/>
      <charset val="204"/>
    </font>
    <font>
      <sz val="8"/>
      <name val="Times New Roman"/>
      <family val="1"/>
    </font>
    <font>
      <sz val="10"/>
      <name val="Times New Roman"/>
      <family val="1"/>
    </font>
    <font>
      <sz val="9"/>
      <color indexed="81"/>
      <name val="Tahoma"/>
      <family val="2"/>
      <charset val="186"/>
    </font>
    <font>
      <b/>
      <sz val="9"/>
      <color indexed="81"/>
      <name val="Tahoma"/>
      <family val="2"/>
      <charset val="186"/>
    </font>
    <font>
      <sz val="11"/>
      <name val="Times New Roman"/>
      <family val="1"/>
      <charset val="186"/>
    </font>
    <font>
      <b/>
      <sz val="11"/>
      <name val="Times New Roman"/>
      <family val="1"/>
      <charset val="186"/>
    </font>
    <font>
      <sz val="9"/>
      <name val="Times New Roman"/>
      <family val="1"/>
      <charset val="186"/>
    </font>
    <font>
      <sz val="11"/>
      <name val="Calibri"/>
      <family val="2"/>
      <charset val="186"/>
      <scheme val="minor"/>
    </font>
    <font>
      <i/>
      <sz val="10"/>
      <name val="Times New Roman"/>
      <family val="1"/>
      <charset val="186"/>
    </font>
    <font>
      <sz val="8"/>
      <name val="Times New Roman"/>
      <family val="1"/>
      <charset val="186"/>
    </font>
    <font>
      <sz val="10"/>
      <color rgb="FFFF0000"/>
      <name val="Times New Roman"/>
      <family val="1"/>
      <charset val="186"/>
    </font>
    <font>
      <b/>
      <sz val="10"/>
      <color theme="1"/>
      <name val="Times New Roman"/>
      <family val="1"/>
      <charset val="186"/>
    </font>
    <font>
      <sz val="10"/>
      <color rgb="FFFF0000"/>
      <name val="Times New Roman"/>
      <family val="1"/>
    </font>
    <font>
      <sz val="10"/>
      <color theme="1"/>
      <name val="Times New Roman"/>
      <family val="1"/>
      <charset val="186"/>
    </font>
    <font>
      <sz val="12"/>
      <name val="Times New Roman"/>
      <family val="1"/>
      <charset val="186"/>
    </font>
    <font>
      <sz val="8"/>
      <color rgb="FFFF0000"/>
      <name val="Times New Roman"/>
      <family val="1"/>
      <charset val="186"/>
    </font>
    <font>
      <strike/>
      <sz val="10"/>
      <name val="Times New Roman"/>
      <family val="1"/>
      <charset val="186"/>
    </font>
    <font>
      <strike/>
      <sz val="10"/>
      <color rgb="FFFF0000"/>
      <name val="Times New Roman"/>
      <family val="1"/>
      <charset val="186"/>
    </font>
    <font>
      <i/>
      <sz val="10"/>
      <name val="Arial"/>
      <family val="2"/>
      <charset val="186"/>
    </font>
    <font>
      <i/>
      <sz val="9"/>
      <name val="Times New Roman"/>
      <family val="1"/>
      <charset val="186"/>
    </font>
    <font>
      <sz val="8"/>
      <name val="Arial"/>
      <family val="2"/>
      <charset val="186"/>
    </font>
    <font>
      <i/>
      <sz val="8"/>
      <name val="Times New Roman"/>
      <family val="1"/>
      <charset val="186"/>
    </font>
    <font>
      <i/>
      <sz val="10"/>
      <name val="Times New Roman"/>
      <family val="1"/>
    </font>
    <font>
      <b/>
      <sz val="8"/>
      <name val="Times New Roman"/>
      <family val="1"/>
      <charset val="186"/>
    </font>
    <font>
      <b/>
      <sz val="10"/>
      <name val="Arial"/>
      <family val="2"/>
      <charset val="186"/>
    </font>
    <font>
      <b/>
      <sz val="9"/>
      <name val="Times New Roman"/>
      <family val="1"/>
      <charset val="186"/>
    </font>
    <font>
      <sz val="12"/>
      <name val="Arial"/>
      <family val="2"/>
      <charset val="186"/>
    </font>
  </fonts>
  <fills count="11">
    <fill>
      <patternFill patternType="none"/>
    </fill>
    <fill>
      <patternFill patternType="gray125"/>
    </fill>
    <fill>
      <patternFill patternType="solid">
        <fgColor indexed="42"/>
        <bgColor indexed="64"/>
      </patternFill>
    </fill>
    <fill>
      <patternFill patternType="solid">
        <fgColor indexed="9"/>
        <bgColor indexed="64"/>
      </patternFill>
    </fill>
    <fill>
      <patternFill patternType="solid">
        <fgColor theme="0"/>
        <bgColor indexed="64"/>
      </patternFill>
    </fill>
    <fill>
      <patternFill patternType="solid">
        <fgColor rgb="FFFFFF99"/>
        <bgColor indexed="64"/>
      </patternFill>
    </fill>
    <fill>
      <patternFill patternType="solid">
        <fgColor rgb="FFFFCCFF"/>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CCFFCC"/>
        <bgColor indexed="64"/>
      </patternFill>
    </fill>
  </fills>
  <borders count="90">
    <border>
      <left/>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right style="medium">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hair">
        <color indexed="64"/>
      </top>
      <bottom style="thin">
        <color indexed="64"/>
      </bottom>
      <diagonal/>
    </border>
    <border>
      <left style="medium">
        <color indexed="64"/>
      </left>
      <right/>
      <top style="thin">
        <color indexed="64"/>
      </top>
      <bottom/>
      <diagonal/>
    </border>
    <border>
      <left style="medium">
        <color indexed="64"/>
      </left>
      <right style="thin">
        <color indexed="64"/>
      </right>
      <top style="hair">
        <color indexed="64"/>
      </top>
      <bottom style="thin">
        <color indexed="64"/>
      </bottom>
      <diagonal/>
    </border>
    <border>
      <left/>
      <right/>
      <top style="hair">
        <color indexed="64"/>
      </top>
      <bottom style="hair">
        <color indexed="64"/>
      </bottom>
      <diagonal/>
    </border>
    <border>
      <left/>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hair">
        <color indexed="64"/>
      </bottom>
      <diagonal/>
    </border>
    <border>
      <left style="medium">
        <color indexed="64"/>
      </left>
      <right/>
      <top style="thin">
        <color indexed="64"/>
      </top>
      <bottom style="medium">
        <color indexed="64"/>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style="thin">
        <color indexed="64"/>
      </right>
      <top/>
      <bottom style="thin">
        <color indexed="64"/>
      </bottom>
      <diagonal/>
    </border>
    <border>
      <left style="medium">
        <color indexed="64"/>
      </left>
      <right/>
      <top style="hair">
        <color indexed="64"/>
      </top>
      <bottom style="hair">
        <color indexed="64"/>
      </bottom>
      <diagonal/>
    </border>
    <border>
      <left/>
      <right style="medium">
        <color indexed="64"/>
      </right>
      <top/>
      <bottom style="hair">
        <color indexed="64"/>
      </bottom>
      <diagonal/>
    </border>
    <border>
      <left style="medium">
        <color indexed="64"/>
      </left>
      <right style="medium">
        <color indexed="64"/>
      </right>
      <top style="thin">
        <color indexed="64"/>
      </top>
      <bottom style="medium">
        <color indexed="64"/>
      </bottom>
      <diagonal/>
    </border>
    <border>
      <left/>
      <right style="medium">
        <color indexed="64"/>
      </right>
      <top style="hair">
        <color indexed="64"/>
      </top>
      <bottom style="hair">
        <color indexed="64"/>
      </bottom>
      <diagonal/>
    </border>
    <border>
      <left style="thin">
        <color indexed="64"/>
      </left>
      <right/>
      <top/>
      <bottom style="hair">
        <color indexed="64"/>
      </bottom>
      <diagonal/>
    </border>
    <border>
      <left/>
      <right style="thin">
        <color indexed="64"/>
      </right>
      <top style="thin">
        <color indexed="64"/>
      </top>
      <bottom/>
      <diagonal/>
    </border>
    <border>
      <left/>
      <right style="thin">
        <color indexed="64"/>
      </right>
      <top/>
      <bottom style="hair">
        <color indexed="64"/>
      </bottom>
      <diagonal/>
    </border>
  </borders>
  <cellStyleXfs count="3">
    <xf numFmtId="0" fontId="0" fillId="0" borderId="0"/>
    <xf numFmtId="0" fontId="3" fillId="0" borderId="0"/>
    <xf numFmtId="0" fontId="4" fillId="0" borderId="0">
      <alignment vertical="center"/>
    </xf>
  </cellStyleXfs>
  <cellXfs count="787">
    <xf numFmtId="0" fontId="0" fillId="0" borderId="0" xfId="0"/>
    <xf numFmtId="0" fontId="1" fillId="0" borderId="0" xfId="0" applyFont="1" applyAlignment="1">
      <alignment horizontal="left" vertical="top"/>
    </xf>
    <xf numFmtId="0" fontId="1" fillId="0" borderId="0" xfId="0" applyFont="1" applyFill="1" applyBorder="1" applyAlignment="1">
      <alignment horizontal="center" vertical="top"/>
    </xf>
    <xf numFmtId="0" fontId="1" fillId="0" borderId="0" xfId="0" applyFont="1" applyBorder="1" applyAlignment="1">
      <alignment vertical="top"/>
    </xf>
    <xf numFmtId="0" fontId="1" fillId="0" borderId="0" xfId="0" applyFont="1" applyAlignment="1">
      <alignment vertical="top"/>
    </xf>
    <xf numFmtId="0" fontId="1" fillId="0" borderId="0" xfId="0" applyNumberFormat="1" applyFont="1" applyAlignment="1">
      <alignment vertical="top"/>
    </xf>
    <xf numFmtId="0" fontId="1" fillId="0" borderId="0" xfId="0" applyFont="1" applyAlignment="1">
      <alignment horizontal="center" vertical="top"/>
    </xf>
    <xf numFmtId="49" fontId="2" fillId="2" borderId="1" xfId="0" applyNumberFormat="1" applyFont="1" applyFill="1" applyBorder="1" applyAlignment="1">
      <alignment horizontal="center" vertical="top"/>
    </xf>
    <xf numFmtId="0" fontId="1" fillId="0" borderId="0" xfId="0" applyFont="1" applyBorder="1" applyAlignment="1">
      <alignment horizontal="left" vertical="top"/>
    </xf>
    <xf numFmtId="0" fontId="1" fillId="0" borderId="0" xfId="0" applyFont="1" applyFill="1" applyAlignment="1">
      <alignment vertical="top"/>
    </xf>
    <xf numFmtId="0" fontId="1" fillId="3" borderId="0" xfId="0" applyFont="1" applyFill="1" applyAlignment="1">
      <alignment vertical="top"/>
    </xf>
    <xf numFmtId="0" fontId="4" fillId="0" borderId="0" xfId="0" applyFont="1"/>
    <xf numFmtId="0" fontId="1" fillId="0" borderId="0" xfId="0" applyFont="1" applyAlignment="1">
      <alignment vertical="center"/>
    </xf>
    <xf numFmtId="0" fontId="6" fillId="0" borderId="0" xfId="0" applyFont="1" applyFill="1" applyBorder="1" applyAlignment="1">
      <alignment horizontal="center" vertical="top"/>
    </xf>
    <xf numFmtId="0" fontId="6" fillId="0" borderId="0" xfId="0" applyNumberFormat="1" applyFont="1" applyFill="1" applyBorder="1" applyAlignment="1">
      <alignment horizontal="center" vertical="top"/>
    </xf>
    <xf numFmtId="49" fontId="2" fillId="5" borderId="11" xfId="0" applyNumberFormat="1" applyFont="1" applyFill="1" applyBorder="1" applyAlignment="1">
      <alignment horizontal="center" vertical="top"/>
    </xf>
    <xf numFmtId="49" fontId="2" fillId="2" borderId="9" xfId="0" applyNumberFormat="1" applyFont="1" applyFill="1" applyBorder="1" applyAlignment="1">
      <alignment horizontal="center" vertical="top"/>
    </xf>
    <xf numFmtId="49" fontId="2" fillId="8" borderId="47" xfId="0" applyNumberFormat="1" applyFont="1" applyFill="1" applyBorder="1" applyAlignment="1">
      <alignment horizontal="center" vertical="top" wrapText="1"/>
    </xf>
    <xf numFmtId="49" fontId="2" fillId="8" borderId="47" xfId="0" applyNumberFormat="1" applyFont="1" applyFill="1" applyBorder="1" applyAlignment="1">
      <alignment horizontal="center" vertical="top"/>
    </xf>
    <xf numFmtId="49" fontId="2" fillId="8" borderId="11" xfId="0" applyNumberFormat="1" applyFont="1" applyFill="1" applyBorder="1" applyAlignment="1">
      <alignment horizontal="center" vertical="top"/>
    </xf>
    <xf numFmtId="49" fontId="2" fillId="8" borderId="26" xfId="0" applyNumberFormat="1" applyFont="1" applyFill="1" applyBorder="1" applyAlignment="1">
      <alignment horizontal="center" vertical="top"/>
    </xf>
    <xf numFmtId="49" fontId="2" fillId="8" borderId="11" xfId="0" applyNumberFormat="1" applyFont="1" applyFill="1" applyBorder="1" applyAlignment="1">
      <alignment horizontal="center" vertical="top" wrapText="1"/>
    </xf>
    <xf numFmtId="3" fontId="1" fillId="4" borderId="0" xfId="0" applyNumberFormat="1" applyFont="1" applyFill="1" applyAlignment="1">
      <alignment vertical="top"/>
    </xf>
    <xf numFmtId="0" fontId="1" fillId="4" borderId="0" xfId="0" applyFont="1" applyFill="1" applyBorder="1" applyAlignment="1">
      <alignment vertical="top"/>
    </xf>
    <xf numFmtId="49" fontId="2" fillId="4" borderId="51" xfId="0" applyNumberFormat="1" applyFont="1" applyFill="1" applyBorder="1" applyAlignment="1">
      <alignment horizontal="center" vertical="top"/>
    </xf>
    <xf numFmtId="0" fontId="7" fillId="0" borderId="48" xfId="0" applyFont="1" applyFill="1" applyBorder="1" applyAlignment="1">
      <alignment horizontal="center" vertical="top"/>
    </xf>
    <xf numFmtId="0" fontId="1" fillId="4" borderId="43" xfId="0" applyFont="1" applyFill="1" applyBorder="1" applyAlignment="1">
      <alignment horizontal="center" vertical="center"/>
    </xf>
    <xf numFmtId="0" fontId="1" fillId="4" borderId="46" xfId="0" applyFont="1" applyFill="1" applyBorder="1" applyAlignment="1">
      <alignment horizontal="center" vertical="top"/>
    </xf>
    <xf numFmtId="0" fontId="1" fillId="0" borderId="43" xfId="0" applyFont="1" applyFill="1" applyBorder="1" applyAlignment="1">
      <alignment horizontal="center" vertical="top" wrapText="1"/>
    </xf>
    <xf numFmtId="0" fontId="7" fillId="0" borderId="49" xfId="0" applyFont="1" applyBorder="1" applyAlignment="1">
      <alignment horizontal="left" vertical="top" wrapText="1"/>
    </xf>
    <xf numFmtId="164" fontId="1" fillId="4" borderId="32" xfId="0" applyNumberFormat="1" applyFont="1" applyFill="1" applyBorder="1" applyAlignment="1">
      <alignment horizontal="center" vertical="top"/>
    </xf>
    <xf numFmtId="164" fontId="1" fillId="4" borderId="22" xfId="0" applyNumberFormat="1" applyFont="1" applyFill="1" applyBorder="1" applyAlignment="1">
      <alignment horizontal="center" vertical="top"/>
    </xf>
    <xf numFmtId="164" fontId="1" fillId="4" borderId="32" xfId="0" applyNumberFormat="1" applyFont="1" applyFill="1" applyBorder="1" applyAlignment="1">
      <alignment horizontal="center" vertical="center"/>
    </xf>
    <xf numFmtId="164" fontId="2" fillId="2" borderId="25" xfId="0" applyNumberFormat="1" applyFont="1" applyFill="1" applyBorder="1" applyAlignment="1">
      <alignment horizontal="center" vertical="top"/>
    </xf>
    <xf numFmtId="164" fontId="2" fillId="8" borderId="25" xfId="0" applyNumberFormat="1" applyFont="1" applyFill="1" applyBorder="1" applyAlignment="1">
      <alignment horizontal="center" vertical="top"/>
    </xf>
    <xf numFmtId="164" fontId="2" fillId="5" borderId="25" xfId="0" applyNumberFormat="1" applyFont="1" applyFill="1" applyBorder="1" applyAlignment="1">
      <alignment horizontal="center" vertical="top"/>
    </xf>
    <xf numFmtId="0" fontId="1" fillId="4" borderId="22" xfId="0" applyFont="1" applyFill="1" applyBorder="1" applyAlignment="1">
      <alignment horizontal="center" vertical="top" wrapText="1"/>
    </xf>
    <xf numFmtId="0" fontId="1" fillId="4" borderId="32" xfId="0" applyFont="1" applyFill="1" applyBorder="1" applyAlignment="1">
      <alignment horizontal="center" vertical="top" wrapText="1"/>
    </xf>
    <xf numFmtId="0" fontId="1" fillId="4" borderId="22" xfId="0" applyFont="1" applyFill="1" applyBorder="1" applyAlignment="1">
      <alignment horizontal="center" vertical="top"/>
    </xf>
    <xf numFmtId="0" fontId="1" fillId="4" borderId="32" xfId="0" applyFont="1" applyFill="1" applyBorder="1" applyAlignment="1">
      <alignment horizontal="center" vertical="top"/>
    </xf>
    <xf numFmtId="164" fontId="1" fillId="0" borderId="0" xfId="0" applyNumberFormat="1" applyFont="1" applyAlignment="1">
      <alignment vertical="top"/>
    </xf>
    <xf numFmtId="0" fontId="5" fillId="5" borderId="37" xfId="0" applyFont="1" applyFill="1" applyBorder="1" applyAlignment="1">
      <alignment horizontal="left" vertical="top" wrapText="1"/>
    </xf>
    <xf numFmtId="0" fontId="2" fillId="8" borderId="37" xfId="0" applyFont="1" applyFill="1" applyBorder="1" applyAlignment="1">
      <alignment horizontal="left" vertical="top"/>
    </xf>
    <xf numFmtId="0" fontId="2" fillId="2" borderId="37" xfId="0" applyFont="1" applyFill="1" applyBorder="1" applyAlignment="1">
      <alignment horizontal="left" vertical="top" wrapText="1"/>
    </xf>
    <xf numFmtId="0" fontId="2" fillId="2" borderId="16" xfId="0" applyFont="1" applyFill="1" applyBorder="1" applyAlignment="1">
      <alignment horizontal="left" vertical="top" wrapText="1"/>
    </xf>
    <xf numFmtId="0" fontId="1" fillId="8" borderId="16" xfId="0" applyFont="1" applyFill="1" applyBorder="1" applyAlignment="1">
      <alignment horizontal="center" vertical="top"/>
    </xf>
    <xf numFmtId="0" fontId="1" fillId="2" borderId="16" xfId="0" applyFont="1" applyFill="1" applyBorder="1" applyAlignment="1">
      <alignment horizontal="center" vertical="top" wrapText="1"/>
    </xf>
    <xf numFmtId="0" fontId="1" fillId="5" borderId="16" xfId="0" applyFont="1" applyFill="1" applyBorder="1" applyAlignment="1">
      <alignment horizontal="center" vertical="top"/>
    </xf>
    <xf numFmtId="0" fontId="2" fillId="8" borderId="16" xfId="0" applyFont="1" applyFill="1" applyBorder="1" applyAlignment="1">
      <alignment horizontal="left" vertical="top"/>
    </xf>
    <xf numFmtId="164" fontId="1" fillId="4" borderId="0" xfId="0" applyNumberFormat="1" applyFont="1" applyFill="1" applyBorder="1" applyAlignment="1">
      <alignment horizontal="center" vertical="top"/>
    </xf>
    <xf numFmtId="164" fontId="2" fillId="2" borderId="5" xfId="0" applyNumberFormat="1" applyFont="1" applyFill="1" applyBorder="1" applyAlignment="1">
      <alignment horizontal="center" vertical="top"/>
    </xf>
    <xf numFmtId="164" fontId="2" fillId="8" borderId="5" xfId="0" applyNumberFormat="1" applyFont="1" applyFill="1" applyBorder="1" applyAlignment="1">
      <alignment horizontal="center" vertical="top"/>
    </xf>
    <xf numFmtId="164" fontId="1" fillId="4" borderId="43" xfId="0" applyNumberFormat="1" applyFont="1" applyFill="1" applyBorder="1" applyAlignment="1">
      <alignment horizontal="center" vertical="top"/>
    </xf>
    <xf numFmtId="164" fontId="1" fillId="4" borderId="46" xfId="0" applyNumberFormat="1" applyFont="1" applyFill="1" applyBorder="1" applyAlignment="1">
      <alignment horizontal="center" vertical="top"/>
    </xf>
    <xf numFmtId="164" fontId="2" fillId="8" borderId="26" xfId="0" applyNumberFormat="1" applyFont="1" applyFill="1" applyBorder="1" applyAlignment="1">
      <alignment horizontal="center" vertical="top"/>
    </xf>
    <xf numFmtId="164" fontId="2" fillId="5" borderId="26" xfId="0" applyNumberFormat="1" applyFont="1" applyFill="1" applyBorder="1" applyAlignment="1">
      <alignment horizontal="center" vertical="top"/>
    </xf>
    <xf numFmtId="0" fontId="1" fillId="0" borderId="55" xfId="0" applyFont="1" applyBorder="1" applyAlignment="1">
      <alignment horizontal="center" vertical="center" textRotation="90" wrapText="1"/>
    </xf>
    <xf numFmtId="0" fontId="1" fillId="0" borderId="56" xfId="0" applyFont="1" applyBorder="1" applyAlignment="1">
      <alignment horizontal="center" vertical="center" textRotation="90"/>
    </xf>
    <xf numFmtId="0" fontId="1" fillId="0" borderId="10" xfId="0" applyFont="1" applyBorder="1" applyAlignment="1">
      <alignment horizontal="center" vertical="center" textRotation="90"/>
    </xf>
    <xf numFmtId="49" fontId="5" fillId="6" borderId="27" xfId="0" applyNumberFormat="1" applyFont="1" applyFill="1" applyBorder="1" applyAlignment="1">
      <alignment horizontal="left" vertical="top" wrapText="1"/>
    </xf>
    <xf numFmtId="49" fontId="5" fillId="6" borderId="54" xfId="0" applyNumberFormat="1" applyFont="1" applyFill="1" applyBorder="1" applyAlignment="1">
      <alignment horizontal="left" vertical="top" wrapText="1"/>
    </xf>
    <xf numFmtId="164" fontId="1" fillId="4" borderId="30" xfId="0" applyNumberFormat="1" applyFont="1" applyFill="1" applyBorder="1" applyAlignment="1">
      <alignment horizontal="center" vertical="top"/>
    </xf>
    <xf numFmtId="164" fontId="2" fillId="7" borderId="8" xfId="0" applyNumberFormat="1" applyFont="1" applyFill="1" applyBorder="1" applyAlignment="1">
      <alignment horizontal="center" vertical="top"/>
    </xf>
    <xf numFmtId="164" fontId="2" fillId="7" borderId="33" xfId="0" applyNumberFormat="1" applyFont="1" applyFill="1" applyBorder="1" applyAlignment="1">
      <alignment horizontal="center" vertical="top"/>
    </xf>
    <xf numFmtId="164" fontId="1" fillId="4" borderId="3" xfId="0" applyNumberFormat="1" applyFont="1" applyFill="1" applyBorder="1" applyAlignment="1">
      <alignment horizontal="center" vertical="top"/>
    </xf>
    <xf numFmtId="164" fontId="1" fillId="4" borderId="51" xfId="0" applyNumberFormat="1" applyFont="1" applyFill="1" applyBorder="1" applyAlignment="1">
      <alignment horizontal="center" vertical="top"/>
    </xf>
    <xf numFmtId="164" fontId="2" fillId="8" borderId="1" xfId="0" applyNumberFormat="1" applyFont="1" applyFill="1" applyBorder="1" applyAlignment="1">
      <alignment horizontal="center" vertical="top"/>
    </xf>
    <xf numFmtId="164" fontId="2" fillId="5" borderId="1" xfId="0" applyNumberFormat="1" applyFont="1" applyFill="1" applyBorder="1" applyAlignment="1">
      <alignment horizontal="center" vertical="top"/>
    </xf>
    <xf numFmtId="164" fontId="1" fillId="4" borderId="44" xfId="0" applyNumberFormat="1" applyFont="1" applyFill="1" applyBorder="1" applyAlignment="1">
      <alignment horizontal="center" vertical="top"/>
    </xf>
    <xf numFmtId="164" fontId="1" fillId="4" borderId="43" xfId="0" applyNumberFormat="1" applyFont="1" applyFill="1" applyBorder="1" applyAlignment="1">
      <alignment horizontal="center" vertical="center"/>
    </xf>
    <xf numFmtId="164" fontId="1" fillId="4" borderId="51" xfId="0" applyNumberFormat="1" applyFont="1" applyFill="1" applyBorder="1" applyAlignment="1">
      <alignment horizontal="center" vertical="center"/>
    </xf>
    <xf numFmtId="0" fontId="13" fillId="0" borderId="0" xfId="0" applyFont="1"/>
    <xf numFmtId="0" fontId="1" fillId="0" borderId="0" xfId="0" applyFont="1" applyBorder="1" applyAlignment="1">
      <alignment horizontal="right" vertical="top"/>
    </xf>
    <xf numFmtId="0" fontId="6" fillId="0" borderId="52" xfId="0" applyFont="1" applyFill="1" applyBorder="1" applyAlignment="1">
      <alignment horizontal="center" vertical="top"/>
    </xf>
    <xf numFmtId="0" fontId="6" fillId="0" borderId="44" xfId="0" applyFont="1" applyFill="1" applyBorder="1" applyAlignment="1">
      <alignment horizontal="center" vertical="top"/>
    </xf>
    <xf numFmtId="0" fontId="6" fillId="0" borderId="51" xfId="0" applyFont="1" applyFill="1" applyBorder="1" applyAlignment="1">
      <alignment horizontal="center" vertical="top"/>
    </xf>
    <xf numFmtId="164" fontId="2" fillId="2" borderId="26" xfId="0" applyNumberFormat="1" applyFont="1" applyFill="1" applyBorder="1" applyAlignment="1">
      <alignment horizontal="center" vertical="top"/>
    </xf>
    <xf numFmtId="49" fontId="2" fillId="4" borderId="59" xfId="0" applyNumberFormat="1" applyFont="1" applyFill="1" applyBorder="1" applyAlignment="1">
      <alignment horizontal="center" vertical="top"/>
    </xf>
    <xf numFmtId="0" fontId="7" fillId="3" borderId="51" xfId="0" applyFont="1" applyFill="1" applyBorder="1" applyAlignment="1">
      <alignment horizontal="center" vertical="top"/>
    </xf>
    <xf numFmtId="0" fontId="7" fillId="10" borderId="34" xfId="0" applyFont="1" applyFill="1" applyBorder="1" applyAlignment="1">
      <alignment horizontal="left" vertical="top" wrapText="1"/>
    </xf>
    <xf numFmtId="0" fontId="7" fillId="3" borderId="60" xfId="0" applyFont="1" applyFill="1" applyBorder="1" applyAlignment="1">
      <alignment horizontal="left" vertical="top" wrapText="1"/>
    </xf>
    <xf numFmtId="0" fontId="7" fillId="0" borderId="51" xfId="0" applyFont="1" applyFill="1" applyBorder="1" applyAlignment="1">
      <alignment horizontal="center" vertical="top"/>
    </xf>
    <xf numFmtId="0" fontId="7" fillId="4" borderId="60" xfId="0" applyFont="1" applyFill="1" applyBorder="1" applyAlignment="1">
      <alignment horizontal="left" vertical="top" wrapText="1"/>
    </xf>
    <xf numFmtId="164" fontId="2" fillId="5" borderId="21" xfId="0" applyNumberFormat="1" applyFont="1" applyFill="1" applyBorder="1" applyAlignment="1">
      <alignment horizontal="center" vertical="top"/>
    </xf>
    <xf numFmtId="164" fontId="1" fillId="0" borderId="32" xfId="0" applyNumberFormat="1" applyFont="1" applyFill="1" applyBorder="1" applyAlignment="1">
      <alignment horizontal="center" vertical="top"/>
    </xf>
    <xf numFmtId="164" fontId="2" fillId="5" borderId="32" xfId="0" applyNumberFormat="1" applyFont="1" applyFill="1" applyBorder="1" applyAlignment="1">
      <alignment horizontal="center" vertical="top"/>
    </xf>
    <xf numFmtId="164" fontId="2" fillId="9" borderId="33" xfId="0" applyNumberFormat="1" applyFont="1" applyFill="1" applyBorder="1" applyAlignment="1">
      <alignment horizontal="center" vertical="top"/>
    </xf>
    <xf numFmtId="49" fontId="2" fillId="0" borderId="65" xfId="0" applyNumberFormat="1" applyFont="1" applyBorder="1" applyAlignment="1">
      <alignment horizontal="center" vertical="top" wrapText="1"/>
    </xf>
    <xf numFmtId="0" fontId="2" fillId="4" borderId="65" xfId="0" applyFont="1" applyFill="1" applyBorder="1" applyAlignment="1">
      <alignment horizontal="left" vertical="top" wrapText="1"/>
    </xf>
    <xf numFmtId="0" fontId="1" fillId="0" borderId="38" xfId="0" applyFont="1" applyFill="1" applyBorder="1" applyAlignment="1">
      <alignment horizontal="center" vertical="top" wrapText="1"/>
    </xf>
    <xf numFmtId="164" fontId="1" fillId="0" borderId="21" xfId="0" applyNumberFormat="1" applyFont="1" applyBorder="1" applyAlignment="1">
      <alignment horizontal="center" vertical="top"/>
    </xf>
    <xf numFmtId="164" fontId="1" fillId="0" borderId="38" xfId="0" applyNumberFormat="1" applyFont="1" applyBorder="1" applyAlignment="1">
      <alignment horizontal="center" vertical="top"/>
    </xf>
    <xf numFmtId="164" fontId="1" fillId="0" borderId="65" xfId="0" applyNumberFormat="1" applyFont="1" applyBorder="1" applyAlignment="1">
      <alignment horizontal="center" vertical="top"/>
    </xf>
    <xf numFmtId="0" fontId="1" fillId="0" borderId="38" xfId="0" applyFont="1" applyBorder="1" applyAlignment="1">
      <alignment vertical="top" wrapText="1"/>
    </xf>
    <xf numFmtId="0" fontId="6" fillId="0" borderId="64" xfId="0" applyFont="1" applyFill="1" applyBorder="1" applyAlignment="1">
      <alignment horizontal="center" vertical="top"/>
    </xf>
    <xf numFmtId="0" fontId="6" fillId="0" borderId="65" xfId="0" applyFont="1" applyFill="1" applyBorder="1" applyAlignment="1">
      <alignment horizontal="center" vertical="top"/>
    </xf>
    <xf numFmtId="0" fontId="6" fillId="0" borderId="39" xfId="0" applyFont="1" applyFill="1" applyBorder="1" applyAlignment="1">
      <alignment horizontal="center" vertical="top"/>
    </xf>
    <xf numFmtId="0" fontId="1" fillId="0" borderId="9" xfId="0" applyFont="1" applyBorder="1" applyAlignment="1">
      <alignment horizontal="left" vertical="top" wrapText="1"/>
    </xf>
    <xf numFmtId="49" fontId="2" fillId="0" borderId="0" xfId="0" applyNumberFormat="1" applyFont="1" applyFill="1" applyBorder="1" applyAlignment="1">
      <alignment horizontal="center" vertical="top" wrapText="1"/>
    </xf>
    <xf numFmtId="49" fontId="2" fillId="4" borderId="0" xfId="0" applyNumberFormat="1" applyFont="1" applyFill="1" applyBorder="1" applyAlignment="1">
      <alignment horizontal="center" vertical="top"/>
    </xf>
    <xf numFmtId="49" fontId="2" fillId="4" borderId="29" xfId="0" applyNumberFormat="1" applyFont="1" applyFill="1" applyBorder="1" applyAlignment="1">
      <alignment horizontal="center" vertical="top" wrapText="1"/>
    </xf>
    <xf numFmtId="0" fontId="2" fillId="7" borderId="34" xfId="0" applyFont="1" applyFill="1" applyBorder="1" applyAlignment="1">
      <alignment horizontal="center" vertical="top"/>
    </xf>
    <xf numFmtId="164" fontId="1" fillId="4" borderId="46" xfId="0" applyNumberFormat="1" applyFont="1" applyFill="1" applyBorder="1" applyAlignment="1">
      <alignment horizontal="center" vertical="center"/>
    </xf>
    <xf numFmtId="164" fontId="1" fillId="4" borderId="22" xfId="0" applyNumberFormat="1" applyFont="1" applyFill="1" applyBorder="1" applyAlignment="1">
      <alignment horizontal="center" vertical="center"/>
    </xf>
    <xf numFmtId="0" fontId="4" fillId="0" borderId="0" xfId="0" applyFont="1" applyBorder="1" applyAlignment="1">
      <alignment horizontal="right" vertical="top"/>
    </xf>
    <xf numFmtId="0" fontId="4" fillId="10" borderId="8" xfId="0" applyFont="1" applyFill="1" applyBorder="1" applyAlignment="1">
      <alignment horizontal="center" vertical="top"/>
    </xf>
    <xf numFmtId="49" fontId="1" fillId="4" borderId="62" xfId="0" applyNumberFormat="1" applyFont="1" applyFill="1" applyBorder="1" applyAlignment="1">
      <alignment horizontal="center" vertical="top"/>
    </xf>
    <xf numFmtId="49" fontId="1" fillId="0" borderId="0" xfId="0" applyNumberFormat="1" applyFont="1" applyAlignment="1">
      <alignment vertical="top"/>
    </xf>
    <xf numFmtId="49" fontId="1" fillId="0" borderId="0" xfId="0" applyNumberFormat="1" applyFont="1" applyAlignment="1">
      <alignment horizontal="center" vertical="top"/>
    </xf>
    <xf numFmtId="3" fontId="1" fillId="0" borderId="0" xfId="0" applyNumberFormat="1" applyFont="1" applyAlignment="1">
      <alignment vertical="top"/>
    </xf>
    <xf numFmtId="3" fontId="1" fillId="0" borderId="0" xfId="0" applyNumberFormat="1" applyFont="1" applyAlignment="1">
      <alignment horizontal="center" vertical="center" wrapText="1"/>
    </xf>
    <xf numFmtId="3" fontId="1" fillId="0" borderId="0" xfId="0" applyNumberFormat="1" applyFont="1" applyAlignment="1">
      <alignment horizontal="center" vertical="top"/>
    </xf>
    <xf numFmtId="164" fontId="1" fillId="0" borderId="0" xfId="0" applyNumberFormat="1" applyFont="1" applyAlignment="1">
      <alignment horizontal="center" vertical="top"/>
    </xf>
    <xf numFmtId="49" fontId="2" fillId="0" borderId="9" xfId="0" applyNumberFormat="1" applyFont="1" applyBorder="1" applyAlignment="1">
      <alignment horizontal="center" vertical="top" wrapText="1"/>
    </xf>
    <xf numFmtId="0" fontId="6" fillId="4" borderId="0" xfId="0" applyFont="1" applyFill="1" applyBorder="1" applyAlignment="1">
      <alignment horizontal="center" vertical="top"/>
    </xf>
    <xf numFmtId="0" fontId="4" fillId="10" borderId="19" xfId="0" applyFont="1" applyFill="1" applyBorder="1" applyAlignment="1">
      <alignment horizontal="center" vertical="top"/>
    </xf>
    <xf numFmtId="3" fontId="1" fillId="3" borderId="0" xfId="0" applyNumberFormat="1" applyFont="1" applyFill="1" applyBorder="1" applyAlignment="1">
      <alignment horizontal="left" vertical="top" wrapText="1"/>
    </xf>
    <xf numFmtId="49" fontId="2" fillId="7" borderId="0" xfId="0" applyNumberFormat="1" applyFont="1" applyFill="1" applyBorder="1" applyAlignment="1">
      <alignment horizontal="center" vertical="top"/>
    </xf>
    <xf numFmtId="49" fontId="2" fillId="7" borderId="29" xfId="0" applyNumberFormat="1" applyFont="1" applyFill="1" applyBorder="1" applyAlignment="1">
      <alignment horizontal="center" vertical="top" wrapText="1"/>
    </xf>
    <xf numFmtId="0" fontId="0" fillId="7" borderId="34" xfId="0" applyFill="1" applyBorder="1" applyAlignment="1"/>
    <xf numFmtId="49" fontId="1" fillId="7" borderId="19" xfId="0" applyNumberFormat="1" applyFont="1" applyFill="1" applyBorder="1" applyAlignment="1">
      <alignment horizontal="center" vertical="top" wrapText="1"/>
    </xf>
    <xf numFmtId="0" fontId="4" fillId="7" borderId="19" xfId="0" applyFont="1" applyFill="1" applyBorder="1" applyAlignment="1"/>
    <xf numFmtId="49" fontId="2" fillId="7" borderId="8" xfId="0" applyNumberFormat="1" applyFont="1" applyFill="1" applyBorder="1" applyAlignment="1">
      <alignment horizontal="center" vertical="top" wrapText="1"/>
    </xf>
    <xf numFmtId="0" fontId="4" fillId="7" borderId="8" xfId="0" applyFont="1" applyFill="1" applyBorder="1" applyAlignment="1">
      <alignment horizontal="left" vertical="top" wrapText="1"/>
    </xf>
    <xf numFmtId="0" fontId="1" fillId="7" borderId="8" xfId="0" applyFont="1" applyFill="1" applyBorder="1" applyAlignment="1">
      <alignment horizontal="center" vertical="center" textRotation="90" wrapText="1"/>
    </xf>
    <xf numFmtId="49" fontId="1" fillId="7" borderId="8" xfId="0" applyNumberFormat="1" applyFont="1" applyFill="1" applyBorder="1" applyAlignment="1">
      <alignment horizontal="center" vertical="top"/>
    </xf>
    <xf numFmtId="0" fontId="0" fillId="7" borderId="8" xfId="0" applyFill="1" applyBorder="1" applyAlignment="1"/>
    <xf numFmtId="164" fontId="2" fillId="7" borderId="34" xfId="0" applyNumberFormat="1" applyFont="1" applyFill="1" applyBorder="1" applyAlignment="1">
      <alignment horizontal="center" vertical="top"/>
    </xf>
    <xf numFmtId="0" fontId="1" fillId="4" borderId="0" xfId="0" applyFont="1" applyFill="1" applyBorder="1" applyAlignment="1">
      <alignment horizontal="center" vertical="top"/>
    </xf>
    <xf numFmtId="0" fontId="7" fillId="0" borderId="3" xfId="0" applyFont="1" applyFill="1" applyBorder="1" applyAlignment="1">
      <alignment horizontal="center" vertical="top"/>
    </xf>
    <xf numFmtId="0" fontId="1" fillId="4" borderId="68" xfId="0" applyFont="1" applyFill="1" applyBorder="1" applyAlignment="1">
      <alignment horizontal="center" vertical="top"/>
    </xf>
    <xf numFmtId="164" fontId="1" fillId="4" borderId="68" xfId="0" applyNumberFormat="1" applyFont="1" applyFill="1" applyBorder="1" applyAlignment="1">
      <alignment horizontal="center" vertical="top"/>
    </xf>
    <xf numFmtId="164" fontId="1" fillId="4" borderId="66" xfId="0" applyNumberFormat="1" applyFont="1" applyFill="1" applyBorder="1" applyAlignment="1">
      <alignment horizontal="center" vertical="top"/>
    </xf>
    <xf numFmtId="164" fontId="1" fillId="4" borderId="59" xfId="0" applyNumberFormat="1" applyFont="1" applyFill="1" applyBorder="1" applyAlignment="1">
      <alignment horizontal="center" vertical="top"/>
    </xf>
    <xf numFmtId="0" fontId="7" fillId="3" borderId="51" xfId="0" applyFont="1" applyFill="1" applyBorder="1" applyAlignment="1">
      <alignment horizontal="center" vertical="center"/>
    </xf>
    <xf numFmtId="164" fontId="1" fillId="4" borderId="35" xfId="0" applyNumberFormat="1" applyFont="1" applyFill="1" applyBorder="1" applyAlignment="1">
      <alignment horizontal="center" vertical="top"/>
    </xf>
    <xf numFmtId="0" fontId="7" fillId="0" borderId="13" xfId="0" applyFont="1" applyFill="1" applyBorder="1" applyAlignment="1">
      <alignment vertical="top" wrapText="1"/>
    </xf>
    <xf numFmtId="0" fontId="14" fillId="4" borderId="43" xfId="0" applyFont="1" applyFill="1" applyBorder="1" applyAlignment="1">
      <alignment horizontal="center" vertical="top"/>
    </xf>
    <xf numFmtId="49" fontId="2" fillId="7" borderId="0" xfId="0" applyNumberFormat="1" applyFont="1" applyFill="1" applyBorder="1" applyAlignment="1">
      <alignment horizontal="center" vertical="top" wrapText="1"/>
    </xf>
    <xf numFmtId="0" fontId="6" fillId="0" borderId="35" xfId="0" applyFont="1" applyFill="1" applyBorder="1" applyAlignment="1">
      <alignment horizontal="center" vertical="top"/>
    </xf>
    <xf numFmtId="0" fontId="1" fillId="4" borderId="66" xfId="0" applyFont="1" applyFill="1" applyBorder="1" applyAlignment="1">
      <alignment horizontal="center" vertical="top"/>
    </xf>
    <xf numFmtId="164" fontId="1" fillId="4" borderId="71" xfId="0" applyNumberFormat="1" applyFont="1" applyFill="1" applyBorder="1" applyAlignment="1">
      <alignment horizontal="center" vertical="top"/>
    </xf>
    <xf numFmtId="0" fontId="1" fillId="3" borderId="13" xfId="0" applyFont="1" applyFill="1" applyBorder="1" applyAlignment="1">
      <alignment horizontal="left" vertical="top" wrapText="1"/>
    </xf>
    <xf numFmtId="0" fontId="7" fillId="3" borderId="3" xfId="0" applyFont="1" applyFill="1" applyBorder="1" applyAlignment="1">
      <alignment horizontal="center" vertical="top"/>
    </xf>
    <xf numFmtId="164" fontId="1" fillId="4" borderId="30" xfId="0" applyNumberFormat="1" applyFont="1" applyFill="1" applyBorder="1" applyAlignment="1">
      <alignment horizontal="center" vertical="center"/>
    </xf>
    <xf numFmtId="0" fontId="6" fillId="3" borderId="50" xfId="0" applyFont="1" applyFill="1" applyBorder="1" applyAlignment="1">
      <alignment horizontal="center" vertical="top"/>
    </xf>
    <xf numFmtId="0" fontId="7" fillId="0" borderId="0" xfId="0" applyNumberFormat="1" applyFont="1" applyFill="1" applyBorder="1" applyAlignment="1">
      <alignment horizontal="left" vertical="top"/>
    </xf>
    <xf numFmtId="164" fontId="1" fillId="0" borderId="22" xfId="0" applyNumberFormat="1" applyFont="1" applyBorder="1" applyAlignment="1">
      <alignment horizontal="center" vertical="top"/>
    </xf>
    <xf numFmtId="0" fontId="7" fillId="0" borderId="9" xfId="0" applyFont="1" applyFill="1" applyBorder="1" applyAlignment="1">
      <alignment horizontal="center" vertical="top"/>
    </xf>
    <xf numFmtId="1" fontId="7" fillId="4" borderId="61" xfId="0" applyNumberFormat="1" applyFont="1" applyFill="1" applyBorder="1" applyAlignment="1">
      <alignment horizontal="center" vertical="top"/>
    </xf>
    <xf numFmtId="1" fontId="7" fillId="4" borderId="62" xfId="0" applyNumberFormat="1" applyFont="1" applyFill="1" applyBorder="1" applyAlignment="1">
      <alignment horizontal="center" vertical="top"/>
    </xf>
    <xf numFmtId="49" fontId="7" fillId="0" borderId="70" xfId="0" applyNumberFormat="1" applyFont="1" applyBorder="1" applyAlignment="1">
      <alignment horizontal="center" vertical="top"/>
    </xf>
    <xf numFmtId="49" fontId="7" fillId="3" borderId="63" xfId="0" applyNumberFormat="1" applyFont="1" applyFill="1" applyBorder="1" applyAlignment="1">
      <alignment horizontal="center" vertical="top"/>
    </xf>
    <xf numFmtId="49" fontId="7" fillId="3" borderId="62" xfId="0" applyNumberFormat="1" applyFont="1" applyFill="1" applyBorder="1" applyAlignment="1">
      <alignment horizontal="center" vertical="top"/>
    </xf>
    <xf numFmtId="0" fontId="7" fillId="0" borderId="49" xfId="0" applyFont="1" applyFill="1" applyBorder="1" applyAlignment="1">
      <alignment horizontal="left" vertical="top" wrapText="1"/>
    </xf>
    <xf numFmtId="0" fontId="1" fillId="3" borderId="72" xfId="0" applyFont="1" applyFill="1" applyBorder="1" applyAlignment="1">
      <alignment vertical="top" wrapText="1"/>
    </xf>
    <xf numFmtId="49" fontId="12" fillId="3" borderId="73" xfId="0" applyNumberFormat="1" applyFont="1" applyFill="1" applyBorder="1" applyAlignment="1">
      <alignment horizontal="center" vertical="center"/>
    </xf>
    <xf numFmtId="0" fontId="1" fillId="0" borderId="53" xfId="0" applyFont="1" applyBorder="1" applyAlignment="1">
      <alignment vertical="top"/>
    </xf>
    <xf numFmtId="0" fontId="1" fillId="0" borderId="60" xfId="0" applyFont="1" applyBorder="1" applyAlignment="1">
      <alignment horizontal="left" vertical="top" wrapText="1"/>
    </xf>
    <xf numFmtId="49" fontId="1" fillId="4" borderId="61" xfId="0" applyNumberFormat="1" applyFont="1" applyFill="1" applyBorder="1" applyAlignment="1">
      <alignment horizontal="center" vertical="top"/>
    </xf>
    <xf numFmtId="164" fontId="2" fillId="2" borderId="1" xfId="0" applyNumberFormat="1" applyFont="1" applyFill="1" applyBorder="1" applyAlignment="1">
      <alignment horizontal="center" vertical="top"/>
    </xf>
    <xf numFmtId="49" fontId="2" fillId="4" borderId="20" xfId="0" applyNumberFormat="1" applyFont="1" applyFill="1" applyBorder="1" applyAlignment="1">
      <alignment horizontal="center" vertical="top"/>
    </xf>
    <xf numFmtId="0" fontId="7" fillId="3" borderId="35" xfId="0" applyFont="1" applyFill="1" applyBorder="1" applyAlignment="1">
      <alignment horizontal="center" vertical="top"/>
    </xf>
    <xf numFmtId="0" fontId="7" fillId="3" borderId="49" xfId="0" applyFont="1" applyFill="1" applyBorder="1" applyAlignment="1">
      <alignment horizontal="left" vertical="top" wrapText="1"/>
    </xf>
    <xf numFmtId="0" fontId="7" fillId="0" borderId="75" xfId="0" applyFont="1" applyFill="1" applyBorder="1" applyAlignment="1">
      <alignment horizontal="center" vertical="top"/>
    </xf>
    <xf numFmtId="0" fontId="6" fillId="4" borderId="51" xfId="0" applyFont="1" applyFill="1" applyBorder="1" applyAlignment="1">
      <alignment horizontal="center" vertical="top"/>
    </xf>
    <xf numFmtId="0" fontId="6" fillId="4" borderId="44" xfId="0" applyFont="1" applyFill="1" applyBorder="1" applyAlignment="1">
      <alignment horizontal="center" vertical="top"/>
    </xf>
    <xf numFmtId="49" fontId="2" fillId="8" borderId="34" xfId="0" applyNumberFormat="1" applyFont="1" applyFill="1" applyBorder="1" applyAlignment="1">
      <alignment horizontal="center" vertical="top"/>
    </xf>
    <xf numFmtId="49" fontId="2" fillId="10" borderId="4" xfId="0" applyNumberFormat="1" applyFont="1" applyFill="1" applyBorder="1" applyAlignment="1">
      <alignment horizontal="center" vertical="top"/>
    </xf>
    <xf numFmtId="49" fontId="2" fillId="8" borderId="18" xfId="0" applyNumberFormat="1" applyFont="1" applyFill="1" applyBorder="1" applyAlignment="1">
      <alignment horizontal="center" vertical="top"/>
    </xf>
    <xf numFmtId="49" fontId="2" fillId="2" borderId="4" xfId="0" applyNumberFormat="1" applyFont="1" applyFill="1" applyBorder="1" applyAlignment="1">
      <alignment horizontal="center" vertical="top"/>
    </xf>
    <xf numFmtId="0" fontId="13" fillId="4" borderId="0" xfId="0" applyFont="1" applyFill="1"/>
    <xf numFmtId="0" fontId="10" fillId="4" borderId="0" xfId="0" applyFont="1" applyFill="1" applyAlignment="1">
      <alignment horizontal="center" vertical="top" wrapText="1"/>
    </xf>
    <xf numFmtId="0" fontId="1" fillId="4" borderId="0" xfId="0" applyFont="1" applyFill="1" applyAlignment="1">
      <alignment vertical="top"/>
    </xf>
    <xf numFmtId="49" fontId="2" fillId="4" borderId="0" xfId="0" applyNumberFormat="1" applyFont="1" applyFill="1" applyBorder="1" applyAlignment="1">
      <alignment horizontal="center" vertical="top" wrapText="1"/>
    </xf>
    <xf numFmtId="49" fontId="2" fillId="0" borderId="0" xfId="0" applyNumberFormat="1" applyFont="1" applyFill="1" applyBorder="1" applyAlignment="1">
      <alignment horizontal="center" vertical="top"/>
    </xf>
    <xf numFmtId="49" fontId="2" fillId="0" borderId="0" xfId="0" applyNumberFormat="1" applyFont="1" applyFill="1" applyBorder="1" applyAlignment="1">
      <alignment horizontal="right" vertical="top"/>
    </xf>
    <xf numFmtId="164" fontId="2" fillId="0" borderId="0" xfId="0" applyNumberFormat="1" applyFont="1" applyFill="1" applyBorder="1" applyAlignment="1">
      <alignment horizontal="center" vertical="top"/>
    </xf>
    <xf numFmtId="49" fontId="1" fillId="0" borderId="0" xfId="0" applyNumberFormat="1" applyFont="1" applyFill="1" applyAlignment="1">
      <alignment vertical="top"/>
    </xf>
    <xf numFmtId="3" fontId="1" fillId="0" borderId="0" xfId="0" applyNumberFormat="1" applyFont="1" applyBorder="1" applyAlignment="1">
      <alignment vertical="top"/>
    </xf>
    <xf numFmtId="0" fontId="4" fillId="0" borderId="4" xfId="0" applyFont="1" applyFill="1" applyBorder="1" applyAlignment="1">
      <alignment horizontal="left" vertical="top" wrapText="1"/>
    </xf>
    <xf numFmtId="0" fontId="0" fillId="0" borderId="18" xfId="0" applyFill="1" applyBorder="1" applyAlignment="1"/>
    <xf numFmtId="0" fontId="0" fillId="0" borderId="4" xfId="0" applyFill="1" applyBorder="1" applyAlignment="1"/>
    <xf numFmtId="0" fontId="4" fillId="0" borderId="15" xfId="0" applyFont="1" applyFill="1" applyBorder="1" applyAlignment="1"/>
    <xf numFmtId="0" fontId="1" fillId="4" borderId="4" xfId="0" applyFont="1" applyFill="1" applyBorder="1" applyAlignment="1">
      <alignment horizontal="center" vertical="center" textRotation="90" wrapText="1"/>
    </xf>
    <xf numFmtId="49" fontId="1" fillId="4" borderId="15" xfId="0" applyNumberFormat="1" applyFont="1" applyFill="1" applyBorder="1" applyAlignment="1">
      <alignment horizontal="center" vertical="top"/>
    </xf>
    <xf numFmtId="0" fontId="1" fillId="4" borderId="13" xfId="0" applyFont="1" applyFill="1" applyBorder="1" applyAlignment="1">
      <alignment vertical="top" wrapText="1"/>
    </xf>
    <xf numFmtId="164" fontId="1" fillId="0" borderId="0" xfId="0" applyNumberFormat="1" applyFont="1" applyBorder="1" applyAlignment="1">
      <alignment horizontal="center" vertical="top"/>
    </xf>
    <xf numFmtId="164" fontId="1" fillId="0" borderId="53" xfId="0" applyNumberFormat="1" applyFont="1" applyBorder="1" applyAlignment="1">
      <alignment horizontal="center" vertical="top"/>
    </xf>
    <xf numFmtId="0" fontId="1" fillId="4" borderId="46" xfId="0" applyFont="1" applyFill="1" applyBorder="1" applyAlignment="1">
      <alignment horizontal="center" vertical="center"/>
    </xf>
    <xf numFmtId="0" fontId="1" fillId="3" borderId="17" xfId="0" applyFont="1" applyFill="1" applyBorder="1" applyAlignment="1">
      <alignment horizontal="left" vertical="top" wrapText="1"/>
    </xf>
    <xf numFmtId="0" fontId="6" fillId="0" borderId="2" xfId="0" applyFont="1" applyFill="1" applyBorder="1" applyAlignment="1">
      <alignment horizontal="center" vertical="top"/>
    </xf>
    <xf numFmtId="0" fontId="2" fillId="4" borderId="51" xfId="0" applyFont="1" applyFill="1" applyBorder="1" applyAlignment="1">
      <alignment horizontal="left" vertical="top" wrapText="1"/>
    </xf>
    <xf numFmtId="0" fontId="1" fillId="0" borderId="46" xfId="0" applyFont="1" applyFill="1" applyBorder="1" applyAlignment="1">
      <alignment horizontal="center" vertical="top" wrapText="1"/>
    </xf>
    <xf numFmtId="164" fontId="1" fillId="7" borderId="36" xfId="0" applyNumberFormat="1" applyFont="1" applyFill="1" applyBorder="1" applyAlignment="1">
      <alignment horizontal="center" vertical="top" wrapText="1"/>
    </xf>
    <xf numFmtId="0" fontId="12" fillId="4" borderId="3" xfId="0" applyFont="1" applyFill="1" applyBorder="1" applyAlignment="1">
      <alignment horizontal="center" vertical="center" textRotation="90" wrapText="1"/>
    </xf>
    <xf numFmtId="0" fontId="7" fillId="4" borderId="59" xfId="0" applyFont="1" applyFill="1" applyBorder="1" applyAlignment="1">
      <alignment horizontal="center" vertical="top"/>
    </xf>
    <xf numFmtId="0" fontId="12" fillId="4" borderId="51" xfId="0" applyFont="1" applyFill="1" applyBorder="1" applyAlignment="1">
      <alignment horizontal="center" vertical="center" textRotation="90" wrapText="1"/>
    </xf>
    <xf numFmtId="0" fontId="7" fillId="4" borderId="49" xfId="0" applyFont="1" applyFill="1" applyBorder="1" applyAlignment="1">
      <alignment horizontal="left" vertical="top" wrapText="1"/>
    </xf>
    <xf numFmtId="0" fontId="7" fillId="4" borderId="51" xfId="0" applyFont="1" applyFill="1" applyBorder="1" applyAlignment="1">
      <alignment horizontal="center" vertical="top"/>
    </xf>
    <xf numFmtId="49" fontId="2" fillId="4" borderId="14" xfId="0" applyNumberFormat="1" applyFont="1" applyFill="1" applyBorder="1" applyAlignment="1">
      <alignment horizontal="center" vertical="top"/>
    </xf>
    <xf numFmtId="0" fontId="12" fillId="3" borderId="20" xfId="0" applyFont="1" applyFill="1" applyBorder="1" applyAlignment="1">
      <alignment horizontal="center" vertical="top"/>
    </xf>
    <xf numFmtId="0" fontId="12" fillId="3" borderId="14" xfId="0" applyFont="1" applyFill="1" applyBorder="1" applyAlignment="1">
      <alignment horizontal="center" vertical="top"/>
    </xf>
    <xf numFmtId="0" fontId="7" fillId="0" borderId="69" xfId="0" applyFont="1" applyBorder="1" applyAlignment="1">
      <alignment horizontal="left" vertical="top" wrapText="1"/>
    </xf>
    <xf numFmtId="0" fontId="17" fillId="0" borderId="21" xfId="0" applyFont="1" applyBorder="1" applyAlignment="1">
      <alignment horizontal="center" vertical="center" wrapText="1"/>
    </xf>
    <xf numFmtId="0" fontId="7" fillId="4" borderId="49" xfId="0" applyFont="1" applyFill="1" applyBorder="1" applyAlignment="1">
      <alignment vertical="top" wrapText="1"/>
    </xf>
    <xf numFmtId="0" fontId="7" fillId="0" borderId="76" xfId="0" applyFont="1" applyFill="1" applyBorder="1" applyAlignment="1">
      <alignment horizontal="center" vertical="top"/>
    </xf>
    <xf numFmtId="0" fontId="1" fillId="4" borderId="45" xfId="0" applyFont="1" applyFill="1" applyBorder="1" applyAlignment="1">
      <alignment horizontal="center" vertical="top" wrapText="1"/>
    </xf>
    <xf numFmtId="0" fontId="1" fillId="4" borderId="49" xfId="0" applyFont="1" applyFill="1" applyBorder="1" applyAlignment="1">
      <alignment horizontal="left" vertical="top" wrapText="1"/>
    </xf>
    <xf numFmtId="0" fontId="1" fillId="4" borderId="45" xfId="0" applyFont="1" applyFill="1" applyBorder="1" applyAlignment="1">
      <alignment horizontal="center" vertical="top"/>
    </xf>
    <xf numFmtId="164" fontId="1" fillId="4" borderId="45" xfId="0" applyNumberFormat="1" applyFont="1" applyFill="1" applyBorder="1" applyAlignment="1">
      <alignment horizontal="center" vertical="top"/>
    </xf>
    <xf numFmtId="164" fontId="1" fillId="4" borderId="31" xfId="0" applyNumberFormat="1" applyFont="1" applyFill="1" applyBorder="1" applyAlignment="1">
      <alignment horizontal="center" vertical="top"/>
    </xf>
    <xf numFmtId="1" fontId="7" fillId="4" borderId="14" xfId="0" applyNumberFormat="1" applyFont="1" applyFill="1" applyBorder="1" applyAlignment="1">
      <alignment horizontal="center" vertical="top"/>
    </xf>
    <xf numFmtId="49" fontId="2" fillId="7" borderId="20" xfId="0" applyNumberFormat="1" applyFont="1" applyFill="1" applyBorder="1" applyAlignment="1">
      <alignment horizontal="center" vertical="top"/>
    </xf>
    <xf numFmtId="0" fontId="1" fillId="4" borderId="66" xfId="0" applyFont="1" applyFill="1" applyBorder="1" applyAlignment="1">
      <alignment horizontal="center" vertical="top" wrapText="1"/>
    </xf>
    <xf numFmtId="0" fontId="18" fillId="0" borderId="0" xfId="0" applyNumberFormat="1" applyFont="1" applyFill="1" applyBorder="1" applyAlignment="1">
      <alignment horizontal="left" vertical="top"/>
    </xf>
    <xf numFmtId="49" fontId="1" fillId="4" borderId="3" xfId="0" applyNumberFormat="1" applyFont="1" applyFill="1" applyBorder="1" applyAlignment="1">
      <alignment horizontal="center" vertical="top"/>
    </xf>
    <xf numFmtId="49" fontId="1" fillId="4" borderId="14" xfId="0" applyNumberFormat="1" applyFont="1" applyFill="1" applyBorder="1" applyAlignment="1">
      <alignment horizontal="center" vertical="top"/>
    </xf>
    <xf numFmtId="49" fontId="2" fillId="8" borderId="46" xfId="0" applyNumberFormat="1" applyFont="1" applyFill="1" applyBorder="1" applyAlignment="1">
      <alignment horizontal="center" vertical="top"/>
    </xf>
    <xf numFmtId="49" fontId="2" fillId="2" borderId="3" xfId="0" applyNumberFormat="1" applyFont="1" applyFill="1" applyBorder="1" applyAlignment="1">
      <alignment horizontal="center" vertical="top"/>
    </xf>
    <xf numFmtId="49" fontId="2" fillId="4" borderId="3" xfId="0" applyNumberFormat="1" applyFont="1" applyFill="1" applyBorder="1" applyAlignment="1">
      <alignment horizontal="center" vertical="top"/>
    </xf>
    <xf numFmtId="0" fontId="2" fillId="8" borderId="5" xfId="0" applyFont="1" applyFill="1" applyBorder="1" applyAlignment="1">
      <alignment horizontal="left" vertical="top"/>
    </xf>
    <xf numFmtId="0" fontId="2" fillId="2" borderId="5" xfId="0" applyFont="1" applyFill="1" applyBorder="1" applyAlignment="1">
      <alignment horizontal="left" vertical="top" wrapText="1"/>
    </xf>
    <xf numFmtId="0" fontId="5" fillId="5" borderId="41" xfId="0" applyFont="1" applyFill="1" applyBorder="1" applyAlignment="1">
      <alignment horizontal="left" vertical="top" wrapText="1"/>
    </xf>
    <xf numFmtId="0" fontId="2" fillId="8" borderId="41" xfId="0" applyFont="1" applyFill="1" applyBorder="1" applyAlignment="1">
      <alignment horizontal="left" vertical="top"/>
    </xf>
    <xf numFmtId="0" fontId="2" fillId="2" borderId="41" xfId="0" applyFont="1" applyFill="1" applyBorder="1" applyAlignment="1">
      <alignment horizontal="left" vertical="top" wrapText="1"/>
    </xf>
    <xf numFmtId="49" fontId="2" fillId="8" borderId="13" xfId="0" applyNumberFormat="1" applyFont="1" applyFill="1" applyBorder="1" applyAlignment="1">
      <alignment horizontal="center" vertical="top"/>
    </xf>
    <xf numFmtId="0" fontId="2" fillId="0" borderId="59" xfId="0" applyFont="1" applyFill="1" applyBorder="1" applyAlignment="1">
      <alignment horizontal="left" vertical="top" wrapText="1"/>
    </xf>
    <xf numFmtId="0" fontId="10" fillId="0" borderId="0" xfId="0" applyFont="1" applyAlignment="1">
      <alignment horizontal="center" vertical="top" wrapText="1"/>
    </xf>
    <xf numFmtId="0" fontId="11" fillId="0" borderId="0" xfId="0" applyFont="1" applyAlignment="1">
      <alignment horizontal="center" vertical="top" wrapText="1"/>
    </xf>
    <xf numFmtId="0" fontId="10" fillId="0" borderId="0" xfId="0" applyFont="1" applyAlignment="1">
      <alignment horizontal="center" vertical="top"/>
    </xf>
    <xf numFmtId="49" fontId="1" fillId="4" borderId="51" xfId="0" applyNumberFormat="1" applyFont="1" applyFill="1" applyBorder="1" applyAlignment="1">
      <alignment horizontal="center" vertical="top"/>
    </xf>
    <xf numFmtId="0" fontId="1" fillId="8" borderId="26" xfId="0" applyFont="1" applyFill="1" applyBorder="1" applyAlignment="1">
      <alignment horizontal="center" vertical="top"/>
    </xf>
    <xf numFmtId="0" fontId="1" fillId="8" borderId="5" xfId="0" applyFont="1" applyFill="1" applyBorder="1" applyAlignment="1">
      <alignment horizontal="center" vertical="top"/>
    </xf>
    <xf numFmtId="0" fontId="1" fillId="5" borderId="26" xfId="0" applyFont="1" applyFill="1" applyBorder="1" applyAlignment="1">
      <alignment horizontal="center" vertical="top"/>
    </xf>
    <xf numFmtId="0" fontId="1" fillId="5" borderId="5" xfId="0" applyFont="1" applyFill="1" applyBorder="1" applyAlignment="1">
      <alignment horizontal="center" vertical="top"/>
    </xf>
    <xf numFmtId="0" fontId="1" fillId="0" borderId="8" xfId="0" applyFont="1" applyBorder="1" applyAlignment="1">
      <alignment horizontal="right" vertical="top"/>
    </xf>
    <xf numFmtId="0" fontId="1" fillId="2" borderId="26"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0" borderId="0" xfId="0" applyFont="1" applyAlignment="1">
      <alignment horizontal="right" wrapText="1"/>
    </xf>
    <xf numFmtId="0" fontId="4" fillId="0" borderId="0" xfId="0" applyFont="1" applyAlignment="1">
      <alignment horizontal="right"/>
    </xf>
    <xf numFmtId="164" fontId="2" fillId="5" borderId="38" xfId="0" applyNumberFormat="1" applyFont="1" applyFill="1" applyBorder="1" applyAlignment="1">
      <alignment horizontal="center" vertical="top" wrapText="1"/>
    </xf>
    <xf numFmtId="164" fontId="2" fillId="5" borderId="6" xfId="0" applyNumberFormat="1" applyFont="1" applyFill="1" applyBorder="1" applyAlignment="1">
      <alignment horizontal="center" vertical="top" wrapText="1"/>
    </xf>
    <xf numFmtId="164" fontId="1" fillId="0" borderId="40" xfId="0" applyNumberFormat="1" applyFont="1" applyBorder="1" applyAlignment="1">
      <alignment horizontal="center" vertical="top" wrapText="1"/>
    </xf>
    <xf numFmtId="164" fontId="2" fillId="5" borderId="40" xfId="0" applyNumberFormat="1" applyFont="1" applyFill="1" applyBorder="1" applyAlignment="1">
      <alignment horizontal="center" vertical="top" wrapText="1"/>
    </xf>
    <xf numFmtId="164" fontId="2" fillId="9" borderId="34" xfId="0" applyNumberFormat="1" applyFont="1" applyFill="1" applyBorder="1" applyAlignment="1">
      <alignment horizontal="center" vertical="top" wrapText="1"/>
    </xf>
    <xf numFmtId="164" fontId="2" fillId="7" borderId="19" xfId="0" applyNumberFormat="1" applyFont="1" applyFill="1" applyBorder="1" applyAlignment="1">
      <alignment horizontal="center" vertical="top"/>
    </xf>
    <xf numFmtId="164" fontId="2" fillId="2" borderId="16" xfId="0" applyNumberFormat="1" applyFont="1" applyFill="1" applyBorder="1" applyAlignment="1">
      <alignment horizontal="center" vertical="top"/>
    </xf>
    <xf numFmtId="164" fontId="2" fillId="8" borderId="16" xfId="0" applyNumberFormat="1" applyFont="1" applyFill="1" applyBorder="1" applyAlignment="1">
      <alignment horizontal="center" vertical="top"/>
    </xf>
    <xf numFmtId="164" fontId="1" fillId="0" borderId="3" xfId="0" applyNumberFormat="1" applyFont="1" applyBorder="1" applyAlignment="1">
      <alignment horizontal="center" vertical="top"/>
    </xf>
    <xf numFmtId="164" fontId="2" fillId="7" borderId="4" xfId="0" applyNumberFormat="1" applyFont="1" applyFill="1" applyBorder="1" applyAlignment="1">
      <alignment horizontal="center" vertical="top"/>
    </xf>
    <xf numFmtId="3" fontId="19" fillId="0" borderId="12" xfId="0" applyNumberFormat="1" applyFont="1" applyBorder="1" applyAlignment="1">
      <alignment vertical="top"/>
    </xf>
    <xf numFmtId="3" fontId="19" fillId="4" borderId="14" xfId="0" applyNumberFormat="1" applyFont="1" applyFill="1" applyBorder="1" applyAlignment="1">
      <alignment horizontal="center" vertical="top"/>
    </xf>
    <xf numFmtId="0" fontId="1" fillId="0" borderId="56" xfId="0" applyFont="1" applyBorder="1" applyAlignment="1">
      <alignment horizontal="center" vertical="center" textRotation="90" wrapText="1"/>
    </xf>
    <xf numFmtId="3" fontId="19" fillId="0" borderId="15" xfId="0" applyNumberFormat="1" applyFont="1" applyBorder="1" applyAlignment="1">
      <alignment vertical="top"/>
    </xf>
    <xf numFmtId="0" fontId="20" fillId="0" borderId="0" xfId="0" applyFont="1" applyAlignment="1">
      <alignment horizontal="left" vertical="top" wrapText="1"/>
    </xf>
    <xf numFmtId="0" fontId="0" fillId="0" borderId="0" xfId="0" applyAlignment="1">
      <alignment horizontal="left" vertical="top"/>
    </xf>
    <xf numFmtId="0" fontId="2" fillId="0" borderId="0" xfId="0" applyFont="1" applyBorder="1" applyAlignment="1">
      <alignment horizontal="right" vertical="top"/>
    </xf>
    <xf numFmtId="0" fontId="7" fillId="4" borderId="58" xfId="0" applyFont="1" applyFill="1" applyBorder="1" applyAlignment="1">
      <alignment horizontal="center" vertical="top"/>
    </xf>
    <xf numFmtId="49" fontId="1" fillId="4" borderId="35" xfId="0" applyNumberFormat="1" applyFont="1" applyFill="1" applyBorder="1" applyAlignment="1">
      <alignment horizontal="center" vertical="top"/>
    </xf>
    <xf numFmtId="0" fontId="12" fillId="3" borderId="35" xfId="0" applyFont="1" applyFill="1" applyBorder="1" applyAlignment="1">
      <alignment horizontal="center" vertical="top"/>
    </xf>
    <xf numFmtId="0" fontId="4" fillId="0" borderId="19" xfId="0" applyFont="1" applyFill="1" applyBorder="1" applyAlignment="1"/>
    <xf numFmtId="49" fontId="12" fillId="3" borderId="76" xfId="0" applyNumberFormat="1" applyFont="1" applyFill="1" applyBorder="1" applyAlignment="1">
      <alignment horizontal="center" vertical="center"/>
    </xf>
    <xf numFmtId="0" fontId="12" fillId="3" borderId="3" xfId="0" applyFont="1" applyFill="1" applyBorder="1" applyAlignment="1">
      <alignment horizontal="center" vertical="top"/>
    </xf>
    <xf numFmtId="0" fontId="4" fillId="0" borderId="4" xfId="0" applyFont="1" applyFill="1" applyBorder="1" applyAlignment="1"/>
    <xf numFmtId="0" fontId="6" fillId="0" borderId="3" xfId="0" applyFont="1" applyFill="1" applyBorder="1" applyAlignment="1">
      <alignment horizontal="center" vertical="top"/>
    </xf>
    <xf numFmtId="0" fontId="7" fillId="3" borderId="59" xfId="0" applyFont="1" applyFill="1" applyBorder="1" applyAlignment="1">
      <alignment horizontal="center" vertical="top"/>
    </xf>
    <xf numFmtId="49" fontId="7" fillId="3" borderId="61" xfId="0" applyNumberFormat="1" applyFont="1" applyFill="1" applyBorder="1" applyAlignment="1">
      <alignment horizontal="center" vertical="top"/>
    </xf>
    <xf numFmtId="0" fontId="6" fillId="0" borderId="54" xfId="0" applyFont="1" applyFill="1" applyBorder="1" applyAlignment="1">
      <alignment horizontal="center" vertical="top"/>
    </xf>
    <xf numFmtId="0" fontId="6" fillId="4" borderId="14" xfId="0" applyFont="1" applyFill="1" applyBorder="1" applyAlignment="1">
      <alignment horizontal="center" vertical="top"/>
    </xf>
    <xf numFmtId="0" fontId="7" fillId="3" borderId="14" xfId="0" applyFont="1" applyFill="1" applyBorder="1" applyAlignment="1">
      <alignment horizontal="center" vertical="top"/>
    </xf>
    <xf numFmtId="0" fontId="7" fillId="0" borderId="14" xfId="0" applyFont="1" applyFill="1" applyBorder="1" applyAlignment="1">
      <alignment horizontal="center" vertical="top"/>
    </xf>
    <xf numFmtId="49" fontId="7" fillId="3" borderId="14" xfId="0" applyNumberFormat="1" applyFont="1" applyFill="1" applyBorder="1" applyAlignment="1">
      <alignment horizontal="center" vertical="top"/>
    </xf>
    <xf numFmtId="0" fontId="7" fillId="4" borderId="35" xfId="0" applyFont="1" applyFill="1" applyBorder="1" applyAlignment="1">
      <alignment horizontal="center" vertical="top"/>
    </xf>
    <xf numFmtId="49" fontId="12" fillId="3" borderId="14" xfId="0" applyNumberFormat="1" applyFont="1" applyFill="1" applyBorder="1" applyAlignment="1">
      <alignment horizontal="center" vertical="center"/>
    </xf>
    <xf numFmtId="0" fontId="19" fillId="0" borderId="26"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25" xfId="0" applyFont="1" applyBorder="1" applyAlignment="1">
      <alignment horizontal="center" vertical="center" wrapText="1"/>
    </xf>
    <xf numFmtId="164" fontId="1" fillId="4" borderId="27" xfId="0" applyNumberFormat="1" applyFont="1" applyFill="1" applyBorder="1" applyAlignment="1">
      <alignment horizontal="center" vertical="top"/>
    </xf>
    <xf numFmtId="164" fontId="1" fillId="4" borderId="0" xfId="0" applyNumberFormat="1" applyFont="1" applyFill="1" applyBorder="1" applyAlignment="1">
      <alignment horizontal="center" vertical="center"/>
    </xf>
    <xf numFmtId="164" fontId="1" fillId="4" borderId="2" xfId="0" applyNumberFormat="1" applyFont="1" applyFill="1" applyBorder="1" applyAlignment="1">
      <alignment horizontal="center" vertical="top"/>
    </xf>
    <xf numFmtId="164" fontId="1" fillId="4" borderId="3" xfId="0" applyNumberFormat="1" applyFont="1" applyFill="1" applyBorder="1" applyAlignment="1">
      <alignment horizontal="center" vertical="center"/>
    </xf>
    <xf numFmtId="164" fontId="1" fillId="0" borderId="30" xfId="0" applyNumberFormat="1" applyFont="1" applyBorder="1" applyAlignment="1">
      <alignment horizontal="center" vertical="top" wrapText="1"/>
    </xf>
    <xf numFmtId="164" fontId="1" fillId="5" borderId="30" xfId="0" applyNumberFormat="1" applyFont="1" applyFill="1" applyBorder="1" applyAlignment="1">
      <alignment horizontal="center" vertical="top" wrapText="1"/>
    </xf>
    <xf numFmtId="164" fontId="2" fillId="5" borderId="65" xfId="0" applyNumberFormat="1" applyFont="1" applyFill="1" applyBorder="1" applyAlignment="1">
      <alignment horizontal="center" vertical="top" wrapText="1"/>
    </xf>
    <xf numFmtId="164" fontId="1" fillId="0" borderId="9" xfId="0" applyNumberFormat="1" applyFont="1" applyBorder="1" applyAlignment="1">
      <alignment horizontal="center" vertical="top" wrapText="1"/>
    </xf>
    <xf numFmtId="164" fontId="2" fillId="5" borderId="9" xfId="0" applyNumberFormat="1" applyFont="1" applyFill="1" applyBorder="1" applyAlignment="1">
      <alignment horizontal="center" vertical="top" wrapText="1"/>
    </xf>
    <xf numFmtId="164" fontId="2" fillId="9" borderId="4" xfId="0" applyNumberFormat="1" applyFont="1" applyFill="1" applyBorder="1" applyAlignment="1">
      <alignment horizontal="center" vertical="top" wrapText="1"/>
    </xf>
    <xf numFmtId="164" fontId="1" fillId="9" borderId="8" xfId="0" applyNumberFormat="1" applyFont="1" applyFill="1" applyBorder="1" applyAlignment="1">
      <alignment horizontal="center" vertical="top" wrapText="1"/>
    </xf>
    <xf numFmtId="49" fontId="1" fillId="4" borderId="14" xfId="0" applyNumberFormat="1" applyFont="1" applyFill="1" applyBorder="1" applyAlignment="1">
      <alignment horizontal="center" vertical="top"/>
    </xf>
    <xf numFmtId="49" fontId="2" fillId="2" borderId="3" xfId="0" applyNumberFormat="1" applyFont="1" applyFill="1" applyBorder="1" applyAlignment="1">
      <alignment horizontal="center" vertical="top"/>
    </xf>
    <xf numFmtId="49" fontId="2" fillId="8" borderId="46" xfId="0" applyNumberFormat="1" applyFont="1" applyFill="1" applyBorder="1" applyAlignment="1">
      <alignment horizontal="center" vertical="top"/>
    </xf>
    <xf numFmtId="0" fontId="7" fillId="4" borderId="69" xfId="0" applyFont="1" applyFill="1" applyBorder="1" applyAlignment="1">
      <alignment horizontal="left" vertical="top" wrapText="1"/>
    </xf>
    <xf numFmtId="1" fontId="7" fillId="3" borderId="74" xfId="0" applyNumberFormat="1" applyFont="1" applyFill="1" applyBorder="1" applyAlignment="1">
      <alignment horizontal="center" vertical="top"/>
    </xf>
    <xf numFmtId="1" fontId="7" fillId="3" borderId="77" xfId="0" applyNumberFormat="1" applyFont="1" applyFill="1" applyBorder="1" applyAlignment="1">
      <alignment horizontal="center" vertical="top"/>
    </xf>
    <xf numFmtId="1" fontId="7" fillId="3" borderId="67" xfId="0" applyNumberFormat="1" applyFont="1" applyFill="1" applyBorder="1" applyAlignment="1">
      <alignment horizontal="center" vertical="top"/>
    </xf>
    <xf numFmtId="1" fontId="7" fillId="3" borderId="50" xfId="0" applyNumberFormat="1" applyFont="1" applyFill="1" applyBorder="1" applyAlignment="1">
      <alignment horizontal="center" vertical="top"/>
    </xf>
    <xf numFmtId="0" fontId="7" fillId="0" borderId="78" xfId="0" applyFont="1" applyFill="1" applyBorder="1" applyAlignment="1">
      <alignment horizontal="left" vertical="top" wrapText="1"/>
    </xf>
    <xf numFmtId="0" fontId="7" fillId="4" borderId="23" xfId="0" applyFont="1" applyFill="1" applyBorder="1" applyAlignment="1">
      <alignment horizontal="left" vertical="top" wrapText="1"/>
    </xf>
    <xf numFmtId="0" fontId="1" fillId="4" borderId="43" xfId="0" applyFont="1" applyFill="1" applyBorder="1" applyAlignment="1">
      <alignment horizontal="center" vertical="top"/>
    </xf>
    <xf numFmtId="0" fontId="1" fillId="4" borderId="38" xfId="0" applyFont="1" applyFill="1" applyBorder="1" applyAlignment="1">
      <alignment horizontal="center" vertical="top" wrapText="1"/>
    </xf>
    <xf numFmtId="164" fontId="1" fillId="0" borderId="6" xfId="0" applyNumberFormat="1" applyFont="1" applyBorder="1" applyAlignment="1">
      <alignment horizontal="center" vertical="top"/>
    </xf>
    <xf numFmtId="164" fontId="2" fillId="5" borderId="40" xfId="0" applyNumberFormat="1" applyFont="1" applyFill="1" applyBorder="1" applyAlignment="1">
      <alignment horizontal="center" vertical="top" wrapText="1"/>
    </xf>
    <xf numFmtId="164" fontId="1" fillId="0" borderId="40" xfId="0" applyNumberFormat="1" applyFont="1" applyBorder="1" applyAlignment="1">
      <alignment horizontal="center" vertical="top" wrapText="1"/>
    </xf>
    <xf numFmtId="164" fontId="1" fillId="7" borderId="40" xfId="0" applyNumberFormat="1" applyFont="1" applyFill="1" applyBorder="1" applyAlignment="1">
      <alignment horizontal="center" vertical="top" wrapText="1"/>
    </xf>
    <xf numFmtId="164" fontId="2" fillId="5" borderId="38" xfId="0" applyNumberFormat="1" applyFont="1" applyFill="1" applyBorder="1" applyAlignment="1">
      <alignment horizontal="center" vertical="top" wrapText="1"/>
    </xf>
    <xf numFmtId="164" fontId="2" fillId="9" borderId="79" xfId="0" applyNumberFormat="1" applyFont="1" applyFill="1" applyBorder="1" applyAlignment="1">
      <alignment horizontal="center" vertical="top" wrapText="1"/>
    </xf>
    <xf numFmtId="0" fontId="7" fillId="0" borderId="42" xfId="0" applyFont="1" applyFill="1" applyBorder="1" applyAlignment="1">
      <alignment horizontal="center" vertical="top"/>
    </xf>
    <xf numFmtId="0" fontId="1" fillId="0" borderId="50" xfId="0" applyFont="1" applyBorder="1" applyAlignment="1">
      <alignment vertical="top"/>
    </xf>
    <xf numFmtId="0" fontId="7" fillId="3" borderId="71" xfId="0" applyFont="1" applyFill="1" applyBorder="1" applyAlignment="1">
      <alignment horizontal="center" vertical="top"/>
    </xf>
    <xf numFmtId="0" fontId="7" fillId="3" borderId="0" xfId="0" applyFont="1" applyFill="1" applyBorder="1" applyAlignment="1">
      <alignment horizontal="center" vertical="top"/>
    </xf>
    <xf numFmtId="0" fontId="7" fillId="3" borderId="30" xfId="0" applyFont="1" applyFill="1" applyBorder="1" applyAlignment="1">
      <alignment horizontal="center" vertical="top"/>
    </xf>
    <xf numFmtId="1" fontId="7" fillId="4" borderId="63" xfId="0" applyNumberFormat="1" applyFont="1" applyFill="1" applyBorder="1" applyAlignment="1">
      <alignment horizontal="center" vertical="top"/>
    </xf>
    <xf numFmtId="0" fontId="6" fillId="0" borderId="12" xfId="0" applyFont="1" applyFill="1" applyBorder="1" applyAlignment="1">
      <alignment horizontal="center" vertical="top"/>
    </xf>
    <xf numFmtId="0" fontId="7" fillId="3" borderId="24" xfId="0" applyFont="1" applyFill="1" applyBorder="1" applyAlignment="1">
      <alignment horizontal="center" vertical="top"/>
    </xf>
    <xf numFmtId="0" fontId="7" fillId="3" borderId="50" xfId="0" applyFont="1" applyFill="1" applyBorder="1" applyAlignment="1">
      <alignment horizontal="center" vertical="top"/>
    </xf>
    <xf numFmtId="0" fontId="1" fillId="3" borderId="3" xfId="0" applyFont="1" applyFill="1" applyBorder="1" applyAlignment="1">
      <alignment horizontal="center" vertical="top"/>
    </xf>
    <xf numFmtId="0" fontId="15" fillId="3" borderId="14" xfId="0" applyFont="1" applyFill="1" applyBorder="1" applyAlignment="1">
      <alignment horizontal="center" vertical="top"/>
    </xf>
    <xf numFmtId="3" fontId="1" fillId="0" borderId="0" xfId="0" applyNumberFormat="1" applyFont="1" applyFill="1" applyBorder="1" applyAlignment="1">
      <alignment horizontal="left" vertical="top" wrapText="1"/>
    </xf>
    <xf numFmtId="0" fontId="1" fillId="3" borderId="3" xfId="0" applyFont="1" applyFill="1" applyBorder="1" applyAlignment="1">
      <alignment horizontal="left" vertical="top"/>
    </xf>
    <xf numFmtId="0" fontId="1" fillId="3" borderId="3" xfId="0" applyFont="1" applyFill="1" applyBorder="1" applyAlignment="1">
      <alignment horizontal="center" vertical="center"/>
    </xf>
    <xf numFmtId="49" fontId="1" fillId="0" borderId="44" xfId="0" applyNumberFormat="1" applyFont="1" applyBorder="1" applyAlignment="1">
      <alignment horizontal="center" vertical="top" wrapText="1"/>
    </xf>
    <xf numFmtId="0" fontId="0" fillId="4" borderId="35" xfId="0" applyFill="1" applyBorder="1" applyAlignment="1">
      <alignment horizontal="center" vertical="top" wrapText="1"/>
    </xf>
    <xf numFmtId="0" fontId="2" fillId="0" borderId="42" xfId="0" applyFont="1" applyFill="1" applyBorder="1" applyAlignment="1">
      <alignment horizontal="left" vertical="top" wrapText="1"/>
    </xf>
    <xf numFmtId="49" fontId="2" fillId="0" borderId="48" xfId="0" applyNumberFormat="1" applyFont="1" applyBorder="1" applyAlignment="1">
      <alignment horizontal="center" vertical="top"/>
    </xf>
    <xf numFmtId="0" fontId="0" fillId="0" borderId="44" xfId="0" applyBorder="1" applyAlignment="1">
      <alignment horizontal="center" vertical="center" wrapText="1"/>
    </xf>
    <xf numFmtId="49" fontId="1" fillId="4" borderId="35" xfId="0" applyNumberFormat="1" applyFont="1" applyFill="1" applyBorder="1" applyAlignment="1">
      <alignment horizontal="center" wrapText="1"/>
    </xf>
    <xf numFmtId="49" fontId="14" fillId="4" borderId="35" xfId="0" applyNumberFormat="1" applyFont="1" applyFill="1" applyBorder="1" applyAlignment="1">
      <alignment horizontal="center" wrapText="1"/>
    </xf>
    <xf numFmtId="49" fontId="14" fillId="4" borderId="44" xfId="0" applyNumberFormat="1" applyFont="1" applyFill="1" applyBorder="1" applyAlignment="1">
      <alignment horizontal="center" wrapText="1"/>
    </xf>
    <xf numFmtId="49" fontId="2" fillId="8" borderId="46" xfId="0" applyNumberFormat="1" applyFont="1" applyFill="1" applyBorder="1" applyAlignment="1">
      <alignment horizontal="center" vertical="top"/>
    </xf>
    <xf numFmtId="49" fontId="2" fillId="2" borderId="3" xfId="0" applyNumberFormat="1" applyFont="1" applyFill="1" applyBorder="1" applyAlignment="1">
      <alignment horizontal="center" vertical="top"/>
    </xf>
    <xf numFmtId="0" fontId="1" fillId="4" borderId="72" xfId="0" applyFont="1" applyFill="1" applyBorder="1" applyAlignment="1">
      <alignment horizontal="left" vertical="top" wrapText="1"/>
    </xf>
    <xf numFmtId="0" fontId="6" fillId="4" borderId="73" xfId="0" applyFont="1" applyFill="1" applyBorder="1" applyAlignment="1">
      <alignment horizontal="center" vertical="top"/>
    </xf>
    <xf numFmtId="0" fontId="6" fillId="4" borderId="76" xfId="0" applyFont="1" applyFill="1" applyBorder="1" applyAlignment="1">
      <alignment horizontal="center" vertical="top"/>
    </xf>
    <xf numFmtId="0" fontId="21" fillId="4" borderId="74" xfId="0" applyFont="1" applyFill="1" applyBorder="1" applyAlignment="1">
      <alignment horizontal="center" vertical="top"/>
    </xf>
    <xf numFmtId="0" fontId="16" fillId="4" borderId="69" xfId="0" applyFont="1" applyFill="1" applyBorder="1" applyAlignment="1">
      <alignment horizontal="left" vertical="top" wrapText="1"/>
    </xf>
    <xf numFmtId="0" fontId="6" fillId="4" borderId="77" xfId="0" applyFont="1" applyFill="1" applyBorder="1" applyAlignment="1">
      <alignment horizontal="center" vertical="top"/>
    </xf>
    <xf numFmtId="0" fontId="7" fillId="4" borderId="80" xfId="0" applyFont="1" applyFill="1" applyBorder="1" applyAlignment="1">
      <alignment horizontal="left" vertical="top" wrapText="1"/>
    </xf>
    <xf numFmtId="0" fontId="7" fillId="4" borderId="81" xfId="0" applyFont="1" applyFill="1" applyBorder="1" applyAlignment="1">
      <alignment horizontal="left" vertical="top" wrapText="1"/>
    </xf>
    <xf numFmtId="0" fontId="1" fillId="0" borderId="0" xfId="0" applyFont="1" applyFill="1" applyBorder="1" applyAlignment="1">
      <alignment vertical="top"/>
    </xf>
    <xf numFmtId="0" fontId="10" fillId="0" borderId="0" xfId="0" applyFont="1" applyAlignment="1">
      <alignment horizontal="center" vertical="top" wrapText="1"/>
    </xf>
    <xf numFmtId="0" fontId="11" fillId="0" borderId="0" xfId="0" applyFont="1" applyAlignment="1">
      <alignment horizontal="center" vertical="top" wrapText="1"/>
    </xf>
    <xf numFmtId="0" fontId="10" fillId="0" borderId="0" xfId="0" applyFont="1" applyAlignment="1">
      <alignment horizontal="center" vertical="top"/>
    </xf>
    <xf numFmtId="49" fontId="2" fillId="2" borderId="3" xfId="0" applyNumberFormat="1" applyFont="1" applyFill="1" applyBorder="1" applyAlignment="1">
      <alignment horizontal="center" vertical="top"/>
    </xf>
    <xf numFmtId="49" fontId="2" fillId="4" borderId="3" xfId="0" applyNumberFormat="1" applyFont="1" applyFill="1" applyBorder="1" applyAlignment="1">
      <alignment horizontal="center" vertical="top"/>
    </xf>
    <xf numFmtId="49" fontId="2" fillId="8" borderId="46" xfId="0" applyNumberFormat="1" applyFont="1" applyFill="1" applyBorder="1" applyAlignment="1">
      <alignment horizontal="center" vertical="top"/>
    </xf>
    <xf numFmtId="0" fontId="1" fillId="4" borderId="3" xfId="0" applyFont="1" applyFill="1" applyBorder="1" applyAlignment="1">
      <alignment horizontal="left" vertical="top" wrapText="1"/>
    </xf>
    <xf numFmtId="0" fontId="2" fillId="0" borderId="26" xfId="0" applyFont="1" applyBorder="1" applyAlignment="1">
      <alignment horizontal="center" vertical="center" wrapText="1"/>
    </xf>
    <xf numFmtId="0" fontId="1" fillId="8" borderId="5" xfId="0" applyFont="1" applyFill="1" applyBorder="1" applyAlignment="1">
      <alignment horizontal="center" vertical="top"/>
    </xf>
    <xf numFmtId="0" fontId="12" fillId="0" borderId="0" xfId="0" applyNumberFormat="1" applyFont="1" applyFill="1" applyBorder="1" applyAlignment="1">
      <alignment horizontal="left" vertical="top" wrapText="1"/>
    </xf>
    <xf numFmtId="0" fontId="1" fillId="5" borderId="5" xfId="0" applyFont="1" applyFill="1" applyBorder="1" applyAlignment="1">
      <alignment horizontal="center" vertical="top"/>
    </xf>
    <xf numFmtId="0" fontId="1" fillId="0" borderId="82" xfId="0" applyFont="1" applyBorder="1" applyAlignment="1">
      <alignment vertical="top"/>
    </xf>
    <xf numFmtId="0" fontId="12" fillId="3" borderId="24" xfId="0" applyFont="1" applyFill="1" applyBorder="1" applyAlignment="1">
      <alignment horizontal="center" vertical="top"/>
    </xf>
    <xf numFmtId="0" fontId="2" fillId="7" borderId="33" xfId="0" applyFont="1" applyFill="1" applyBorder="1" applyAlignment="1">
      <alignment horizontal="center" vertical="top"/>
    </xf>
    <xf numFmtId="0" fontId="12" fillId="3" borderId="59" xfId="0" applyFont="1" applyFill="1" applyBorder="1" applyAlignment="1">
      <alignment horizontal="center" vertical="top"/>
    </xf>
    <xf numFmtId="0" fontId="14" fillId="4" borderId="3" xfId="1" applyFont="1" applyFill="1" applyBorder="1" applyAlignment="1">
      <alignment horizontal="center" vertical="top"/>
    </xf>
    <xf numFmtId="0" fontId="14" fillId="0" borderId="49" xfId="0" applyFont="1" applyBorder="1" applyAlignment="1">
      <alignment horizontal="left" vertical="top" wrapText="1"/>
    </xf>
    <xf numFmtId="0" fontId="14" fillId="0" borderId="51" xfId="0" applyFont="1" applyFill="1" applyBorder="1" applyAlignment="1">
      <alignment horizontal="center" vertical="top"/>
    </xf>
    <xf numFmtId="49" fontId="2" fillId="8" borderId="46" xfId="0" applyNumberFormat="1" applyFont="1" applyFill="1" applyBorder="1" applyAlignment="1">
      <alignment horizontal="center" vertical="top"/>
    </xf>
    <xf numFmtId="49" fontId="2" fillId="2" borderId="3" xfId="0" applyNumberFormat="1" applyFont="1" applyFill="1" applyBorder="1" applyAlignment="1">
      <alignment horizontal="center" vertical="top"/>
    </xf>
    <xf numFmtId="49" fontId="2" fillId="4" borderId="3" xfId="0" applyNumberFormat="1" applyFont="1" applyFill="1" applyBorder="1" applyAlignment="1">
      <alignment horizontal="center" vertical="top"/>
    </xf>
    <xf numFmtId="49" fontId="1" fillId="4" borderId="24" xfId="0" applyNumberFormat="1" applyFont="1" applyFill="1" applyBorder="1" applyAlignment="1">
      <alignment horizontal="center" vertical="top"/>
    </xf>
    <xf numFmtId="0" fontId="1" fillId="4" borderId="23" xfId="0" applyFont="1" applyFill="1" applyBorder="1" applyAlignment="1">
      <alignment vertical="top" wrapText="1"/>
    </xf>
    <xf numFmtId="0" fontId="12" fillId="3" borderId="57" xfId="0" applyFont="1" applyFill="1" applyBorder="1" applyAlignment="1">
      <alignment horizontal="center" vertical="top"/>
    </xf>
    <xf numFmtId="164" fontId="1" fillId="0" borderId="30" xfId="0" applyNumberFormat="1" applyFont="1" applyBorder="1" applyAlignment="1">
      <alignment horizontal="center" vertical="top"/>
    </xf>
    <xf numFmtId="164" fontId="1" fillId="0" borderId="32" xfId="0" applyNumberFormat="1" applyFont="1" applyBorder="1" applyAlignment="1">
      <alignment horizontal="center" vertical="top"/>
    </xf>
    <xf numFmtId="0" fontId="1" fillId="3" borderId="49" xfId="0" applyFont="1" applyFill="1" applyBorder="1" applyAlignment="1">
      <alignment vertical="top" wrapText="1"/>
    </xf>
    <xf numFmtId="49" fontId="12" fillId="3" borderId="51" xfId="0" applyNumberFormat="1" applyFont="1" applyFill="1" applyBorder="1" applyAlignment="1">
      <alignment horizontal="center" vertical="top"/>
    </xf>
    <xf numFmtId="0" fontId="1" fillId="0" borderId="51" xfId="0" applyFont="1" applyBorder="1" applyAlignment="1">
      <alignment vertical="top"/>
    </xf>
    <xf numFmtId="0" fontId="14" fillId="4" borderId="66" xfId="0" applyFont="1" applyFill="1" applyBorder="1" applyAlignment="1">
      <alignment horizontal="center" vertical="top"/>
    </xf>
    <xf numFmtId="164" fontId="14" fillId="4" borderId="71" xfId="0" applyNumberFormat="1" applyFont="1" applyFill="1" applyBorder="1" applyAlignment="1">
      <alignment horizontal="center" vertical="top"/>
    </xf>
    <xf numFmtId="164" fontId="14" fillId="4" borderId="66" xfId="0" applyNumberFormat="1" applyFont="1" applyFill="1" applyBorder="1" applyAlignment="1">
      <alignment horizontal="center" vertical="top"/>
    </xf>
    <xf numFmtId="0" fontId="14" fillId="4" borderId="23" xfId="0" applyFont="1" applyFill="1" applyBorder="1" applyAlignment="1">
      <alignment vertical="top" wrapText="1"/>
    </xf>
    <xf numFmtId="0" fontId="25" fillId="3" borderId="59" xfId="0" applyFont="1" applyFill="1" applyBorder="1" applyAlignment="1">
      <alignment horizontal="center" vertical="top"/>
    </xf>
    <xf numFmtId="0" fontId="24" fillId="0" borderId="44" xfId="0" applyFont="1" applyBorder="1" applyAlignment="1">
      <alignment horizontal="center" vertical="top" wrapText="1"/>
    </xf>
    <xf numFmtId="0" fontId="14" fillId="4" borderId="32" xfId="0" applyFont="1" applyFill="1" applyBorder="1" applyAlignment="1">
      <alignment horizontal="center" vertical="top"/>
    </xf>
    <xf numFmtId="164" fontId="14" fillId="4" borderId="30" xfId="0" applyNumberFormat="1" applyFont="1" applyFill="1" applyBorder="1" applyAlignment="1">
      <alignment horizontal="center" vertical="top"/>
    </xf>
    <xf numFmtId="164" fontId="14" fillId="4" borderId="32" xfId="0" applyNumberFormat="1" applyFont="1" applyFill="1" applyBorder="1" applyAlignment="1">
      <alignment horizontal="center" vertical="top"/>
    </xf>
    <xf numFmtId="164" fontId="14" fillId="0" borderId="30" xfId="0" applyNumberFormat="1" applyFont="1" applyBorder="1" applyAlignment="1">
      <alignment horizontal="center" vertical="top"/>
    </xf>
    <xf numFmtId="164" fontId="14" fillId="0" borderId="32" xfId="0" applyNumberFormat="1" applyFont="1" applyBorder="1" applyAlignment="1">
      <alignment horizontal="center" vertical="top"/>
    </xf>
    <xf numFmtId="0" fontId="14" fillId="3" borderId="49" xfId="0" applyFont="1" applyFill="1" applyBorder="1" applyAlignment="1">
      <alignment vertical="top" wrapText="1"/>
    </xf>
    <xf numFmtId="49" fontId="25" fillId="3" borderId="51" xfId="0" applyNumberFormat="1" applyFont="1" applyFill="1" applyBorder="1" applyAlignment="1">
      <alignment horizontal="center" vertical="top"/>
    </xf>
    <xf numFmtId="1" fontId="1" fillId="0" borderId="61" xfId="0" applyNumberFormat="1" applyFont="1" applyFill="1" applyBorder="1" applyAlignment="1">
      <alignment horizontal="center" vertical="top"/>
    </xf>
    <xf numFmtId="0" fontId="1" fillId="0" borderId="59" xfId="0" applyFont="1" applyFill="1" applyBorder="1" applyAlignment="1">
      <alignment horizontal="left" vertical="center" wrapText="1"/>
    </xf>
    <xf numFmtId="0" fontId="1" fillId="0" borderId="59" xfId="0" applyFont="1" applyFill="1" applyBorder="1" applyAlignment="1">
      <alignment horizontal="center" vertical="top"/>
    </xf>
    <xf numFmtId="0" fontId="1" fillId="0" borderId="51" xfId="0" applyFont="1" applyFill="1" applyBorder="1" applyAlignment="1">
      <alignment horizontal="left" vertical="center" wrapText="1"/>
    </xf>
    <xf numFmtId="0" fontId="1" fillId="0" borderId="60" xfId="0" applyFont="1" applyFill="1" applyBorder="1" applyAlignment="1">
      <alignment horizontal="left" vertical="center" wrapText="1"/>
    </xf>
    <xf numFmtId="1" fontId="1" fillId="0" borderId="51" xfId="0" applyNumberFormat="1" applyFont="1" applyFill="1" applyBorder="1" applyAlignment="1">
      <alignment horizontal="center" vertical="top"/>
    </xf>
    <xf numFmtId="49" fontId="1" fillId="0" borderId="61" xfId="0" applyNumberFormat="1" applyFont="1" applyFill="1" applyBorder="1" applyAlignment="1">
      <alignment horizontal="center" vertical="top" wrapText="1"/>
    </xf>
    <xf numFmtId="49" fontId="1" fillId="0" borderId="70" xfId="0" applyNumberFormat="1" applyFont="1" applyFill="1" applyBorder="1" applyAlignment="1">
      <alignment horizontal="center" vertical="top" wrapText="1"/>
    </xf>
    <xf numFmtId="0" fontId="14" fillId="0" borderId="53" xfId="0" applyFont="1" applyBorder="1" applyAlignment="1">
      <alignment vertical="top"/>
    </xf>
    <xf numFmtId="49" fontId="14" fillId="4" borderId="3" xfId="0" applyNumberFormat="1" applyFont="1" applyFill="1" applyBorder="1" applyAlignment="1">
      <alignment horizontal="center" vertical="top"/>
    </xf>
    <xf numFmtId="0" fontId="1" fillId="0" borderId="82" xfId="0" applyFont="1" applyFill="1" applyBorder="1" applyAlignment="1">
      <alignment horizontal="left" vertical="top" wrapText="1"/>
    </xf>
    <xf numFmtId="0" fontId="1" fillId="0" borderId="23" xfId="0" applyFont="1" applyFill="1" applyBorder="1" applyAlignment="1">
      <alignment horizontal="left" vertical="top" wrapText="1"/>
    </xf>
    <xf numFmtId="49" fontId="1" fillId="4" borderId="59" xfId="0" applyNumberFormat="1" applyFont="1" applyFill="1" applyBorder="1" applyAlignment="1">
      <alignment horizontal="center" vertical="top"/>
    </xf>
    <xf numFmtId="49" fontId="12" fillId="4" borderId="51" xfId="0" applyNumberFormat="1" applyFont="1" applyFill="1" applyBorder="1" applyAlignment="1">
      <alignment horizontal="center" vertical="top"/>
    </xf>
    <xf numFmtId="0" fontId="1" fillId="4" borderId="51" xfId="0" applyFont="1" applyFill="1" applyBorder="1" applyAlignment="1">
      <alignment vertical="top"/>
    </xf>
    <xf numFmtId="0" fontId="1" fillId="4" borderId="82" xfId="0" applyFont="1" applyFill="1" applyBorder="1" applyAlignment="1">
      <alignment vertical="top"/>
    </xf>
    <xf numFmtId="0" fontId="1" fillId="4" borderId="50" xfId="0" applyFont="1" applyFill="1" applyBorder="1" applyAlignment="1">
      <alignment vertical="top"/>
    </xf>
    <xf numFmtId="0" fontId="1" fillId="0" borderId="20" xfId="0" applyFont="1" applyFill="1" applyBorder="1" applyAlignment="1">
      <alignment horizontal="left" vertical="top" wrapText="1"/>
    </xf>
    <xf numFmtId="49" fontId="1" fillId="0" borderId="3" xfId="0" applyNumberFormat="1" applyFont="1" applyFill="1" applyBorder="1" applyAlignment="1">
      <alignment horizontal="center" vertical="top" wrapText="1"/>
    </xf>
    <xf numFmtId="49" fontId="1" fillId="0" borderId="0" xfId="0" applyNumberFormat="1" applyFont="1" applyFill="1" applyBorder="1" applyAlignment="1">
      <alignment horizontal="center" vertical="top" wrapText="1"/>
    </xf>
    <xf numFmtId="0" fontId="1" fillId="0" borderId="83" xfId="0" applyFont="1" applyFill="1" applyBorder="1" applyAlignment="1">
      <alignment horizontal="left" vertical="top" wrapText="1"/>
    </xf>
    <xf numFmtId="0" fontId="24" fillId="4" borderId="58" xfId="0" applyFont="1" applyFill="1" applyBorder="1" applyAlignment="1">
      <alignment horizontal="center" vertical="top" wrapText="1"/>
    </xf>
    <xf numFmtId="0" fontId="1" fillId="0" borderId="6" xfId="0" applyFont="1" applyBorder="1" applyAlignment="1">
      <alignment vertical="top" wrapText="1"/>
    </xf>
    <xf numFmtId="0" fontId="7" fillId="0" borderId="82" xfId="0" applyFont="1" applyBorder="1" applyAlignment="1">
      <alignment horizontal="left" vertical="top" wrapText="1"/>
    </xf>
    <xf numFmtId="0" fontId="15" fillId="0" borderId="51" xfId="0" applyFont="1" applyFill="1" applyBorder="1" applyAlignment="1">
      <alignment horizontal="center" vertical="top"/>
    </xf>
    <xf numFmtId="0" fontId="6" fillId="0" borderId="84" xfId="0" applyFont="1" applyFill="1" applyBorder="1" applyAlignment="1">
      <alignment horizontal="center" vertical="top"/>
    </xf>
    <xf numFmtId="0" fontId="0" fillId="4" borderId="35" xfId="0" applyFill="1" applyBorder="1" applyAlignment="1">
      <alignment horizontal="center" vertical="center" wrapText="1"/>
    </xf>
    <xf numFmtId="0" fontId="14" fillId="4" borderId="46" xfId="0" applyFont="1" applyFill="1" applyBorder="1" applyAlignment="1">
      <alignment horizontal="center" vertical="top"/>
    </xf>
    <xf numFmtId="164" fontId="14" fillId="4" borderId="46" xfId="0" applyNumberFormat="1" applyFont="1" applyFill="1" applyBorder="1" applyAlignment="1">
      <alignment horizontal="center" vertical="top"/>
    </xf>
    <xf numFmtId="164" fontId="14" fillId="4" borderId="22" xfId="0" applyNumberFormat="1" applyFont="1" applyFill="1" applyBorder="1" applyAlignment="1">
      <alignment horizontal="center" vertical="top"/>
    </xf>
    <xf numFmtId="0" fontId="14" fillId="3" borderId="13" xfId="0" applyFont="1" applyFill="1" applyBorder="1" applyAlignment="1">
      <alignment horizontal="left" vertical="top" wrapText="1"/>
    </xf>
    <xf numFmtId="0" fontId="14" fillId="3" borderId="3" xfId="0" applyFont="1" applyFill="1" applyBorder="1" applyAlignment="1">
      <alignment horizontal="center" vertical="top"/>
    </xf>
    <xf numFmtId="0" fontId="14" fillId="3" borderId="71" xfId="0" applyFont="1" applyFill="1" applyBorder="1" applyAlignment="1">
      <alignment horizontal="center" vertical="top"/>
    </xf>
    <xf numFmtId="0" fontId="14" fillId="3" borderId="24" xfId="0" applyFont="1" applyFill="1" applyBorder="1" applyAlignment="1">
      <alignment horizontal="center" vertical="top"/>
    </xf>
    <xf numFmtId="0" fontId="14" fillId="3" borderId="0" xfId="0" applyFont="1" applyFill="1" applyBorder="1" applyAlignment="1">
      <alignment horizontal="center" vertical="top"/>
    </xf>
    <xf numFmtId="0" fontId="14" fillId="3" borderId="14" xfId="0" applyFont="1" applyFill="1" applyBorder="1" applyAlignment="1">
      <alignment horizontal="center" vertical="top"/>
    </xf>
    <xf numFmtId="0" fontId="14" fillId="3" borderId="49" xfId="0" applyFont="1" applyFill="1" applyBorder="1" applyAlignment="1">
      <alignment horizontal="left" vertical="top" wrapText="1"/>
    </xf>
    <xf numFmtId="0" fontId="14" fillId="3" borderId="51" xfId="0" applyFont="1" applyFill="1" applyBorder="1" applyAlignment="1">
      <alignment horizontal="center" vertical="center"/>
    </xf>
    <xf numFmtId="49" fontId="14" fillId="4" borderId="58" xfId="0" applyNumberFormat="1" applyFont="1" applyFill="1" applyBorder="1" applyAlignment="1">
      <alignment horizontal="center" wrapText="1"/>
    </xf>
    <xf numFmtId="0" fontId="14" fillId="4" borderId="68" xfId="0" applyFont="1" applyFill="1" applyBorder="1" applyAlignment="1">
      <alignment horizontal="center" vertical="top"/>
    </xf>
    <xf numFmtId="164" fontId="14" fillId="4" borderId="68" xfId="0" applyNumberFormat="1" applyFont="1" applyFill="1" applyBorder="1" applyAlignment="1">
      <alignment horizontal="center" vertical="top"/>
    </xf>
    <xf numFmtId="0" fontId="14" fillId="3" borderId="23" xfId="0" applyFont="1" applyFill="1" applyBorder="1" applyAlignment="1">
      <alignment horizontal="left" vertical="top" wrapText="1"/>
    </xf>
    <xf numFmtId="0" fontId="14" fillId="3" borderId="59" xfId="0" applyFont="1" applyFill="1" applyBorder="1" applyAlignment="1">
      <alignment horizontal="center" vertical="top"/>
    </xf>
    <xf numFmtId="164" fontId="14" fillId="4" borderId="43" xfId="0" applyNumberFormat="1" applyFont="1" applyFill="1" applyBorder="1" applyAlignment="1">
      <alignment horizontal="center" vertical="top"/>
    </xf>
    <xf numFmtId="0" fontId="14" fillId="3" borderId="30" xfId="0" applyFont="1" applyFill="1" applyBorder="1" applyAlignment="1">
      <alignment horizontal="center" vertical="top"/>
    </xf>
    <xf numFmtId="0" fontId="14" fillId="3" borderId="50" xfId="0" applyFont="1" applyFill="1" applyBorder="1" applyAlignment="1">
      <alignment horizontal="center" vertical="top"/>
    </xf>
    <xf numFmtId="0" fontId="28" fillId="3" borderId="71" xfId="0" applyFont="1" applyFill="1" applyBorder="1" applyAlignment="1">
      <alignment horizontal="center" vertical="top"/>
    </xf>
    <xf numFmtId="0" fontId="28" fillId="3" borderId="30" xfId="0" applyFont="1" applyFill="1" applyBorder="1" applyAlignment="1">
      <alignment horizontal="center" vertical="top"/>
    </xf>
    <xf numFmtId="0" fontId="14" fillId="3" borderId="13" xfId="0" applyFont="1" applyFill="1" applyBorder="1" applyAlignment="1">
      <alignment horizontal="left" vertical="top"/>
    </xf>
    <xf numFmtId="0" fontId="27" fillId="3" borderId="20" xfId="0" applyFont="1" applyFill="1" applyBorder="1" applyAlignment="1">
      <alignment horizontal="center" vertical="top"/>
    </xf>
    <xf numFmtId="0" fontId="14" fillId="3" borderId="52" xfId="0" applyFont="1" applyFill="1" applyBorder="1" applyAlignment="1">
      <alignment horizontal="center" vertical="top"/>
    </xf>
    <xf numFmtId="164" fontId="2" fillId="7" borderId="85" xfId="0" applyNumberFormat="1" applyFont="1" applyFill="1" applyBorder="1" applyAlignment="1">
      <alignment horizontal="center" vertical="top"/>
    </xf>
    <xf numFmtId="0" fontId="1" fillId="4" borderId="60" xfId="0" applyFont="1" applyFill="1" applyBorder="1" applyAlignment="1">
      <alignment horizontal="left" vertical="top" wrapText="1"/>
    </xf>
    <xf numFmtId="49" fontId="1" fillId="4" borderId="63" xfId="0" applyNumberFormat="1" applyFont="1" applyFill="1" applyBorder="1" applyAlignment="1">
      <alignment horizontal="center" vertical="top"/>
    </xf>
    <xf numFmtId="0" fontId="7" fillId="4" borderId="3" xfId="0" applyFont="1" applyFill="1" applyBorder="1" applyAlignment="1">
      <alignment horizontal="center" vertical="top"/>
    </xf>
    <xf numFmtId="49" fontId="1" fillId="4" borderId="14" xfId="0" applyNumberFormat="1" applyFont="1" applyFill="1" applyBorder="1" applyAlignment="1">
      <alignment horizontal="center" vertical="top"/>
    </xf>
    <xf numFmtId="49" fontId="1" fillId="4" borderId="3" xfId="0" applyNumberFormat="1" applyFont="1" applyFill="1" applyBorder="1" applyAlignment="1">
      <alignment horizontal="center" vertical="top"/>
    </xf>
    <xf numFmtId="49" fontId="1" fillId="4" borderId="20" xfId="0" applyNumberFormat="1" applyFont="1" applyFill="1" applyBorder="1" applyAlignment="1">
      <alignment horizontal="center" vertical="top"/>
    </xf>
    <xf numFmtId="49" fontId="2" fillId="2" borderId="3" xfId="0" applyNumberFormat="1" applyFont="1" applyFill="1" applyBorder="1" applyAlignment="1">
      <alignment horizontal="center" vertical="top"/>
    </xf>
    <xf numFmtId="49" fontId="2" fillId="4" borderId="3" xfId="0" applyNumberFormat="1" applyFont="1" applyFill="1" applyBorder="1" applyAlignment="1">
      <alignment horizontal="center" vertical="top"/>
    </xf>
    <xf numFmtId="0" fontId="5" fillId="5" borderId="41" xfId="0" applyFont="1" applyFill="1" applyBorder="1" applyAlignment="1">
      <alignment horizontal="left" vertical="top" wrapText="1"/>
    </xf>
    <xf numFmtId="0" fontId="2" fillId="8" borderId="41" xfId="0" applyFont="1" applyFill="1" applyBorder="1" applyAlignment="1">
      <alignment horizontal="left" vertical="top"/>
    </xf>
    <xf numFmtId="0" fontId="2" fillId="2" borderId="41" xfId="0" applyFont="1" applyFill="1" applyBorder="1" applyAlignment="1">
      <alignment horizontal="left" vertical="top" wrapText="1"/>
    </xf>
    <xf numFmtId="49" fontId="2" fillId="8" borderId="13" xfId="0" applyNumberFormat="1" applyFont="1" applyFill="1" applyBorder="1" applyAlignment="1">
      <alignment horizontal="center" vertical="top"/>
    </xf>
    <xf numFmtId="0" fontId="0" fillId="4" borderId="22" xfId="0" applyFill="1" applyBorder="1" applyAlignment="1">
      <alignment horizontal="center" vertical="top" wrapText="1"/>
    </xf>
    <xf numFmtId="49" fontId="2" fillId="7" borderId="3" xfId="0" applyNumberFormat="1" applyFont="1" applyFill="1" applyBorder="1" applyAlignment="1">
      <alignment horizontal="center" vertical="top"/>
    </xf>
    <xf numFmtId="49" fontId="2" fillId="0" borderId="51" xfId="0" applyNumberFormat="1" applyFont="1" applyBorder="1" applyAlignment="1">
      <alignment horizontal="center" vertical="top"/>
    </xf>
    <xf numFmtId="0" fontId="1" fillId="2" borderId="5" xfId="0" applyFont="1" applyFill="1" applyBorder="1" applyAlignment="1">
      <alignment horizontal="center" vertical="top" wrapText="1"/>
    </xf>
    <xf numFmtId="0" fontId="1" fillId="8" borderId="5" xfId="0" applyFont="1" applyFill="1" applyBorder="1" applyAlignment="1">
      <alignment horizontal="center" vertical="top"/>
    </xf>
    <xf numFmtId="0" fontId="1" fillId="0" borderId="24" xfId="0" applyFont="1" applyFill="1" applyBorder="1" applyAlignment="1">
      <alignment horizontal="center" vertical="top"/>
    </xf>
    <xf numFmtId="1" fontId="1" fillId="0" borderId="62" xfId="0" applyNumberFormat="1" applyFont="1" applyFill="1" applyBorder="1" applyAlignment="1">
      <alignment horizontal="center" vertical="top"/>
    </xf>
    <xf numFmtId="1" fontId="1" fillId="0" borderId="50" xfId="0" applyNumberFormat="1" applyFont="1" applyFill="1" applyBorder="1" applyAlignment="1">
      <alignment horizontal="center" vertical="top"/>
    </xf>
    <xf numFmtId="49" fontId="1" fillId="0" borderId="86" xfId="0" applyNumberFormat="1" applyFont="1" applyFill="1" applyBorder="1" applyAlignment="1">
      <alignment horizontal="center" vertical="top" wrapText="1"/>
    </xf>
    <xf numFmtId="49" fontId="1" fillId="0" borderId="35" xfId="0" applyNumberFormat="1" applyFont="1" applyFill="1" applyBorder="1" applyAlignment="1">
      <alignment horizontal="center" vertical="top" wrapText="1"/>
    </xf>
    <xf numFmtId="49" fontId="2" fillId="8" borderId="46" xfId="0" applyNumberFormat="1" applyFont="1" applyFill="1" applyBorder="1" applyAlignment="1">
      <alignment horizontal="center" vertical="top"/>
    </xf>
    <xf numFmtId="49" fontId="2" fillId="2" borderId="3" xfId="0" applyNumberFormat="1" applyFont="1" applyFill="1" applyBorder="1" applyAlignment="1">
      <alignment horizontal="center" vertical="top"/>
    </xf>
    <xf numFmtId="49" fontId="2" fillId="4" borderId="3" xfId="0" applyNumberFormat="1" applyFont="1" applyFill="1" applyBorder="1" applyAlignment="1">
      <alignment horizontal="center" vertical="top"/>
    </xf>
    <xf numFmtId="0" fontId="2" fillId="8" borderId="5" xfId="0" applyFont="1" applyFill="1" applyBorder="1" applyAlignment="1">
      <alignment horizontal="left" vertical="top"/>
    </xf>
    <xf numFmtId="0" fontId="2" fillId="2" borderId="5" xfId="0" applyFont="1" applyFill="1" applyBorder="1" applyAlignment="1">
      <alignment horizontal="left" vertical="top" wrapText="1"/>
    </xf>
    <xf numFmtId="0" fontId="6" fillId="0" borderId="50" xfId="0" applyFont="1" applyFill="1" applyBorder="1" applyAlignment="1">
      <alignment horizontal="center" vertical="top"/>
    </xf>
    <xf numFmtId="49" fontId="2" fillId="8" borderId="46" xfId="0" applyNumberFormat="1" applyFont="1" applyFill="1" applyBorder="1" applyAlignment="1">
      <alignment horizontal="center" vertical="top"/>
    </xf>
    <xf numFmtId="49" fontId="2" fillId="2" borderId="3" xfId="0" applyNumberFormat="1" applyFont="1" applyFill="1" applyBorder="1" applyAlignment="1">
      <alignment horizontal="center" vertical="top"/>
    </xf>
    <xf numFmtId="49" fontId="2" fillId="4" borderId="3" xfId="0" applyNumberFormat="1" applyFont="1" applyFill="1" applyBorder="1" applyAlignment="1">
      <alignment horizontal="center" vertical="top"/>
    </xf>
    <xf numFmtId="0" fontId="7" fillId="4" borderId="78" xfId="0" applyFont="1" applyFill="1" applyBorder="1" applyAlignment="1">
      <alignment horizontal="left" vertical="top" wrapText="1"/>
    </xf>
    <xf numFmtId="49" fontId="2" fillId="2" borderId="3" xfId="0" applyNumberFormat="1" applyFont="1" applyFill="1" applyBorder="1" applyAlignment="1">
      <alignment horizontal="center" vertical="top"/>
    </xf>
    <xf numFmtId="49" fontId="2" fillId="4" borderId="3" xfId="0" applyNumberFormat="1" applyFont="1" applyFill="1" applyBorder="1" applyAlignment="1">
      <alignment horizontal="center" vertical="top"/>
    </xf>
    <xf numFmtId="49" fontId="2" fillId="8" borderId="46" xfId="0" applyNumberFormat="1" applyFont="1" applyFill="1" applyBorder="1" applyAlignment="1">
      <alignment horizontal="center" vertical="top"/>
    </xf>
    <xf numFmtId="0" fontId="0" fillId="0" borderId="35" xfId="0" applyBorder="1" applyAlignment="1">
      <alignment horizontal="center" vertical="center" wrapText="1"/>
    </xf>
    <xf numFmtId="0" fontId="6" fillId="0" borderId="75" xfId="0" applyFont="1" applyFill="1" applyBorder="1" applyAlignment="1">
      <alignment horizontal="center" vertical="top"/>
    </xf>
    <xf numFmtId="0" fontId="6" fillId="4" borderId="57" xfId="0" applyFont="1" applyFill="1" applyBorder="1" applyAlignment="1">
      <alignment horizontal="center" vertical="top"/>
    </xf>
    <xf numFmtId="0" fontId="6" fillId="4" borderId="59" xfId="0" applyFont="1" applyFill="1" applyBorder="1" applyAlignment="1">
      <alignment horizontal="center" vertical="top"/>
    </xf>
    <xf numFmtId="0" fontId="6" fillId="4" borderId="58" xfId="0" applyFont="1" applyFill="1" applyBorder="1" applyAlignment="1">
      <alignment horizontal="center" vertical="top"/>
    </xf>
    <xf numFmtId="0" fontId="6" fillId="4" borderId="87" xfId="0" applyFont="1" applyFill="1" applyBorder="1" applyAlignment="1">
      <alignment horizontal="center" vertical="top"/>
    </xf>
    <xf numFmtId="0" fontId="6" fillId="4" borderId="75" xfId="0" applyFont="1" applyFill="1" applyBorder="1" applyAlignment="1">
      <alignment horizontal="center" vertical="top"/>
    </xf>
    <xf numFmtId="0" fontId="1" fillId="0" borderId="78" xfId="0" applyFont="1" applyFill="1" applyBorder="1" applyAlignment="1">
      <alignment horizontal="left" vertical="top" wrapText="1"/>
    </xf>
    <xf numFmtId="0" fontId="15" fillId="0" borderId="87" xfId="0" applyFont="1" applyFill="1" applyBorder="1" applyAlignment="1">
      <alignment horizontal="center" vertical="top"/>
    </xf>
    <xf numFmtId="0" fontId="6" fillId="4" borderId="84" xfId="0" applyFont="1" applyFill="1" applyBorder="1" applyAlignment="1">
      <alignment horizontal="center" vertical="top"/>
    </xf>
    <xf numFmtId="0" fontId="16" fillId="3" borderId="51" xfId="0" applyFont="1" applyFill="1" applyBorder="1" applyAlignment="1">
      <alignment horizontal="center" vertical="top"/>
    </xf>
    <xf numFmtId="0" fontId="14" fillId="3" borderId="51" xfId="0" applyFont="1" applyFill="1" applyBorder="1" applyAlignment="1">
      <alignment horizontal="center" vertical="top"/>
    </xf>
    <xf numFmtId="0" fontId="27" fillId="4" borderId="71" xfId="0" applyFont="1" applyFill="1" applyBorder="1" applyAlignment="1">
      <alignment horizontal="center" vertical="center" textRotation="90" wrapText="1"/>
    </xf>
    <xf numFmtId="0" fontId="27" fillId="4" borderId="0" xfId="0" applyFont="1" applyFill="1" applyBorder="1" applyAlignment="1">
      <alignment horizontal="center" vertical="center" textRotation="90" wrapText="1"/>
    </xf>
    <xf numFmtId="0" fontId="27" fillId="4" borderId="30" xfId="0" applyFont="1" applyFill="1" applyBorder="1" applyAlignment="1">
      <alignment horizontal="center" vertical="center" textRotation="90" wrapText="1"/>
    </xf>
    <xf numFmtId="49" fontId="2" fillId="2" borderId="3" xfId="0" applyNumberFormat="1" applyFont="1" applyFill="1" applyBorder="1" applyAlignment="1">
      <alignment horizontal="center" vertical="top"/>
    </xf>
    <xf numFmtId="49" fontId="2" fillId="8" borderId="46" xfId="0" applyNumberFormat="1" applyFont="1" applyFill="1" applyBorder="1" applyAlignment="1">
      <alignment horizontal="center" vertical="top"/>
    </xf>
    <xf numFmtId="49" fontId="2" fillId="8" borderId="46" xfId="0" applyNumberFormat="1" applyFont="1" applyFill="1" applyBorder="1" applyAlignment="1">
      <alignment horizontal="center" vertical="top"/>
    </xf>
    <xf numFmtId="49" fontId="2" fillId="2" borderId="3" xfId="0" applyNumberFormat="1" applyFont="1" applyFill="1" applyBorder="1" applyAlignment="1">
      <alignment horizontal="center" vertical="top"/>
    </xf>
    <xf numFmtId="49" fontId="2" fillId="4" borderId="3" xfId="0" applyNumberFormat="1" applyFont="1" applyFill="1" applyBorder="1" applyAlignment="1">
      <alignment horizontal="center" vertical="top"/>
    </xf>
    <xf numFmtId="49" fontId="2" fillId="4" borderId="12" xfId="0" applyNumberFormat="1" applyFont="1" applyFill="1" applyBorder="1" applyAlignment="1">
      <alignment horizontal="center" vertical="top"/>
    </xf>
    <xf numFmtId="0" fontId="12" fillId="0" borderId="9" xfId="0" applyFont="1" applyFill="1" applyBorder="1" applyAlignment="1">
      <alignment horizontal="center" vertical="center" wrapText="1"/>
    </xf>
    <xf numFmtId="0" fontId="1" fillId="4" borderId="45" xfId="0" applyFont="1" applyFill="1" applyBorder="1" applyAlignment="1">
      <alignment horizontal="center" vertical="center"/>
    </xf>
    <xf numFmtId="164" fontId="1" fillId="4" borderId="45" xfId="0" applyNumberFormat="1" applyFont="1" applyFill="1" applyBorder="1" applyAlignment="1">
      <alignment horizontal="center" vertical="center"/>
    </xf>
    <xf numFmtId="164" fontId="1" fillId="4" borderId="31" xfId="0" applyNumberFormat="1" applyFont="1" applyFill="1" applyBorder="1" applyAlignment="1">
      <alignment horizontal="center" vertical="center"/>
    </xf>
    <xf numFmtId="0" fontId="6" fillId="0" borderId="28" xfId="0" applyFont="1" applyFill="1" applyBorder="1" applyAlignment="1">
      <alignment horizontal="center" vertical="top"/>
    </xf>
    <xf numFmtId="0" fontId="2" fillId="4" borderId="2" xfId="0" applyFont="1" applyFill="1" applyBorder="1" applyAlignment="1">
      <alignment horizontal="left" vertical="top" wrapText="1"/>
    </xf>
    <xf numFmtId="0" fontId="2" fillId="4" borderId="3" xfId="0" applyFont="1" applyFill="1" applyBorder="1" applyAlignment="1">
      <alignment horizontal="left" vertical="top" wrapText="1"/>
    </xf>
    <xf numFmtId="49" fontId="2" fillId="4" borderId="50" xfId="0" applyNumberFormat="1" applyFont="1" applyFill="1" applyBorder="1" applyAlignment="1">
      <alignment horizontal="center" vertical="top"/>
    </xf>
    <xf numFmtId="0" fontId="1" fillId="4" borderId="3" xfId="0" applyFont="1" applyFill="1" applyBorder="1" applyAlignment="1">
      <alignment horizontal="center" vertical="center" textRotation="90" wrapText="1"/>
    </xf>
    <xf numFmtId="0" fontId="29" fillId="4" borderId="2" xfId="0" applyFont="1" applyFill="1" applyBorder="1" applyAlignment="1">
      <alignment horizontal="center" vertical="center" wrapText="1"/>
    </xf>
    <xf numFmtId="0" fontId="29" fillId="4" borderId="51" xfId="0" applyFont="1" applyFill="1" applyBorder="1" applyAlignment="1">
      <alignment horizontal="center" vertical="center" textRotation="90" wrapText="1"/>
    </xf>
    <xf numFmtId="0" fontId="29" fillId="4" borderId="3" xfId="0" applyFont="1" applyFill="1" applyBorder="1" applyAlignment="1">
      <alignment horizontal="center" vertical="center" wrapText="1"/>
    </xf>
    <xf numFmtId="0" fontId="30" fillId="4" borderId="3" xfId="0" applyFont="1" applyFill="1" applyBorder="1" applyAlignment="1">
      <alignment horizontal="center" vertical="center" textRotation="90" wrapText="1"/>
    </xf>
    <xf numFmtId="0" fontId="29" fillId="4" borderId="59" xfId="0" applyFont="1" applyFill="1" applyBorder="1" applyAlignment="1">
      <alignment horizontal="center" vertical="top" wrapText="1"/>
    </xf>
    <xf numFmtId="0" fontId="1" fillId="3" borderId="49" xfId="0" applyFont="1" applyFill="1" applyBorder="1" applyAlignment="1">
      <alignment horizontal="left" vertical="top" wrapText="1"/>
    </xf>
    <xf numFmtId="0" fontId="6" fillId="0" borderId="30" xfId="0" applyFont="1" applyFill="1" applyBorder="1" applyAlignment="1">
      <alignment horizontal="center" vertical="top"/>
    </xf>
    <xf numFmtId="0" fontId="1" fillId="4" borderId="57" xfId="0" applyFont="1" applyFill="1" applyBorder="1" applyAlignment="1">
      <alignment horizontal="left" vertical="top" wrapText="1"/>
    </xf>
    <xf numFmtId="3" fontId="1" fillId="0" borderId="0" xfId="0" applyNumberFormat="1" applyFont="1" applyAlignment="1">
      <alignment horizontal="left" vertical="top" wrapText="1"/>
    </xf>
    <xf numFmtId="0" fontId="2" fillId="0" borderId="26" xfId="0" applyFont="1" applyBorder="1" applyAlignment="1">
      <alignment horizontal="center" vertical="center" wrapText="1"/>
    </xf>
    <xf numFmtId="0" fontId="1" fillId="4" borderId="3" xfId="0" applyFont="1" applyFill="1" applyBorder="1" applyAlignment="1">
      <alignment horizontal="left" vertical="top" wrapText="1"/>
    </xf>
    <xf numFmtId="49" fontId="1" fillId="4" borderId="14" xfId="0" applyNumberFormat="1" applyFont="1" applyFill="1" applyBorder="1" applyAlignment="1">
      <alignment horizontal="center" vertical="top"/>
    </xf>
    <xf numFmtId="49" fontId="2" fillId="8" borderId="46" xfId="0" applyNumberFormat="1" applyFont="1" applyFill="1" applyBorder="1" applyAlignment="1">
      <alignment horizontal="center" vertical="top"/>
    </xf>
    <xf numFmtId="49" fontId="2" fillId="2" borderId="3" xfId="0" applyNumberFormat="1" applyFont="1" applyFill="1" applyBorder="1" applyAlignment="1">
      <alignment horizontal="center" vertical="top"/>
    </xf>
    <xf numFmtId="49" fontId="2" fillId="4" borderId="3" xfId="0" applyNumberFormat="1" applyFont="1" applyFill="1" applyBorder="1" applyAlignment="1">
      <alignment horizontal="center" vertical="top"/>
    </xf>
    <xf numFmtId="0" fontId="2" fillId="8" borderId="5" xfId="0" applyFont="1" applyFill="1" applyBorder="1" applyAlignment="1">
      <alignment horizontal="left" vertical="top"/>
    </xf>
    <xf numFmtId="0" fontId="2" fillId="2" borderId="5" xfId="0" applyFont="1" applyFill="1" applyBorder="1" applyAlignment="1">
      <alignment horizontal="left" vertical="top" wrapText="1"/>
    </xf>
    <xf numFmtId="0" fontId="5" fillId="5" borderId="41" xfId="0" applyFont="1" applyFill="1" applyBorder="1" applyAlignment="1">
      <alignment horizontal="left" vertical="top" wrapText="1"/>
    </xf>
    <xf numFmtId="0" fontId="2" fillId="8" borderId="41" xfId="0" applyFont="1" applyFill="1" applyBorder="1" applyAlignment="1">
      <alignment horizontal="left" vertical="top"/>
    </xf>
    <xf numFmtId="0" fontId="2" fillId="2" borderId="41" xfId="0" applyFont="1" applyFill="1" applyBorder="1" applyAlignment="1">
      <alignment horizontal="left" vertical="top" wrapText="1"/>
    </xf>
    <xf numFmtId="49" fontId="2" fillId="8" borderId="13" xfId="0" applyNumberFormat="1" applyFont="1" applyFill="1" applyBorder="1" applyAlignment="1">
      <alignment horizontal="center" vertical="top"/>
    </xf>
    <xf numFmtId="0" fontId="10" fillId="0" borderId="0" xfId="0" applyFont="1" applyAlignment="1">
      <alignment horizontal="center" vertical="top" wrapText="1"/>
    </xf>
    <xf numFmtId="0" fontId="11" fillId="0" borderId="0" xfId="0" applyFont="1" applyAlignment="1">
      <alignment horizontal="center" vertical="top" wrapText="1"/>
    </xf>
    <xf numFmtId="0" fontId="10" fillId="0" borderId="0" xfId="0" applyFont="1" applyAlignment="1">
      <alignment horizontal="center" vertical="top"/>
    </xf>
    <xf numFmtId="0" fontId="1" fillId="0" borderId="0" xfId="0" applyFont="1" applyAlignment="1">
      <alignment horizontal="right" wrapText="1"/>
    </xf>
    <xf numFmtId="0" fontId="4" fillId="0" borderId="0" xfId="0" applyFont="1" applyAlignment="1">
      <alignment horizontal="right"/>
    </xf>
    <xf numFmtId="0" fontId="1" fillId="0" borderId="8" xfId="0" applyFont="1" applyBorder="1" applyAlignment="1">
      <alignment horizontal="right" vertical="top"/>
    </xf>
    <xf numFmtId="49" fontId="2" fillId="4" borderId="12" xfId="0" applyNumberFormat="1" applyFont="1" applyFill="1" applyBorder="1" applyAlignment="1">
      <alignment horizontal="center" vertical="top"/>
    </xf>
    <xf numFmtId="0" fontId="1" fillId="8" borderId="26" xfId="0" applyFont="1" applyFill="1" applyBorder="1" applyAlignment="1">
      <alignment horizontal="center" vertical="top"/>
    </xf>
    <xf numFmtId="0" fontId="1" fillId="8" borderId="5" xfId="0" applyFont="1" applyFill="1" applyBorder="1" applyAlignment="1">
      <alignment horizontal="center" vertical="top"/>
    </xf>
    <xf numFmtId="0" fontId="14" fillId="0" borderId="59" xfId="0" applyFont="1" applyFill="1" applyBorder="1" applyAlignment="1">
      <alignment horizontal="center" vertical="center" textRotation="90" wrapText="1"/>
    </xf>
    <xf numFmtId="49" fontId="14" fillId="4" borderId="14" xfId="0" applyNumberFormat="1" applyFont="1" applyFill="1" applyBorder="1" applyAlignment="1">
      <alignment horizontal="center" vertical="top"/>
    </xf>
    <xf numFmtId="0" fontId="12" fillId="0" borderId="0" xfId="0" applyNumberFormat="1" applyFont="1" applyFill="1" applyBorder="1" applyAlignment="1">
      <alignment horizontal="left" vertical="top" wrapText="1"/>
    </xf>
    <xf numFmtId="0" fontId="1" fillId="5" borderId="26" xfId="0" applyFont="1" applyFill="1" applyBorder="1" applyAlignment="1">
      <alignment horizontal="center" vertical="top"/>
    </xf>
    <xf numFmtId="0" fontId="1" fillId="5" borderId="5" xfId="0" applyFont="1" applyFill="1" applyBorder="1" applyAlignment="1">
      <alignment horizontal="center" vertical="top"/>
    </xf>
    <xf numFmtId="0" fontId="1" fillId="3" borderId="13" xfId="0" applyFont="1" applyFill="1" applyBorder="1" applyAlignment="1">
      <alignment horizontal="left" vertical="top" wrapText="1"/>
    </xf>
    <xf numFmtId="0" fontId="1" fillId="2" borderId="26"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3" borderId="13" xfId="0" applyFont="1" applyFill="1" applyBorder="1" applyAlignment="1">
      <alignment vertical="top" wrapText="1"/>
    </xf>
    <xf numFmtId="0" fontId="1" fillId="0" borderId="3" xfId="0" applyFont="1" applyBorder="1" applyAlignment="1">
      <alignment vertical="top"/>
    </xf>
    <xf numFmtId="0" fontId="1" fillId="0" borderId="14" xfId="0" applyFont="1" applyBorder="1" applyAlignment="1">
      <alignment vertical="top"/>
    </xf>
    <xf numFmtId="0" fontId="1" fillId="0" borderId="52" xfId="0" applyFont="1" applyFill="1" applyBorder="1" applyAlignment="1">
      <alignment horizontal="left" vertical="center" wrapText="1"/>
    </xf>
    <xf numFmtId="0" fontId="1" fillId="4" borderId="83" xfId="0" applyFont="1" applyFill="1" applyBorder="1" applyAlignment="1">
      <alignment horizontal="left" vertical="top" wrapText="1"/>
    </xf>
    <xf numFmtId="0" fontId="1" fillId="0" borderId="68" xfId="0" applyFont="1" applyFill="1" applyBorder="1" applyAlignment="1">
      <alignment horizontal="left" vertical="top" wrapText="1"/>
    </xf>
    <xf numFmtId="1" fontId="1" fillId="0" borderId="77" xfId="0" applyNumberFormat="1" applyFont="1" applyFill="1" applyBorder="1" applyAlignment="1">
      <alignment horizontal="center" vertical="top"/>
    </xf>
    <xf numFmtId="0" fontId="1" fillId="4" borderId="27" xfId="0" applyFont="1" applyFill="1" applyBorder="1" applyAlignment="1">
      <alignment vertical="top" wrapText="1"/>
    </xf>
    <xf numFmtId="0" fontId="6" fillId="4" borderId="2" xfId="0" applyFont="1" applyFill="1" applyBorder="1" applyAlignment="1">
      <alignment horizontal="center" vertical="top"/>
    </xf>
    <xf numFmtId="0" fontId="6" fillId="4" borderId="54" xfId="0" applyFont="1" applyFill="1" applyBorder="1" applyAlignment="1">
      <alignment horizontal="center" vertical="top"/>
    </xf>
    <xf numFmtId="0" fontId="1" fillId="4" borderId="43" xfId="0" applyFont="1" applyFill="1" applyBorder="1" applyAlignment="1">
      <alignment horizontal="center" vertical="top" wrapText="1"/>
    </xf>
    <xf numFmtId="0" fontId="1" fillId="4" borderId="30" xfId="0" applyFont="1" applyFill="1" applyBorder="1" applyAlignment="1">
      <alignment vertical="top" wrapText="1"/>
    </xf>
    <xf numFmtId="0" fontId="1" fillId="4" borderId="89" xfId="0" applyFont="1" applyFill="1" applyBorder="1" applyAlignment="1">
      <alignment horizontal="left" vertical="top" wrapText="1"/>
    </xf>
    <xf numFmtId="0" fontId="1" fillId="4" borderId="53" xfId="0" applyFont="1" applyFill="1" applyBorder="1" applyAlignment="1">
      <alignment horizontal="left" vertical="top" wrapText="1"/>
    </xf>
    <xf numFmtId="0" fontId="6" fillId="4" borderId="3" xfId="0" applyFont="1" applyFill="1" applyBorder="1" applyAlignment="1">
      <alignment horizontal="center" vertical="top"/>
    </xf>
    <xf numFmtId="0" fontId="1" fillId="0" borderId="59" xfId="0" applyFont="1" applyFill="1" applyBorder="1" applyAlignment="1">
      <alignment horizontal="center" vertical="center" textRotation="90" wrapText="1"/>
    </xf>
    <xf numFmtId="49" fontId="2" fillId="8" borderId="46" xfId="0" applyNumberFormat="1" applyFont="1" applyFill="1" applyBorder="1" applyAlignment="1">
      <alignment horizontal="center" vertical="top"/>
    </xf>
    <xf numFmtId="49" fontId="2" fillId="10" borderId="3" xfId="0" applyNumberFormat="1" applyFont="1" applyFill="1" applyBorder="1" applyAlignment="1">
      <alignment horizontal="center" vertical="top"/>
    </xf>
    <xf numFmtId="49" fontId="2" fillId="4" borderId="3" xfId="0" applyNumberFormat="1" applyFont="1" applyFill="1" applyBorder="1" applyAlignment="1">
      <alignment horizontal="center" vertical="top"/>
    </xf>
    <xf numFmtId="0" fontId="1" fillId="4" borderId="57" xfId="0" applyFont="1" applyFill="1" applyBorder="1" applyAlignment="1">
      <alignment vertical="top" wrapText="1"/>
    </xf>
    <xf numFmtId="49" fontId="1" fillId="0" borderId="14" xfId="0" applyNumberFormat="1" applyFont="1" applyBorder="1" applyAlignment="1">
      <alignment horizontal="center" vertical="top"/>
    </xf>
    <xf numFmtId="3" fontId="1" fillId="0" borderId="0" xfId="0" applyNumberFormat="1" applyFont="1" applyFill="1" applyAlignment="1">
      <alignment vertical="top"/>
    </xf>
    <xf numFmtId="0" fontId="13" fillId="0" borderId="0" xfId="0" applyFont="1" applyFill="1"/>
    <xf numFmtId="0" fontId="4" fillId="0" borderId="0" xfId="0" applyFont="1" applyFill="1"/>
    <xf numFmtId="0" fontId="31" fillId="0" borderId="9" xfId="0" applyFont="1" applyFill="1" applyBorder="1" applyAlignment="1">
      <alignment horizontal="center" vertical="center" wrapText="1"/>
    </xf>
    <xf numFmtId="3" fontId="20" fillId="4" borderId="0" xfId="0" applyNumberFormat="1" applyFont="1" applyFill="1" applyAlignment="1">
      <alignment horizontal="left" vertical="top" wrapText="1"/>
    </xf>
    <xf numFmtId="3" fontId="20" fillId="4" borderId="0" xfId="0" applyNumberFormat="1" applyFont="1" applyFill="1" applyAlignment="1">
      <alignment vertical="top"/>
    </xf>
    <xf numFmtId="0" fontId="1" fillId="4" borderId="57" xfId="0" applyFont="1" applyFill="1" applyBorder="1" applyAlignment="1">
      <alignment horizontal="left" vertical="top" wrapText="1"/>
    </xf>
    <xf numFmtId="0" fontId="1" fillId="4" borderId="20" xfId="0" applyFont="1" applyFill="1" applyBorder="1" applyAlignment="1">
      <alignment horizontal="left" vertical="top" wrapText="1"/>
    </xf>
    <xf numFmtId="0" fontId="1" fillId="0" borderId="59" xfId="0" applyFont="1" applyFill="1" applyBorder="1" applyAlignment="1">
      <alignment horizontal="center" vertical="center" textRotation="90" wrapText="1"/>
    </xf>
    <xf numFmtId="0" fontId="4" fillId="0" borderId="3" xfId="0" applyFont="1" applyBorder="1" applyAlignment="1">
      <alignment horizontal="center" vertical="center" textRotation="90" wrapText="1"/>
    </xf>
    <xf numFmtId="49" fontId="1" fillId="4" borderId="3" xfId="0" applyNumberFormat="1" applyFont="1" applyFill="1" applyBorder="1" applyAlignment="1">
      <alignment horizontal="center" vertical="top"/>
    </xf>
    <xf numFmtId="0" fontId="10" fillId="0" borderId="0" xfId="0" applyFont="1" applyAlignment="1">
      <alignment horizontal="center" vertical="top" wrapText="1"/>
    </xf>
    <xf numFmtId="0" fontId="11" fillId="0" borderId="0" xfId="0" applyFont="1" applyAlignment="1">
      <alignment horizontal="center" vertical="top" wrapText="1"/>
    </xf>
    <xf numFmtId="0" fontId="10" fillId="0" borderId="0" xfId="0" applyFont="1" applyAlignment="1">
      <alignment horizontal="center" vertical="top"/>
    </xf>
    <xf numFmtId="3" fontId="1" fillId="0" borderId="17" xfId="0" applyNumberFormat="1" applyFont="1" applyBorder="1" applyAlignment="1">
      <alignment horizontal="center" vertical="center" textRotation="90" shrinkToFit="1"/>
    </xf>
    <xf numFmtId="3" fontId="1" fillId="0" borderId="13" xfId="0" applyNumberFormat="1" applyFont="1" applyBorder="1" applyAlignment="1">
      <alignment horizontal="center" vertical="center" textRotation="90" shrinkToFit="1"/>
    </xf>
    <xf numFmtId="3" fontId="1" fillId="0" borderId="18" xfId="0" applyNumberFormat="1" applyFont="1" applyBorder="1" applyAlignment="1">
      <alignment horizontal="center" vertical="center" textRotation="90" shrinkToFit="1"/>
    </xf>
    <xf numFmtId="3" fontId="1" fillId="0" borderId="2" xfId="0" applyNumberFormat="1" applyFont="1" applyBorder="1" applyAlignment="1">
      <alignment horizontal="center" vertical="center" textRotation="90" shrinkToFit="1"/>
    </xf>
    <xf numFmtId="3" fontId="1" fillId="0" borderId="3" xfId="0" applyNumberFormat="1" applyFont="1" applyBorder="1" applyAlignment="1">
      <alignment horizontal="center" vertical="center" textRotation="90" shrinkToFit="1"/>
    </xf>
    <xf numFmtId="3" fontId="1" fillId="0" borderId="4" xfId="0" applyNumberFormat="1" applyFont="1" applyBorder="1" applyAlignment="1">
      <alignment horizontal="center" vertical="center" textRotation="90" shrinkToFit="1"/>
    </xf>
    <xf numFmtId="3" fontId="1" fillId="0" borderId="2" xfId="0" applyNumberFormat="1" applyFont="1" applyFill="1" applyBorder="1" applyAlignment="1">
      <alignment horizontal="center" vertical="center" textRotation="90" shrinkToFit="1"/>
    </xf>
    <xf numFmtId="3" fontId="1" fillId="0" borderId="3" xfId="0" applyNumberFormat="1" applyFont="1" applyFill="1" applyBorder="1" applyAlignment="1">
      <alignment horizontal="center" vertical="center" textRotation="90" shrinkToFit="1"/>
    </xf>
    <xf numFmtId="3" fontId="1" fillId="0" borderId="4" xfId="0" applyNumberFormat="1" applyFont="1" applyFill="1" applyBorder="1" applyAlignment="1">
      <alignment horizontal="center" vertical="center" textRotation="90" shrinkToFit="1"/>
    </xf>
    <xf numFmtId="3" fontId="1" fillId="0" borderId="28" xfId="0" applyNumberFormat="1" applyFont="1" applyBorder="1" applyAlignment="1">
      <alignment horizontal="center" vertical="center" shrinkToFit="1"/>
    </xf>
    <xf numFmtId="3" fontId="1" fillId="0" borderId="20" xfId="0" applyNumberFormat="1" applyFont="1" applyBorder="1" applyAlignment="1">
      <alignment horizontal="center" vertical="center" shrinkToFit="1"/>
    </xf>
    <xf numFmtId="3" fontId="1" fillId="0" borderId="29" xfId="0" applyNumberFormat="1" applyFont="1" applyBorder="1" applyAlignment="1">
      <alignment horizontal="center" vertical="center" shrinkToFit="1"/>
    </xf>
    <xf numFmtId="3" fontId="1" fillId="0" borderId="28" xfId="0" applyNumberFormat="1" applyFont="1" applyBorder="1" applyAlignment="1">
      <alignment horizontal="center" vertical="center" textRotation="90" shrinkToFit="1"/>
    </xf>
    <xf numFmtId="3" fontId="1" fillId="0" borderId="20" xfId="0" applyNumberFormat="1" applyFont="1" applyBorder="1" applyAlignment="1">
      <alignment horizontal="center" vertical="center" textRotation="90" shrinkToFit="1"/>
    </xf>
    <xf numFmtId="3" fontId="1" fillId="0" borderId="29" xfId="0" applyNumberFormat="1" applyFont="1" applyBorder="1" applyAlignment="1">
      <alignment horizontal="center" vertical="center" textRotation="90" shrinkToFit="1"/>
    </xf>
    <xf numFmtId="3" fontId="1" fillId="0" borderId="28" xfId="0" applyNumberFormat="1" applyFont="1" applyBorder="1" applyAlignment="1">
      <alignment horizontal="center" vertical="center" textRotation="90" wrapText="1"/>
    </xf>
    <xf numFmtId="3" fontId="1" fillId="0" borderId="20" xfId="0" applyNumberFormat="1" applyFont="1" applyBorder="1" applyAlignment="1">
      <alignment horizontal="center" vertical="center" textRotation="90" wrapText="1"/>
    </xf>
    <xf numFmtId="3" fontId="1" fillId="0" borderId="29" xfId="0" applyNumberFormat="1" applyFont="1" applyBorder="1" applyAlignment="1">
      <alignment horizontal="center" vertical="center" textRotation="90" wrapText="1"/>
    </xf>
    <xf numFmtId="0" fontId="1" fillId="0" borderId="59" xfId="0" applyFont="1" applyFill="1" applyBorder="1" applyAlignment="1">
      <alignment horizontal="left" vertical="top" wrapText="1"/>
    </xf>
    <xf numFmtId="0" fontId="0" fillId="0" borderId="51" xfId="0" applyBorder="1" applyAlignment="1">
      <alignment wrapText="1"/>
    </xf>
    <xf numFmtId="0" fontId="12" fillId="0" borderId="59" xfId="0" applyFont="1" applyFill="1" applyBorder="1" applyAlignment="1">
      <alignment horizontal="center" vertical="center" textRotation="90" wrapText="1"/>
    </xf>
    <xf numFmtId="3" fontId="1" fillId="0" borderId="31" xfId="0" applyNumberFormat="1" applyFont="1" applyBorder="1" applyAlignment="1">
      <alignment horizontal="center" vertical="center" textRotation="90" wrapText="1" shrinkToFit="1"/>
    </xf>
    <xf numFmtId="3" fontId="1" fillId="0" borderId="22" xfId="0" applyNumberFormat="1" applyFont="1" applyBorder="1" applyAlignment="1">
      <alignment horizontal="center" vertical="center" textRotation="90" wrapText="1" shrinkToFit="1"/>
    </xf>
    <xf numFmtId="3" fontId="1" fillId="0" borderId="33" xfId="0" applyNumberFormat="1" applyFont="1" applyBorder="1" applyAlignment="1">
      <alignment horizontal="center" vertical="center" textRotation="90" wrapText="1" shrinkToFit="1"/>
    </xf>
    <xf numFmtId="164" fontId="1" fillId="0" borderId="45" xfId="0" applyNumberFormat="1" applyFont="1" applyBorder="1" applyAlignment="1">
      <alignment horizontal="center" vertical="center" textRotation="90" wrapText="1"/>
    </xf>
    <xf numFmtId="0" fontId="4" fillId="0" borderId="46" xfId="0" applyFont="1" applyBorder="1" applyAlignment="1">
      <alignment horizontal="center" vertical="center" textRotation="90" wrapText="1"/>
    </xf>
    <xf numFmtId="0" fontId="4" fillId="0" borderId="34" xfId="0" applyFont="1" applyBorder="1" applyAlignment="1">
      <alignment horizontal="center" vertical="center" textRotation="90" wrapText="1"/>
    </xf>
    <xf numFmtId="49" fontId="2" fillId="8" borderId="13" xfId="0" applyNumberFormat="1" applyFont="1" applyFill="1" applyBorder="1" applyAlignment="1">
      <alignment horizontal="center" vertical="top"/>
    </xf>
    <xf numFmtId="49" fontId="2" fillId="2" borderId="3" xfId="0" applyNumberFormat="1" applyFont="1" applyFill="1" applyBorder="1" applyAlignment="1">
      <alignment horizontal="center" vertical="top"/>
    </xf>
    <xf numFmtId="49" fontId="2" fillId="4" borderId="3" xfId="0" applyNumberFormat="1" applyFont="1" applyFill="1" applyBorder="1" applyAlignment="1">
      <alignment horizontal="center" vertical="top"/>
    </xf>
    <xf numFmtId="0" fontId="1" fillId="4" borderId="20" xfId="0" applyFont="1" applyFill="1" applyBorder="1" applyAlignment="1">
      <alignment vertical="top" wrapText="1"/>
    </xf>
    <xf numFmtId="0" fontId="1" fillId="0" borderId="3" xfId="0" applyFont="1" applyFill="1" applyBorder="1" applyAlignment="1">
      <alignment horizontal="center" vertical="center" textRotation="90" wrapText="1"/>
    </xf>
    <xf numFmtId="0" fontId="2" fillId="0" borderId="59" xfId="0" applyFont="1" applyFill="1" applyBorder="1" applyAlignment="1">
      <alignment horizontal="left" vertical="top" wrapText="1"/>
    </xf>
    <xf numFmtId="0" fontId="0" fillId="0" borderId="51" xfId="0" applyBorder="1" applyAlignment="1">
      <alignment horizontal="left" vertical="top" wrapText="1"/>
    </xf>
    <xf numFmtId="0" fontId="2" fillId="0" borderId="38" xfId="0" applyFont="1" applyBorder="1" applyAlignment="1">
      <alignment horizontal="center" vertical="center"/>
    </xf>
    <xf numFmtId="0" fontId="2" fillId="0" borderId="6" xfId="0" applyFont="1" applyBorder="1" applyAlignment="1">
      <alignment horizontal="center" vertical="center"/>
    </xf>
    <xf numFmtId="0" fontId="1" fillId="0" borderId="41" xfId="0" applyFont="1" applyBorder="1" applyAlignment="1">
      <alignment horizontal="center" vertical="center"/>
    </xf>
    <xf numFmtId="0" fontId="1" fillId="0" borderId="31" xfId="0" applyFont="1" applyBorder="1" applyAlignment="1">
      <alignment horizontal="center" vertical="center" textRotation="90" wrapText="1"/>
    </xf>
    <xf numFmtId="0" fontId="1" fillId="0" borderId="22" xfId="0" applyFont="1" applyBorder="1" applyAlignment="1">
      <alignment horizontal="center" vertical="center" textRotation="90" wrapText="1"/>
    </xf>
    <xf numFmtId="0" fontId="1" fillId="0" borderId="33" xfId="0" applyFont="1" applyBorder="1" applyAlignment="1">
      <alignment horizontal="center" vertical="center" textRotation="90" wrapText="1"/>
    </xf>
    <xf numFmtId="0" fontId="1" fillId="0" borderId="23" xfId="0" applyFont="1" applyBorder="1" applyAlignment="1">
      <alignment horizontal="center" vertical="center" wrapText="1"/>
    </xf>
    <xf numFmtId="0" fontId="1" fillId="0" borderId="18" xfId="0" applyFont="1" applyBorder="1" applyAlignment="1">
      <alignment horizontal="center" vertical="center" wrapText="1"/>
    </xf>
    <xf numFmtId="49" fontId="5" fillId="6" borderId="38" xfId="0" applyNumberFormat="1" applyFont="1" applyFill="1" applyBorder="1" applyAlignment="1">
      <alignment horizontal="left" vertical="top" wrapText="1"/>
    </xf>
    <xf numFmtId="49" fontId="5" fillId="6" borderId="6" xfId="0" applyNumberFormat="1" applyFont="1" applyFill="1" applyBorder="1" applyAlignment="1">
      <alignment horizontal="left" vertical="top" wrapText="1"/>
    </xf>
    <xf numFmtId="0" fontId="5" fillId="5" borderId="40" xfId="0" applyFont="1" applyFill="1" applyBorder="1" applyAlignment="1">
      <alignment horizontal="left" vertical="top" wrapText="1"/>
    </xf>
    <xf numFmtId="0" fontId="5" fillId="5" borderId="41" xfId="0" applyFont="1" applyFill="1" applyBorder="1" applyAlignment="1">
      <alignment horizontal="left" vertical="top" wrapText="1"/>
    </xf>
    <xf numFmtId="0" fontId="2" fillId="8" borderId="42" xfId="0" applyFont="1" applyFill="1" applyBorder="1" applyAlignment="1">
      <alignment horizontal="left" vertical="top"/>
    </xf>
    <xf numFmtId="0" fontId="2" fillId="8" borderId="41" xfId="0" applyFont="1" applyFill="1" applyBorder="1" applyAlignment="1">
      <alignment horizontal="left" vertical="top"/>
    </xf>
    <xf numFmtId="0" fontId="2" fillId="2" borderId="42" xfId="0" applyFont="1" applyFill="1" applyBorder="1" applyAlignment="1">
      <alignment horizontal="left" vertical="top" wrapText="1"/>
    </xf>
    <xf numFmtId="0" fontId="2" fillId="2" borderId="41" xfId="0" applyFont="1" applyFill="1" applyBorder="1" applyAlignment="1">
      <alignment horizontal="left" vertical="top" wrapText="1"/>
    </xf>
    <xf numFmtId="49" fontId="1" fillId="4" borderId="14" xfId="0" applyNumberFormat="1" applyFont="1" applyFill="1" applyBorder="1" applyAlignment="1">
      <alignment horizontal="center" vertical="top"/>
    </xf>
    <xf numFmtId="0" fontId="1" fillId="4" borderId="57" xfId="0" applyFont="1" applyFill="1" applyBorder="1" applyAlignment="1">
      <alignment vertical="top" wrapText="1"/>
    </xf>
    <xf numFmtId="49" fontId="1" fillId="0" borderId="20" xfId="0" applyNumberFormat="1" applyFont="1" applyBorder="1" applyAlignment="1">
      <alignment horizontal="center" vertical="top"/>
    </xf>
    <xf numFmtId="0" fontId="1" fillId="0" borderId="43" xfId="0" applyFont="1" applyBorder="1" applyAlignment="1">
      <alignment horizontal="left" vertical="top" wrapText="1"/>
    </xf>
    <xf numFmtId="0" fontId="1" fillId="0" borderId="30" xfId="0" applyFont="1" applyBorder="1" applyAlignment="1">
      <alignment horizontal="left" vertical="top" wrapText="1"/>
    </xf>
    <xf numFmtId="0" fontId="1" fillId="0" borderId="44" xfId="0" applyFont="1" applyBorder="1" applyAlignment="1">
      <alignment horizontal="left" vertical="top" wrapText="1"/>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0" fontId="1" fillId="0" borderId="37" xfId="0" applyFont="1" applyBorder="1" applyAlignment="1">
      <alignment horizontal="left" vertical="top" wrapText="1"/>
    </xf>
    <xf numFmtId="0" fontId="2" fillId="0" borderId="40" xfId="0" applyFont="1" applyBorder="1" applyAlignment="1">
      <alignment horizontal="left" vertical="top" wrapText="1"/>
    </xf>
    <xf numFmtId="0" fontId="2" fillId="0" borderId="41" xfId="0" applyFont="1" applyBorder="1" applyAlignment="1">
      <alignment horizontal="left" vertical="top" wrapText="1"/>
    </xf>
    <xf numFmtId="0" fontId="2" fillId="0" borderId="37" xfId="0" applyFont="1" applyBorder="1" applyAlignment="1">
      <alignment horizontal="left" vertical="top" wrapText="1"/>
    </xf>
    <xf numFmtId="49" fontId="2" fillId="2" borderId="29" xfId="0" applyNumberFormat="1" applyFont="1" applyFill="1" applyBorder="1" applyAlignment="1">
      <alignment horizontal="right" vertical="top"/>
    </xf>
    <xf numFmtId="49" fontId="2" fillId="2" borderId="8" xfId="0" applyNumberFormat="1" applyFont="1" applyFill="1" applyBorder="1" applyAlignment="1">
      <alignment horizontal="right" vertical="top"/>
    </xf>
    <xf numFmtId="49" fontId="2" fillId="8" borderId="7" xfId="0" applyNumberFormat="1" applyFont="1" applyFill="1" applyBorder="1" applyAlignment="1">
      <alignment horizontal="right" vertical="top"/>
    </xf>
    <xf numFmtId="49" fontId="2" fillId="8" borderId="5" xfId="0" applyNumberFormat="1" applyFont="1" applyFill="1" applyBorder="1" applyAlignment="1">
      <alignment horizontal="right" vertical="top"/>
    </xf>
    <xf numFmtId="49" fontId="2" fillId="5" borderId="7" xfId="0" applyNumberFormat="1" applyFont="1" applyFill="1" applyBorder="1" applyAlignment="1">
      <alignment horizontal="right" vertical="top"/>
    </xf>
    <xf numFmtId="49" fontId="2" fillId="5" borderId="5" xfId="0" applyNumberFormat="1" applyFont="1" applyFill="1" applyBorder="1" applyAlignment="1">
      <alignment horizontal="right" vertical="top"/>
    </xf>
    <xf numFmtId="49" fontId="2" fillId="0" borderId="8" xfId="0" applyNumberFormat="1" applyFont="1" applyFill="1" applyBorder="1" applyAlignment="1">
      <alignment horizontal="center" vertical="top" wrapText="1"/>
    </xf>
    <xf numFmtId="0" fontId="2" fillId="0" borderId="2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6" xfId="0" applyFont="1" applyBorder="1" applyAlignment="1">
      <alignment horizontal="center" vertical="center" wrapText="1"/>
    </xf>
    <xf numFmtId="0" fontId="2" fillId="5" borderId="38" xfId="0" applyFont="1" applyFill="1" applyBorder="1" applyAlignment="1">
      <alignment horizontal="right" vertical="top" wrapText="1"/>
    </xf>
    <xf numFmtId="0" fontId="2" fillId="5" borderId="6" xfId="0" applyFont="1" applyFill="1" applyBorder="1" applyAlignment="1">
      <alignment horizontal="right" vertical="top" wrapText="1"/>
    </xf>
    <xf numFmtId="0" fontId="2" fillId="5" borderId="39" xfId="0" applyFont="1" applyFill="1" applyBorder="1" applyAlignment="1">
      <alignment horizontal="right" vertical="top" wrapText="1"/>
    </xf>
    <xf numFmtId="0" fontId="1" fillId="4" borderId="52" xfId="0" applyFont="1" applyFill="1" applyBorder="1" applyAlignment="1">
      <alignment horizontal="left" vertical="top" wrapText="1"/>
    </xf>
    <xf numFmtId="0" fontId="4" fillId="0" borderId="51" xfId="0" applyFont="1" applyBorder="1" applyAlignment="1">
      <alignment horizontal="center" vertical="center" textRotation="90" wrapText="1"/>
    </xf>
    <xf numFmtId="0" fontId="1" fillId="4" borderId="3" xfId="0" applyFont="1" applyFill="1" applyBorder="1" applyAlignment="1">
      <alignment horizontal="left" vertical="top" wrapText="1"/>
    </xf>
    <xf numFmtId="0" fontId="15" fillId="0" borderId="2" xfId="0" applyFont="1" applyBorder="1" applyAlignment="1">
      <alignment horizontal="center" vertical="center" textRotation="90" wrapText="1"/>
    </xf>
    <xf numFmtId="0" fontId="15" fillId="0" borderId="3" xfId="0" applyFont="1" applyBorder="1" applyAlignment="1">
      <alignment horizontal="center" vertical="center" textRotation="90" wrapText="1"/>
    </xf>
    <xf numFmtId="0" fontId="0" fillId="0" borderId="3" xfId="0" applyBorder="1" applyAlignment="1">
      <alignment horizontal="center" vertical="center" textRotation="90" wrapText="1"/>
    </xf>
    <xf numFmtId="0" fontId="0" fillId="0" borderId="51" xfId="0" applyBorder="1" applyAlignment="1">
      <alignment horizontal="center" vertical="center" textRotation="90" wrapText="1"/>
    </xf>
    <xf numFmtId="49" fontId="1" fillId="4" borderId="20" xfId="0" applyNumberFormat="1" applyFont="1" applyFill="1" applyBorder="1" applyAlignment="1">
      <alignment horizontal="center" vertical="top"/>
    </xf>
    <xf numFmtId="49" fontId="2" fillId="2" borderId="5" xfId="0" applyNumberFormat="1" applyFont="1" applyFill="1" applyBorder="1" applyAlignment="1">
      <alignment horizontal="right" vertical="top"/>
    </xf>
    <xf numFmtId="0" fontId="2" fillId="8" borderId="7" xfId="0" applyFont="1" applyFill="1" applyBorder="1" applyAlignment="1">
      <alignment horizontal="left" vertical="top"/>
    </xf>
    <xf numFmtId="0" fontId="2" fillId="8" borderId="5" xfId="0" applyFont="1" applyFill="1" applyBorder="1" applyAlignment="1">
      <alignment horizontal="left" vertical="top"/>
    </xf>
    <xf numFmtId="0" fontId="2" fillId="2" borderId="7" xfId="0" applyFont="1" applyFill="1" applyBorder="1" applyAlignment="1">
      <alignment horizontal="left" vertical="top" wrapText="1"/>
    </xf>
    <xf numFmtId="0" fontId="2" fillId="2" borderId="27" xfId="0" applyFont="1" applyFill="1" applyBorder="1" applyAlignment="1">
      <alignment horizontal="left" vertical="top" wrapText="1"/>
    </xf>
    <xf numFmtId="0" fontId="2" fillId="2" borderId="5" xfId="0" applyFont="1" applyFill="1" applyBorder="1" applyAlignment="1">
      <alignment horizontal="left" vertical="top" wrapText="1"/>
    </xf>
    <xf numFmtId="49" fontId="2" fillId="2" borderId="2" xfId="0" applyNumberFormat="1" applyFont="1" applyFill="1" applyBorder="1" applyAlignment="1">
      <alignment horizontal="center" vertical="top"/>
    </xf>
    <xf numFmtId="49" fontId="2" fillId="4" borderId="2" xfId="0" applyNumberFormat="1" applyFont="1" applyFill="1" applyBorder="1" applyAlignment="1">
      <alignment horizontal="center" vertical="top" wrapText="1"/>
    </xf>
    <xf numFmtId="49" fontId="2" fillId="4" borderId="20" xfId="0" applyNumberFormat="1" applyFont="1" applyFill="1" applyBorder="1" applyAlignment="1">
      <alignment horizontal="center" vertical="top" wrapText="1"/>
    </xf>
    <xf numFmtId="0" fontId="1" fillId="0" borderId="2" xfId="0" applyFont="1" applyFill="1" applyBorder="1" applyAlignment="1">
      <alignment horizontal="center" vertical="center" textRotation="90" wrapText="1"/>
    </xf>
    <xf numFmtId="0" fontId="1" fillId="0" borderId="51" xfId="0" applyFont="1" applyFill="1" applyBorder="1" applyAlignment="1">
      <alignment horizontal="center" vertical="center" textRotation="90" wrapText="1"/>
    </xf>
    <xf numFmtId="49" fontId="2" fillId="4" borderId="2" xfId="0" applyNumberFormat="1" applyFont="1" applyFill="1" applyBorder="1" applyAlignment="1">
      <alignment horizontal="center" vertical="top"/>
    </xf>
    <xf numFmtId="0" fontId="7" fillId="3" borderId="24" xfId="0" applyFont="1" applyFill="1" applyBorder="1" applyAlignment="1">
      <alignment horizontal="left" vertical="top" wrapText="1"/>
    </xf>
    <xf numFmtId="0" fontId="0" fillId="0" borderId="14" xfId="0" applyBorder="1" applyAlignment="1">
      <alignment horizontal="left" wrapText="1"/>
    </xf>
    <xf numFmtId="0" fontId="0" fillId="0" borderId="15" xfId="0" applyBorder="1" applyAlignment="1">
      <alignment horizontal="left" wrapText="1"/>
    </xf>
    <xf numFmtId="0" fontId="1" fillId="3" borderId="43" xfId="0" applyFont="1" applyFill="1" applyBorder="1" applyAlignment="1">
      <alignment horizontal="left" vertical="top" wrapText="1"/>
    </xf>
    <xf numFmtId="0" fontId="1" fillId="3" borderId="30" xfId="0" applyFont="1" applyFill="1" applyBorder="1" applyAlignment="1">
      <alignment horizontal="left" vertical="top" wrapText="1"/>
    </xf>
    <xf numFmtId="0" fontId="1" fillId="3" borderId="44" xfId="0" applyFont="1" applyFill="1" applyBorder="1" applyAlignment="1">
      <alignment horizontal="left" vertical="top" wrapText="1"/>
    </xf>
    <xf numFmtId="0" fontId="2" fillId="9" borderId="34" xfId="0" applyFont="1" applyFill="1" applyBorder="1" applyAlignment="1">
      <alignment horizontal="right" vertical="top" wrapText="1"/>
    </xf>
    <xf numFmtId="0" fontId="2" fillId="9" borderId="8" xfId="0" applyFont="1" applyFill="1" applyBorder="1" applyAlignment="1">
      <alignment horizontal="right" vertical="top" wrapText="1"/>
    </xf>
    <xf numFmtId="0" fontId="2" fillId="9" borderId="19" xfId="0" applyFont="1" applyFill="1" applyBorder="1" applyAlignment="1">
      <alignment horizontal="right" vertical="top" wrapText="1"/>
    </xf>
    <xf numFmtId="0" fontId="1" fillId="0" borderId="0" xfId="0" applyNumberFormat="1" applyFont="1" applyAlignment="1">
      <alignment horizontal="center" vertical="top"/>
    </xf>
    <xf numFmtId="0" fontId="1" fillId="4" borderId="2" xfId="0" applyFont="1" applyFill="1" applyBorder="1" applyAlignment="1">
      <alignment horizontal="center" vertical="center" textRotation="90" wrapText="1" shrinkToFit="1"/>
    </xf>
    <xf numFmtId="0" fontId="1" fillId="4" borderId="3" xfId="0" applyFont="1" applyFill="1" applyBorder="1" applyAlignment="1">
      <alignment horizontal="center" vertical="center" textRotation="90" wrapText="1" shrinkToFit="1"/>
    </xf>
    <xf numFmtId="0" fontId="1" fillId="4" borderId="4" xfId="0" applyFont="1" applyFill="1" applyBorder="1" applyAlignment="1">
      <alignment horizontal="center" vertical="center" textRotation="90" wrapText="1" shrinkToFit="1"/>
    </xf>
    <xf numFmtId="0" fontId="1" fillId="0" borderId="54" xfId="0" applyFont="1" applyBorder="1" applyAlignment="1">
      <alignment horizontal="center" vertical="center" textRotation="90" shrinkToFit="1"/>
    </xf>
    <xf numFmtId="0" fontId="1" fillId="0" borderId="35" xfId="0" applyFont="1" applyBorder="1" applyAlignment="1">
      <alignment horizontal="center" vertical="center" textRotation="90" shrinkToFit="1"/>
    </xf>
    <xf numFmtId="0" fontId="1" fillId="0" borderId="19" xfId="0" applyFont="1" applyBorder="1" applyAlignment="1">
      <alignment horizontal="center" vertical="center" textRotation="90" shrinkToFit="1"/>
    </xf>
    <xf numFmtId="0" fontId="2" fillId="5" borderId="40" xfId="0" applyFont="1" applyFill="1" applyBorder="1" applyAlignment="1">
      <alignment horizontal="right" vertical="top" wrapText="1"/>
    </xf>
    <xf numFmtId="0" fontId="2" fillId="5" borderId="41" xfId="0" applyFont="1" applyFill="1" applyBorder="1" applyAlignment="1">
      <alignment horizontal="right" vertical="top" wrapText="1"/>
    </xf>
    <xf numFmtId="0" fontId="2" fillId="5" borderId="37" xfId="0" applyFont="1" applyFill="1" applyBorder="1" applyAlignment="1">
      <alignment horizontal="right" vertical="top" wrapText="1"/>
    </xf>
    <xf numFmtId="0" fontId="1" fillId="4" borderId="9" xfId="0" applyFont="1" applyFill="1" applyBorder="1" applyAlignment="1">
      <alignment horizontal="left" vertical="top" wrapText="1"/>
    </xf>
    <xf numFmtId="0" fontId="1" fillId="4" borderId="59" xfId="0" applyFont="1" applyFill="1" applyBorder="1" applyAlignment="1">
      <alignment horizontal="left" vertical="top" wrapText="1"/>
    </xf>
    <xf numFmtId="49" fontId="2" fillId="8" borderId="45" xfId="0" applyNumberFormat="1" applyFont="1" applyFill="1" applyBorder="1" applyAlignment="1">
      <alignment horizontal="center" vertical="top"/>
    </xf>
    <xf numFmtId="49" fontId="2" fillId="8" borderId="46" xfId="0" applyNumberFormat="1" applyFont="1" applyFill="1" applyBorder="1" applyAlignment="1">
      <alignment horizontal="center" vertical="top"/>
    </xf>
    <xf numFmtId="49" fontId="2" fillId="10" borderId="3" xfId="0" applyNumberFormat="1" applyFont="1" applyFill="1" applyBorder="1" applyAlignment="1">
      <alignment horizontal="center" vertical="top"/>
    </xf>
    <xf numFmtId="0" fontId="1" fillId="0" borderId="2" xfId="0" applyFont="1" applyBorder="1" applyAlignment="1">
      <alignment horizontal="center" vertical="center" textRotation="90" shrinkToFit="1"/>
    </xf>
    <xf numFmtId="0" fontId="1" fillId="0" borderId="3" xfId="0" applyFont="1" applyBorder="1" applyAlignment="1">
      <alignment horizontal="center" vertical="center" textRotation="90" shrinkToFit="1"/>
    </xf>
    <xf numFmtId="0" fontId="1" fillId="0" borderId="4" xfId="0" applyFont="1" applyBorder="1" applyAlignment="1">
      <alignment horizontal="center" vertical="center" textRotation="90" shrinkToFit="1"/>
    </xf>
    <xf numFmtId="0" fontId="1" fillId="0" borderId="54" xfId="0" applyNumberFormat="1" applyFont="1" applyBorder="1" applyAlignment="1">
      <alignment horizontal="center" vertical="center" textRotation="90" shrinkToFit="1"/>
    </xf>
    <xf numFmtId="0" fontId="1" fillId="0" borderId="35" xfId="0" applyNumberFormat="1" applyFont="1" applyBorder="1" applyAlignment="1">
      <alignment horizontal="center" vertical="center" textRotation="90" shrinkToFit="1"/>
    </xf>
    <xf numFmtId="0" fontId="1" fillId="0" borderId="19" xfId="0" applyNumberFormat="1" applyFont="1" applyBorder="1" applyAlignment="1">
      <alignment horizontal="center" vertical="center" textRotation="90" shrinkToFit="1"/>
    </xf>
    <xf numFmtId="0" fontId="1" fillId="0" borderId="31" xfId="0" applyFont="1" applyBorder="1" applyAlignment="1">
      <alignment horizontal="center" vertical="center" textRotation="90" shrinkToFit="1"/>
    </xf>
    <xf numFmtId="0" fontId="1" fillId="0" borderId="22" xfId="0" applyFont="1" applyBorder="1" applyAlignment="1">
      <alignment horizontal="center" vertical="center" textRotation="90" shrinkToFit="1"/>
    </xf>
    <xf numFmtId="0" fontId="1" fillId="0" borderId="33" xfId="0" applyFont="1" applyBorder="1" applyAlignment="1">
      <alignment horizontal="center" vertical="center" textRotation="90" shrinkToFit="1"/>
    </xf>
    <xf numFmtId="0" fontId="1" fillId="0" borderId="17" xfId="0" applyFont="1" applyBorder="1" applyAlignment="1">
      <alignment horizontal="center" vertical="center" textRotation="90" shrinkToFit="1"/>
    </xf>
    <xf numFmtId="0" fontId="1" fillId="0" borderId="13" xfId="0" applyFont="1" applyBorder="1" applyAlignment="1">
      <alignment horizontal="center" vertical="center" textRotation="90" shrinkToFit="1"/>
    </xf>
    <xf numFmtId="0" fontId="1" fillId="0" borderId="18" xfId="0" applyFont="1" applyBorder="1" applyAlignment="1">
      <alignment horizontal="center" vertical="center" textRotation="90" shrinkToFit="1"/>
    </xf>
    <xf numFmtId="0" fontId="1" fillId="0" borderId="28"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29" xfId="0" applyFont="1" applyBorder="1" applyAlignment="1">
      <alignment horizontal="center" vertical="center" shrinkToFit="1"/>
    </xf>
    <xf numFmtId="0" fontId="2" fillId="0" borderId="39" xfId="0" applyFont="1" applyBorder="1" applyAlignment="1">
      <alignment horizontal="center" vertical="center"/>
    </xf>
    <xf numFmtId="0" fontId="1" fillId="0" borderId="37" xfId="0" applyFont="1" applyBorder="1" applyAlignment="1">
      <alignment horizontal="center" vertical="center"/>
    </xf>
    <xf numFmtId="49" fontId="1" fillId="0" borderId="14" xfId="0" applyNumberFormat="1" applyFont="1" applyBorder="1" applyAlignment="1">
      <alignment horizontal="center" vertical="top"/>
    </xf>
    <xf numFmtId="0" fontId="4" fillId="4" borderId="51" xfId="0" applyFont="1" applyFill="1" applyBorder="1" applyAlignment="1">
      <alignment horizontal="left" vertical="top" wrapText="1"/>
    </xf>
    <xf numFmtId="0" fontId="15" fillId="4" borderId="59" xfId="0" applyFont="1" applyFill="1" applyBorder="1" applyAlignment="1">
      <alignment horizontal="center" vertical="center" textRotation="90" wrapText="1"/>
    </xf>
    <xf numFmtId="0" fontId="15" fillId="4" borderId="3" xfId="0" applyFont="1" applyFill="1" applyBorder="1" applyAlignment="1">
      <alignment horizontal="center" vertical="center" textRotation="90" wrapText="1"/>
    </xf>
    <xf numFmtId="0" fontId="26" fillId="0" borderId="51" xfId="0" applyFont="1" applyBorder="1" applyAlignment="1">
      <alignment horizontal="center" vertical="center" textRotation="90" wrapText="1"/>
    </xf>
    <xf numFmtId="49" fontId="1" fillId="0" borderId="24" xfId="0" applyNumberFormat="1" applyFont="1" applyBorder="1" applyAlignment="1">
      <alignment horizontal="center" vertical="top"/>
    </xf>
    <xf numFmtId="49" fontId="2" fillId="4" borderId="12" xfId="0" applyNumberFormat="1" applyFont="1" applyFill="1" applyBorder="1" applyAlignment="1">
      <alignment horizontal="center" vertical="top"/>
    </xf>
    <xf numFmtId="49" fontId="2" fillId="4" borderId="14" xfId="0" applyNumberFormat="1" applyFont="1" applyFill="1" applyBorder="1" applyAlignment="1">
      <alignment horizontal="center" vertical="top"/>
    </xf>
    <xf numFmtId="49" fontId="2" fillId="2" borderId="16" xfId="0" applyNumberFormat="1" applyFont="1" applyFill="1" applyBorder="1" applyAlignment="1">
      <alignment horizontal="right" vertical="top"/>
    </xf>
    <xf numFmtId="49" fontId="2" fillId="8" borderId="16" xfId="0" applyNumberFormat="1" applyFont="1" applyFill="1" applyBorder="1" applyAlignment="1">
      <alignment horizontal="right" vertical="top"/>
    </xf>
    <xf numFmtId="3" fontId="20" fillId="4" borderId="0" xfId="0" applyNumberFormat="1" applyFont="1" applyFill="1" applyAlignment="1">
      <alignment horizontal="left" vertical="top" wrapText="1"/>
    </xf>
    <xf numFmtId="0" fontId="32" fillId="4" borderId="0" xfId="0" applyFont="1" applyFill="1" applyAlignment="1">
      <alignment vertical="top"/>
    </xf>
    <xf numFmtId="0" fontId="12" fillId="0" borderId="0" xfId="0" applyNumberFormat="1" applyFont="1" applyFill="1" applyBorder="1" applyAlignment="1">
      <alignment horizontal="left" vertical="top" wrapText="1"/>
    </xf>
    <xf numFmtId="0" fontId="1" fillId="4" borderId="88" xfId="0" applyFont="1" applyFill="1" applyBorder="1" applyAlignment="1">
      <alignment horizontal="left" vertical="top" wrapText="1"/>
    </xf>
    <xf numFmtId="0" fontId="0" fillId="4" borderId="89" xfId="0" applyFill="1" applyBorder="1" applyAlignment="1">
      <alignment horizontal="left" vertical="top" wrapText="1"/>
    </xf>
    <xf numFmtId="0" fontId="1" fillId="4" borderId="51" xfId="0" applyFont="1" applyFill="1" applyBorder="1" applyAlignment="1">
      <alignment horizontal="left" vertical="top" wrapText="1"/>
    </xf>
    <xf numFmtId="0" fontId="1" fillId="0" borderId="0" xfId="0" applyFont="1" applyAlignment="1">
      <alignment horizontal="center" vertical="center"/>
    </xf>
    <xf numFmtId="0" fontId="2" fillId="4" borderId="2" xfId="0" applyFont="1" applyFill="1" applyBorder="1" applyAlignment="1">
      <alignment horizontal="left" vertical="top" wrapText="1"/>
    </xf>
    <xf numFmtId="0" fontId="2" fillId="4" borderId="51" xfId="0" applyFont="1" applyFill="1" applyBorder="1" applyAlignment="1">
      <alignment horizontal="left" vertical="top" wrapText="1"/>
    </xf>
    <xf numFmtId="0" fontId="2" fillId="7" borderId="40" xfId="0" applyFont="1" applyFill="1" applyBorder="1" applyAlignment="1">
      <alignment horizontal="left" vertical="top" wrapText="1"/>
    </xf>
    <xf numFmtId="0" fontId="2" fillId="7" borderId="41" xfId="0" applyFont="1" applyFill="1" applyBorder="1" applyAlignment="1">
      <alignment horizontal="left" vertical="top" wrapText="1"/>
    </xf>
    <xf numFmtId="0" fontId="2" fillId="7" borderId="37" xfId="0" applyFont="1" applyFill="1" applyBorder="1" applyAlignment="1">
      <alignment horizontal="left" vertical="top" wrapText="1"/>
    </xf>
    <xf numFmtId="49" fontId="14" fillId="0" borderId="24" xfId="0" applyNumberFormat="1" applyFont="1" applyBorder="1" applyAlignment="1">
      <alignment horizontal="center" vertical="top"/>
    </xf>
    <xf numFmtId="49" fontId="14" fillId="0" borderId="50" xfId="0" applyNumberFormat="1" applyFont="1" applyBorder="1" applyAlignment="1">
      <alignment horizontal="center" vertical="top"/>
    </xf>
    <xf numFmtId="49" fontId="2" fillId="7" borderId="3" xfId="0" applyNumberFormat="1" applyFont="1" applyFill="1" applyBorder="1" applyAlignment="1">
      <alignment horizontal="center" vertical="top"/>
    </xf>
    <xf numFmtId="49" fontId="2" fillId="0" borderId="59" xfId="0" applyNumberFormat="1" applyFont="1" applyBorder="1" applyAlignment="1">
      <alignment horizontal="center" vertical="top"/>
    </xf>
    <xf numFmtId="49" fontId="2" fillId="0" borderId="51" xfId="0" applyNumberFormat="1" applyFont="1" applyBorder="1" applyAlignment="1">
      <alignment horizontal="center" vertical="top"/>
    </xf>
    <xf numFmtId="0" fontId="14" fillId="4" borderId="57" xfId="0" applyFont="1" applyFill="1" applyBorder="1" applyAlignment="1">
      <alignment vertical="top" wrapText="1"/>
    </xf>
    <xf numFmtId="0" fontId="14" fillId="4" borderId="52" xfId="0" applyFont="1" applyFill="1" applyBorder="1" applyAlignment="1">
      <alignment vertical="top" wrapText="1"/>
    </xf>
    <xf numFmtId="0" fontId="14" fillId="0" borderId="59" xfId="0" applyFont="1" applyFill="1" applyBorder="1" applyAlignment="1">
      <alignment horizontal="center" vertical="center" textRotation="90" wrapText="1"/>
    </xf>
    <xf numFmtId="0" fontId="14" fillId="0" borderId="51" xfId="0" applyFont="1" applyFill="1" applyBorder="1" applyAlignment="1">
      <alignment horizontal="center" vertical="center" textRotation="90" wrapText="1"/>
    </xf>
    <xf numFmtId="0" fontId="1" fillId="5" borderId="26" xfId="0" applyFont="1" applyFill="1" applyBorder="1" applyAlignment="1">
      <alignment horizontal="center" vertical="top"/>
    </xf>
    <xf numFmtId="0" fontId="1" fillId="5" borderId="5" xfId="0" applyFont="1" applyFill="1" applyBorder="1" applyAlignment="1">
      <alignment horizontal="center" vertical="top"/>
    </xf>
    <xf numFmtId="3" fontId="1" fillId="0" borderId="27" xfId="0" applyNumberFormat="1" applyFont="1" applyFill="1" applyBorder="1" applyAlignment="1">
      <alignment horizontal="left" vertical="top" wrapText="1"/>
    </xf>
    <xf numFmtId="0" fontId="0" fillId="0" borderId="27" xfId="0" applyFill="1" applyBorder="1" applyAlignment="1">
      <alignment horizontal="left" vertical="top" wrapText="1"/>
    </xf>
    <xf numFmtId="0" fontId="1" fillId="8" borderId="26" xfId="0" applyFont="1" applyFill="1" applyBorder="1" applyAlignment="1">
      <alignment horizontal="center" vertical="top"/>
    </xf>
    <xf numFmtId="0" fontId="1" fillId="8" borderId="5" xfId="0" applyFont="1" applyFill="1" applyBorder="1" applyAlignment="1">
      <alignment horizontal="center" vertical="top"/>
    </xf>
    <xf numFmtId="0" fontId="1" fillId="4" borderId="35" xfId="0" applyFont="1" applyFill="1" applyBorder="1" applyAlignment="1">
      <alignment horizontal="center" vertical="top" wrapText="1"/>
    </xf>
    <xf numFmtId="0" fontId="1" fillId="0" borderId="35" xfId="0" applyFont="1" applyBorder="1" applyAlignment="1">
      <alignment horizontal="center" vertical="top" wrapText="1"/>
    </xf>
    <xf numFmtId="0" fontId="14" fillId="4" borderId="59" xfId="0" applyFont="1" applyFill="1" applyBorder="1" applyAlignment="1">
      <alignment horizontal="left" vertical="top" wrapText="1"/>
    </xf>
    <xf numFmtId="0" fontId="14" fillId="4" borderId="3" xfId="0" applyFont="1" applyFill="1" applyBorder="1" applyAlignment="1">
      <alignment horizontal="left" vertical="top" wrapText="1"/>
    </xf>
    <xf numFmtId="0" fontId="14" fillId="4" borderId="51" xfId="0" applyFont="1" applyFill="1" applyBorder="1" applyAlignment="1">
      <alignment horizontal="left" vertical="top" wrapText="1"/>
    </xf>
    <xf numFmtId="49" fontId="14" fillId="4" borderId="24" xfId="0" applyNumberFormat="1" applyFont="1" applyFill="1" applyBorder="1" applyAlignment="1">
      <alignment horizontal="center" vertical="top"/>
    </xf>
    <xf numFmtId="49" fontId="14" fillId="4" borderId="14" xfId="0" applyNumberFormat="1" applyFont="1" applyFill="1" applyBorder="1" applyAlignment="1">
      <alignment horizontal="center" vertical="top"/>
    </xf>
    <xf numFmtId="49" fontId="14" fillId="4" borderId="50" xfId="0" applyNumberFormat="1" applyFont="1" applyFill="1" applyBorder="1" applyAlignment="1">
      <alignment horizontal="center" vertical="top"/>
    </xf>
    <xf numFmtId="0" fontId="1" fillId="3" borderId="13" xfId="0" applyFont="1" applyFill="1" applyBorder="1" applyAlignment="1">
      <alignment horizontal="left" vertical="top" wrapText="1"/>
    </xf>
    <xf numFmtId="0" fontId="0" fillId="0" borderId="13" xfId="0" applyBorder="1" applyAlignment="1">
      <alignment horizontal="left" vertical="top" wrapText="1"/>
    </xf>
    <xf numFmtId="0" fontId="27" fillId="4" borderId="59" xfId="0" applyFont="1" applyFill="1" applyBorder="1" applyAlignment="1">
      <alignment horizontal="center" vertical="center" textRotation="90" wrapText="1"/>
    </xf>
    <xf numFmtId="0" fontId="27" fillId="4" borderId="51" xfId="0" applyFont="1" applyFill="1" applyBorder="1" applyAlignment="1">
      <alignment horizontal="center" vertical="center" textRotation="90" wrapText="1"/>
    </xf>
    <xf numFmtId="0" fontId="1" fillId="2" borderId="26" xfId="0" applyFont="1" applyFill="1" applyBorder="1" applyAlignment="1">
      <alignment horizontal="center" vertical="top" wrapText="1"/>
    </xf>
    <xf numFmtId="0" fontId="1" fillId="2" borderId="5" xfId="0" applyFont="1" applyFill="1" applyBorder="1" applyAlignment="1">
      <alignment horizontal="center" vertical="top" wrapText="1"/>
    </xf>
    <xf numFmtId="0" fontId="1" fillId="4" borderId="23" xfId="0" applyFont="1" applyFill="1" applyBorder="1" applyAlignment="1">
      <alignment horizontal="left" vertical="top" wrapText="1"/>
    </xf>
    <xf numFmtId="0" fontId="0" fillId="4" borderId="78" xfId="0" applyFill="1" applyBorder="1" applyAlignment="1">
      <alignment horizontal="left" vertical="top" wrapText="1"/>
    </xf>
    <xf numFmtId="0" fontId="24" fillId="0" borderId="51" xfId="0" applyFont="1" applyBorder="1" applyAlignment="1">
      <alignment horizontal="center" vertical="center" textRotation="90" wrapText="1"/>
    </xf>
    <xf numFmtId="49" fontId="2" fillId="7" borderId="2" xfId="0" applyNumberFormat="1" applyFont="1" applyFill="1" applyBorder="1" applyAlignment="1">
      <alignment horizontal="center" vertical="top" wrapText="1"/>
    </xf>
    <xf numFmtId="49" fontId="2" fillId="7" borderId="20" xfId="0" applyNumberFormat="1" applyFont="1" applyFill="1" applyBorder="1" applyAlignment="1">
      <alignment horizontal="center" vertical="top" wrapText="1"/>
    </xf>
    <xf numFmtId="49" fontId="1" fillId="4" borderId="54" xfId="0" applyNumberFormat="1" applyFont="1" applyFill="1" applyBorder="1" applyAlignment="1">
      <alignment horizontal="center" vertical="center" wrapText="1"/>
    </xf>
    <xf numFmtId="0" fontId="0" fillId="0" borderId="35" xfId="0" applyBorder="1" applyAlignment="1">
      <alignment horizontal="center" vertical="center" wrapText="1"/>
    </xf>
    <xf numFmtId="49" fontId="1" fillId="4" borderId="50" xfId="0" applyNumberFormat="1" applyFont="1" applyFill="1" applyBorder="1" applyAlignment="1">
      <alignment horizontal="center" vertical="top"/>
    </xf>
    <xf numFmtId="49" fontId="1" fillId="0" borderId="24" xfId="0" applyNumberFormat="1" applyFont="1" applyFill="1" applyBorder="1" applyAlignment="1">
      <alignment horizontal="center" vertical="top" wrapText="1"/>
    </xf>
    <xf numFmtId="49" fontId="1" fillId="0" borderId="14" xfId="0" applyNumberFormat="1" applyFont="1" applyFill="1" applyBorder="1" applyAlignment="1">
      <alignment horizontal="center" vertical="top" wrapText="1"/>
    </xf>
    <xf numFmtId="0" fontId="4" fillId="0" borderId="50" xfId="0" applyFont="1" applyFill="1" applyBorder="1" applyAlignment="1">
      <alignment horizontal="center" vertical="top" wrapText="1"/>
    </xf>
    <xf numFmtId="49" fontId="2" fillId="0" borderId="3" xfId="0" applyNumberFormat="1" applyFont="1" applyBorder="1" applyAlignment="1">
      <alignment horizontal="center" vertical="top"/>
    </xf>
    <xf numFmtId="0" fontId="1" fillId="4" borderId="52" xfId="0" applyFont="1" applyFill="1" applyBorder="1" applyAlignment="1">
      <alignment vertical="top" wrapText="1"/>
    </xf>
    <xf numFmtId="49" fontId="1" fillId="0" borderId="50" xfId="0" applyNumberFormat="1" applyFont="1" applyBorder="1" applyAlignment="1">
      <alignment horizontal="center" vertical="top"/>
    </xf>
    <xf numFmtId="49" fontId="1" fillId="4" borderId="14" xfId="0" applyNumberFormat="1" applyFont="1" applyFill="1" applyBorder="1" applyAlignment="1">
      <alignment horizontal="center" vertical="top" wrapText="1"/>
    </xf>
    <xf numFmtId="0" fontId="4" fillId="4" borderId="50" xfId="0" applyFont="1" applyFill="1" applyBorder="1" applyAlignment="1">
      <alignment horizontal="center" vertical="top" wrapText="1"/>
    </xf>
    <xf numFmtId="49" fontId="1" fillId="4" borderId="66" xfId="0" applyNumberFormat="1" applyFont="1" applyFill="1" applyBorder="1" applyAlignment="1">
      <alignment horizontal="center" vertical="top" wrapText="1"/>
    </xf>
    <xf numFmtId="49" fontId="1" fillId="4" borderId="22" xfId="0" applyNumberFormat="1" applyFont="1" applyFill="1" applyBorder="1" applyAlignment="1">
      <alignment horizontal="center" vertical="top" wrapText="1"/>
    </xf>
    <xf numFmtId="0" fontId="0" fillId="4" borderId="22" xfId="0" applyFill="1" applyBorder="1" applyAlignment="1">
      <alignment horizontal="center" vertical="top" wrapText="1"/>
    </xf>
    <xf numFmtId="0" fontId="1" fillId="0" borderId="31" xfId="0" applyNumberFormat="1" applyFont="1" applyFill="1" applyBorder="1" applyAlignment="1">
      <alignment horizontal="center" vertical="center" textRotation="90" shrinkToFit="1"/>
    </xf>
    <xf numFmtId="0" fontId="1" fillId="0" borderId="22" xfId="0" applyNumberFormat="1" applyFont="1" applyFill="1" applyBorder="1" applyAlignment="1">
      <alignment horizontal="center" vertical="center" textRotation="90" shrinkToFit="1"/>
    </xf>
    <xf numFmtId="0" fontId="1" fillId="0" borderId="33" xfId="0" applyNumberFormat="1" applyFont="1" applyFill="1" applyBorder="1" applyAlignment="1">
      <alignment horizontal="center" vertical="center" textRotation="90" shrinkToFit="1"/>
    </xf>
    <xf numFmtId="0" fontId="1" fillId="0" borderId="0" xfId="0" applyFont="1" applyAlignment="1">
      <alignment horizontal="right" wrapText="1"/>
    </xf>
    <xf numFmtId="0" fontId="4" fillId="0" borderId="0" xfId="0" applyFont="1" applyAlignment="1">
      <alignment horizontal="right"/>
    </xf>
    <xf numFmtId="0" fontId="1" fillId="0" borderId="8" xfId="0" applyFont="1" applyBorder="1" applyAlignment="1">
      <alignment horizontal="right" vertical="top"/>
    </xf>
    <xf numFmtId="0" fontId="4" fillId="0" borderId="8" xfId="0" applyFont="1" applyBorder="1" applyAlignment="1">
      <alignment horizontal="right" vertical="top"/>
    </xf>
    <xf numFmtId="0" fontId="1" fillId="0" borderId="42" xfId="0" applyFont="1" applyBorder="1" applyAlignment="1">
      <alignment horizontal="center" vertical="center"/>
    </xf>
  </cellXfs>
  <cellStyles count="3">
    <cellStyle name="Įprastas" xfId="0" builtinId="0"/>
    <cellStyle name="Įprastas 2" xfId="2"/>
    <cellStyle name="Normal_biudz uz 2001 atskaitomybe3" xfId="1"/>
  </cellStyles>
  <dxfs count="0"/>
  <tableStyles count="0" defaultTableStyle="TableStyleMedium2" defaultPivotStyle="PivotStyleLight16"/>
  <colors>
    <mruColors>
      <color rgb="FFFFCCFF"/>
      <color rgb="FFFFFF99"/>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5"/>
  <sheetViews>
    <sheetView view="pageBreakPreview" zoomScaleNormal="100" zoomScaleSheetLayoutView="100" workbookViewId="0">
      <selection activeCell="T16" sqref="T16"/>
    </sheetView>
  </sheetViews>
  <sheetFormatPr defaultRowHeight="12.75"/>
  <cols>
    <col min="1" max="2" width="2.7109375" style="4" customWidth="1"/>
    <col min="3" max="3" width="2.7109375" style="173" customWidth="1"/>
    <col min="4" max="4" width="32.42578125" style="4" customWidth="1"/>
    <col min="5" max="5" width="2.7109375" style="12" customWidth="1"/>
    <col min="6" max="6" width="4.5703125" style="5" customWidth="1"/>
    <col min="7" max="7" width="7.7109375" style="6" customWidth="1"/>
    <col min="8" max="12" width="8.42578125" style="4" customWidth="1"/>
    <col min="13" max="13" width="30.7109375" style="4" customWidth="1"/>
    <col min="14" max="14" width="5.140625" style="4" customWidth="1"/>
    <col min="15" max="15" width="4.85546875" style="4" customWidth="1"/>
    <col min="16" max="16" width="5" style="4" customWidth="1"/>
    <col min="17" max="17" width="41.140625" style="4" customWidth="1"/>
    <col min="18" max="16384" width="9.140625" style="3"/>
  </cols>
  <sheetData>
    <row r="1" spans="1:18" s="109" customFormat="1" ht="19.5" customHeight="1">
      <c r="A1" s="107"/>
      <c r="B1" s="108"/>
      <c r="C1" s="178"/>
      <c r="E1" s="110"/>
      <c r="F1" s="111"/>
      <c r="G1" s="111"/>
      <c r="H1" s="112"/>
      <c r="I1" s="112"/>
      <c r="J1" s="112"/>
      <c r="K1" s="40"/>
      <c r="L1" s="40"/>
      <c r="M1" s="255"/>
      <c r="N1" s="256"/>
      <c r="O1" s="256"/>
      <c r="P1" s="256"/>
      <c r="Q1" s="257" t="s">
        <v>89</v>
      </c>
    </row>
    <row r="2" spans="1:18" s="71" customFormat="1" ht="11.25" customHeight="1">
      <c r="C2" s="171"/>
      <c r="M2" s="239"/>
      <c r="N2" s="240"/>
      <c r="O2" s="240"/>
      <c r="P2" s="240"/>
      <c r="Q2" s="240"/>
    </row>
    <row r="3" spans="1:18" s="4" customFormat="1" ht="15" customHeight="1">
      <c r="A3" s="228"/>
      <c r="B3" s="228"/>
      <c r="C3" s="172"/>
      <c r="D3" s="570" t="s">
        <v>84</v>
      </c>
      <c r="E3" s="570"/>
      <c r="F3" s="570"/>
      <c r="G3" s="570"/>
      <c r="H3" s="570"/>
      <c r="I3" s="570"/>
      <c r="J3" s="570"/>
      <c r="K3" s="570"/>
      <c r="L3" s="570"/>
      <c r="M3" s="570"/>
      <c r="N3" s="228"/>
      <c r="O3" s="228"/>
      <c r="P3" s="228"/>
      <c r="Q3" s="228"/>
    </row>
    <row r="4" spans="1:18" ht="15.75" customHeight="1">
      <c r="A4" s="571" t="s">
        <v>31</v>
      </c>
      <c r="B4" s="571"/>
      <c r="C4" s="571"/>
      <c r="D4" s="571"/>
      <c r="E4" s="571"/>
      <c r="F4" s="571"/>
      <c r="G4" s="571"/>
      <c r="H4" s="571"/>
      <c r="I4" s="571"/>
      <c r="J4" s="571"/>
      <c r="K4" s="571"/>
      <c r="L4" s="571"/>
      <c r="M4" s="571"/>
      <c r="N4" s="229"/>
      <c r="O4" s="229"/>
      <c r="P4" s="229"/>
      <c r="Q4" s="229"/>
    </row>
    <row r="5" spans="1:18" ht="16.5" customHeight="1">
      <c r="A5" s="572" t="s">
        <v>18</v>
      </c>
      <c r="B5" s="572"/>
      <c r="C5" s="572"/>
      <c r="D5" s="572"/>
      <c r="E5" s="572"/>
      <c r="F5" s="572"/>
      <c r="G5" s="572"/>
      <c r="H5" s="572"/>
      <c r="I5" s="572"/>
      <c r="J5" s="572"/>
      <c r="K5" s="572"/>
      <c r="L5" s="572"/>
      <c r="M5" s="572"/>
      <c r="N5" s="230"/>
      <c r="O5" s="230"/>
      <c r="P5" s="230"/>
      <c r="Q5" s="230"/>
      <c r="R5" s="1"/>
    </row>
    <row r="6" spans="1:18" ht="15" customHeight="1" thickBot="1">
      <c r="M6" s="236"/>
      <c r="N6" s="104"/>
      <c r="O6" s="72" t="s">
        <v>46</v>
      </c>
      <c r="P6" s="104"/>
      <c r="Q6" s="104"/>
    </row>
    <row r="7" spans="1:18" s="179" customFormat="1" ht="22.5" customHeight="1">
      <c r="A7" s="573" t="s">
        <v>32</v>
      </c>
      <c r="B7" s="576" t="s">
        <v>0</v>
      </c>
      <c r="C7" s="579" t="s">
        <v>1</v>
      </c>
      <c r="D7" s="582" t="s">
        <v>12</v>
      </c>
      <c r="E7" s="585" t="s">
        <v>2</v>
      </c>
      <c r="F7" s="588" t="s">
        <v>3</v>
      </c>
      <c r="G7" s="594" t="s">
        <v>4</v>
      </c>
      <c r="H7" s="597" t="s">
        <v>85</v>
      </c>
      <c r="I7" s="678" t="s">
        <v>86</v>
      </c>
      <c r="J7" s="681" t="s">
        <v>87</v>
      </c>
      <c r="K7" s="610" t="s">
        <v>47</v>
      </c>
      <c r="L7" s="610" t="s">
        <v>61</v>
      </c>
      <c r="M7" s="607" t="s">
        <v>11</v>
      </c>
      <c r="N7" s="608"/>
      <c r="O7" s="608"/>
      <c r="P7" s="608"/>
      <c r="Q7" s="251"/>
    </row>
    <row r="8" spans="1:18" s="179" customFormat="1" ht="18.75" customHeight="1">
      <c r="A8" s="574"/>
      <c r="B8" s="577"/>
      <c r="C8" s="580"/>
      <c r="D8" s="583"/>
      <c r="E8" s="586"/>
      <c r="F8" s="589"/>
      <c r="G8" s="595"/>
      <c r="H8" s="598"/>
      <c r="I8" s="679"/>
      <c r="J8" s="682"/>
      <c r="K8" s="611"/>
      <c r="L8" s="611"/>
      <c r="M8" s="613" t="s">
        <v>12</v>
      </c>
      <c r="N8" s="609" t="s">
        <v>42</v>
      </c>
      <c r="O8" s="609"/>
      <c r="P8" s="609"/>
      <c r="Q8" s="252" t="s">
        <v>88</v>
      </c>
    </row>
    <row r="9" spans="1:18" s="179" customFormat="1" ht="73.5" customHeight="1" thickBot="1">
      <c r="A9" s="575"/>
      <c r="B9" s="578"/>
      <c r="C9" s="581"/>
      <c r="D9" s="584"/>
      <c r="E9" s="587"/>
      <c r="F9" s="590"/>
      <c r="G9" s="596"/>
      <c r="H9" s="599"/>
      <c r="I9" s="680"/>
      <c r="J9" s="683"/>
      <c r="K9" s="612"/>
      <c r="L9" s="612"/>
      <c r="M9" s="614"/>
      <c r="N9" s="56" t="s">
        <v>48</v>
      </c>
      <c r="O9" s="253" t="s">
        <v>49</v>
      </c>
      <c r="P9" s="253" t="s">
        <v>60</v>
      </c>
      <c r="Q9" s="254"/>
    </row>
    <row r="10" spans="1:18" s="11" customFormat="1" ht="15" customHeight="1">
      <c r="A10" s="615" t="s">
        <v>24</v>
      </c>
      <c r="B10" s="616"/>
      <c r="C10" s="616"/>
      <c r="D10" s="616"/>
      <c r="E10" s="616"/>
      <c r="F10" s="616"/>
      <c r="G10" s="616"/>
      <c r="H10" s="616"/>
      <c r="I10" s="616"/>
      <c r="J10" s="616"/>
      <c r="K10" s="616"/>
      <c r="L10" s="616"/>
      <c r="M10" s="616"/>
      <c r="N10" s="59"/>
      <c r="O10" s="59"/>
      <c r="P10" s="59"/>
      <c r="Q10" s="60"/>
    </row>
    <row r="11" spans="1:18" s="11" customFormat="1" ht="14.25" customHeight="1">
      <c r="A11" s="617" t="s">
        <v>41</v>
      </c>
      <c r="B11" s="618"/>
      <c r="C11" s="618"/>
      <c r="D11" s="618"/>
      <c r="E11" s="618"/>
      <c r="F11" s="618"/>
      <c r="G11" s="618"/>
      <c r="H11" s="618"/>
      <c r="I11" s="618"/>
      <c r="J11" s="618"/>
      <c r="K11" s="618"/>
      <c r="L11" s="618"/>
      <c r="M11" s="618"/>
      <c r="N11" s="223"/>
      <c r="O11" s="223"/>
      <c r="P11" s="223"/>
      <c r="Q11" s="41"/>
    </row>
    <row r="12" spans="1:18" ht="15.75" customHeight="1">
      <c r="A12" s="17" t="s">
        <v>5</v>
      </c>
      <c r="B12" s="619" t="s">
        <v>25</v>
      </c>
      <c r="C12" s="620"/>
      <c r="D12" s="620"/>
      <c r="E12" s="620"/>
      <c r="F12" s="620"/>
      <c r="G12" s="620"/>
      <c r="H12" s="620"/>
      <c r="I12" s="620"/>
      <c r="J12" s="620"/>
      <c r="K12" s="620"/>
      <c r="L12" s="620"/>
      <c r="M12" s="620"/>
      <c r="N12" s="224"/>
      <c r="O12" s="224"/>
      <c r="P12" s="224"/>
      <c r="Q12" s="42"/>
    </row>
    <row r="13" spans="1:18" ht="15" customHeight="1">
      <c r="A13" s="18" t="s">
        <v>5</v>
      </c>
      <c r="B13" s="16" t="s">
        <v>5</v>
      </c>
      <c r="C13" s="621" t="s">
        <v>26</v>
      </c>
      <c r="D13" s="622"/>
      <c r="E13" s="622"/>
      <c r="F13" s="622"/>
      <c r="G13" s="622"/>
      <c r="H13" s="622"/>
      <c r="I13" s="622"/>
      <c r="J13" s="622"/>
      <c r="K13" s="622"/>
      <c r="L13" s="622"/>
      <c r="M13" s="622"/>
      <c r="N13" s="225"/>
      <c r="O13" s="225"/>
      <c r="P13" s="225"/>
      <c r="Q13" s="43"/>
    </row>
    <row r="14" spans="1:18" ht="14.25" customHeight="1">
      <c r="A14" s="226" t="s">
        <v>5</v>
      </c>
      <c r="B14" s="219" t="s">
        <v>5</v>
      </c>
      <c r="C14" s="220" t="s">
        <v>5</v>
      </c>
      <c r="D14" s="605" t="s">
        <v>71</v>
      </c>
      <c r="E14" s="195"/>
      <c r="F14" s="161" t="s">
        <v>28</v>
      </c>
      <c r="G14" s="214" t="s">
        <v>22</v>
      </c>
      <c r="H14" s="141">
        <v>113</v>
      </c>
      <c r="I14" s="133">
        <v>113</v>
      </c>
      <c r="J14" s="141"/>
      <c r="K14" s="132">
        <v>107</v>
      </c>
      <c r="L14" s="132">
        <v>107</v>
      </c>
      <c r="M14" s="299"/>
      <c r="N14" s="196"/>
      <c r="O14" s="196"/>
      <c r="P14" s="196"/>
      <c r="Q14" s="258"/>
      <c r="R14" s="13"/>
    </row>
    <row r="15" spans="1:18" ht="13.5" customHeight="1">
      <c r="A15" s="226"/>
      <c r="B15" s="219"/>
      <c r="C15" s="220"/>
      <c r="D15" s="606"/>
      <c r="E15" s="197"/>
      <c r="F15" s="200"/>
      <c r="G15" s="37" t="s">
        <v>72</v>
      </c>
      <c r="H15" s="61">
        <v>88.1</v>
      </c>
      <c r="I15" s="65">
        <v>88.1</v>
      </c>
      <c r="J15" s="61"/>
      <c r="K15" s="30"/>
      <c r="L15" s="30"/>
      <c r="M15" s="198"/>
      <c r="N15" s="199"/>
      <c r="O15" s="199"/>
      <c r="P15" s="199"/>
      <c r="Q15" s="273"/>
      <c r="R15" s="13"/>
    </row>
    <row r="16" spans="1:18" ht="26.25" customHeight="1">
      <c r="A16" s="226"/>
      <c r="B16" s="219"/>
      <c r="C16" s="220"/>
      <c r="D16" s="591" t="s">
        <v>30</v>
      </c>
      <c r="E16" s="593" t="s">
        <v>29</v>
      </c>
      <c r="F16" s="217"/>
      <c r="G16" s="36"/>
      <c r="H16" s="49"/>
      <c r="I16" s="64"/>
      <c r="J16" s="49"/>
      <c r="K16" s="31"/>
      <c r="L16" s="31"/>
      <c r="M16" s="298" t="s">
        <v>56</v>
      </c>
      <c r="N16" s="206">
        <v>2</v>
      </c>
      <c r="O16" s="206">
        <v>2</v>
      </c>
      <c r="P16" s="206">
        <v>2</v>
      </c>
      <c r="Q16" s="271"/>
      <c r="R16" s="13"/>
    </row>
    <row r="17" spans="1:29" ht="32.25" customHeight="1">
      <c r="A17" s="226"/>
      <c r="B17" s="219"/>
      <c r="C17" s="220"/>
      <c r="D17" s="592"/>
      <c r="E17" s="592"/>
      <c r="F17" s="217"/>
      <c r="G17" s="36"/>
      <c r="H17" s="49"/>
      <c r="I17" s="64"/>
      <c r="J17" s="49"/>
      <c r="K17" s="31"/>
      <c r="L17" s="31"/>
      <c r="M17" s="205" t="s">
        <v>78</v>
      </c>
      <c r="N17" s="231" t="s">
        <v>80</v>
      </c>
      <c r="O17" s="231" t="s">
        <v>80</v>
      </c>
      <c r="P17" s="231" t="s">
        <v>80</v>
      </c>
      <c r="Q17" s="290"/>
      <c r="R17" s="13"/>
    </row>
    <row r="18" spans="1:29" ht="17.25" customHeight="1">
      <c r="A18" s="600"/>
      <c r="B18" s="601"/>
      <c r="C18" s="602"/>
      <c r="D18" s="603" t="s">
        <v>81</v>
      </c>
      <c r="E18" s="604" t="s">
        <v>38</v>
      </c>
      <c r="F18" s="623"/>
      <c r="G18" s="38"/>
      <c r="H18" s="49"/>
      <c r="I18" s="64"/>
      <c r="J18" s="49"/>
      <c r="K18" s="31"/>
      <c r="L18" s="31"/>
      <c r="M18" s="157" t="s">
        <v>74</v>
      </c>
      <c r="N18" s="216" t="s">
        <v>63</v>
      </c>
      <c r="O18" s="216"/>
      <c r="P18" s="216"/>
      <c r="Q18" s="259"/>
    </row>
    <row r="19" spans="1:29" ht="28.5" customHeight="1">
      <c r="A19" s="600"/>
      <c r="B19" s="601"/>
      <c r="C19" s="602"/>
      <c r="D19" s="603"/>
      <c r="E19" s="604"/>
      <c r="F19" s="623"/>
      <c r="G19" s="38"/>
      <c r="H19" s="49"/>
      <c r="I19" s="64"/>
      <c r="J19" s="49"/>
      <c r="K19" s="31"/>
      <c r="L19" s="31"/>
      <c r="M19" s="158" t="s">
        <v>75</v>
      </c>
      <c r="N19" s="159" t="s">
        <v>64</v>
      </c>
      <c r="O19" s="159" t="s">
        <v>64</v>
      </c>
      <c r="P19" s="159" t="s">
        <v>64</v>
      </c>
      <c r="Q19" s="217"/>
    </row>
    <row r="20" spans="1:29" ht="39" customHeight="1">
      <c r="A20" s="600"/>
      <c r="B20" s="601"/>
      <c r="C20" s="602"/>
      <c r="D20" s="603"/>
      <c r="E20" s="604"/>
      <c r="F20" s="623"/>
      <c r="G20" s="38"/>
      <c r="H20" s="49"/>
      <c r="I20" s="64"/>
      <c r="J20" s="49"/>
      <c r="K20" s="31"/>
      <c r="L20" s="31"/>
      <c r="M20" s="158" t="s">
        <v>82</v>
      </c>
      <c r="N20" s="159" t="s">
        <v>65</v>
      </c>
      <c r="O20" s="159" t="s">
        <v>66</v>
      </c>
      <c r="P20" s="159" t="s">
        <v>67</v>
      </c>
      <c r="Q20" s="259"/>
    </row>
    <row r="21" spans="1:29" ht="16.5" customHeight="1">
      <c r="A21" s="690"/>
      <c r="B21" s="691"/>
      <c r="C21" s="602"/>
      <c r="D21" s="624" t="s">
        <v>52</v>
      </c>
      <c r="E21" s="567"/>
      <c r="F21" s="625"/>
      <c r="G21" s="38"/>
      <c r="H21" s="187"/>
      <c r="I21" s="249"/>
      <c r="J21" s="187"/>
      <c r="K21" s="147"/>
      <c r="L21" s="188"/>
      <c r="M21" s="155" t="s">
        <v>55</v>
      </c>
      <c r="N21" s="156" t="s">
        <v>73</v>
      </c>
      <c r="O21" s="156"/>
      <c r="P21" s="262"/>
      <c r="Q21" s="274"/>
      <c r="R21" s="8"/>
    </row>
    <row r="22" spans="1:29" ht="24.75" customHeight="1">
      <c r="A22" s="690"/>
      <c r="B22" s="691"/>
      <c r="C22" s="602"/>
      <c r="D22" s="603"/>
      <c r="E22" s="604"/>
      <c r="F22" s="625"/>
      <c r="G22" s="39"/>
      <c r="H22" s="52"/>
      <c r="I22" s="65"/>
      <c r="J22" s="68"/>
      <c r="K22" s="30"/>
      <c r="L22" s="68"/>
      <c r="M22" s="186" t="s">
        <v>59</v>
      </c>
      <c r="N22" s="201">
        <v>12</v>
      </c>
      <c r="O22" s="201">
        <v>12</v>
      </c>
      <c r="P22" s="263">
        <v>12</v>
      </c>
      <c r="Q22" s="260"/>
      <c r="R22" s="8"/>
    </row>
    <row r="23" spans="1:29" s="23" customFormat="1" ht="16.5" customHeight="1" thickBot="1">
      <c r="A23" s="167"/>
      <c r="B23" s="168"/>
      <c r="C23" s="100"/>
      <c r="D23" s="180"/>
      <c r="E23" s="184"/>
      <c r="F23" s="185"/>
      <c r="G23" s="101" t="s">
        <v>6</v>
      </c>
      <c r="H23" s="127">
        <f>SUM(H14:H22)</f>
        <v>201.1</v>
      </c>
      <c r="I23" s="250">
        <f>SUM(I14:I22)</f>
        <v>201.1</v>
      </c>
      <c r="J23" s="246"/>
      <c r="K23" s="63">
        <f>SUM(K14:K22)</f>
        <v>107</v>
      </c>
      <c r="L23" s="62">
        <f>SUM(L14:L22)</f>
        <v>107</v>
      </c>
      <c r="M23" s="181"/>
      <c r="N23" s="182"/>
      <c r="O23" s="182"/>
      <c r="P23" s="264"/>
      <c r="Q23" s="261"/>
      <c r="R23" s="114"/>
    </row>
    <row r="24" spans="1:29" ht="14.25" customHeight="1" thickBot="1">
      <c r="A24" s="20" t="s">
        <v>5</v>
      </c>
      <c r="B24" s="7" t="s">
        <v>7</v>
      </c>
      <c r="C24" s="656" t="s">
        <v>8</v>
      </c>
      <c r="D24" s="656"/>
      <c r="E24" s="656"/>
      <c r="F24" s="656"/>
      <c r="G24" s="656"/>
      <c r="H24" s="76">
        <f t="shared" ref="H24:L25" si="0">H23</f>
        <v>201.1</v>
      </c>
      <c r="I24" s="160">
        <f t="shared" ref="I24" si="1">I23</f>
        <v>201.1</v>
      </c>
      <c r="J24" s="247"/>
      <c r="K24" s="33">
        <f t="shared" si="0"/>
        <v>107</v>
      </c>
      <c r="L24" s="50">
        <f t="shared" si="0"/>
        <v>107</v>
      </c>
      <c r="M24" s="237"/>
      <c r="N24" s="238"/>
      <c r="O24" s="238"/>
      <c r="P24" s="238"/>
      <c r="Q24" s="46"/>
    </row>
    <row r="25" spans="1:29" ht="14.25" customHeight="1" thickBot="1">
      <c r="A25" s="20" t="s">
        <v>5</v>
      </c>
      <c r="B25" s="637" t="s">
        <v>9</v>
      </c>
      <c r="C25" s="638"/>
      <c r="D25" s="638"/>
      <c r="E25" s="638"/>
      <c r="F25" s="638"/>
      <c r="G25" s="638"/>
      <c r="H25" s="54">
        <f t="shared" si="0"/>
        <v>201.1</v>
      </c>
      <c r="I25" s="66">
        <f t="shared" ref="I25" si="2">I24</f>
        <v>201.1</v>
      </c>
      <c r="J25" s="248"/>
      <c r="K25" s="34">
        <f t="shared" si="0"/>
        <v>107</v>
      </c>
      <c r="L25" s="51">
        <f t="shared" si="0"/>
        <v>107</v>
      </c>
      <c r="M25" s="232"/>
      <c r="N25" s="233"/>
      <c r="O25" s="233"/>
      <c r="P25" s="233"/>
      <c r="Q25" s="45"/>
    </row>
    <row r="26" spans="1:29" ht="15.75" customHeight="1" thickBot="1">
      <c r="A26" s="21" t="s">
        <v>7</v>
      </c>
      <c r="B26" s="657" t="s">
        <v>58</v>
      </c>
      <c r="C26" s="658"/>
      <c r="D26" s="658"/>
      <c r="E26" s="658"/>
      <c r="F26" s="658"/>
      <c r="G26" s="658"/>
      <c r="H26" s="658"/>
      <c r="I26" s="658"/>
      <c r="J26" s="658"/>
      <c r="K26" s="658"/>
      <c r="L26" s="658"/>
      <c r="M26" s="658"/>
      <c r="N26" s="221"/>
      <c r="O26" s="221"/>
      <c r="P26" s="221"/>
      <c r="Q26" s="48"/>
    </row>
    <row r="27" spans="1:29" ht="15.75" customHeight="1" thickBot="1">
      <c r="A27" s="19" t="s">
        <v>7</v>
      </c>
      <c r="B27" s="7" t="s">
        <v>5</v>
      </c>
      <c r="C27" s="659" t="s">
        <v>27</v>
      </c>
      <c r="D27" s="660"/>
      <c r="E27" s="661"/>
      <c r="F27" s="661"/>
      <c r="G27" s="661"/>
      <c r="H27" s="661"/>
      <c r="I27" s="661"/>
      <c r="J27" s="661"/>
      <c r="K27" s="661"/>
      <c r="L27" s="661"/>
      <c r="M27" s="661"/>
      <c r="N27" s="222"/>
      <c r="O27" s="222"/>
      <c r="P27" s="222"/>
      <c r="Q27" s="44"/>
    </row>
    <row r="28" spans="1:29" ht="24.75" customHeight="1">
      <c r="A28" s="689" t="s">
        <v>7</v>
      </c>
      <c r="B28" s="662" t="s">
        <v>5</v>
      </c>
      <c r="C28" s="663" t="s">
        <v>5</v>
      </c>
      <c r="D28" s="88" t="s">
        <v>53</v>
      </c>
      <c r="E28" s="665" t="s">
        <v>39</v>
      </c>
      <c r="F28" s="667" t="s">
        <v>28</v>
      </c>
      <c r="G28" s="301" t="s">
        <v>22</v>
      </c>
      <c r="H28" s="91">
        <v>189.1</v>
      </c>
      <c r="I28" s="92">
        <v>189.1</v>
      </c>
      <c r="J28" s="302"/>
      <c r="K28" s="91">
        <v>189.1</v>
      </c>
      <c r="L28" s="90">
        <v>189.1</v>
      </c>
      <c r="M28" s="93"/>
      <c r="N28" s="95"/>
      <c r="O28" s="95"/>
      <c r="P28" s="95"/>
      <c r="Q28" s="268"/>
      <c r="R28" s="13"/>
    </row>
    <row r="29" spans="1:29" ht="32.25" customHeight="1">
      <c r="A29" s="690"/>
      <c r="B29" s="601"/>
      <c r="C29" s="664"/>
      <c r="D29" s="97" t="s">
        <v>40</v>
      </c>
      <c r="E29" s="666"/>
      <c r="F29" s="602"/>
      <c r="G29" s="193"/>
      <c r="H29" s="53"/>
      <c r="I29" s="64"/>
      <c r="J29" s="49"/>
      <c r="K29" s="53"/>
      <c r="L29" s="31"/>
      <c r="M29" s="29" t="s">
        <v>76</v>
      </c>
      <c r="N29" s="75">
        <v>2</v>
      </c>
      <c r="O29" s="75">
        <v>2</v>
      </c>
      <c r="P29" s="75">
        <v>2</v>
      </c>
      <c r="Q29" s="269"/>
      <c r="R29" s="14"/>
    </row>
    <row r="30" spans="1:29" ht="104.25" customHeight="1">
      <c r="A30" s="218"/>
      <c r="B30" s="219"/>
      <c r="C30" s="174"/>
      <c r="D30" s="687" t="s">
        <v>100</v>
      </c>
      <c r="E30" s="567" t="s">
        <v>44</v>
      </c>
      <c r="F30" s="623"/>
      <c r="G30" s="38"/>
      <c r="H30" s="53"/>
      <c r="I30" s="64"/>
      <c r="J30" s="49"/>
      <c r="K30" s="31"/>
      <c r="L30" s="53"/>
      <c r="M30" s="332" t="s">
        <v>101</v>
      </c>
      <c r="N30" s="333">
        <v>180</v>
      </c>
      <c r="O30" s="334">
        <v>180</v>
      </c>
      <c r="P30" s="334">
        <v>180</v>
      </c>
      <c r="Q30" s="338"/>
      <c r="R30" s="215"/>
      <c r="S30" s="340"/>
      <c r="T30" s="340"/>
      <c r="U30" s="340"/>
      <c r="V30" s="340"/>
      <c r="W30" s="340"/>
      <c r="X30" s="340"/>
      <c r="Y30" s="340"/>
      <c r="Z30" s="340"/>
      <c r="AA30" s="340"/>
      <c r="AB30" s="340"/>
      <c r="AC30" s="340"/>
    </row>
    <row r="31" spans="1:29" ht="66.75" customHeight="1">
      <c r="A31" s="330"/>
      <c r="B31" s="331"/>
      <c r="C31" s="174"/>
      <c r="D31" s="688"/>
      <c r="E31" s="604"/>
      <c r="F31" s="623"/>
      <c r="G31" s="39"/>
      <c r="H31" s="52"/>
      <c r="I31" s="65"/>
      <c r="J31" s="61"/>
      <c r="K31" s="30"/>
      <c r="L31" s="30"/>
      <c r="M31" s="336" t="s">
        <v>103</v>
      </c>
      <c r="N31" s="335">
        <v>1</v>
      </c>
      <c r="O31" s="337"/>
      <c r="P31" s="337"/>
      <c r="Q31" s="339" t="s">
        <v>104</v>
      </c>
      <c r="R31" s="146" t="s">
        <v>102</v>
      </c>
      <c r="S31" s="340"/>
      <c r="T31" s="340"/>
      <c r="U31" s="340"/>
      <c r="V31" s="340"/>
      <c r="W31" s="340"/>
      <c r="X31" s="340"/>
      <c r="Y31" s="340"/>
      <c r="Z31" s="340"/>
      <c r="AA31" s="340"/>
      <c r="AB31" s="340"/>
      <c r="AC31" s="340"/>
    </row>
    <row r="32" spans="1:29" s="23" customFormat="1" ht="16.5" customHeight="1" thickBot="1">
      <c r="A32" s="167"/>
      <c r="B32" s="168"/>
      <c r="C32" s="100"/>
      <c r="D32" s="180"/>
      <c r="E32" s="184"/>
      <c r="F32" s="185"/>
      <c r="G32" s="101" t="s">
        <v>6</v>
      </c>
      <c r="H32" s="127">
        <f>SUM(H28:H31)</f>
        <v>189.1</v>
      </c>
      <c r="I32" s="250">
        <f>SUM(I28:I31)</f>
        <v>189.1</v>
      </c>
      <c r="J32" s="62"/>
      <c r="K32" s="127">
        <f>SUM(K28:K31)</f>
        <v>189.1</v>
      </c>
      <c r="L32" s="127">
        <f>SUM(L28:L31)</f>
        <v>189.1</v>
      </c>
      <c r="M32" s="181"/>
      <c r="N32" s="182"/>
      <c r="O32" s="182"/>
      <c r="P32" s="264"/>
      <c r="Q32" s="261"/>
      <c r="R32" s="13"/>
      <c r="S32" s="340"/>
      <c r="T32" s="340"/>
      <c r="U32" s="340"/>
      <c r="V32" s="340"/>
      <c r="W32" s="340"/>
      <c r="X32" s="340"/>
      <c r="Y32" s="340"/>
      <c r="Z32" s="340"/>
      <c r="AA32" s="340"/>
      <c r="AB32" s="340"/>
      <c r="AC32" s="340"/>
    </row>
    <row r="33" spans="1:29" ht="14.25" customHeight="1">
      <c r="A33" s="218" t="s">
        <v>7</v>
      </c>
      <c r="B33" s="219" t="s">
        <v>5</v>
      </c>
      <c r="C33" s="174" t="s">
        <v>7</v>
      </c>
      <c r="D33" s="227" t="s">
        <v>70</v>
      </c>
      <c r="E33" s="651" t="s">
        <v>44</v>
      </c>
      <c r="F33" s="161" t="s">
        <v>28</v>
      </c>
      <c r="G33" s="209" t="s">
        <v>22</v>
      </c>
      <c r="H33" s="210">
        <v>152.4</v>
      </c>
      <c r="I33" s="281">
        <v>152.4</v>
      </c>
      <c r="J33" s="279"/>
      <c r="K33" s="211">
        <v>134</v>
      </c>
      <c r="L33" s="211">
        <v>134</v>
      </c>
      <c r="M33" s="190"/>
      <c r="N33" s="191"/>
      <c r="O33" s="191"/>
      <c r="P33" s="265"/>
      <c r="Q33" s="139"/>
      <c r="R33" s="14"/>
      <c r="S33" s="340"/>
      <c r="T33" s="340"/>
      <c r="U33" s="340"/>
      <c r="V33" s="340"/>
      <c r="W33" s="340"/>
      <c r="X33" s="340"/>
      <c r="Y33" s="340"/>
      <c r="Z33" s="340"/>
      <c r="AA33" s="340"/>
      <c r="AB33" s="340"/>
      <c r="AC33" s="340"/>
    </row>
    <row r="34" spans="1:29" ht="14.25" customHeight="1">
      <c r="A34" s="218"/>
      <c r="B34" s="219"/>
      <c r="C34" s="174"/>
      <c r="D34" s="192"/>
      <c r="E34" s="652"/>
      <c r="F34" s="161"/>
      <c r="G34" s="300" t="s">
        <v>72</v>
      </c>
      <c r="H34" s="52">
        <v>55.4</v>
      </c>
      <c r="I34" s="65">
        <v>55.4</v>
      </c>
      <c r="J34" s="61"/>
      <c r="K34" s="30"/>
      <c r="L34" s="30"/>
      <c r="M34" s="208"/>
      <c r="N34" s="165"/>
      <c r="O34" s="165"/>
      <c r="P34" s="165"/>
      <c r="Q34" s="269"/>
      <c r="R34" s="14"/>
      <c r="S34" s="340"/>
      <c r="T34" s="340"/>
      <c r="U34" s="340"/>
      <c r="V34" s="340"/>
      <c r="W34" s="340"/>
      <c r="X34" s="340"/>
      <c r="Y34" s="340"/>
      <c r="Z34" s="340"/>
      <c r="AA34" s="340"/>
      <c r="AB34" s="340"/>
      <c r="AC34" s="340"/>
    </row>
    <row r="35" spans="1:29" ht="15.75" customHeight="1">
      <c r="A35" s="218"/>
      <c r="B35" s="219"/>
      <c r="C35" s="99"/>
      <c r="D35" s="650" t="s">
        <v>43</v>
      </c>
      <c r="E35" s="653"/>
      <c r="F35" s="655"/>
      <c r="G35" s="27" t="s">
        <v>35</v>
      </c>
      <c r="H35" s="53">
        <v>21.6</v>
      </c>
      <c r="I35" s="64">
        <v>21.6</v>
      </c>
      <c r="J35" s="49"/>
      <c r="K35" s="31"/>
      <c r="L35" s="31"/>
      <c r="M35" s="142" t="s">
        <v>45</v>
      </c>
      <c r="N35" s="143">
        <v>1</v>
      </c>
      <c r="O35" s="143"/>
      <c r="P35" s="143"/>
      <c r="Q35" s="162"/>
    </row>
    <row r="36" spans="1:29" ht="15.75" customHeight="1">
      <c r="A36" s="218"/>
      <c r="B36" s="219"/>
      <c r="C36" s="99"/>
      <c r="D36" s="650"/>
      <c r="E36" s="653"/>
      <c r="F36" s="655"/>
      <c r="G36" s="27"/>
      <c r="H36" s="53"/>
      <c r="I36" s="64"/>
      <c r="J36" s="49"/>
      <c r="K36" s="31"/>
      <c r="L36" s="31"/>
      <c r="M36" s="142"/>
      <c r="N36" s="143"/>
      <c r="O36" s="143"/>
      <c r="P36" s="143"/>
      <c r="Q36" s="270"/>
    </row>
    <row r="37" spans="1:29" ht="21.75" customHeight="1">
      <c r="A37" s="218"/>
      <c r="B37" s="219"/>
      <c r="C37" s="99"/>
      <c r="D37" s="650"/>
      <c r="E37" s="654"/>
      <c r="F37" s="655"/>
      <c r="G37" s="27"/>
      <c r="H37" s="53"/>
      <c r="I37" s="64"/>
      <c r="J37" s="49"/>
      <c r="K37" s="31"/>
      <c r="L37" s="31"/>
      <c r="M37" s="163"/>
      <c r="N37" s="134"/>
      <c r="O37" s="134"/>
      <c r="P37" s="143"/>
      <c r="Q37" s="270"/>
    </row>
    <row r="38" spans="1:29" ht="14.25" customHeight="1">
      <c r="A38" s="218"/>
      <c r="B38" s="219"/>
      <c r="C38" s="99"/>
      <c r="D38" s="565" t="s">
        <v>77</v>
      </c>
      <c r="E38" s="567"/>
      <c r="F38" s="569"/>
      <c r="G38" s="27"/>
      <c r="H38" s="53"/>
      <c r="I38" s="64"/>
      <c r="J38" s="49"/>
      <c r="K38" s="31"/>
      <c r="L38" s="31"/>
      <c r="M38" s="142" t="s">
        <v>69</v>
      </c>
      <c r="N38" s="143">
        <v>1</v>
      </c>
      <c r="O38" s="143"/>
      <c r="P38" s="266"/>
      <c r="Q38" s="270"/>
    </row>
    <row r="39" spans="1:29" ht="25.5" customHeight="1">
      <c r="A39" s="218"/>
      <c r="B39" s="219"/>
      <c r="C39" s="99"/>
      <c r="D39" s="648"/>
      <c r="E39" s="649"/>
      <c r="F39" s="569"/>
      <c r="G39" s="189"/>
      <c r="H39" s="102"/>
      <c r="I39" s="282"/>
      <c r="J39" s="280"/>
      <c r="K39" s="103"/>
      <c r="L39" s="103"/>
      <c r="M39" s="163" t="s">
        <v>62</v>
      </c>
      <c r="N39" s="134">
        <v>2</v>
      </c>
      <c r="O39" s="134">
        <v>2</v>
      </c>
      <c r="P39" s="78"/>
      <c r="Q39" s="270"/>
    </row>
    <row r="40" spans="1:29" ht="41.25" customHeight="1">
      <c r="A40" s="218"/>
      <c r="B40" s="219"/>
      <c r="C40" s="99"/>
      <c r="D40" s="650" t="s">
        <v>54</v>
      </c>
      <c r="E40" s="604"/>
      <c r="F40" s="623"/>
      <c r="G40" s="27"/>
      <c r="H40" s="53"/>
      <c r="I40" s="64"/>
      <c r="J40" s="49"/>
      <c r="K40" s="31"/>
      <c r="L40" s="135"/>
      <c r="M40" s="136" t="s">
        <v>68</v>
      </c>
      <c r="N40" s="129">
        <v>1</v>
      </c>
      <c r="O40" s="164"/>
      <c r="P40" s="129"/>
      <c r="Q40" s="271"/>
    </row>
    <row r="41" spans="1:29" ht="41.25" customHeight="1">
      <c r="A41" s="218"/>
      <c r="B41" s="219"/>
      <c r="C41" s="99"/>
      <c r="D41" s="650"/>
      <c r="E41" s="604"/>
      <c r="F41" s="623"/>
      <c r="G41" s="27"/>
      <c r="H41" s="53"/>
      <c r="I41" s="64"/>
      <c r="J41" s="49"/>
      <c r="K41" s="31"/>
      <c r="L41" s="53"/>
      <c r="M41" s="82" t="s">
        <v>79</v>
      </c>
      <c r="N41" s="149">
        <v>7</v>
      </c>
      <c r="O41" s="149">
        <v>7</v>
      </c>
      <c r="P41" s="149">
        <v>7</v>
      </c>
      <c r="Q41" s="212"/>
    </row>
    <row r="42" spans="1:29" ht="29.25" customHeight="1">
      <c r="A42" s="218"/>
      <c r="B42" s="219"/>
      <c r="C42" s="99"/>
      <c r="D42" s="650"/>
      <c r="E42" s="604"/>
      <c r="F42" s="623"/>
      <c r="G42" s="27"/>
      <c r="H42" s="53"/>
      <c r="I42" s="64"/>
      <c r="J42" s="49"/>
      <c r="K42" s="31"/>
      <c r="L42" s="53"/>
      <c r="M42" s="80" t="s">
        <v>57</v>
      </c>
      <c r="N42" s="151" t="s">
        <v>63</v>
      </c>
      <c r="O42" s="152" t="s">
        <v>63</v>
      </c>
      <c r="P42" s="267" t="s">
        <v>63</v>
      </c>
      <c r="Q42" s="272"/>
    </row>
    <row r="43" spans="1:29" ht="29.25" customHeight="1">
      <c r="A43" s="218"/>
      <c r="B43" s="219"/>
      <c r="C43" s="99"/>
      <c r="D43" s="650"/>
      <c r="E43" s="604"/>
      <c r="F43" s="623"/>
      <c r="G43" s="27"/>
      <c r="H43" s="53"/>
      <c r="I43" s="64"/>
      <c r="J43" s="49"/>
      <c r="K43" s="31"/>
      <c r="L43" s="31"/>
      <c r="M43" s="293" t="s">
        <v>51</v>
      </c>
      <c r="N43" s="294">
        <v>2</v>
      </c>
      <c r="O43" s="294">
        <v>3</v>
      </c>
      <c r="P43" s="295">
        <v>3</v>
      </c>
      <c r="Q43" s="297"/>
    </row>
    <row r="44" spans="1:29" ht="16.5" customHeight="1">
      <c r="A44" s="292"/>
      <c r="B44" s="291"/>
      <c r="C44" s="99"/>
      <c r="D44" s="565" t="s">
        <v>92</v>
      </c>
      <c r="E44" s="567"/>
      <c r="F44" s="569"/>
      <c r="G44" s="27"/>
      <c r="H44" s="53"/>
      <c r="I44" s="64"/>
      <c r="J44" s="49"/>
      <c r="K44" s="31"/>
      <c r="L44" s="31"/>
      <c r="M44" s="320" t="s">
        <v>91</v>
      </c>
      <c r="N44" s="317"/>
      <c r="O44" s="317"/>
      <c r="P44" s="317">
        <v>1</v>
      </c>
      <c r="Q44" s="668"/>
    </row>
    <row r="45" spans="1:29" ht="21" customHeight="1">
      <c r="A45" s="292"/>
      <c r="B45" s="291"/>
      <c r="C45" s="99"/>
      <c r="D45" s="566"/>
      <c r="E45" s="568"/>
      <c r="F45" s="569"/>
      <c r="G45" s="26"/>
      <c r="H45" s="69"/>
      <c r="I45" s="70"/>
      <c r="J45" s="144"/>
      <c r="K45" s="32"/>
      <c r="L45" s="32"/>
      <c r="M45" s="142"/>
      <c r="N45" s="321"/>
      <c r="O45" s="321"/>
      <c r="P45" s="143"/>
      <c r="Q45" s="669"/>
    </row>
    <row r="46" spans="1:29" s="23" customFormat="1" ht="16.5" customHeight="1" thickBot="1">
      <c r="A46" s="167"/>
      <c r="B46" s="168"/>
      <c r="C46" s="100"/>
      <c r="D46" s="180"/>
      <c r="E46" s="184"/>
      <c r="F46" s="185"/>
      <c r="G46" s="101" t="s">
        <v>6</v>
      </c>
      <c r="H46" s="127">
        <f>SUM(H33:H43)</f>
        <v>229.4</v>
      </c>
      <c r="I46" s="250">
        <f>SUM(I33:I43)</f>
        <v>229.4</v>
      </c>
      <c r="J46" s="62"/>
      <c r="K46" s="127">
        <f>SUM(K33:K43)</f>
        <v>134</v>
      </c>
      <c r="L46" s="127">
        <f>SUM(L33:L43)</f>
        <v>134</v>
      </c>
      <c r="M46" s="181"/>
      <c r="N46" s="182"/>
      <c r="O46" s="182"/>
      <c r="P46" s="264"/>
      <c r="Q46" s="670"/>
      <c r="R46" s="114"/>
    </row>
    <row r="47" spans="1:29" ht="14.25" customHeight="1" thickBot="1">
      <c r="A47" s="169" t="s">
        <v>7</v>
      </c>
      <c r="B47" s="170" t="s">
        <v>5</v>
      </c>
      <c r="C47" s="635" t="s">
        <v>8</v>
      </c>
      <c r="D47" s="636"/>
      <c r="E47" s="636"/>
      <c r="F47" s="636"/>
      <c r="G47" s="636"/>
      <c r="H47" s="76">
        <f>H46+H32</f>
        <v>418.5</v>
      </c>
      <c r="I47" s="160">
        <f>I46+I32</f>
        <v>418.5</v>
      </c>
      <c r="J47" s="160">
        <f>J46+J32</f>
        <v>0</v>
      </c>
      <c r="K47" s="76">
        <f>K46+K32</f>
        <v>323.10000000000002</v>
      </c>
      <c r="L47" s="76">
        <f>L46+L32</f>
        <v>323.10000000000002</v>
      </c>
      <c r="M47" s="79"/>
      <c r="N47" s="105"/>
      <c r="O47" s="105"/>
      <c r="P47" s="105"/>
      <c r="Q47" s="115"/>
    </row>
    <row r="48" spans="1:29" ht="14.25" customHeight="1" thickBot="1">
      <c r="A48" s="19" t="s">
        <v>7</v>
      </c>
      <c r="B48" s="637" t="s">
        <v>9</v>
      </c>
      <c r="C48" s="638"/>
      <c r="D48" s="638"/>
      <c r="E48" s="638"/>
      <c r="F48" s="638"/>
      <c r="G48" s="638"/>
      <c r="H48" s="54">
        <f t="shared" ref="H48:L48" si="3">H47</f>
        <v>418.5</v>
      </c>
      <c r="I48" s="66">
        <f t="shared" ref="I48:J48" si="4">I47</f>
        <v>418.5</v>
      </c>
      <c r="J48" s="66">
        <f t="shared" si="4"/>
        <v>0</v>
      </c>
      <c r="K48" s="34">
        <f t="shared" si="3"/>
        <v>323.10000000000002</v>
      </c>
      <c r="L48" s="34">
        <f t="shared" si="3"/>
        <v>323.10000000000002</v>
      </c>
      <c r="M48" s="232"/>
      <c r="N48" s="233"/>
      <c r="O48" s="233"/>
      <c r="P48" s="233"/>
      <c r="Q48" s="45"/>
    </row>
    <row r="49" spans="1:30" ht="14.25" customHeight="1" thickBot="1">
      <c r="A49" s="15" t="s">
        <v>5</v>
      </c>
      <c r="B49" s="639" t="s">
        <v>17</v>
      </c>
      <c r="C49" s="640"/>
      <c r="D49" s="640"/>
      <c r="E49" s="640"/>
      <c r="F49" s="640"/>
      <c r="G49" s="640"/>
      <c r="H49" s="55">
        <f>H48+H25</f>
        <v>619.6</v>
      </c>
      <c r="I49" s="67">
        <f>I48+I25</f>
        <v>619.6</v>
      </c>
      <c r="J49" s="67">
        <f>J48+J25</f>
        <v>0</v>
      </c>
      <c r="K49" s="35">
        <f>K48+K25</f>
        <v>430.1</v>
      </c>
      <c r="L49" s="35">
        <f>L48+L25</f>
        <v>430.1</v>
      </c>
      <c r="M49" s="234"/>
      <c r="N49" s="235"/>
      <c r="O49" s="235"/>
      <c r="P49" s="235"/>
      <c r="Q49" s="47"/>
    </row>
    <row r="50" spans="1:30" s="23" customFormat="1" ht="12" customHeight="1">
      <c r="A50" s="175"/>
      <c r="B50" s="176"/>
      <c r="C50" s="176"/>
      <c r="D50" s="176"/>
      <c r="E50" s="176"/>
      <c r="F50" s="176"/>
      <c r="G50" s="176"/>
      <c r="H50" s="177"/>
      <c r="I50" s="177"/>
      <c r="J50" s="177"/>
      <c r="K50" s="177"/>
      <c r="L50" s="177"/>
      <c r="M50" s="2"/>
      <c r="N50" s="2"/>
      <c r="O50" s="2"/>
      <c r="P50" s="2"/>
      <c r="Q50" s="2"/>
    </row>
    <row r="51" spans="1:30" s="10" customFormat="1" ht="14.25" customHeight="1" thickBot="1">
      <c r="A51" s="641" t="s">
        <v>13</v>
      </c>
      <c r="B51" s="641"/>
      <c r="C51" s="641"/>
      <c r="D51" s="641"/>
      <c r="E51" s="641"/>
      <c r="F51" s="641"/>
      <c r="G51" s="641"/>
      <c r="H51" s="98"/>
      <c r="I51" s="98"/>
      <c r="J51" s="98"/>
      <c r="K51" s="98"/>
      <c r="L51" s="98"/>
      <c r="M51" s="2"/>
      <c r="N51" s="2"/>
      <c r="O51" s="2"/>
      <c r="P51" s="2"/>
      <c r="Q51" s="2"/>
      <c r="R51" s="9"/>
      <c r="S51" s="9"/>
      <c r="T51" s="9"/>
      <c r="U51" s="9"/>
      <c r="V51" s="9"/>
      <c r="W51" s="9"/>
      <c r="X51" s="9"/>
      <c r="Y51" s="9"/>
      <c r="Z51" s="9"/>
      <c r="AA51" s="9"/>
      <c r="AB51" s="9"/>
      <c r="AC51" s="9"/>
      <c r="AD51" s="9"/>
    </row>
    <row r="52" spans="1:30" ht="64.5" customHeight="1" thickBot="1">
      <c r="A52" s="642" t="s">
        <v>10</v>
      </c>
      <c r="B52" s="643"/>
      <c r="C52" s="643"/>
      <c r="D52" s="643"/>
      <c r="E52" s="643"/>
      <c r="F52" s="643"/>
      <c r="G52" s="644"/>
      <c r="H52" s="275" t="s">
        <v>85</v>
      </c>
      <c r="I52" s="276" t="s">
        <v>90</v>
      </c>
      <c r="J52" s="277" t="s">
        <v>87</v>
      </c>
      <c r="K52" s="278" t="s">
        <v>47</v>
      </c>
      <c r="L52" s="278" t="s">
        <v>61</v>
      </c>
      <c r="M52" s="40"/>
    </row>
    <row r="53" spans="1:30" ht="16.5" customHeight="1">
      <c r="A53" s="645" t="s">
        <v>14</v>
      </c>
      <c r="B53" s="646"/>
      <c r="C53" s="646"/>
      <c r="D53" s="646"/>
      <c r="E53" s="646"/>
      <c r="F53" s="646"/>
      <c r="G53" s="647"/>
      <c r="H53" s="241">
        <f>SUM(H54:H55)+H56</f>
        <v>598</v>
      </c>
      <c r="I53" s="285">
        <f>SUM(I54:I55)+I56</f>
        <v>598</v>
      </c>
      <c r="J53" s="242">
        <f>I53-H53</f>
        <v>0</v>
      </c>
      <c r="K53" s="83">
        <f>SUM(K54:K55)</f>
        <v>430.1</v>
      </c>
      <c r="L53" s="83">
        <f>SUM(L54:L55)</f>
        <v>430.1</v>
      </c>
    </row>
    <row r="54" spans="1:30" ht="14.25" customHeight="1">
      <c r="A54" s="626" t="s">
        <v>19</v>
      </c>
      <c r="B54" s="627"/>
      <c r="C54" s="627"/>
      <c r="D54" s="627"/>
      <c r="E54" s="627"/>
      <c r="F54" s="627"/>
      <c r="G54" s="628"/>
      <c r="H54" s="243">
        <f>SUMIF(G11:G49,"SB",H11:H49)</f>
        <v>454.5</v>
      </c>
      <c r="I54" s="286">
        <f>SUMIF(G11:G49,"SB",I11:I49)</f>
        <v>454.5</v>
      </c>
      <c r="J54" s="283">
        <f>I54-H54</f>
        <v>0</v>
      </c>
      <c r="K54" s="84">
        <f>SUMIF(G11:G49,"SB",K11:K49)</f>
        <v>430.1</v>
      </c>
      <c r="L54" s="84">
        <f>SUMIF(G11:G49,"SB",L11:L49)</f>
        <v>430.1</v>
      </c>
    </row>
    <row r="55" spans="1:30" ht="14.25" customHeight="1">
      <c r="A55" s="629" t="s">
        <v>20</v>
      </c>
      <c r="B55" s="630"/>
      <c r="C55" s="630"/>
      <c r="D55" s="630"/>
      <c r="E55" s="630"/>
      <c r="F55" s="630"/>
      <c r="G55" s="631"/>
      <c r="H55" s="243">
        <f>SUMIF(G21:G49,"SB(P)",H21:H49)</f>
        <v>0</v>
      </c>
      <c r="I55" s="286">
        <f>SUMIF(G21:G49,"SB(P)",I21:I49)</f>
        <v>0</v>
      </c>
      <c r="J55" s="283">
        <f t="shared" ref="J55:J61" si="5">I55-H55</f>
        <v>0</v>
      </c>
      <c r="K55" s="84">
        <f>SUMIF(G21:G49,"SB(P)",K21:K49)</f>
        <v>0</v>
      </c>
      <c r="L55" s="84">
        <f>SUMIF(G21:G49,"SB(P)",L21:L49)</f>
        <v>0</v>
      </c>
      <c r="M55" s="40"/>
    </row>
    <row r="56" spans="1:30" ht="14.25" customHeight="1">
      <c r="A56" s="632" t="s">
        <v>72</v>
      </c>
      <c r="B56" s="633"/>
      <c r="C56" s="633"/>
      <c r="D56" s="633"/>
      <c r="E56" s="633"/>
      <c r="F56" s="633"/>
      <c r="G56" s="634"/>
      <c r="H56" s="243">
        <f>SUMIF(G11:G49,"SB(L)",H11:H49)</f>
        <v>143.5</v>
      </c>
      <c r="I56" s="286">
        <f>SUMIF(G11:G49,"SB(L)",I11:I49)</f>
        <v>143.5</v>
      </c>
      <c r="J56" s="283">
        <f t="shared" si="5"/>
        <v>0</v>
      </c>
      <c r="K56" s="84"/>
      <c r="L56" s="84"/>
      <c r="M56" s="40"/>
    </row>
    <row r="57" spans="1:30" ht="14.25" customHeight="1">
      <c r="A57" s="684" t="s">
        <v>15</v>
      </c>
      <c r="B57" s="685"/>
      <c r="C57" s="685"/>
      <c r="D57" s="685"/>
      <c r="E57" s="685"/>
      <c r="F57" s="685"/>
      <c r="G57" s="686"/>
      <c r="H57" s="244">
        <f>SUM(H58:H60)</f>
        <v>21.6</v>
      </c>
      <c r="I57" s="287">
        <f>SUM(I58:I60)</f>
        <v>21.6</v>
      </c>
      <c r="J57" s="284">
        <f t="shared" si="5"/>
        <v>0</v>
      </c>
      <c r="K57" s="85">
        <f>SUM(K58:K60)</f>
        <v>0</v>
      </c>
      <c r="L57" s="85">
        <f>SUM(L58:L60)</f>
        <v>0</v>
      </c>
    </row>
    <row r="58" spans="1:30" ht="14.25" customHeight="1">
      <c r="A58" s="671" t="s">
        <v>21</v>
      </c>
      <c r="B58" s="672"/>
      <c r="C58" s="672"/>
      <c r="D58" s="672"/>
      <c r="E58" s="672"/>
      <c r="F58" s="672"/>
      <c r="G58" s="673"/>
      <c r="H58" s="243">
        <f>SUMIF(G21:G49,"ES",H21:H49)</f>
        <v>0</v>
      </c>
      <c r="I58" s="286">
        <f>SUMIF(G21:G49,"ES",I21:I49)</f>
        <v>0</v>
      </c>
      <c r="J58" s="283">
        <f t="shared" si="5"/>
        <v>0</v>
      </c>
      <c r="K58" s="84">
        <f>SUMIF(G21:G49,"ES",K21:K49)</f>
        <v>0</v>
      </c>
      <c r="L58" s="84">
        <f>SUMIF(G21:G49,"ES",L21:L49)</f>
        <v>0</v>
      </c>
    </row>
    <row r="59" spans="1:30" ht="14.25" customHeight="1">
      <c r="A59" s="671" t="s">
        <v>37</v>
      </c>
      <c r="B59" s="672"/>
      <c r="C59" s="672"/>
      <c r="D59" s="672"/>
      <c r="E59" s="672"/>
      <c r="F59" s="672"/>
      <c r="G59" s="673"/>
      <c r="H59" s="243">
        <f>SUMIF(G21:G49,"KVJUD",H21:H49)</f>
        <v>0</v>
      </c>
      <c r="I59" s="286">
        <f>SUMIF(G21:G49,"KVJUD",I21:I49)</f>
        <v>0</v>
      </c>
      <c r="J59" s="283">
        <f t="shared" si="5"/>
        <v>0</v>
      </c>
      <c r="K59" s="84">
        <f>SUMIF(G21:G49,"KVJUD",K21:K49)</f>
        <v>0</v>
      </c>
      <c r="L59" s="84">
        <f>SUMIF(G21:G49,"KVJUD",L21:L49)</f>
        <v>0</v>
      </c>
    </row>
    <row r="60" spans="1:30" ht="14.25" customHeight="1">
      <c r="A60" s="671" t="s">
        <v>36</v>
      </c>
      <c r="B60" s="672"/>
      <c r="C60" s="672"/>
      <c r="D60" s="672"/>
      <c r="E60" s="672"/>
      <c r="F60" s="672"/>
      <c r="G60" s="673"/>
      <c r="H60" s="243">
        <f>SUMIF(G21:G49,"KT",H21:H49)</f>
        <v>21.6</v>
      </c>
      <c r="I60" s="286">
        <f>SUMIF(G21:G49,"KT",I21:I49)</f>
        <v>21.6</v>
      </c>
      <c r="J60" s="283">
        <f t="shared" si="5"/>
        <v>0</v>
      </c>
      <c r="K60" s="84">
        <f>SUMIF(G21:G49,"KT",K21:K49)</f>
        <v>0</v>
      </c>
      <c r="L60" s="84">
        <f>SUMIF(G21:G49,"KT",L21:L49)</f>
        <v>0</v>
      </c>
    </row>
    <row r="61" spans="1:30" ht="17.25" customHeight="1" thickBot="1">
      <c r="A61" s="674" t="s">
        <v>16</v>
      </c>
      <c r="B61" s="675"/>
      <c r="C61" s="675"/>
      <c r="D61" s="675"/>
      <c r="E61" s="675"/>
      <c r="F61" s="675"/>
      <c r="G61" s="676"/>
      <c r="H61" s="245">
        <f>SUM(H53,H57)</f>
        <v>619.6</v>
      </c>
      <c r="I61" s="288">
        <f>SUM(I53,I57)</f>
        <v>619.6</v>
      </c>
      <c r="J61" s="289">
        <f t="shared" si="5"/>
        <v>0</v>
      </c>
      <c r="K61" s="86">
        <f>SUM(K53,K57)</f>
        <v>430.1</v>
      </c>
      <c r="L61" s="86">
        <f>SUM(L53,L57)</f>
        <v>430.1</v>
      </c>
    </row>
    <row r="62" spans="1:30">
      <c r="H62" s="22"/>
      <c r="I62" s="22"/>
      <c r="J62" s="22"/>
      <c r="K62" s="22"/>
      <c r="L62" s="22"/>
    </row>
    <row r="63" spans="1:30">
      <c r="F63" s="677" t="s">
        <v>83</v>
      </c>
      <c r="G63" s="677"/>
      <c r="H63" s="677"/>
      <c r="I63" s="677"/>
      <c r="J63" s="677"/>
      <c r="K63" s="677"/>
    </row>
    <row r="65" spans="1:17">
      <c r="A65" s="3"/>
      <c r="B65" s="3"/>
      <c r="C65" s="23"/>
      <c r="D65" s="3"/>
      <c r="E65" s="3"/>
      <c r="F65" s="3"/>
      <c r="G65" s="3"/>
      <c r="M65" s="3"/>
      <c r="N65" s="3"/>
      <c r="O65" s="3"/>
      <c r="P65" s="3"/>
      <c r="Q65" s="3"/>
    </row>
  </sheetData>
  <mergeCells count="77">
    <mergeCell ref="Q44:Q46"/>
    <mergeCell ref="A60:G60"/>
    <mergeCell ref="A61:G61"/>
    <mergeCell ref="F63:K63"/>
    <mergeCell ref="I7:I9"/>
    <mergeCell ref="J7:J9"/>
    <mergeCell ref="A57:G57"/>
    <mergeCell ref="A58:G58"/>
    <mergeCell ref="A59:G59"/>
    <mergeCell ref="F40:F43"/>
    <mergeCell ref="D30:D31"/>
    <mergeCell ref="E30:E31"/>
    <mergeCell ref="F30:F31"/>
    <mergeCell ref="A28:A29"/>
    <mergeCell ref="A21:A22"/>
    <mergeCell ref="B21:B22"/>
    <mergeCell ref="E33:E37"/>
    <mergeCell ref="D35:D37"/>
    <mergeCell ref="F35:F37"/>
    <mergeCell ref="C24:G24"/>
    <mergeCell ref="B25:G25"/>
    <mergeCell ref="B26:M26"/>
    <mergeCell ref="C27:M27"/>
    <mergeCell ref="B28:B29"/>
    <mergeCell ref="C28:C29"/>
    <mergeCell ref="E28:E29"/>
    <mergeCell ref="F28:F29"/>
    <mergeCell ref="D38:D39"/>
    <mergeCell ref="E38:E39"/>
    <mergeCell ref="F38:F39"/>
    <mergeCell ref="D40:D43"/>
    <mergeCell ref="E40:E43"/>
    <mergeCell ref="A54:G54"/>
    <mergeCell ref="A55:G55"/>
    <mergeCell ref="A56:G56"/>
    <mergeCell ref="C47:G47"/>
    <mergeCell ref="B48:G48"/>
    <mergeCell ref="B49:G49"/>
    <mergeCell ref="A51:G51"/>
    <mergeCell ref="A52:G52"/>
    <mergeCell ref="A53:G53"/>
    <mergeCell ref="F18:F20"/>
    <mergeCell ref="C21:C22"/>
    <mergeCell ref="D21:D22"/>
    <mergeCell ref="E21:E22"/>
    <mergeCell ref="F21:F22"/>
    <mergeCell ref="D14:D15"/>
    <mergeCell ref="M7:P7"/>
    <mergeCell ref="N8:P8"/>
    <mergeCell ref="L7:L9"/>
    <mergeCell ref="M8:M9"/>
    <mergeCell ref="K7:K9"/>
    <mergeCell ref="A10:M10"/>
    <mergeCell ref="A11:M11"/>
    <mergeCell ref="B12:M12"/>
    <mergeCell ref="C13:M13"/>
    <mergeCell ref="A18:A20"/>
    <mergeCell ref="B18:B20"/>
    <mergeCell ref="C18:C20"/>
    <mergeCell ref="D18:D20"/>
    <mergeCell ref="E18:E20"/>
    <mergeCell ref="D44:D45"/>
    <mergeCell ref="E44:E45"/>
    <mergeCell ref="F44:F45"/>
    <mergeCell ref="D3:M3"/>
    <mergeCell ref="A4:M4"/>
    <mergeCell ref="A5:M5"/>
    <mergeCell ref="A7:A9"/>
    <mergeCell ref="B7:B9"/>
    <mergeCell ref="C7:C9"/>
    <mergeCell ref="D7:D9"/>
    <mergeCell ref="E7:E9"/>
    <mergeCell ref="F7:F9"/>
    <mergeCell ref="D16:D17"/>
    <mergeCell ref="E16:E17"/>
    <mergeCell ref="G7:G9"/>
    <mergeCell ref="H7:H9"/>
  </mergeCells>
  <printOptions horizontalCentered="1"/>
  <pageMargins left="0.19685039370078741" right="0.19685039370078741" top="0.39370078740157483" bottom="0.39370078740157483" header="0" footer="0"/>
  <pageSetup paperSize="9" scale="79" orientation="landscape" r:id="rId1"/>
  <headerFooter alignWithMargins="0"/>
  <rowBreaks count="2" manualBreakCount="2">
    <brk id="29" max="16" man="1"/>
    <brk id="43" max="16"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72"/>
  <sheetViews>
    <sheetView tabSelected="1" zoomScaleNormal="100" zoomScaleSheetLayoutView="100" workbookViewId="0">
      <selection activeCell="W14" sqref="W14"/>
    </sheetView>
  </sheetViews>
  <sheetFormatPr defaultRowHeight="12.75"/>
  <cols>
    <col min="1" max="3" width="2.7109375" style="4" customWidth="1"/>
    <col min="4" max="4" width="32.42578125" style="4" customWidth="1"/>
    <col min="5" max="5" width="2.7109375" style="12" customWidth="1"/>
    <col min="6" max="6" width="3.140625" style="5" customWidth="1"/>
    <col min="7" max="7" width="7.7109375" style="6" customWidth="1"/>
    <col min="8" max="8" width="9.140625" style="4" customWidth="1"/>
    <col min="9" max="10" width="8.42578125" style="4" customWidth="1"/>
    <col min="11" max="11" width="36.85546875" style="4" customWidth="1"/>
    <col min="12" max="14" width="4.28515625" style="4" customWidth="1"/>
    <col min="15" max="30" width="9.140625" style="340"/>
    <col min="31" max="16384" width="9.140625" style="3"/>
  </cols>
  <sheetData>
    <row r="1" spans="1:30" s="109" customFormat="1" ht="30.75" customHeight="1">
      <c r="A1" s="107"/>
      <c r="B1" s="108"/>
      <c r="C1" s="178"/>
      <c r="E1" s="110"/>
      <c r="F1" s="111"/>
      <c r="G1" s="111"/>
      <c r="H1" s="112"/>
      <c r="I1" s="40"/>
      <c r="J1" s="40"/>
      <c r="K1" s="719" t="s">
        <v>139</v>
      </c>
      <c r="L1" s="719"/>
      <c r="M1" s="719"/>
      <c r="N1" s="720"/>
      <c r="O1" s="559"/>
      <c r="P1" s="559"/>
      <c r="Q1" s="559"/>
      <c r="R1" s="559"/>
      <c r="S1" s="559"/>
      <c r="T1" s="559"/>
      <c r="U1" s="559"/>
      <c r="V1" s="559"/>
      <c r="W1" s="559"/>
      <c r="X1" s="559"/>
      <c r="Y1" s="559"/>
      <c r="Z1" s="559"/>
      <c r="AA1" s="559"/>
      <c r="AB1" s="559"/>
      <c r="AC1" s="559"/>
      <c r="AD1" s="559"/>
    </row>
    <row r="2" spans="1:30" s="109" customFormat="1" ht="15.75" customHeight="1">
      <c r="A2" s="107"/>
      <c r="B2" s="108"/>
      <c r="C2" s="178"/>
      <c r="E2" s="110"/>
      <c r="F2" s="111"/>
      <c r="G2" s="111"/>
      <c r="H2" s="112"/>
      <c r="I2" s="40"/>
      <c r="J2" s="40"/>
      <c r="K2" s="563" t="s">
        <v>138</v>
      </c>
      <c r="L2" s="563"/>
      <c r="M2" s="563"/>
      <c r="N2" s="564"/>
      <c r="O2" s="559"/>
      <c r="P2" s="559"/>
      <c r="Q2" s="559"/>
      <c r="R2" s="559"/>
      <c r="S2" s="559"/>
      <c r="T2" s="559"/>
      <c r="U2" s="559"/>
      <c r="V2" s="559"/>
      <c r="W2" s="559"/>
      <c r="X2" s="559"/>
      <c r="Y2" s="559"/>
      <c r="Z2" s="559"/>
      <c r="AA2" s="559"/>
      <c r="AB2" s="559"/>
      <c r="AC2" s="559"/>
      <c r="AD2" s="559"/>
    </row>
    <row r="3" spans="1:30" s="109" customFormat="1" ht="11.25" customHeight="1">
      <c r="A3" s="107"/>
      <c r="B3" s="108"/>
      <c r="C3" s="178"/>
      <c r="E3" s="110"/>
      <c r="F3" s="111"/>
      <c r="G3" s="111"/>
      <c r="H3" s="112"/>
      <c r="I3" s="40"/>
      <c r="J3" s="40"/>
      <c r="K3" s="508"/>
      <c r="L3" s="508"/>
      <c r="M3" s="508"/>
      <c r="O3" s="559"/>
      <c r="P3" s="559"/>
      <c r="Q3" s="559"/>
      <c r="R3" s="559"/>
      <c r="S3" s="559"/>
      <c r="T3" s="559"/>
      <c r="U3" s="559"/>
      <c r="V3" s="559"/>
      <c r="W3" s="559"/>
      <c r="X3" s="559"/>
      <c r="Y3" s="559"/>
      <c r="Z3" s="559"/>
      <c r="AA3" s="559"/>
      <c r="AB3" s="559"/>
      <c r="AC3" s="559"/>
      <c r="AD3" s="559"/>
    </row>
    <row r="4" spans="1:30" s="71" customFormat="1" ht="11.25" customHeight="1">
      <c r="C4" s="171"/>
      <c r="K4" s="524"/>
      <c r="L4" s="525"/>
      <c r="M4" s="525"/>
      <c r="O4" s="560"/>
      <c r="P4" s="560"/>
      <c r="Q4" s="560"/>
      <c r="R4" s="560"/>
      <c r="S4" s="560"/>
      <c r="T4" s="560"/>
      <c r="U4" s="560"/>
      <c r="V4" s="560"/>
      <c r="W4" s="560"/>
      <c r="X4" s="560"/>
      <c r="Y4" s="560"/>
      <c r="Z4" s="560"/>
      <c r="AA4" s="560"/>
      <c r="AB4" s="560"/>
      <c r="AC4" s="560"/>
      <c r="AD4" s="560"/>
    </row>
    <row r="5" spans="1:30" s="4" customFormat="1" ht="15" customHeight="1">
      <c r="A5" s="521"/>
      <c r="B5" s="521"/>
      <c r="C5" s="172"/>
      <c r="D5" s="570" t="s">
        <v>137</v>
      </c>
      <c r="E5" s="570"/>
      <c r="F5" s="570"/>
      <c r="G5" s="570"/>
      <c r="H5" s="570"/>
      <c r="I5" s="570"/>
      <c r="J5" s="570"/>
      <c r="K5" s="570"/>
      <c r="L5" s="521"/>
      <c r="M5" s="521"/>
      <c r="O5" s="9"/>
      <c r="P5" s="9"/>
      <c r="Q5" s="9"/>
      <c r="R5" s="9"/>
      <c r="S5" s="9"/>
      <c r="T5" s="9"/>
      <c r="U5" s="9"/>
      <c r="V5" s="9"/>
      <c r="W5" s="9"/>
      <c r="X5" s="9"/>
      <c r="Y5" s="9"/>
      <c r="Z5" s="9"/>
      <c r="AA5" s="9"/>
      <c r="AB5" s="9"/>
      <c r="AC5" s="9"/>
      <c r="AD5" s="9"/>
    </row>
    <row r="6" spans="1:30" ht="15.75" customHeight="1">
      <c r="A6" s="571" t="s">
        <v>31</v>
      </c>
      <c r="B6" s="571"/>
      <c r="C6" s="571"/>
      <c r="D6" s="571"/>
      <c r="E6" s="571"/>
      <c r="F6" s="571"/>
      <c r="G6" s="571"/>
      <c r="H6" s="571"/>
      <c r="I6" s="571"/>
      <c r="J6" s="571"/>
      <c r="K6" s="571"/>
      <c r="L6" s="522"/>
      <c r="M6" s="522"/>
      <c r="N6" s="3"/>
    </row>
    <row r="7" spans="1:30" ht="16.5" customHeight="1">
      <c r="A7" s="572" t="s">
        <v>18</v>
      </c>
      <c r="B7" s="572"/>
      <c r="C7" s="572"/>
      <c r="D7" s="572"/>
      <c r="E7" s="572"/>
      <c r="F7" s="572"/>
      <c r="G7" s="572"/>
      <c r="H7" s="572"/>
      <c r="I7" s="572"/>
      <c r="J7" s="572"/>
      <c r="K7" s="572"/>
      <c r="L7" s="523"/>
      <c r="M7" s="523"/>
      <c r="N7" s="1"/>
    </row>
    <row r="8" spans="1:30" ht="15" customHeight="1" thickBot="1">
      <c r="C8" s="173"/>
      <c r="K8" s="526"/>
      <c r="L8" s="72" t="s">
        <v>46</v>
      </c>
      <c r="M8" s="104"/>
      <c r="N8" s="3"/>
    </row>
    <row r="9" spans="1:30" ht="36.75" customHeight="1">
      <c r="A9" s="701" t="s">
        <v>32</v>
      </c>
      <c r="B9" s="692" t="s">
        <v>0</v>
      </c>
      <c r="C9" s="692" t="s">
        <v>1</v>
      </c>
      <c r="D9" s="704" t="s">
        <v>12</v>
      </c>
      <c r="E9" s="692" t="s">
        <v>2</v>
      </c>
      <c r="F9" s="695" t="s">
        <v>3</v>
      </c>
      <c r="G9" s="698" t="s">
        <v>4</v>
      </c>
      <c r="H9" s="610" t="s">
        <v>97</v>
      </c>
      <c r="I9" s="610" t="s">
        <v>61</v>
      </c>
      <c r="J9" s="610" t="s">
        <v>94</v>
      </c>
      <c r="K9" s="607" t="s">
        <v>11</v>
      </c>
      <c r="L9" s="608"/>
      <c r="M9" s="608"/>
      <c r="N9" s="707"/>
    </row>
    <row r="10" spans="1:30" ht="21.75" customHeight="1">
      <c r="A10" s="702"/>
      <c r="B10" s="693"/>
      <c r="C10" s="693"/>
      <c r="D10" s="705"/>
      <c r="E10" s="693"/>
      <c r="F10" s="696"/>
      <c r="G10" s="699"/>
      <c r="H10" s="611"/>
      <c r="I10" s="611"/>
      <c r="J10" s="611"/>
      <c r="K10" s="613" t="s">
        <v>12</v>
      </c>
      <c r="L10" s="609" t="s">
        <v>42</v>
      </c>
      <c r="M10" s="609"/>
      <c r="N10" s="708"/>
    </row>
    <row r="11" spans="1:30" ht="54" customHeight="1" thickBot="1">
      <c r="A11" s="703"/>
      <c r="B11" s="694"/>
      <c r="C11" s="694"/>
      <c r="D11" s="706"/>
      <c r="E11" s="694"/>
      <c r="F11" s="697"/>
      <c r="G11" s="700"/>
      <c r="H11" s="612"/>
      <c r="I11" s="612"/>
      <c r="J11" s="612"/>
      <c r="K11" s="614"/>
      <c r="L11" s="57" t="s">
        <v>49</v>
      </c>
      <c r="M11" s="57" t="s">
        <v>60</v>
      </c>
      <c r="N11" s="58" t="s">
        <v>95</v>
      </c>
    </row>
    <row r="12" spans="1:30" s="11" customFormat="1" ht="15" customHeight="1">
      <c r="A12" s="615" t="s">
        <v>24</v>
      </c>
      <c r="B12" s="616"/>
      <c r="C12" s="616"/>
      <c r="D12" s="616"/>
      <c r="E12" s="616"/>
      <c r="F12" s="616"/>
      <c r="G12" s="616"/>
      <c r="H12" s="616"/>
      <c r="I12" s="616"/>
      <c r="J12" s="616"/>
      <c r="K12" s="616"/>
      <c r="L12" s="59"/>
      <c r="M12" s="59"/>
      <c r="N12" s="60"/>
      <c r="O12" s="561"/>
      <c r="P12" s="561"/>
      <c r="Q12" s="561"/>
      <c r="R12" s="561"/>
      <c r="S12" s="561"/>
      <c r="T12" s="561"/>
      <c r="U12" s="561"/>
      <c r="V12" s="561"/>
      <c r="W12" s="561"/>
      <c r="X12" s="561"/>
      <c r="Y12" s="561"/>
      <c r="Z12" s="561"/>
      <c r="AA12" s="561"/>
      <c r="AB12" s="561"/>
      <c r="AC12" s="561"/>
      <c r="AD12" s="561"/>
    </row>
    <row r="13" spans="1:30" s="11" customFormat="1" ht="14.25" customHeight="1">
      <c r="A13" s="617" t="s">
        <v>41</v>
      </c>
      <c r="B13" s="618"/>
      <c r="C13" s="618"/>
      <c r="D13" s="618"/>
      <c r="E13" s="618"/>
      <c r="F13" s="618"/>
      <c r="G13" s="618"/>
      <c r="H13" s="618"/>
      <c r="I13" s="618"/>
      <c r="J13" s="618"/>
      <c r="K13" s="618"/>
      <c r="L13" s="517"/>
      <c r="M13" s="517"/>
      <c r="N13" s="41"/>
      <c r="O13" s="561"/>
      <c r="P13" s="561"/>
      <c r="Q13" s="561"/>
      <c r="R13" s="561"/>
      <c r="S13" s="561"/>
      <c r="T13" s="561"/>
      <c r="U13" s="561"/>
      <c r="V13" s="561"/>
      <c r="W13" s="561"/>
      <c r="X13" s="561"/>
      <c r="Y13" s="561"/>
      <c r="Z13" s="561"/>
      <c r="AA13" s="561"/>
      <c r="AB13" s="561"/>
      <c r="AC13" s="561"/>
      <c r="AD13" s="561"/>
    </row>
    <row r="14" spans="1:30" ht="15.75" customHeight="1">
      <c r="A14" s="17" t="s">
        <v>5</v>
      </c>
      <c r="B14" s="619" t="s">
        <v>25</v>
      </c>
      <c r="C14" s="620"/>
      <c r="D14" s="620"/>
      <c r="E14" s="620"/>
      <c r="F14" s="620"/>
      <c r="G14" s="620"/>
      <c r="H14" s="620"/>
      <c r="I14" s="620"/>
      <c r="J14" s="620"/>
      <c r="K14" s="620"/>
      <c r="L14" s="518"/>
      <c r="M14" s="518"/>
      <c r="N14" s="42"/>
    </row>
    <row r="15" spans="1:30" ht="15" customHeight="1">
      <c r="A15" s="18" t="s">
        <v>5</v>
      </c>
      <c r="B15" s="16" t="s">
        <v>5</v>
      </c>
      <c r="C15" s="621" t="s">
        <v>26</v>
      </c>
      <c r="D15" s="622"/>
      <c r="E15" s="622"/>
      <c r="F15" s="622"/>
      <c r="G15" s="622"/>
      <c r="H15" s="622"/>
      <c r="I15" s="622"/>
      <c r="J15" s="622"/>
      <c r="K15" s="622"/>
      <c r="L15" s="519"/>
      <c r="M15" s="519"/>
      <c r="N15" s="43"/>
    </row>
    <row r="16" spans="1:30" ht="25.5" customHeight="1">
      <c r="A16" s="520" t="s">
        <v>5</v>
      </c>
      <c r="B16" s="513" t="s">
        <v>5</v>
      </c>
      <c r="C16" s="514" t="s">
        <v>5</v>
      </c>
      <c r="D16" s="324" t="s">
        <v>71</v>
      </c>
      <c r="E16" s="562" t="s">
        <v>134</v>
      </c>
      <c r="F16" s="325" t="s">
        <v>28</v>
      </c>
      <c r="G16" s="37" t="s">
        <v>22</v>
      </c>
      <c r="H16" s="30">
        <v>144.6</v>
      </c>
      <c r="I16" s="30">
        <v>164.7</v>
      </c>
      <c r="J16" s="30">
        <v>161.19999999999999</v>
      </c>
      <c r="K16" s="154"/>
      <c r="L16" s="148"/>
      <c r="M16" s="308"/>
      <c r="N16" s="25"/>
    </row>
    <row r="17" spans="1:30" ht="30.75" customHeight="1">
      <c r="A17" s="520"/>
      <c r="B17" s="513"/>
      <c r="C17" s="161"/>
      <c r="D17" s="688" t="s">
        <v>111</v>
      </c>
      <c r="E17" s="711" t="s">
        <v>108</v>
      </c>
      <c r="F17" s="362"/>
      <c r="G17" s="214"/>
      <c r="H17" s="132"/>
      <c r="I17" s="132"/>
      <c r="J17" s="132"/>
      <c r="K17" s="384" t="s">
        <v>144</v>
      </c>
      <c r="L17" s="385">
        <v>22</v>
      </c>
      <c r="M17" s="385">
        <v>25</v>
      </c>
      <c r="N17" s="452">
        <v>25</v>
      </c>
    </row>
    <row r="18" spans="1:30" ht="40.5" customHeight="1">
      <c r="A18" s="520"/>
      <c r="B18" s="513"/>
      <c r="C18" s="161"/>
      <c r="D18" s="650"/>
      <c r="E18" s="712"/>
      <c r="F18" s="511"/>
      <c r="G18" s="36"/>
      <c r="H18" s="31"/>
      <c r="I18" s="31"/>
      <c r="J18" s="31"/>
      <c r="K18" s="387" t="s">
        <v>128</v>
      </c>
      <c r="L18" s="383">
        <v>5</v>
      </c>
      <c r="M18" s="383">
        <v>5</v>
      </c>
      <c r="N18" s="453">
        <v>5</v>
      </c>
    </row>
    <row r="19" spans="1:30" ht="44.25" customHeight="1">
      <c r="A19" s="520"/>
      <c r="B19" s="513"/>
      <c r="C19" s="161"/>
      <c r="D19" s="650"/>
      <c r="E19" s="712"/>
      <c r="F19" s="511"/>
      <c r="G19" s="36"/>
      <c r="H19" s="31"/>
      <c r="I19" s="31"/>
      <c r="J19" s="31"/>
      <c r="K19" s="387" t="s">
        <v>145</v>
      </c>
      <c r="L19" s="383">
        <v>10</v>
      </c>
      <c r="M19" s="383">
        <v>10</v>
      </c>
      <c r="N19" s="453">
        <v>10</v>
      </c>
    </row>
    <row r="20" spans="1:30" ht="37.5" customHeight="1">
      <c r="A20" s="520"/>
      <c r="B20" s="513"/>
      <c r="C20" s="161"/>
      <c r="D20" s="650"/>
      <c r="E20" s="712"/>
      <c r="F20" s="511"/>
      <c r="G20" s="36"/>
      <c r="H20" s="31"/>
      <c r="I20" s="31"/>
      <c r="J20" s="31"/>
      <c r="K20" s="387" t="s">
        <v>129</v>
      </c>
      <c r="L20" s="383">
        <v>10</v>
      </c>
      <c r="M20" s="383">
        <v>10</v>
      </c>
      <c r="N20" s="453">
        <v>10</v>
      </c>
    </row>
    <row r="21" spans="1:30" ht="53.25" customHeight="1">
      <c r="A21" s="520"/>
      <c r="B21" s="513"/>
      <c r="C21" s="161"/>
      <c r="D21" s="710"/>
      <c r="E21" s="713"/>
      <c r="F21" s="511"/>
      <c r="G21" s="36"/>
      <c r="H21" s="31"/>
      <c r="I21" s="31"/>
      <c r="J21" s="31"/>
      <c r="K21" s="541" t="s">
        <v>109</v>
      </c>
      <c r="L21" s="544">
        <v>3</v>
      </c>
      <c r="M21" s="388">
        <v>5</v>
      </c>
      <c r="N21" s="454">
        <v>5</v>
      </c>
    </row>
    <row r="22" spans="1:30" ht="15.75" customHeight="1">
      <c r="A22" s="600"/>
      <c r="B22" s="601"/>
      <c r="C22" s="602"/>
      <c r="D22" s="603" t="s">
        <v>110</v>
      </c>
      <c r="E22" s="604" t="s">
        <v>133</v>
      </c>
      <c r="F22" s="709"/>
      <c r="G22" s="27"/>
      <c r="H22" s="31"/>
      <c r="I22" s="31"/>
      <c r="J22" s="31"/>
      <c r="K22" s="542" t="s">
        <v>116</v>
      </c>
      <c r="L22" s="159" t="s">
        <v>135</v>
      </c>
      <c r="M22" s="436" t="s">
        <v>135</v>
      </c>
      <c r="N22" s="106" t="s">
        <v>135</v>
      </c>
    </row>
    <row r="23" spans="1:30" ht="27" customHeight="1">
      <c r="A23" s="600"/>
      <c r="B23" s="601"/>
      <c r="C23" s="602"/>
      <c r="D23" s="603"/>
      <c r="E23" s="604"/>
      <c r="F23" s="709"/>
      <c r="G23" s="27"/>
      <c r="H23" s="31"/>
      <c r="I23" s="53"/>
      <c r="J23" s="31"/>
      <c r="K23" s="403" t="s">
        <v>112</v>
      </c>
      <c r="L23" s="389">
        <v>12</v>
      </c>
      <c r="M23" s="389">
        <v>12</v>
      </c>
      <c r="N23" s="455">
        <v>12</v>
      </c>
    </row>
    <row r="24" spans="1:30" ht="27.75" customHeight="1">
      <c r="A24" s="600"/>
      <c r="B24" s="601"/>
      <c r="C24" s="602"/>
      <c r="D24" s="603"/>
      <c r="E24" s="604"/>
      <c r="F24" s="709"/>
      <c r="G24" s="27"/>
      <c r="H24" s="31"/>
      <c r="I24" s="53"/>
      <c r="J24" s="31"/>
      <c r="K24" s="403" t="s">
        <v>122</v>
      </c>
      <c r="L24" s="389" t="s">
        <v>136</v>
      </c>
      <c r="M24" s="389" t="s">
        <v>136</v>
      </c>
      <c r="N24" s="455" t="s">
        <v>136</v>
      </c>
    </row>
    <row r="25" spans="1:30" ht="27" customHeight="1">
      <c r="A25" s="600"/>
      <c r="B25" s="601"/>
      <c r="C25" s="602"/>
      <c r="D25" s="603"/>
      <c r="E25" s="604"/>
      <c r="F25" s="709"/>
      <c r="G25" s="27"/>
      <c r="H25" s="31"/>
      <c r="I25" s="53"/>
      <c r="J25" s="31"/>
      <c r="K25" s="400" t="s">
        <v>115</v>
      </c>
      <c r="L25" s="401" t="s">
        <v>64</v>
      </c>
      <c r="M25" s="401" t="s">
        <v>64</v>
      </c>
      <c r="N25" s="456" t="s">
        <v>64</v>
      </c>
    </row>
    <row r="26" spans="1:30" ht="27" customHeight="1">
      <c r="A26" s="554"/>
      <c r="B26" s="555"/>
      <c r="C26" s="556"/>
      <c r="D26" s="557" t="s">
        <v>118</v>
      </c>
      <c r="E26" s="553"/>
      <c r="F26" s="558"/>
      <c r="G26" s="38"/>
      <c r="H26" s="31"/>
      <c r="I26" s="49"/>
      <c r="J26" s="31"/>
      <c r="K26" s="543" t="s">
        <v>140</v>
      </c>
      <c r="L26" s="395" t="s">
        <v>130</v>
      </c>
      <c r="M26" s="395" t="s">
        <v>28</v>
      </c>
      <c r="N26" s="362" t="s">
        <v>28</v>
      </c>
    </row>
    <row r="27" spans="1:30" ht="15" customHeight="1">
      <c r="A27" s="690"/>
      <c r="B27" s="691"/>
      <c r="C27" s="602"/>
      <c r="D27" s="624" t="s">
        <v>107</v>
      </c>
      <c r="E27" s="567"/>
      <c r="F27" s="714"/>
      <c r="G27" s="38"/>
      <c r="H27" s="31"/>
      <c r="I27" s="49"/>
      <c r="J27" s="31"/>
      <c r="K27" s="363" t="s">
        <v>106</v>
      </c>
      <c r="L27" s="364">
        <v>1</v>
      </c>
      <c r="M27" s="355"/>
      <c r="N27" s="353"/>
    </row>
    <row r="28" spans="1:30" ht="22.5" customHeight="1">
      <c r="A28" s="690"/>
      <c r="B28" s="691"/>
      <c r="C28" s="602"/>
      <c r="D28" s="603"/>
      <c r="E28" s="604"/>
      <c r="F28" s="709"/>
      <c r="G28" s="39"/>
      <c r="H28" s="30"/>
      <c r="I28" s="365"/>
      <c r="J28" s="366"/>
      <c r="K28" s="538"/>
      <c r="L28" s="539"/>
      <c r="M28" s="157"/>
      <c r="N28" s="540"/>
    </row>
    <row r="29" spans="1:30" s="23" customFormat="1" ht="15.75" customHeight="1" thickBot="1">
      <c r="A29" s="167"/>
      <c r="B29" s="168"/>
      <c r="C29" s="100"/>
      <c r="D29" s="180"/>
      <c r="E29" s="184"/>
      <c r="F29" s="185"/>
      <c r="G29" s="101" t="s">
        <v>6</v>
      </c>
      <c r="H29" s="63">
        <f>SUM(H16:H28)</f>
        <v>144.6</v>
      </c>
      <c r="I29" s="63">
        <f>SUM(I16:I28)</f>
        <v>164.7</v>
      </c>
      <c r="J29" s="63">
        <f>SUM(J16:J28)</f>
        <v>161.19999999999999</v>
      </c>
      <c r="K29" s="181"/>
      <c r="L29" s="182"/>
      <c r="M29" s="182"/>
      <c r="N29" s="183"/>
      <c r="O29" s="340"/>
      <c r="P29" s="340"/>
      <c r="Q29" s="340"/>
      <c r="R29" s="340"/>
      <c r="S29" s="340"/>
      <c r="T29" s="340"/>
      <c r="U29" s="340"/>
      <c r="V29" s="340"/>
      <c r="W29" s="340"/>
      <c r="X29" s="340"/>
      <c r="Y29" s="340"/>
      <c r="Z29" s="340"/>
      <c r="AA29" s="340"/>
      <c r="AB29" s="340"/>
      <c r="AC29" s="340"/>
      <c r="AD29" s="340"/>
    </row>
    <row r="30" spans="1:30" ht="14.25" customHeight="1" thickBot="1">
      <c r="A30" s="20" t="s">
        <v>5</v>
      </c>
      <c r="B30" s="7" t="s">
        <v>5</v>
      </c>
      <c r="C30" s="656" t="s">
        <v>8</v>
      </c>
      <c r="D30" s="656"/>
      <c r="E30" s="656"/>
      <c r="F30" s="656"/>
      <c r="G30" s="717"/>
      <c r="H30" s="33">
        <f t="shared" ref="H30:J31" si="0">H29</f>
        <v>144.6</v>
      </c>
      <c r="I30" s="50">
        <f t="shared" si="0"/>
        <v>164.7</v>
      </c>
      <c r="J30" s="33">
        <f t="shared" si="0"/>
        <v>161.19999999999999</v>
      </c>
      <c r="K30" s="536"/>
      <c r="L30" s="537"/>
      <c r="M30" s="537"/>
      <c r="N30" s="46"/>
    </row>
    <row r="31" spans="1:30" ht="14.25" customHeight="1" thickBot="1">
      <c r="A31" s="20" t="s">
        <v>5</v>
      </c>
      <c r="B31" s="637" t="s">
        <v>9</v>
      </c>
      <c r="C31" s="638"/>
      <c r="D31" s="638"/>
      <c r="E31" s="638"/>
      <c r="F31" s="638"/>
      <c r="G31" s="718"/>
      <c r="H31" s="34">
        <f t="shared" si="0"/>
        <v>144.6</v>
      </c>
      <c r="I31" s="51">
        <f t="shared" si="0"/>
        <v>164.7</v>
      </c>
      <c r="J31" s="34">
        <f t="shared" si="0"/>
        <v>161.19999999999999</v>
      </c>
      <c r="K31" s="528"/>
      <c r="L31" s="529"/>
      <c r="M31" s="529"/>
      <c r="N31" s="45"/>
    </row>
    <row r="32" spans="1:30" ht="15.75" customHeight="1" thickBot="1">
      <c r="A32" s="21" t="s">
        <v>7</v>
      </c>
      <c r="B32" s="657" t="s">
        <v>58</v>
      </c>
      <c r="C32" s="658"/>
      <c r="D32" s="658"/>
      <c r="E32" s="658"/>
      <c r="F32" s="658"/>
      <c r="G32" s="658"/>
      <c r="H32" s="658"/>
      <c r="I32" s="658"/>
      <c r="J32" s="658"/>
      <c r="K32" s="658"/>
      <c r="L32" s="515"/>
      <c r="M32" s="515"/>
      <c r="N32" s="48"/>
    </row>
    <row r="33" spans="1:30" ht="15.75" customHeight="1" thickBot="1">
      <c r="A33" s="19" t="s">
        <v>7</v>
      </c>
      <c r="B33" s="7" t="s">
        <v>5</v>
      </c>
      <c r="C33" s="659" t="s">
        <v>27</v>
      </c>
      <c r="D33" s="661"/>
      <c r="E33" s="661"/>
      <c r="F33" s="661"/>
      <c r="G33" s="661"/>
      <c r="H33" s="661"/>
      <c r="I33" s="661"/>
      <c r="J33" s="661"/>
      <c r="K33" s="661"/>
      <c r="L33" s="516"/>
      <c r="M33" s="516"/>
      <c r="N33" s="44"/>
    </row>
    <row r="34" spans="1:30" ht="15" customHeight="1">
      <c r="A34" s="689" t="s">
        <v>7</v>
      </c>
      <c r="B34" s="662" t="s">
        <v>5</v>
      </c>
      <c r="C34" s="663" t="s">
        <v>5</v>
      </c>
      <c r="D34" s="726" t="s">
        <v>53</v>
      </c>
      <c r="E34" s="665" t="s">
        <v>132</v>
      </c>
      <c r="F34" s="715" t="s">
        <v>28</v>
      </c>
      <c r="G34" s="207" t="s">
        <v>22</v>
      </c>
      <c r="H34" s="210">
        <v>159.5</v>
      </c>
      <c r="I34" s="210">
        <v>173.6</v>
      </c>
      <c r="J34" s="211">
        <v>173.6</v>
      </c>
      <c r="K34" s="545"/>
      <c r="L34" s="546"/>
      <c r="M34" s="546"/>
      <c r="N34" s="547"/>
    </row>
    <row r="35" spans="1:30" ht="15.75" customHeight="1">
      <c r="A35" s="690"/>
      <c r="B35" s="601"/>
      <c r="C35" s="664"/>
      <c r="D35" s="727"/>
      <c r="E35" s="604"/>
      <c r="F35" s="716"/>
      <c r="G35" s="548" t="s">
        <v>72</v>
      </c>
      <c r="H35" s="52">
        <v>39.9</v>
      </c>
      <c r="I35" s="52"/>
      <c r="J35" s="30"/>
      <c r="K35" s="549"/>
      <c r="L35" s="165"/>
      <c r="M35" s="165"/>
      <c r="N35" s="166"/>
    </row>
    <row r="36" spans="1:30" ht="34.5" customHeight="1">
      <c r="A36" s="690"/>
      <c r="B36" s="601"/>
      <c r="C36" s="664"/>
      <c r="D36" s="97" t="s">
        <v>40</v>
      </c>
      <c r="E36" s="666"/>
      <c r="F36" s="716"/>
      <c r="G36" s="193"/>
      <c r="H36" s="53"/>
      <c r="I36" s="53"/>
      <c r="J36" s="31"/>
      <c r="K36" s="406" t="s">
        <v>76</v>
      </c>
      <c r="L36" s="75">
        <v>1</v>
      </c>
      <c r="M36" s="75">
        <v>1</v>
      </c>
      <c r="N36" s="74">
        <v>1</v>
      </c>
    </row>
    <row r="37" spans="1:30" ht="25.5" customHeight="1">
      <c r="A37" s="512"/>
      <c r="B37" s="513"/>
      <c r="C37" s="174"/>
      <c r="D37" s="687" t="s">
        <v>119</v>
      </c>
      <c r="E37" s="567" t="s">
        <v>44</v>
      </c>
      <c r="F37" s="623"/>
      <c r="G37" s="38"/>
      <c r="H37" s="31"/>
      <c r="I37" s="53"/>
      <c r="J37" s="31"/>
      <c r="K37" s="722" t="s">
        <v>146</v>
      </c>
      <c r="L37" s="473">
        <v>120</v>
      </c>
      <c r="M37" s="473">
        <v>60</v>
      </c>
      <c r="N37" s="474">
        <v>60</v>
      </c>
    </row>
    <row r="38" spans="1:30" ht="29.25" customHeight="1">
      <c r="A38" s="512"/>
      <c r="B38" s="513"/>
      <c r="C38" s="174"/>
      <c r="D38" s="687"/>
      <c r="E38" s="604"/>
      <c r="F38" s="623"/>
      <c r="G38" s="38"/>
      <c r="H38" s="31"/>
      <c r="I38" s="53"/>
      <c r="J38" s="31"/>
      <c r="K38" s="723"/>
      <c r="L38" s="476"/>
      <c r="M38" s="476"/>
      <c r="N38" s="479"/>
    </row>
    <row r="39" spans="1:30" ht="25.5" customHeight="1">
      <c r="A39" s="512"/>
      <c r="B39" s="513"/>
      <c r="C39" s="174"/>
      <c r="D39" s="687"/>
      <c r="E39" s="604"/>
      <c r="F39" s="623"/>
      <c r="G39" s="38"/>
      <c r="H39" s="31"/>
      <c r="I39" s="53"/>
      <c r="J39" s="31"/>
      <c r="K39" s="550" t="s">
        <v>120</v>
      </c>
      <c r="L39" s="476">
        <v>1</v>
      </c>
      <c r="M39" s="476">
        <v>1</v>
      </c>
      <c r="N39" s="479">
        <v>1</v>
      </c>
    </row>
    <row r="40" spans="1:30" ht="37.5" customHeight="1">
      <c r="A40" s="512"/>
      <c r="B40" s="513"/>
      <c r="C40" s="174"/>
      <c r="D40" s="688"/>
      <c r="E40" s="604"/>
      <c r="F40" s="623"/>
      <c r="G40" s="39"/>
      <c r="H40" s="30"/>
      <c r="I40" s="52"/>
      <c r="J40" s="30"/>
      <c r="K40" s="551" t="s">
        <v>147</v>
      </c>
      <c r="L40" s="552">
        <v>12</v>
      </c>
      <c r="M40" s="552">
        <v>12</v>
      </c>
      <c r="N40" s="269">
        <v>12</v>
      </c>
    </row>
    <row r="41" spans="1:30" s="23" customFormat="1" ht="16.5" customHeight="1" thickBot="1">
      <c r="A41" s="167"/>
      <c r="B41" s="168"/>
      <c r="C41" s="100"/>
      <c r="D41" s="180"/>
      <c r="E41" s="184"/>
      <c r="F41" s="185"/>
      <c r="G41" s="101" t="s">
        <v>6</v>
      </c>
      <c r="H41" s="63">
        <f>SUM(H34:H40)</f>
        <v>199.4</v>
      </c>
      <c r="I41" s="63">
        <f t="shared" ref="I41:J41" si="1">SUM(I34:I40)</f>
        <v>173.6</v>
      </c>
      <c r="J41" s="63">
        <f t="shared" si="1"/>
        <v>173.6</v>
      </c>
      <c r="K41" s="181"/>
      <c r="L41" s="182"/>
      <c r="M41" s="182"/>
      <c r="N41" s="183"/>
      <c r="O41" s="340"/>
      <c r="P41" s="340"/>
      <c r="Q41" s="340"/>
      <c r="R41" s="340"/>
      <c r="S41" s="340"/>
      <c r="T41" s="340"/>
      <c r="U41" s="340"/>
      <c r="V41" s="340"/>
      <c r="W41" s="340"/>
      <c r="X41" s="340"/>
      <c r="Y41" s="340"/>
      <c r="Z41" s="340"/>
      <c r="AA41" s="340"/>
      <c r="AB41" s="340"/>
      <c r="AC41" s="340"/>
      <c r="AD41" s="340"/>
    </row>
    <row r="42" spans="1:30" ht="17.25" customHeight="1">
      <c r="A42" s="512" t="s">
        <v>7</v>
      </c>
      <c r="B42" s="513" t="s">
        <v>5</v>
      </c>
      <c r="C42" s="174" t="s">
        <v>7</v>
      </c>
      <c r="D42" s="496" t="s">
        <v>70</v>
      </c>
      <c r="E42" s="500" t="s">
        <v>134</v>
      </c>
      <c r="F42" s="527" t="s">
        <v>28</v>
      </c>
      <c r="G42" s="492" t="s">
        <v>22</v>
      </c>
      <c r="H42" s="494">
        <v>159</v>
      </c>
      <c r="I42" s="494">
        <v>189</v>
      </c>
      <c r="J42" s="494">
        <v>189</v>
      </c>
      <c r="K42" s="190"/>
      <c r="L42" s="191"/>
      <c r="M42" s="495"/>
      <c r="N42" s="314"/>
    </row>
    <row r="43" spans="1:30" ht="15" customHeight="1">
      <c r="A43" s="512"/>
      <c r="B43" s="513"/>
      <c r="C43" s="174"/>
      <c r="D43" s="497"/>
      <c r="E43" s="501"/>
      <c r="F43" s="498"/>
      <c r="G43" s="189" t="s">
        <v>72</v>
      </c>
      <c r="H43" s="103">
        <v>8.1999999999999993</v>
      </c>
      <c r="I43" s="102"/>
      <c r="J43" s="102"/>
      <c r="K43" s="505"/>
      <c r="L43" s="75"/>
      <c r="M43" s="506"/>
      <c r="N43" s="462"/>
    </row>
    <row r="44" spans="1:30" ht="13.5" customHeight="1">
      <c r="A44" s="512"/>
      <c r="B44" s="513"/>
      <c r="C44" s="99"/>
      <c r="D44" s="688" t="s">
        <v>131</v>
      </c>
      <c r="E44" s="502" t="s">
        <v>134</v>
      </c>
      <c r="F44" s="623"/>
      <c r="G44" s="130"/>
      <c r="H44" s="132"/>
      <c r="I44" s="131"/>
      <c r="J44" s="131"/>
      <c r="K44" s="535" t="s">
        <v>123</v>
      </c>
      <c r="L44" s="143">
        <v>1</v>
      </c>
      <c r="M44" s="311">
        <v>1</v>
      </c>
      <c r="N44" s="270">
        <v>1</v>
      </c>
    </row>
    <row r="45" spans="1:30" ht="14.25" customHeight="1">
      <c r="A45" s="512"/>
      <c r="B45" s="513"/>
      <c r="C45" s="99"/>
      <c r="D45" s="724"/>
      <c r="E45" s="503"/>
      <c r="F45" s="623"/>
      <c r="G45" s="27"/>
      <c r="H45" s="31"/>
      <c r="I45" s="53"/>
      <c r="J45" s="31"/>
      <c r="K45" s="163"/>
      <c r="L45" s="134"/>
      <c r="M45" s="311"/>
      <c r="N45" s="270"/>
    </row>
    <row r="46" spans="1:30" ht="29.25" customHeight="1">
      <c r="A46" s="512"/>
      <c r="B46" s="513"/>
      <c r="C46" s="99"/>
      <c r="D46" s="510" t="s">
        <v>54</v>
      </c>
      <c r="E46" s="504" t="s">
        <v>134</v>
      </c>
      <c r="F46" s="623"/>
      <c r="G46" s="27"/>
      <c r="H46" s="31"/>
      <c r="I46" s="135"/>
      <c r="J46" s="135"/>
      <c r="K46" s="466" t="s">
        <v>79</v>
      </c>
      <c r="L46" s="149">
        <v>7</v>
      </c>
      <c r="M46" s="313">
        <v>7</v>
      </c>
      <c r="N46" s="150">
        <v>7</v>
      </c>
    </row>
    <row r="47" spans="1:30" ht="26.25" customHeight="1">
      <c r="A47" s="512"/>
      <c r="B47" s="513"/>
      <c r="C47" s="99"/>
      <c r="D47" s="510"/>
      <c r="E47" s="499"/>
      <c r="F47" s="623"/>
      <c r="G47" s="27"/>
      <c r="H47" s="31"/>
      <c r="I47" s="53"/>
      <c r="J47" s="31"/>
      <c r="K47" s="80" t="s">
        <v>57</v>
      </c>
      <c r="L47" s="152" t="s">
        <v>63</v>
      </c>
      <c r="M47" s="152" t="s">
        <v>63</v>
      </c>
      <c r="N47" s="153" t="s">
        <v>63</v>
      </c>
    </row>
    <row r="48" spans="1:30" ht="27.75" customHeight="1">
      <c r="A48" s="512"/>
      <c r="B48" s="513"/>
      <c r="C48" s="99"/>
      <c r="D48" s="510"/>
      <c r="E48" s="499"/>
      <c r="F48" s="623"/>
      <c r="G48" s="27"/>
      <c r="H48" s="31"/>
      <c r="I48" s="53"/>
      <c r="J48" s="31"/>
      <c r="K48" s="203" t="s">
        <v>51</v>
      </c>
      <c r="L48" s="294">
        <v>3</v>
      </c>
      <c r="M48" s="294">
        <v>3</v>
      </c>
      <c r="N48" s="296">
        <v>3</v>
      </c>
    </row>
    <row r="49" spans="1:30" ht="19.5" customHeight="1">
      <c r="A49" s="512"/>
      <c r="B49" s="513"/>
      <c r="C49" s="99"/>
      <c r="D49" s="565" t="s">
        <v>124</v>
      </c>
      <c r="E49" s="567"/>
      <c r="F49" s="623"/>
      <c r="G49" s="27"/>
      <c r="H49" s="31"/>
      <c r="I49" s="53"/>
      <c r="J49" s="31"/>
      <c r="K49" s="535" t="s">
        <v>125</v>
      </c>
      <c r="L49" s="437"/>
      <c r="M49" s="310">
        <v>3</v>
      </c>
      <c r="N49" s="315">
        <v>3</v>
      </c>
    </row>
    <row r="50" spans="1:30" ht="23.25" customHeight="1">
      <c r="A50" s="512"/>
      <c r="B50" s="513"/>
      <c r="C50" s="99"/>
      <c r="D50" s="648"/>
      <c r="E50" s="649"/>
      <c r="F50" s="623"/>
      <c r="G50" s="189"/>
      <c r="H50" s="103"/>
      <c r="I50" s="103"/>
      <c r="J50" s="103"/>
      <c r="K50" s="163"/>
      <c r="L50" s="78"/>
      <c r="M50" s="312"/>
      <c r="N50" s="316"/>
    </row>
    <row r="51" spans="1:30" ht="37.5" customHeight="1">
      <c r="A51" s="512"/>
      <c r="B51" s="513"/>
      <c r="C51" s="99"/>
      <c r="D51" s="507" t="s">
        <v>77</v>
      </c>
      <c r="E51" s="530"/>
      <c r="F51" s="531"/>
      <c r="G51" s="300"/>
      <c r="H51" s="30"/>
      <c r="I51" s="52"/>
      <c r="J51" s="30"/>
      <c r="K51" s="535" t="s">
        <v>69</v>
      </c>
      <c r="L51" s="317">
        <v>1</v>
      </c>
      <c r="M51" s="429"/>
      <c r="N51" s="315"/>
    </row>
    <row r="52" spans="1:30" s="23" customFormat="1" ht="16.5" customHeight="1" thickBot="1">
      <c r="A52" s="167"/>
      <c r="B52" s="168"/>
      <c r="C52" s="100"/>
      <c r="D52" s="180"/>
      <c r="E52" s="184"/>
      <c r="F52" s="185"/>
      <c r="G52" s="101" t="s">
        <v>6</v>
      </c>
      <c r="H52" s="63">
        <f>SUM(H42:H51)</f>
        <v>167.2</v>
      </c>
      <c r="I52" s="63">
        <f t="shared" ref="I52:J52" si="2">SUM(I42:I51)</f>
        <v>189</v>
      </c>
      <c r="J52" s="63">
        <f t="shared" si="2"/>
        <v>189</v>
      </c>
      <c r="K52" s="181"/>
      <c r="L52" s="182"/>
      <c r="M52" s="182"/>
      <c r="N52" s="183"/>
      <c r="O52" s="340"/>
      <c r="P52" s="340"/>
      <c r="Q52" s="340"/>
      <c r="R52" s="340"/>
      <c r="S52" s="340"/>
      <c r="T52" s="340"/>
      <c r="U52" s="340"/>
      <c r="V52" s="340"/>
      <c r="W52" s="340"/>
      <c r="X52" s="340"/>
      <c r="Y52" s="340"/>
      <c r="Z52" s="340"/>
      <c r="AA52" s="340"/>
      <c r="AB52" s="340"/>
      <c r="AC52" s="340"/>
      <c r="AD52" s="340"/>
    </row>
    <row r="53" spans="1:30" ht="14.25" customHeight="1" thickBot="1">
      <c r="A53" s="169" t="s">
        <v>7</v>
      </c>
      <c r="B53" s="170" t="s">
        <v>5</v>
      </c>
      <c r="C53" s="635" t="s">
        <v>8</v>
      </c>
      <c r="D53" s="636"/>
      <c r="E53" s="636"/>
      <c r="F53" s="636"/>
      <c r="G53" s="636"/>
      <c r="H53" s="33">
        <f>H52+H41</f>
        <v>366.6</v>
      </c>
      <c r="I53" s="33">
        <f t="shared" ref="I53:J53" si="3">I52+I41</f>
        <v>362.6</v>
      </c>
      <c r="J53" s="33">
        <f t="shared" si="3"/>
        <v>362.6</v>
      </c>
      <c r="K53" s="79"/>
      <c r="L53" s="105"/>
      <c r="M53" s="105"/>
      <c r="N53" s="115"/>
    </row>
    <row r="54" spans="1:30" ht="14.25" customHeight="1" thickBot="1">
      <c r="A54" s="19" t="s">
        <v>7</v>
      </c>
      <c r="B54" s="637" t="s">
        <v>9</v>
      </c>
      <c r="C54" s="638"/>
      <c r="D54" s="638"/>
      <c r="E54" s="638"/>
      <c r="F54" s="638"/>
      <c r="G54" s="638"/>
      <c r="H54" s="34">
        <f t="shared" ref="H54:J54" si="4">H53</f>
        <v>366.6</v>
      </c>
      <c r="I54" s="34">
        <f t="shared" si="4"/>
        <v>362.6</v>
      </c>
      <c r="J54" s="34">
        <f t="shared" si="4"/>
        <v>362.6</v>
      </c>
      <c r="K54" s="528"/>
      <c r="L54" s="529"/>
      <c r="M54" s="529"/>
      <c r="N54" s="45"/>
    </row>
    <row r="55" spans="1:30" ht="14.25" customHeight="1" thickBot="1">
      <c r="A55" s="15" t="s">
        <v>5</v>
      </c>
      <c r="B55" s="639" t="s">
        <v>17</v>
      </c>
      <c r="C55" s="640"/>
      <c r="D55" s="640"/>
      <c r="E55" s="640"/>
      <c r="F55" s="640"/>
      <c r="G55" s="640"/>
      <c r="H55" s="35">
        <f>H54+H31</f>
        <v>511.2</v>
      </c>
      <c r="I55" s="35">
        <f>I54+I31</f>
        <v>527.29999999999995</v>
      </c>
      <c r="J55" s="35">
        <f>J54+J31</f>
        <v>523.79999999999995</v>
      </c>
      <c r="K55" s="533"/>
      <c r="L55" s="534"/>
      <c r="M55" s="534"/>
      <c r="N55" s="47"/>
    </row>
    <row r="56" spans="1:30" s="9" customFormat="1" ht="17.25" customHeight="1">
      <c r="A56" s="721"/>
      <c r="B56" s="721"/>
      <c r="C56" s="721"/>
      <c r="D56" s="721"/>
      <c r="E56" s="721"/>
      <c r="F56" s="721"/>
      <c r="G56" s="721"/>
      <c r="H56" s="721"/>
      <c r="I56" s="721"/>
      <c r="J56" s="721"/>
      <c r="K56" s="721"/>
      <c r="L56" s="532"/>
      <c r="M56" s="532"/>
      <c r="N56" s="532"/>
    </row>
    <row r="57" spans="1:30" s="10" customFormat="1" ht="14.25" customHeight="1" thickBot="1">
      <c r="A57" s="641" t="s">
        <v>13</v>
      </c>
      <c r="B57" s="641"/>
      <c r="C57" s="641"/>
      <c r="D57" s="641"/>
      <c r="E57" s="641"/>
      <c r="F57" s="641"/>
      <c r="G57" s="641"/>
      <c r="H57" s="98"/>
      <c r="I57" s="98"/>
      <c r="J57" s="98"/>
      <c r="K57" s="2"/>
      <c r="L57" s="2"/>
      <c r="M57" s="2"/>
      <c r="N57" s="2"/>
      <c r="O57" s="9"/>
      <c r="P57" s="9"/>
      <c r="Q57" s="9"/>
      <c r="R57" s="9"/>
      <c r="S57" s="9"/>
      <c r="T57" s="9"/>
      <c r="U57" s="9"/>
      <c r="V57" s="9"/>
      <c r="W57" s="9"/>
      <c r="X57" s="9"/>
      <c r="Y57" s="9"/>
      <c r="Z57" s="9"/>
      <c r="AA57" s="9"/>
      <c r="AB57" s="9"/>
      <c r="AC57" s="9"/>
      <c r="AD57" s="9"/>
    </row>
    <row r="58" spans="1:30" ht="54" customHeight="1" thickBot="1">
      <c r="A58" s="642" t="s">
        <v>10</v>
      </c>
      <c r="B58" s="643"/>
      <c r="C58" s="643"/>
      <c r="D58" s="643"/>
      <c r="E58" s="643"/>
      <c r="F58" s="643"/>
      <c r="G58" s="644"/>
      <c r="H58" s="509" t="s">
        <v>143</v>
      </c>
      <c r="I58" s="204" t="s">
        <v>61</v>
      </c>
      <c r="J58" s="204" t="s">
        <v>94</v>
      </c>
      <c r="K58" s="40"/>
    </row>
    <row r="59" spans="1:30" ht="16.5" customHeight="1">
      <c r="A59" s="645" t="s">
        <v>14</v>
      </c>
      <c r="B59" s="646"/>
      <c r="C59" s="646"/>
      <c r="D59" s="646"/>
      <c r="E59" s="646"/>
      <c r="F59" s="646"/>
      <c r="G59" s="647"/>
      <c r="H59" s="83">
        <f>SUM(H60:H62)</f>
        <v>511.2</v>
      </c>
      <c r="I59" s="83">
        <f t="shared" ref="I59:J59" si="5">SUM(I60:I62)</f>
        <v>527.29999999999995</v>
      </c>
      <c r="J59" s="83">
        <f t="shared" si="5"/>
        <v>523.79999999999995</v>
      </c>
    </row>
    <row r="60" spans="1:30" ht="14.25" customHeight="1">
      <c r="A60" s="626" t="s">
        <v>19</v>
      </c>
      <c r="B60" s="627"/>
      <c r="C60" s="627"/>
      <c r="D60" s="627"/>
      <c r="E60" s="627"/>
      <c r="F60" s="627"/>
      <c r="G60" s="628"/>
      <c r="H60" s="304">
        <f>SUMIF(G13:G55,"SB",H13:H55)</f>
        <v>463.1</v>
      </c>
      <c r="I60" s="84">
        <f>SUMIF(G13:G55,"SB",I13:I55)</f>
        <v>527.29999999999995</v>
      </c>
      <c r="J60" s="84">
        <f>SUMIF(G13:G55,"SB",J13:J55)</f>
        <v>523.79999999999995</v>
      </c>
    </row>
    <row r="61" spans="1:30" ht="14.25" customHeight="1">
      <c r="A61" s="629" t="s">
        <v>20</v>
      </c>
      <c r="B61" s="630"/>
      <c r="C61" s="630"/>
      <c r="D61" s="630"/>
      <c r="E61" s="630"/>
      <c r="F61" s="630"/>
      <c r="G61" s="631"/>
      <c r="H61" s="84">
        <f>SUMIF(G27:G55,"SB(P)",H27:H55)</f>
        <v>0</v>
      </c>
      <c r="I61" s="84">
        <f>SUMIF(G27:G55,"SB(P)",I27:I55)</f>
        <v>0</v>
      </c>
      <c r="J61" s="84">
        <f>SUMIF(G27:G55,"SB(P)",J27:J55)</f>
        <v>0</v>
      </c>
      <c r="K61" s="40"/>
    </row>
    <row r="62" spans="1:30" ht="14.25" customHeight="1">
      <c r="A62" s="728" t="s">
        <v>72</v>
      </c>
      <c r="B62" s="729"/>
      <c r="C62" s="729"/>
      <c r="D62" s="729"/>
      <c r="E62" s="729"/>
      <c r="F62" s="729"/>
      <c r="G62" s="730"/>
      <c r="H62" s="305">
        <f>SUMIF(G13:G55,"SB(L)",H13:H55)</f>
        <v>48.1</v>
      </c>
      <c r="I62" s="305">
        <f>SUMIF(G13:G55,"SB(L)",I13:I55)</f>
        <v>0</v>
      </c>
      <c r="J62" s="194">
        <f>SUMIF(G13:G55,"SB(L)",J13:J55)</f>
        <v>0</v>
      </c>
      <c r="K62" s="40"/>
    </row>
    <row r="63" spans="1:30" ht="14.25" customHeight="1">
      <c r="A63" s="684" t="s">
        <v>15</v>
      </c>
      <c r="B63" s="685"/>
      <c r="C63" s="685"/>
      <c r="D63" s="685"/>
      <c r="E63" s="685"/>
      <c r="F63" s="685"/>
      <c r="G63" s="686"/>
      <c r="H63" s="85">
        <f>SUM(H64:H66)</f>
        <v>0</v>
      </c>
      <c r="I63" s="85">
        <f>SUM(I64:I66)</f>
        <v>0</v>
      </c>
      <c r="J63" s="85">
        <f>SUM(J64:J66)</f>
        <v>0</v>
      </c>
    </row>
    <row r="64" spans="1:30" ht="14.25" customHeight="1">
      <c r="A64" s="671" t="s">
        <v>21</v>
      </c>
      <c r="B64" s="672"/>
      <c r="C64" s="672"/>
      <c r="D64" s="672"/>
      <c r="E64" s="672"/>
      <c r="F64" s="672"/>
      <c r="G64" s="673"/>
      <c r="H64" s="84">
        <f>SUMIF(G27:G55,"ES",H27:H55)</f>
        <v>0</v>
      </c>
      <c r="I64" s="84">
        <f>SUMIF(G27:G55,"ES",I27:I55)</f>
        <v>0</v>
      </c>
      <c r="J64" s="84">
        <f>SUMIF(G27:G55,"ES",J27:J55)</f>
        <v>0</v>
      </c>
    </row>
    <row r="65" spans="1:30" ht="14.25" customHeight="1">
      <c r="A65" s="671" t="s">
        <v>37</v>
      </c>
      <c r="B65" s="672"/>
      <c r="C65" s="672"/>
      <c r="D65" s="672"/>
      <c r="E65" s="672"/>
      <c r="F65" s="672"/>
      <c r="G65" s="673"/>
      <c r="H65" s="84">
        <f>SUMIF(G27:G55,"KVJUD",H27:H55)</f>
        <v>0</v>
      </c>
      <c r="I65" s="84">
        <f>SUMIF(G27:G55,"KVJUD",I27:I55)</f>
        <v>0</v>
      </c>
      <c r="J65" s="84">
        <f>SUMIF(G27:G55,"KVJUD",J27:J55)</f>
        <v>0</v>
      </c>
    </row>
    <row r="66" spans="1:30" ht="14.25" customHeight="1">
      <c r="A66" s="671" t="s">
        <v>36</v>
      </c>
      <c r="B66" s="672"/>
      <c r="C66" s="672"/>
      <c r="D66" s="672"/>
      <c r="E66" s="672"/>
      <c r="F66" s="672"/>
      <c r="G66" s="673"/>
      <c r="H66" s="84">
        <f>SUMIF(G27:G55,"KT",H27:H55)</f>
        <v>0</v>
      </c>
      <c r="I66" s="84">
        <f>SUMIF(G27:G55,"KT",I27:I55)</f>
        <v>0</v>
      </c>
      <c r="J66" s="84">
        <f>SUMIF(G27:G55,"KT",J27:J55)</f>
        <v>0</v>
      </c>
    </row>
    <row r="67" spans="1:30" ht="17.25" customHeight="1" thickBot="1">
      <c r="A67" s="674" t="s">
        <v>16</v>
      </c>
      <c r="B67" s="675"/>
      <c r="C67" s="675"/>
      <c r="D67" s="675"/>
      <c r="E67" s="675"/>
      <c r="F67" s="675"/>
      <c r="G67" s="676"/>
      <c r="H67" s="86">
        <f>SUM(H59,H63)</f>
        <v>511.2</v>
      </c>
      <c r="I67" s="86">
        <f>SUM(I59,I63)</f>
        <v>527.29999999999995</v>
      </c>
      <c r="J67" s="86">
        <f>SUM(J59,J63)</f>
        <v>523.79999999999995</v>
      </c>
    </row>
    <row r="68" spans="1:30">
      <c r="H68" s="22"/>
      <c r="I68" s="22"/>
      <c r="J68" s="22"/>
    </row>
    <row r="69" spans="1:30">
      <c r="E69" s="725" t="s">
        <v>142</v>
      </c>
      <c r="F69" s="725"/>
      <c r="G69" s="725"/>
      <c r="H69" s="725"/>
      <c r="I69" s="725"/>
      <c r="J69" s="725"/>
    </row>
    <row r="71" spans="1:30">
      <c r="A71" s="3"/>
      <c r="B71" s="3"/>
      <c r="C71" s="3"/>
      <c r="D71" s="3"/>
      <c r="E71" s="3"/>
      <c r="F71" s="3"/>
      <c r="G71" s="3"/>
      <c r="K71" s="3"/>
      <c r="L71" s="3"/>
      <c r="M71" s="3"/>
      <c r="N71" s="3"/>
    </row>
    <row r="72" spans="1:30" s="4" customFormat="1">
      <c r="E72" s="12"/>
      <c r="F72" s="5"/>
      <c r="G72" s="6"/>
      <c r="H72" s="40"/>
      <c r="O72" s="340"/>
      <c r="P72" s="340"/>
      <c r="Q72" s="340"/>
      <c r="R72" s="340"/>
      <c r="S72" s="340"/>
      <c r="T72" s="340"/>
      <c r="U72" s="340"/>
      <c r="V72" s="340"/>
      <c r="W72" s="340"/>
      <c r="X72" s="340"/>
      <c r="Y72" s="340"/>
      <c r="Z72" s="340"/>
      <c r="AA72" s="340"/>
      <c r="AB72" s="340"/>
      <c r="AC72" s="340"/>
      <c r="AD72" s="9"/>
    </row>
  </sheetData>
  <mergeCells count="71">
    <mergeCell ref="E69:J69"/>
    <mergeCell ref="D34:D35"/>
    <mergeCell ref="A63:G63"/>
    <mergeCell ref="A64:G64"/>
    <mergeCell ref="A65:G65"/>
    <mergeCell ref="A66:G66"/>
    <mergeCell ref="A67:G67"/>
    <mergeCell ref="A58:G58"/>
    <mergeCell ref="A59:G59"/>
    <mergeCell ref="A60:G60"/>
    <mergeCell ref="A61:G61"/>
    <mergeCell ref="A62:G62"/>
    <mergeCell ref="D37:D40"/>
    <mergeCell ref="E37:E40"/>
    <mergeCell ref="F37:F40"/>
    <mergeCell ref="D5:K5"/>
    <mergeCell ref="A6:K6"/>
    <mergeCell ref="A7:K7"/>
    <mergeCell ref="K1:N1"/>
    <mergeCell ref="A57:G57"/>
    <mergeCell ref="B54:G54"/>
    <mergeCell ref="B55:G55"/>
    <mergeCell ref="A56:K56"/>
    <mergeCell ref="C53:G53"/>
    <mergeCell ref="D49:D50"/>
    <mergeCell ref="E49:E50"/>
    <mergeCell ref="F49:F50"/>
    <mergeCell ref="K37:K38"/>
    <mergeCell ref="D44:D45"/>
    <mergeCell ref="F44:F45"/>
    <mergeCell ref="F46:F48"/>
    <mergeCell ref="F27:F28"/>
    <mergeCell ref="A34:A36"/>
    <mergeCell ref="B34:B36"/>
    <mergeCell ref="C34:C36"/>
    <mergeCell ref="E34:E36"/>
    <mergeCell ref="F34:F36"/>
    <mergeCell ref="A27:A28"/>
    <mergeCell ref="B27:B28"/>
    <mergeCell ref="C27:C28"/>
    <mergeCell ref="D27:D28"/>
    <mergeCell ref="E27:E28"/>
    <mergeCell ref="C30:G30"/>
    <mergeCell ref="B31:G31"/>
    <mergeCell ref="B32:K32"/>
    <mergeCell ref="C33:K33"/>
    <mergeCell ref="A13:K13"/>
    <mergeCell ref="B14:K14"/>
    <mergeCell ref="C15:K15"/>
    <mergeCell ref="D17:D21"/>
    <mergeCell ref="E17:E21"/>
    <mergeCell ref="F22:F25"/>
    <mergeCell ref="A22:A25"/>
    <mergeCell ref="B22:B25"/>
    <mergeCell ref="C22:C25"/>
    <mergeCell ref="D22:D25"/>
    <mergeCell ref="E22:E25"/>
    <mergeCell ref="A12:K12"/>
    <mergeCell ref="E9:E11"/>
    <mergeCell ref="F9:F11"/>
    <mergeCell ref="G9:G11"/>
    <mergeCell ref="H9:H11"/>
    <mergeCell ref="A9:A11"/>
    <mergeCell ref="B9:B11"/>
    <mergeCell ref="C9:C11"/>
    <mergeCell ref="D9:D11"/>
    <mergeCell ref="I9:I11"/>
    <mergeCell ref="J9:J11"/>
    <mergeCell ref="K9:N9"/>
    <mergeCell ref="K10:K11"/>
    <mergeCell ref="L10:N10"/>
  </mergeCells>
  <printOptions horizontalCentered="1"/>
  <pageMargins left="0.39370078740157483" right="0.19685039370078741" top="0.39370078740157483" bottom="0.19685039370078741" header="0" footer="0"/>
  <pageSetup paperSize="9" scale="76" orientation="portrait" r:id="rId1"/>
  <headerFooter alignWithMargins="0"/>
  <rowBreaks count="1" manualBreakCount="1">
    <brk id="41" max="13" man="1"/>
  </row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81"/>
  <sheetViews>
    <sheetView zoomScaleNormal="100" zoomScaleSheetLayoutView="100" workbookViewId="0">
      <selection activeCell="Z13" sqref="Z13"/>
    </sheetView>
  </sheetViews>
  <sheetFormatPr defaultRowHeight="12.75"/>
  <cols>
    <col min="1" max="4" width="2.7109375" style="4" customWidth="1"/>
    <col min="5" max="5" width="32.42578125" style="4" customWidth="1"/>
    <col min="6" max="6" width="2.7109375" style="12" customWidth="1"/>
    <col min="7" max="7" width="3.140625" style="5" customWidth="1"/>
    <col min="8" max="8" width="11" style="5" customWidth="1"/>
    <col min="9" max="9" width="7.7109375" style="6" customWidth="1"/>
    <col min="10" max="13" width="8.42578125" style="4" customWidth="1"/>
    <col min="14" max="14" width="30.7109375" style="4" customWidth="1"/>
    <col min="15" max="18" width="4.28515625" style="4" customWidth="1"/>
    <col min="19" max="16384" width="9.140625" style="3"/>
  </cols>
  <sheetData>
    <row r="1" spans="1:18" s="71" customFormat="1" ht="14.25" customHeight="1">
      <c r="N1" s="782" t="s">
        <v>50</v>
      </c>
      <c r="O1" s="783"/>
      <c r="P1" s="783"/>
      <c r="Q1" s="783"/>
      <c r="R1" s="783"/>
    </row>
    <row r="2" spans="1:18" s="4" customFormat="1" ht="15" customHeight="1">
      <c r="A2" s="341"/>
      <c r="B2" s="341"/>
      <c r="C2" s="341"/>
      <c r="D2" s="341"/>
      <c r="E2" s="570" t="s">
        <v>93</v>
      </c>
      <c r="F2" s="570"/>
      <c r="G2" s="570"/>
      <c r="H2" s="570"/>
      <c r="I2" s="570"/>
      <c r="J2" s="570"/>
      <c r="K2" s="570"/>
      <c r="L2" s="570"/>
      <c r="M2" s="570"/>
      <c r="N2" s="570"/>
      <c r="O2" s="341"/>
      <c r="P2" s="341"/>
      <c r="Q2" s="341"/>
      <c r="R2" s="341"/>
    </row>
    <row r="3" spans="1:18" ht="15.75" customHeight="1">
      <c r="A3" s="571" t="s">
        <v>31</v>
      </c>
      <c r="B3" s="571"/>
      <c r="C3" s="571"/>
      <c r="D3" s="571"/>
      <c r="E3" s="571"/>
      <c r="F3" s="571"/>
      <c r="G3" s="571"/>
      <c r="H3" s="571"/>
      <c r="I3" s="571"/>
      <c r="J3" s="571"/>
      <c r="K3" s="571"/>
      <c r="L3" s="571"/>
      <c r="M3" s="571"/>
      <c r="N3" s="571"/>
      <c r="O3" s="571"/>
      <c r="P3" s="342"/>
      <c r="Q3" s="342"/>
      <c r="R3" s="342"/>
    </row>
    <row r="4" spans="1:18" ht="16.5" customHeight="1">
      <c r="A4" s="572" t="s">
        <v>18</v>
      </c>
      <c r="B4" s="572"/>
      <c r="C4" s="572"/>
      <c r="D4" s="572"/>
      <c r="E4" s="572"/>
      <c r="F4" s="572"/>
      <c r="G4" s="572"/>
      <c r="H4" s="572"/>
      <c r="I4" s="572"/>
      <c r="J4" s="572"/>
      <c r="K4" s="572"/>
      <c r="L4" s="572"/>
      <c r="M4" s="572"/>
      <c r="N4" s="572"/>
      <c r="O4" s="572"/>
      <c r="P4" s="343"/>
      <c r="Q4" s="343"/>
      <c r="R4" s="343"/>
    </row>
    <row r="5" spans="1:18" ht="15" customHeight="1" thickBot="1">
      <c r="N5" s="784"/>
      <c r="O5" s="785"/>
      <c r="P5" s="104"/>
      <c r="Q5" s="72" t="s">
        <v>46</v>
      </c>
      <c r="R5" s="104"/>
    </row>
    <row r="6" spans="1:18" ht="36.75" customHeight="1">
      <c r="A6" s="701" t="s">
        <v>32</v>
      </c>
      <c r="B6" s="692" t="s">
        <v>0</v>
      </c>
      <c r="C6" s="692" t="s">
        <v>1</v>
      </c>
      <c r="D6" s="692" t="s">
        <v>33</v>
      </c>
      <c r="E6" s="704" t="s">
        <v>12</v>
      </c>
      <c r="F6" s="692" t="s">
        <v>2</v>
      </c>
      <c r="G6" s="695" t="s">
        <v>3</v>
      </c>
      <c r="H6" s="779" t="s">
        <v>34</v>
      </c>
      <c r="I6" s="698" t="s">
        <v>4</v>
      </c>
      <c r="J6" s="610" t="s">
        <v>98</v>
      </c>
      <c r="K6" s="610" t="s">
        <v>97</v>
      </c>
      <c r="L6" s="610" t="s">
        <v>61</v>
      </c>
      <c r="M6" s="610" t="s">
        <v>94</v>
      </c>
      <c r="N6" s="607" t="s">
        <v>11</v>
      </c>
      <c r="O6" s="608"/>
      <c r="P6" s="608"/>
      <c r="Q6" s="608"/>
      <c r="R6" s="707"/>
    </row>
    <row r="7" spans="1:18" ht="21.75" customHeight="1">
      <c r="A7" s="702"/>
      <c r="B7" s="693"/>
      <c r="C7" s="693"/>
      <c r="D7" s="693"/>
      <c r="E7" s="705"/>
      <c r="F7" s="693"/>
      <c r="G7" s="696"/>
      <c r="H7" s="780"/>
      <c r="I7" s="699"/>
      <c r="J7" s="611"/>
      <c r="K7" s="611"/>
      <c r="L7" s="611"/>
      <c r="M7" s="611"/>
      <c r="N7" s="613" t="s">
        <v>12</v>
      </c>
      <c r="O7" s="786" t="s">
        <v>42</v>
      </c>
      <c r="P7" s="609"/>
      <c r="Q7" s="609"/>
      <c r="R7" s="708"/>
    </row>
    <row r="8" spans="1:18" ht="65.25" customHeight="1" thickBot="1">
      <c r="A8" s="703"/>
      <c r="B8" s="694"/>
      <c r="C8" s="694"/>
      <c r="D8" s="694"/>
      <c r="E8" s="706"/>
      <c r="F8" s="694"/>
      <c r="G8" s="697"/>
      <c r="H8" s="781"/>
      <c r="I8" s="700"/>
      <c r="J8" s="612"/>
      <c r="K8" s="612"/>
      <c r="L8" s="612"/>
      <c r="M8" s="612"/>
      <c r="N8" s="614"/>
      <c r="O8" s="57" t="s">
        <v>48</v>
      </c>
      <c r="P8" s="57" t="s">
        <v>49</v>
      </c>
      <c r="Q8" s="57" t="s">
        <v>60</v>
      </c>
      <c r="R8" s="58" t="s">
        <v>95</v>
      </c>
    </row>
    <row r="9" spans="1:18" s="11" customFormat="1" ht="15" customHeight="1">
      <c r="A9" s="615" t="s">
        <v>24</v>
      </c>
      <c r="B9" s="616"/>
      <c r="C9" s="616"/>
      <c r="D9" s="616"/>
      <c r="E9" s="616"/>
      <c r="F9" s="616"/>
      <c r="G9" s="616"/>
      <c r="H9" s="616"/>
      <c r="I9" s="616"/>
      <c r="J9" s="616"/>
      <c r="K9" s="616"/>
      <c r="L9" s="616"/>
      <c r="M9" s="616"/>
      <c r="N9" s="616"/>
      <c r="O9" s="616"/>
      <c r="P9" s="59"/>
      <c r="Q9" s="59"/>
      <c r="R9" s="60"/>
    </row>
    <row r="10" spans="1:18" s="11" customFormat="1" ht="14.25" customHeight="1">
      <c r="A10" s="617" t="s">
        <v>41</v>
      </c>
      <c r="B10" s="618"/>
      <c r="C10" s="618"/>
      <c r="D10" s="618"/>
      <c r="E10" s="618"/>
      <c r="F10" s="618"/>
      <c r="G10" s="618"/>
      <c r="H10" s="618"/>
      <c r="I10" s="618"/>
      <c r="J10" s="618"/>
      <c r="K10" s="618"/>
      <c r="L10" s="618"/>
      <c r="M10" s="618"/>
      <c r="N10" s="618"/>
      <c r="O10" s="618"/>
      <c r="P10" s="443"/>
      <c r="Q10" s="443"/>
      <c r="R10" s="41"/>
    </row>
    <row r="11" spans="1:18" ht="15.75" customHeight="1">
      <c r="A11" s="17" t="s">
        <v>5</v>
      </c>
      <c r="B11" s="619" t="s">
        <v>25</v>
      </c>
      <c r="C11" s="620"/>
      <c r="D11" s="620"/>
      <c r="E11" s="620"/>
      <c r="F11" s="620"/>
      <c r="G11" s="620"/>
      <c r="H11" s="620"/>
      <c r="I11" s="620"/>
      <c r="J11" s="620"/>
      <c r="K11" s="620"/>
      <c r="L11" s="620"/>
      <c r="M11" s="620"/>
      <c r="N11" s="620"/>
      <c r="O11" s="620"/>
      <c r="P11" s="444"/>
      <c r="Q11" s="444"/>
      <c r="R11" s="42"/>
    </row>
    <row r="12" spans="1:18" ht="15" customHeight="1">
      <c r="A12" s="18" t="s">
        <v>5</v>
      </c>
      <c r="B12" s="16" t="s">
        <v>5</v>
      </c>
      <c r="C12" s="621" t="s">
        <v>26</v>
      </c>
      <c r="D12" s="622"/>
      <c r="E12" s="622"/>
      <c r="F12" s="622"/>
      <c r="G12" s="622"/>
      <c r="H12" s="622"/>
      <c r="I12" s="622"/>
      <c r="J12" s="622"/>
      <c r="K12" s="622"/>
      <c r="L12" s="622"/>
      <c r="M12" s="622"/>
      <c r="N12" s="622"/>
      <c r="O12" s="622"/>
      <c r="P12" s="445"/>
      <c r="Q12" s="445"/>
      <c r="R12" s="43"/>
    </row>
    <row r="13" spans="1:18" ht="25.5" customHeight="1">
      <c r="A13" s="446" t="s">
        <v>5</v>
      </c>
      <c r="B13" s="441" t="s">
        <v>5</v>
      </c>
      <c r="C13" s="448" t="s">
        <v>5</v>
      </c>
      <c r="D13" s="449"/>
      <c r="E13" s="324" t="s">
        <v>71</v>
      </c>
      <c r="F13" s="491" t="s">
        <v>134</v>
      </c>
      <c r="G13" s="325" t="s">
        <v>28</v>
      </c>
      <c r="H13" s="322"/>
      <c r="I13" s="37"/>
      <c r="J13" s="52"/>
      <c r="K13" s="30"/>
      <c r="L13" s="30"/>
      <c r="M13" s="30"/>
      <c r="N13" s="154"/>
      <c r="O13" s="81"/>
      <c r="P13" s="148"/>
      <c r="Q13" s="308"/>
      <c r="R13" s="25"/>
    </row>
    <row r="14" spans="1:18" ht="41.25" customHeight="1">
      <c r="A14" s="446"/>
      <c r="B14" s="441"/>
      <c r="C14" s="213"/>
      <c r="D14" s="77" t="s">
        <v>5</v>
      </c>
      <c r="E14" s="688" t="s">
        <v>111</v>
      </c>
      <c r="F14" s="711" t="s">
        <v>108</v>
      </c>
      <c r="G14" s="362"/>
      <c r="H14" s="776" t="s">
        <v>99</v>
      </c>
      <c r="I14" s="214" t="s">
        <v>22</v>
      </c>
      <c r="J14" s="131">
        <v>16</v>
      </c>
      <c r="K14" s="132">
        <f>39.5-1.4</f>
        <v>38.1</v>
      </c>
      <c r="L14" s="132">
        <v>39.5</v>
      </c>
      <c r="M14" s="132">
        <v>39.5</v>
      </c>
      <c r="N14" s="384" t="s">
        <v>114</v>
      </c>
      <c r="O14" s="385"/>
      <c r="P14" s="385">
        <v>22</v>
      </c>
      <c r="Q14" s="385">
        <v>25</v>
      </c>
      <c r="R14" s="452">
        <v>25</v>
      </c>
    </row>
    <row r="15" spans="1:18" ht="51" customHeight="1">
      <c r="A15" s="446"/>
      <c r="B15" s="441"/>
      <c r="C15" s="213"/>
      <c r="D15" s="442"/>
      <c r="E15" s="650"/>
      <c r="F15" s="712"/>
      <c r="G15" s="438"/>
      <c r="H15" s="777"/>
      <c r="I15" s="36"/>
      <c r="J15" s="53"/>
      <c r="K15" s="31"/>
      <c r="L15" s="31"/>
      <c r="M15" s="31"/>
      <c r="N15" s="387" t="s">
        <v>128</v>
      </c>
      <c r="O15" s="383"/>
      <c r="P15" s="383">
        <v>5</v>
      </c>
      <c r="Q15" s="383">
        <v>5</v>
      </c>
      <c r="R15" s="453">
        <v>5</v>
      </c>
    </row>
    <row r="16" spans="1:18" ht="44.25" customHeight="1">
      <c r="A16" s="446"/>
      <c r="B16" s="441"/>
      <c r="C16" s="213"/>
      <c r="D16" s="442"/>
      <c r="E16" s="650"/>
      <c r="F16" s="712"/>
      <c r="G16" s="438"/>
      <c r="H16" s="777"/>
      <c r="I16" s="36"/>
      <c r="J16" s="53"/>
      <c r="K16" s="31"/>
      <c r="L16" s="31"/>
      <c r="M16" s="31"/>
      <c r="N16" s="387" t="s">
        <v>113</v>
      </c>
      <c r="O16" s="383"/>
      <c r="P16" s="383">
        <v>10</v>
      </c>
      <c r="Q16" s="383">
        <v>10</v>
      </c>
      <c r="R16" s="453">
        <v>10</v>
      </c>
    </row>
    <row r="17" spans="1:18" ht="51" customHeight="1">
      <c r="A17" s="446"/>
      <c r="B17" s="441"/>
      <c r="C17" s="213"/>
      <c r="D17" s="442"/>
      <c r="E17" s="650"/>
      <c r="F17" s="712"/>
      <c r="G17" s="438"/>
      <c r="H17" s="777"/>
      <c r="I17" s="36"/>
      <c r="J17" s="53"/>
      <c r="K17" s="31"/>
      <c r="L17" s="31"/>
      <c r="M17" s="31"/>
      <c r="N17" s="387" t="s">
        <v>129</v>
      </c>
      <c r="O17" s="383"/>
      <c r="P17" s="383">
        <v>10</v>
      </c>
      <c r="Q17" s="383">
        <v>10</v>
      </c>
      <c r="R17" s="453">
        <v>10</v>
      </c>
    </row>
    <row r="18" spans="1:18" ht="53.25" customHeight="1">
      <c r="A18" s="446"/>
      <c r="B18" s="441"/>
      <c r="C18" s="213"/>
      <c r="D18" s="24"/>
      <c r="E18" s="710"/>
      <c r="F18" s="713"/>
      <c r="G18" s="438"/>
      <c r="H18" s="778"/>
      <c r="I18" s="37"/>
      <c r="J18" s="52"/>
      <c r="K18" s="30"/>
      <c r="L18" s="30"/>
      <c r="M18" s="30"/>
      <c r="N18" s="386" t="s">
        <v>109</v>
      </c>
      <c r="O18" s="388"/>
      <c r="P18" s="388">
        <v>3</v>
      </c>
      <c r="Q18" s="388">
        <v>5</v>
      </c>
      <c r="R18" s="454">
        <v>5</v>
      </c>
    </row>
    <row r="19" spans="1:18" ht="15.75" customHeight="1">
      <c r="A19" s="600"/>
      <c r="B19" s="601"/>
      <c r="C19" s="733"/>
      <c r="D19" s="771" t="s">
        <v>7</v>
      </c>
      <c r="E19" s="603" t="s">
        <v>110</v>
      </c>
      <c r="F19" s="604" t="s">
        <v>133</v>
      </c>
      <c r="G19" s="709"/>
      <c r="H19" s="323"/>
      <c r="I19" s="128" t="s">
        <v>22</v>
      </c>
      <c r="J19" s="53">
        <v>85</v>
      </c>
      <c r="K19" s="31">
        <f>96.2-4.7</f>
        <v>91.5</v>
      </c>
      <c r="L19" s="31">
        <v>90.2</v>
      </c>
      <c r="M19" s="31">
        <v>96.7</v>
      </c>
      <c r="N19" s="435" t="s">
        <v>116</v>
      </c>
      <c r="O19" s="159" t="s">
        <v>64</v>
      </c>
      <c r="P19" s="159" t="s">
        <v>135</v>
      </c>
      <c r="Q19" s="436" t="s">
        <v>135</v>
      </c>
      <c r="R19" s="106" t="s">
        <v>135</v>
      </c>
    </row>
    <row r="20" spans="1:18" ht="42" customHeight="1">
      <c r="A20" s="600"/>
      <c r="B20" s="601"/>
      <c r="C20" s="733"/>
      <c r="D20" s="771"/>
      <c r="E20" s="603"/>
      <c r="F20" s="604"/>
      <c r="G20" s="709"/>
      <c r="H20" s="323"/>
      <c r="I20" s="128"/>
      <c r="J20" s="53"/>
      <c r="K20" s="31"/>
      <c r="L20" s="53"/>
      <c r="M20" s="31"/>
      <c r="N20" s="403" t="s">
        <v>112</v>
      </c>
      <c r="O20" s="389"/>
      <c r="P20" s="390">
        <v>12</v>
      </c>
      <c r="Q20" s="389">
        <v>12</v>
      </c>
      <c r="R20" s="455">
        <v>12</v>
      </c>
    </row>
    <row r="21" spans="1:18" ht="27.75" customHeight="1">
      <c r="A21" s="600"/>
      <c r="B21" s="601"/>
      <c r="C21" s="733"/>
      <c r="D21" s="771"/>
      <c r="E21" s="603"/>
      <c r="F21" s="604"/>
      <c r="G21" s="709"/>
      <c r="H21" s="323"/>
      <c r="I21" s="128"/>
      <c r="J21" s="53"/>
      <c r="K21" s="31"/>
      <c r="L21" s="53"/>
      <c r="M21" s="31"/>
      <c r="N21" s="403" t="s">
        <v>122</v>
      </c>
      <c r="O21" s="389"/>
      <c r="P21" s="390" t="s">
        <v>136</v>
      </c>
      <c r="Q21" s="389" t="s">
        <v>136</v>
      </c>
      <c r="R21" s="455" t="s">
        <v>136</v>
      </c>
    </row>
    <row r="22" spans="1:18" ht="27" customHeight="1">
      <c r="A22" s="600"/>
      <c r="B22" s="601"/>
      <c r="C22" s="733"/>
      <c r="D22" s="771"/>
      <c r="E22" s="603"/>
      <c r="F22" s="604"/>
      <c r="G22" s="709"/>
      <c r="H22" s="323"/>
      <c r="I22" s="128"/>
      <c r="J22" s="53"/>
      <c r="K22" s="31"/>
      <c r="L22" s="53"/>
      <c r="M22" s="31"/>
      <c r="N22" s="400" t="s">
        <v>115</v>
      </c>
      <c r="O22" s="401"/>
      <c r="P22" s="402" t="s">
        <v>64</v>
      </c>
      <c r="Q22" s="401" t="s">
        <v>64</v>
      </c>
      <c r="R22" s="456" t="s">
        <v>64</v>
      </c>
    </row>
    <row r="23" spans="1:18" ht="17.25" customHeight="1">
      <c r="A23" s="600"/>
      <c r="B23" s="601"/>
      <c r="C23" s="733"/>
      <c r="D23" s="771"/>
      <c r="E23" s="603"/>
      <c r="F23" s="604"/>
      <c r="G23" s="709"/>
      <c r="H23" s="447"/>
      <c r="I23" s="128"/>
      <c r="J23" s="53"/>
      <c r="K23" s="31"/>
      <c r="L23" s="53"/>
      <c r="M23" s="31"/>
      <c r="N23" s="391" t="s">
        <v>74</v>
      </c>
      <c r="O23" s="392" t="s">
        <v>63</v>
      </c>
      <c r="P23" s="439"/>
      <c r="Q23" s="440"/>
      <c r="R23" s="438"/>
    </row>
    <row r="24" spans="1:18" ht="39.75" customHeight="1">
      <c r="A24" s="690"/>
      <c r="B24" s="691"/>
      <c r="C24" s="733"/>
      <c r="D24" s="734" t="s">
        <v>23</v>
      </c>
      <c r="E24" s="624" t="s">
        <v>118</v>
      </c>
      <c r="F24" s="567"/>
      <c r="G24" s="709"/>
      <c r="H24" s="774"/>
      <c r="I24" s="140" t="s">
        <v>22</v>
      </c>
      <c r="J24" s="141"/>
      <c r="K24" s="132">
        <v>15</v>
      </c>
      <c r="L24" s="141">
        <v>25</v>
      </c>
      <c r="M24" s="132">
        <v>25</v>
      </c>
      <c r="N24" s="394" t="s">
        <v>141</v>
      </c>
      <c r="O24" s="395"/>
      <c r="P24" s="395" t="s">
        <v>130</v>
      </c>
      <c r="Q24" s="395" t="s">
        <v>28</v>
      </c>
      <c r="R24" s="362" t="s">
        <v>28</v>
      </c>
    </row>
    <row r="25" spans="1:18" ht="12.75" customHeight="1">
      <c r="A25" s="690"/>
      <c r="B25" s="691"/>
      <c r="C25" s="733"/>
      <c r="D25" s="735"/>
      <c r="E25" s="772"/>
      <c r="F25" s="666"/>
      <c r="G25" s="773"/>
      <c r="H25" s="775"/>
      <c r="I25" s="39"/>
      <c r="J25" s="61"/>
      <c r="K25" s="30"/>
      <c r="L25" s="365"/>
      <c r="M25" s="366"/>
      <c r="N25" s="367"/>
      <c r="O25" s="396"/>
      <c r="P25" s="397"/>
      <c r="Q25" s="398"/>
      <c r="R25" s="399"/>
    </row>
    <row r="26" spans="1:18" ht="26.25" customHeight="1">
      <c r="A26" s="690"/>
      <c r="B26" s="691"/>
      <c r="C26" s="733"/>
      <c r="D26" s="734" t="s">
        <v>96</v>
      </c>
      <c r="E26" s="624" t="s">
        <v>107</v>
      </c>
      <c r="F26" s="567"/>
      <c r="G26" s="714"/>
      <c r="H26" s="768" t="s">
        <v>117</v>
      </c>
      <c r="I26" s="140" t="s">
        <v>22</v>
      </c>
      <c r="J26" s="141"/>
      <c r="K26" s="132"/>
      <c r="L26" s="141">
        <v>10</v>
      </c>
      <c r="M26" s="132"/>
      <c r="N26" s="363" t="s">
        <v>106</v>
      </c>
      <c r="O26" s="355"/>
      <c r="P26" s="364">
        <v>1</v>
      </c>
      <c r="Q26" s="355"/>
      <c r="R26" s="353"/>
    </row>
    <row r="27" spans="1:18" ht="20.25" customHeight="1">
      <c r="A27" s="690"/>
      <c r="B27" s="691"/>
      <c r="C27" s="733"/>
      <c r="D27" s="771"/>
      <c r="E27" s="603"/>
      <c r="F27" s="604"/>
      <c r="G27" s="709"/>
      <c r="H27" s="769"/>
      <c r="I27" s="38"/>
      <c r="J27" s="49"/>
      <c r="K27" s="31"/>
      <c r="L27" s="49"/>
      <c r="M27" s="31"/>
      <c r="N27" s="186"/>
      <c r="O27" s="263"/>
      <c r="P27" s="201"/>
      <c r="Q27" s="263"/>
      <c r="R27" s="202"/>
    </row>
    <row r="28" spans="1:18" ht="36" customHeight="1">
      <c r="A28" s="690"/>
      <c r="B28" s="691"/>
      <c r="C28" s="733"/>
      <c r="D28" s="735"/>
      <c r="E28" s="772"/>
      <c r="F28" s="666"/>
      <c r="G28" s="773"/>
      <c r="H28" s="770"/>
      <c r="I28" s="39"/>
      <c r="J28" s="61"/>
      <c r="K28" s="30"/>
      <c r="L28" s="365"/>
      <c r="M28" s="366"/>
      <c r="N28" s="367"/>
      <c r="O28" s="368"/>
      <c r="P28" s="369"/>
      <c r="Q28" s="352"/>
      <c r="R28" s="309"/>
    </row>
    <row r="29" spans="1:18" ht="26.25" customHeight="1">
      <c r="A29" s="690"/>
      <c r="B29" s="691"/>
      <c r="C29" s="733"/>
      <c r="D29" s="734"/>
      <c r="E29" s="736" t="s">
        <v>52</v>
      </c>
      <c r="F29" s="738"/>
      <c r="G29" s="731"/>
      <c r="H29" s="404"/>
      <c r="I29" s="370" t="s">
        <v>22</v>
      </c>
      <c r="J29" s="371">
        <v>12</v>
      </c>
      <c r="K29" s="372"/>
      <c r="L29" s="371"/>
      <c r="M29" s="372"/>
      <c r="N29" s="373" t="s">
        <v>105</v>
      </c>
      <c r="O29" s="374">
        <v>12</v>
      </c>
      <c r="P29" s="364"/>
      <c r="Q29" s="355"/>
      <c r="R29" s="353"/>
    </row>
    <row r="30" spans="1:18" ht="20.25" customHeight="1">
      <c r="A30" s="690"/>
      <c r="B30" s="691"/>
      <c r="C30" s="733"/>
      <c r="D30" s="735"/>
      <c r="E30" s="737"/>
      <c r="F30" s="739"/>
      <c r="G30" s="732"/>
      <c r="H30" s="375"/>
      <c r="I30" s="376" t="s">
        <v>72</v>
      </c>
      <c r="J30" s="377">
        <v>88.1</v>
      </c>
      <c r="K30" s="378"/>
      <c r="L30" s="379"/>
      <c r="M30" s="380"/>
      <c r="N30" s="381" t="s">
        <v>55</v>
      </c>
      <c r="O30" s="382" t="s">
        <v>73</v>
      </c>
      <c r="P30" s="369"/>
      <c r="Q30" s="352"/>
      <c r="R30" s="309"/>
    </row>
    <row r="31" spans="1:18" s="23" customFormat="1" ht="16.5" customHeight="1" thickBot="1">
      <c r="A31" s="167"/>
      <c r="B31" s="168"/>
      <c r="C31" s="118"/>
      <c r="D31" s="122"/>
      <c r="E31" s="123"/>
      <c r="F31" s="124"/>
      <c r="G31" s="125"/>
      <c r="H31" s="120"/>
      <c r="I31" s="354" t="s">
        <v>6</v>
      </c>
      <c r="J31" s="62">
        <f>SUM(J13:J30)</f>
        <v>201.1</v>
      </c>
      <c r="K31" s="434">
        <f>SUM(K13:K30)</f>
        <v>144.6</v>
      </c>
      <c r="L31" s="434">
        <f>SUM(L13:L30)</f>
        <v>164.7</v>
      </c>
      <c r="M31" s="62">
        <f>SUM(M13:M30)</f>
        <v>161.19999999999999</v>
      </c>
      <c r="N31" s="119"/>
      <c r="O31" s="126"/>
      <c r="P31" s="126"/>
      <c r="Q31" s="126"/>
      <c r="R31" s="121"/>
    </row>
    <row r="32" spans="1:18" ht="14.25" customHeight="1" thickBot="1">
      <c r="A32" s="20" t="s">
        <v>5</v>
      </c>
      <c r="B32" s="7" t="s">
        <v>5</v>
      </c>
      <c r="C32" s="656" t="s">
        <v>8</v>
      </c>
      <c r="D32" s="656"/>
      <c r="E32" s="656"/>
      <c r="F32" s="656"/>
      <c r="G32" s="656"/>
      <c r="H32" s="656"/>
      <c r="I32" s="717"/>
      <c r="J32" s="50">
        <f t="shared" ref="J32:M33" si="0">J31</f>
        <v>201.1</v>
      </c>
      <c r="K32" s="33">
        <f t="shared" si="0"/>
        <v>144.6</v>
      </c>
      <c r="L32" s="50">
        <f t="shared" si="0"/>
        <v>164.7</v>
      </c>
      <c r="M32" s="33">
        <f t="shared" si="0"/>
        <v>161.19999999999999</v>
      </c>
      <c r="N32" s="758"/>
      <c r="O32" s="759"/>
      <c r="P32" s="450"/>
      <c r="Q32" s="450"/>
      <c r="R32" s="46"/>
    </row>
    <row r="33" spans="1:18" ht="14.25" customHeight="1" thickBot="1">
      <c r="A33" s="20" t="s">
        <v>5</v>
      </c>
      <c r="B33" s="637" t="s">
        <v>9</v>
      </c>
      <c r="C33" s="638"/>
      <c r="D33" s="638"/>
      <c r="E33" s="638"/>
      <c r="F33" s="638"/>
      <c r="G33" s="638"/>
      <c r="H33" s="638"/>
      <c r="I33" s="718"/>
      <c r="J33" s="51">
        <f t="shared" si="0"/>
        <v>201.1</v>
      </c>
      <c r="K33" s="34">
        <f t="shared" si="0"/>
        <v>144.6</v>
      </c>
      <c r="L33" s="51">
        <f t="shared" si="0"/>
        <v>164.7</v>
      </c>
      <c r="M33" s="34">
        <f t="shared" si="0"/>
        <v>161.19999999999999</v>
      </c>
      <c r="N33" s="744"/>
      <c r="O33" s="745"/>
      <c r="P33" s="451"/>
      <c r="Q33" s="451"/>
      <c r="R33" s="45"/>
    </row>
    <row r="34" spans="1:18" ht="15.75" customHeight="1" thickBot="1">
      <c r="A34" s="21" t="s">
        <v>7</v>
      </c>
      <c r="B34" s="657" t="s">
        <v>58</v>
      </c>
      <c r="C34" s="658"/>
      <c r="D34" s="658"/>
      <c r="E34" s="658"/>
      <c r="F34" s="658"/>
      <c r="G34" s="658"/>
      <c r="H34" s="658"/>
      <c r="I34" s="658"/>
      <c r="J34" s="658"/>
      <c r="K34" s="658"/>
      <c r="L34" s="658"/>
      <c r="M34" s="658"/>
      <c r="N34" s="658"/>
      <c r="O34" s="658"/>
      <c r="P34" s="460"/>
      <c r="Q34" s="460"/>
      <c r="R34" s="48"/>
    </row>
    <row r="35" spans="1:18" ht="15.75" customHeight="1" thickBot="1">
      <c r="A35" s="19" t="s">
        <v>7</v>
      </c>
      <c r="B35" s="7" t="s">
        <v>5</v>
      </c>
      <c r="C35" s="659" t="s">
        <v>27</v>
      </c>
      <c r="D35" s="661"/>
      <c r="E35" s="661"/>
      <c r="F35" s="661"/>
      <c r="G35" s="661"/>
      <c r="H35" s="661"/>
      <c r="I35" s="661"/>
      <c r="J35" s="661"/>
      <c r="K35" s="661"/>
      <c r="L35" s="661"/>
      <c r="M35" s="661"/>
      <c r="N35" s="661"/>
      <c r="O35" s="661"/>
      <c r="P35" s="461"/>
      <c r="Q35" s="461"/>
      <c r="R35" s="44"/>
    </row>
    <row r="36" spans="1:18" ht="24.75" customHeight="1">
      <c r="A36" s="689" t="s">
        <v>7</v>
      </c>
      <c r="B36" s="662" t="s">
        <v>5</v>
      </c>
      <c r="C36" s="763" t="s">
        <v>5</v>
      </c>
      <c r="D36" s="87"/>
      <c r="E36" s="88" t="s">
        <v>53</v>
      </c>
      <c r="F36" s="665" t="s">
        <v>132</v>
      </c>
      <c r="G36" s="715" t="s">
        <v>28</v>
      </c>
      <c r="H36" s="765" t="s">
        <v>99</v>
      </c>
      <c r="I36" s="89"/>
      <c r="J36" s="91"/>
      <c r="K36" s="91"/>
      <c r="L36" s="91"/>
      <c r="M36" s="90"/>
      <c r="N36" s="405"/>
      <c r="O36" s="94"/>
      <c r="P36" s="95"/>
      <c r="Q36" s="95"/>
      <c r="R36" s="96"/>
    </row>
    <row r="37" spans="1:18" ht="34.5" customHeight="1">
      <c r="A37" s="690"/>
      <c r="B37" s="601"/>
      <c r="C37" s="764"/>
      <c r="D37" s="113" t="s">
        <v>5</v>
      </c>
      <c r="E37" s="97" t="s">
        <v>40</v>
      </c>
      <c r="F37" s="666"/>
      <c r="G37" s="716"/>
      <c r="H37" s="766"/>
      <c r="I37" s="28" t="s">
        <v>22</v>
      </c>
      <c r="J37" s="52">
        <v>39.1</v>
      </c>
      <c r="K37" s="52">
        <v>74.8</v>
      </c>
      <c r="L37" s="52">
        <v>74.8</v>
      </c>
      <c r="M37" s="30">
        <v>74.8</v>
      </c>
      <c r="N37" s="406" t="s">
        <v>76</v>
      </c>
      <c r="O37" s="73">
        <v>2</v>
      </c>
      <c r="P37" s="75">
        <v>1</v>
      </c>
      <c r="Q37" s="75">
        <v>1</v>
      </c>
      <c r="R37" s="74">
        <v>1</v>
      </c>
    </row>
    <row r="38" spans="1:18" ht="25.5" customHeight="1">
      <c r="A38" s="457"/>
      <c r="B38" s="458"/>
      <c r="C38" s="138"/>
      <c r="D38" s="77" t="s">
        <v>7</v>
      </c>
      <c r="E38" s="687" t="s">
        <v>119</v>
      </c>
      <c r="F38" s="567" t="s">
        <v>44</v>
      </c>
      <c r="G38" s="623"/>
      <c r="H38" s="766"/>
      <c r="I38" s="140" t="s">
        <v>22</v>
      </c>
      <c r="J38" s="131">
        <v>150</v>
      </c>
      <c r="K38" s="132">
        <f>135.8-20-31.1</f>
        <v>84.7</v>
      </c>
      <c r="L38" s="131">
        <v>98.8</v>
      </c>
      <c r="M38" s="132">
        <v>98.8</v>
      </c>
      <c r="N38" s="760" t="s">
        <v>121</v>
      </c>
      <c r="O38" s="472">
        <v>180</v>
      </c>
      <c r="P38" s="473">
        <v>120</v>
      </c>
      <c r="Q38" s="473">
        <v>60</v>
      </c>
      <c r="R38" s="474">
        <v>60</v>
      </c>
    </row>
    <row r="39" spans="1:18" ht="37.5" customHeight="1">
      <c r="A39" s="469"/>
      <c r="B39" s="467"/>
      <c r="C39" s="138"/>
      <c r="D39" s="468"/>
      <c r="E39" s="687"/>
      <c r="F39" s="604"/>
      <c r="G39" s="623"/>
      <c r="H39" s="470"/>
      <c r="I39" s="38" t="s">
        <v>72</v>
      </c>
      <c r="J39" s="53"/>
      <c r="K39" s="31">
        <v>39.9</v>
      </c>
      <c r="L39" s="53"/>
      <c r="M39" s="31"/>
      <c r="N39" s="761"/>
      <c r="O39" s="475"/>
      <c r="P39" s="476"/>
      <c r="Q39" s="476"/>
      <c r="R39" s="479"/>
    </row>
    <row r="40" spans="1:18" ht="28.5" customHeight="1">
      <c r="A40" s="457"/>
      <c r="B40" s="458"/>
      <c r="C40" s="138"/>
      <c r="D40" s="459"/>
      <c r="E40" s="687"/>
      <c r="F40" s="604"/>
      <c r="G40" s="623"/>
      <c r="H40" s="409"/>
      <c r="I40" s="38"/>
      <c r="J40" s="53"/>
      <c r="K40" s="31"/>
      <c r="L40" s="53"/>
      <c r="M40" s="31"/>
      <c r="N40" s="477" t="s">
        <v>120</v>
      </c>
      <c r="O40" s="478">
        <v>1</v>
      </c>
      <c r="P40" s="471">
        <v>1</v>
      </c>
      <c r="Q40" s="471">
        <v>1</v>
      </c>
      <c r="R40" s="408">
        <v>1</v>
      </c>
    </row>
    <row r="41" spans="1:18" ht="41.25" customHeight="1">
      <c r="A41" s="457"/>
      <c r="B41" s="458"/>
      <c r="C41" s="138"/>
      <c r="D41" s="24"/>
      <c r="E41" s="687"/>
      <c r="F41" s="666"/>
      <c r="G41" s="767"/>
      <c r="H41" s="326"/>
      <c r="I41" s="39"/>
      <c r="J41" s="52"/>
      <c r="K41" s="30"/>
      <c r="L41" s="52"/>
      <c r="M41" s="30"/>
      <c r="N41" s="393" t="s">
        <v>126</v>
      </c>
      <c r="O41" s="407">
        <v>12</v>
      </c>
      <c r="P41" s="75">
        <v>12</v>
      </c>
      <c r="Q41" s="75">
        <v>12</v>
      </c>
      <c r="R41" s="462">
        <v>12</v>
      </c>
    </row>
    <row r="42" spans="1:18" s="23" customFormat="1" ht="16.5" customHeight="1" thickBot="1">
      <c r="A42" s="167"/>
      <c r="B42" s="168"/>
      <c r="C42" s="118"/>
      <c r="D42" s="122"/>
      <c r="E42" s="123"/>
      <c r="F42" s="124"/>
      <c r="G42" s="125"/>
      <c r="H42" s="120"/>
      <c r="I42" s="101" t="s">
        <v>6</v>
      </c>
      <c r="J42" s="127">
        <f>SUM(J37:J41)</f>
        <v>189.1</v>
      </c>
      <c r="K42" s="127">
        <f>SUM(K37:K41)</f>
        <v>199.4</v>
      </c>
      <c r="L42" s="127">
        <f>SUM(L37:L41)</f>
        <v>173.6</v>
      </c>
      <c r="M42" s="127">
        <f>SUM(M37:M41)</f>
        <v>173.6</v>
      </c>
      <c r="N42" s="119"/>
      <c r="O42" s="126"/>
      <c r="P42" s="126"/>
      <c r="Q42" s="126"/>
      <c r="R42" s="121"/>
    </row>
    <row r="43" spans="1:18" ht="17.25" customHeight="1">
      <c r="A43" s="346" t="s">
        <v>7</v>
      </c>
      <c r="B43" s="344" t="s">
        <v>5</v>
      </c>
      <c r="C43" s="138" t="s">
        <v>7</v>
      </c>
      <c r="D43" s="77"/>
      <c r="E43" s="496" t="s">
        <v>70</v>
      </c>
      <c r="F43" s="500" t="s">
        <v>134</v>
      </c>
      <c r="G43" s="490" t="s">
        <v>28</v>
      </c>
      <c r="H43" s="409"/>
      <c r="I43" s="492"/>
      <c r="J43" s="493"/>
      <c r="K43" s="494"/>
      <c r="L43" s="493"/>
      <c r="M43" s="493"/>
      <c r="N43" s="190"/>
      <c r="O43" s="495"/>
      <c r="P43" s="191"/>
      <c r="Q43" s="495"/>
      <c r="R43" s="314"/>
    </row>
    <row r="44" spans="1:18" ht="11.25" customHeight="1">
      <c r="A44" s="487"/>
      <c r="B44" s="488"/>
      <c r="C44" s="138"/>
      <c r="D44" s="489"/>
      <c r="E44" s="497"/>
      <c r="F44" s="501"/>
      <c r="G44" s="498"/>
      <c r="H44" s="409"/>
      <c r="I44" s="189"/>
      <c r="J44" s="102"/>
      <c r="K44" s="103"/>
      <c r="L44" s="102"/>
      <c r="M44" s="102"/>
      <c r="N44" s="505"/>
      <c r="O44" s="73"/>
      <c r="P44" s="75"/>
      <c r="Q44" s="506"/>
      <c r="R44" s="462"/>
    </row>
    <row r="45" spans="1:18" ht="23.25" customHeight="1">
      <c r="A45" s="346"/>
      <c r="B45" s="344"/>
      <c r="C45" s="117"/>
      <c r="D45" s="77" t="s">
        <v>5</v>
      </c>
      <c r="E45" s="688" t="s">
        <v>131</v>
      </c>
      <c r="F45" s="502" t="s">
        <v>134</v>
      </c>
      <c r="G45" s="623"/>
      <c r="H45" s="746" t="s">
        <v>99</v>
      </c>
      <c r="I45" s="130" t="s">
        <v>22</v>
      </c>
      <c r="J45" s="131"/>
      <c r="K45" s="132">
        <v>25</v>
      </c>
      <c r="L45" s="131">
        <v>25</v>
      </c>
      <c r="M45" s="131">
        <v>25</v>
      </c>
      <c r="N45" s="754" t="s">
        <v>123</v>
      </c>
      <c r="O45" s="143"/>
      <c r="P45" s="143">
        <v>1</v>
      </c>
      <c r="Q45" s="311">
        <v>1</v>
      </c>
      <c r="R45" s="270">
        <v>1</v>
      </c>
    </row>
    <row r="46" spans="1:18" ht="15.75" customHeight="1">
      <c r="A46" s="346"/>
      <c r="B46" s="344"/>
      <c r="C46" s="117"/>
      <c r="D46" s="465"/>
      <c r="E46" s="650"/>
      <c r="F46" s="503"/>
      <c r="G46" s="623"/>
      <c r="H46" s="746"/>
      <c r="I46" s="27"/>
      <c r="J46" s="53"/>
      <c r="K46" s="31"/>
      <c r="L46" s="53"/>
      <c r="M46" s="53"/>
      <c r="N46" s="755"/>
      <c r="O46" s="143"/>
      <c r="P46" s="143"/>
      <c r="Q46" s="311"/>
      <c r="R46" s="270"/>
    </row>
    <row r="47" spans="1:18" ht="14.25" customHeight="1">
      <c r="A47" s="346"/>
      <c r="B47" s="344"/>
      <c r="C47" s="117"/>
      <c r="D47" s="24"/>
      <c r="E47" s="724"/>
      <c r="F47" s="503"/>
      <c r="G47" s="623"/>
      <c r="H47" s="747"/>
      <c r="I47" s="300"/>
      <c r="J47" s="52"/>
      <c r="K47" s="30"/>
      <c r="L47" s="52"/>
      <c r="M47" s="52"/>
      <c r="N47" s="163"/>
      <c r="O47" s="134"/>
      <c r="P47" s="134"/>
      <c r="Q47" s="311"/>
      <c r="R47" s="270"/>
    </row>
    <row r="48" spans="1:18" ht="41.25" customHeight="1">
      <c r="A48" s="346"/>
      <c r="B48" s="344"/>
      <c r="C48" s="117"/>
      <c r="D48" s="345" t="s">
        <v>7</v>
      </c>
      <c r="E48" s="347" t="s">
        <v>54</v>
      </c>
      <c r="F48" s="504" t="s">
        <v>134</v>
      </c>
      <c r="G48" s="623"/>
      <c r="H48" s="747"/>
      <c r="I48" s="27" t="s">
        <v>22</v>
      </c>
      <c r="J48" s="53">
        <v>132.4</v>
      </c>
      <c r="K48" s="31">
        <v>134</v>
      </c>
      <c r="L48" s="135">
        <v>134</v>
      </c>
      <c r="M48" s="49">
        <v>134</v>
      </c>
      <c r="N48" s="466" t="s">
        <v>79</v>
      </c>
      <c r="O48" s="149">
        <v>7</v>
      </c>
      <c r="P48" s="149">
        <v>7</v>
      </c>
      <c r="Q48" s="313">
        <v>7</v>
      </c>
      <c r="R48" s="150">
        <v>7</v>
      </c>
    </row>
    <row r="49" spans="1:18" ht="28.5" customHeight="1">
      <c r="A49" s="346"/>
      <c r="B49" s="344"/>
      <c r="C49" s="117"/>
      <c r="D49" s="345"/>
      <c r="E49" s="347"/>
      <c r="F49" s="499"/>
      <c r="G49" s="623"/>
      <c r="H49" s="327"/>
      <c r="I49" s="27" t="s">
        <v>72</v>
      </c>
      <c r="J49" s="53">
        <v>32</v>
      </c>
      <c r="K49" s="31"/>
      <c r="L49" s="53"/>
      <c r="M49" s="53"/>
      <c r="N49" s="80" t="s">
        <v>57</v>
      </c>
      <c r="O49" s="151" t="s">
        <v>63</v>
      </c>
      <c r="P49" s="152" t="s">
        <v>63</v>
      </c>
      <c r="Q49" s="152" t="s">
        <v>63</v>
      </c>
      <c r="R49" s="153" t="s">
        <v>63</v>
      </c>
    </row>
    <row r="50" spans="1:18" ht="29.25" customHeight="1">
      <c r="A50" s="346"/>
      <c r="B50" s="344"/>
      <c r="C50" s="117"/>
      <c r="D50" s="24"/>
      <c r="E50" s="347"/>
      <c r="F50" s="499"/>
      <c r="G50" s="623"/>
      <c r="H50" s="327"/>
      <c r="I50" s="300"/>
      <c r="J50" s="52"/>
      <c r="K50" s="30"/>
      <c r="L50" s="52"/>
      <c r="M50" s="52"/>
      <c r="N50" s="203" t="s">
        <v>51</v>
      </c>
      <c r="O50" s="294">
        <v>2</v>
      </c>
      <c r="P50" s="294">
        <v>3</v>
      </c>
      <c r="Q50" s="294">
        <v>3</v>
      </c>
      <c r="R50" s="296">
        <v>3</v>
      </c>
    </row>
    <row r="51" spans="1:18" ht="19.5" customHeight="1">
      <c r="A51" s="463"/>
      <c r="B51" s="464"/>
      <c r="C51" s="117"/>
      <c r="D51" s="77" t="s">
        <v>23</v>
      </c>
      <c r="E51" s="565" t="s">
        <v>124</v>
      </c>
      <c r="F51" s="567"/>
      <c r="G51" s="623"/>
      <c r="H51" s="327"/>
      <c r="I51" s="130" t="s">
        <v>22</v>
      </c>
      <c r="J51" s="131"/>
      <c r="K51" s="132"/>
      <c r="L51" s="131">
        <v>30</v>
      </c>
      <c r="M51" s="131">
        <v>30</v>
      </c>
      <c r="N51" s="142" t="s">
        <v>125</v>
      </c>
      <c r="O51" s="143"/>
      <c r="P51" s="437"/>
      <c r="Q51" s="310">
        <v>3</v>
      </c>
      <c r="R51" s="315">
        <v>3</v>
      </c>
    </row>
    <row r="52" spans="1:18" ht="23.25" customHeight="1">
      <c r="A52" s="463"/>
      <c r="B52" s="464"/>
      <c r="C52" s="117"/>
      <c r="D52" s="24"/>
      <c r="E52" s="648"/>
      <c r="F52" s="649"/>
      <c r="G52" s="623"/>
      <c r="H52" s="327"/>
      <c r="I52" s="26"/>
      <c r="J52" s="69"/>
      <c r="K52" s="32"/>
      <c r="L52" s="32"/>
      <c r="M52" s="69"/>
      <c r="N52" s="163"/>
      <c r="O52" s="78"/>
      <c r="P52" s="78"/>
      <c r="Q52" s="312"/>
      <c r="R52" s="316"/>
    </row>
    <row r="53" spans="1:18" ht="19.5" customHeight="1">
      <c r="A53" s="486"/>
      <c r="B53" s="485"/>
      <c r="C53" s="117"/>
      <c r="D53" s="77" t="s">
        <v>96</v>
      </c>
      <c r="E53" s="565" t="s">
        <v>77</v>
      </c>
      <c r="F53" s="738"/>
      <c r="G53" s="752"/>
      <c r="H53" s="328"/>
      <c r="I53" s="130" t="s">
        <v>72</v>
      </c>
      <c r="J53" s="131"/>
      <c r="K53" s="132">
        <v>8.1999999999999993</v>
      </c>
      <c r="L53" s="131"/>
      <c r="M53" s="131"/>
      <c r="N53" s="142" t="s">
        <v>69</v>
      </c>
      <c r="O53" s="317">
        <v>1</v>
      </c>
      <c r="P53" s="317">
        <v>1</v>
      </c>
      <c r="Q53" s="429"/>
      <c r="R53" s="315"/>
    </row>
    <row r="54" spans="1:18" ht="20.25" customHeight="1">
      <c r="A54" s="486"/>
      <c r="B54" s="485"/>
      <c r="C54" s="117"/>
      <c r="D54" s="24"/>
      <c r="E54" s="648"/>
      <c r="F54" s="762"/>
      <c r="G54" s="752"/>
      <c r="H54" s="328"/>
      <c r="I54" s="26" t="s">
        <v>22</v>
      </c>
      <c r="J54" s="69">
        <v>17.600000000000001</v>
      </c>
      <c r="K54" s="32"/>
      <c r="L54" s="32"/>
      <c r="M54" s="69"/>
      <c r="N54" s="419" t="s">
        <v>62</v>
      </c>
      <c r="O54" s="481">
        <v>2</v>
      </c>
      <c r="P54" s="480"/>
      <c r="Q54" s="430"/>
      <c r="R54" s="316"/>
    </row>
    <row r="55" spans="1:18" ht="17.25" customHeight="1">
      <c r="A55" s="346"/>
      <c r="B55" s="344"/>
      <c r="C55" s="117"/>
      <c r="D55" s="345"/>
      <c r="E55" s="748" t="s">
        <v>92</v>
      </c>
      <c r="F55" s="756" t="s">
        <v>44</v>
      </c>
      <c r="G55" s="752"/>
      <c r="H55" s="328"/>
      <c r="I55" s="410" t="s">
        <v>22</v>
      </c>
      <c r="J55" s="411">
        <v>2.4</v>
      </c>
      <c r="K55" s="412"/>
      <c r="L55" s="411"/>
      <c r="M55" s="411"/>
      <c r="N55" s="431" t="s">
        <v>91</v>
      </c>
      <c r="O55" s="356"/>
      <c r="P55" s="432"/>
      <c r="Q55" s="414"/>
      <c r="R55" s="318"/>
    </row>
    <row r="56" spans="1:18" ht="22.5" customHeight="1">
      <c r="A56" s="346"/>
      <c r="B56" s="344"/>
      <c r="C56" s="117"/>
      <c r="D56" s="24"/>
      <c r="E56" s="750"/>
      <c r="F56" s="757"/>
      <c r="G56" s="753"/>
      <c r="H56" s="329"/>
      <c r="I56" s="137"/>
      <c r="J56" s="426"/>
      <c r="K56" s="378"/>
      <c r="L56" s="426"/>
      <c r="M56" s="426"/>
      <c r="N56" s="357"/>
      <c r="O56" s="358"/>
      <c r="P56" s="433"/>
      <c r="Q56" s="433"/>
      <c r="R56" s="145"/>
    </row>
    <row r="57" spans="1:18" ht="15.75" customHeight="1">
      <c r="A57" s="359"/>
      <c r="B57" s="360"/>
      <c r="C57" s="117"/>
      <c r="D57" s="77"/>
      <c r="E57" s="748" t="s">
        <v>43</v>
      </c>
      <c r="F57" s="482"/>
      <c r="G57" s="751"/>
      <c r="H57" s="421"/>
      <c r="I57" s="422" t="s">
        <v>22</v>
      </c>
      <c r="J57" s="423"/>
      <c r="K57" s="372"/>
      <c r="L57" s="423"/>
      <c r="M57" s="423"/>
      <c r="N57" s="424" t="s">
        <v>45</v>
      </c>
      <c r="O57" s="425">
        <v>1</v>
      </c>
      <c r="P57" s="425"/>
      <c r="Q57" s="415"/>
      <c r="R57" s="416"/>
    </row>
    <row r="58" spans="1:18" ht="15.75" customHeight="1">
      <c r="A58" s="359"/>
      <c r="B58" s="360"/>
      <c r="C58" s="117"/>
      <c r="D58" s="361"/>
      <c r="E58" s="749"/>
      <c r="F58" s="483"/>
      <c r="G58" s="752"/>
      <c r="H58" s="328"/>
      <c r="I58" s="410" t="s">
        <v>72</v>
      </c>
      <c r="J58" s="411">
        <v>23.4</v>
      </c>
      <c r="K58" s="412"/>
      <c r="L58" s="411"/>
      <c r="M58" s="411"/>
      <c r="N58" s="413"/>
      <c r="O58" s="414"/>
      <c r="P58" s="414"/>
      <c r="Q58" s="417"/>
      <c r="R58" s="418"/>
    </row>
    <row r="59" spans="1:18" ht="21.75" customHeight="1">
      <c r="A59" s="359"/>
      <c r="B59" s="360"/>
      <c r="C59" s="117"/>
      <c r="D59" s="24"/>
      <c r="E59" s="750"/>
      <c r="F59" s="484"/>
      <c r="G59" s="753"/>
      <c r="H59" s="329"/>
      <c r="I59" s="137" t="s">
        <v>35</v>
      </c>
      <c r="J59" s="426">
        <v>21.6</v>
      </c>
      <c r="K59" s="378"/>
      <c r="L59" s="426"/>
      <c r="M59" s="426"/>
      <c r="N59" s="419"/>
      <c r="O59" s="420"/>
      <c r="P59" s="420"/>
      <c r="Q59" s="427"/>
      <c r="R59" s="428"/>
    </row>
    <row r="60" spans="1:18" s="23" customFormat="1" ht="16.5" customHeight="1" thickBot="1">
      <c r="A60" s="167"/>
      <c r="B60" s="168"/>
      <c r="C60" s="118"/>
      <c r="D60" s="122"/>
      <c r="E60" s="123"/>
      <c r="F60" s="124"/>
      <c r="G60" s="125"/>
      <c r="H60" s="120"/>
      <c r="I60" s="101" t="s">
        <v>6</v>
      </c>
      <c r="J60" s="127">
        <f>SUM(J45:J59)</f>
        <v>229.4</v>
      </c>
      <c r="K60" s="63">
        <f>SUM(K45:K55)</f>
        <v>167.2</v>
      </c>
      <c r="L60" s="127">
        <f>SUM(L45:L55)</f>
        <v>189</v>
      </c>
      <c r="M60" s="127">
        <f>SUM(M45:M55)</f>
        <v>189</v>
      </c>
      <c r="N60" s="119"/>
      <c r="O60" s="126"/>
      <c r="P60" s="126"/>
      <c r="Q60" s="126"/>
      <c r="R60" s="121"/>
    </row>
    <row r="61" spans="1:18" ht="14.25" customHeight="1" thickBot="1">
      <c r="A61" s="169" t="s">
        <v>7</v>
      </c>
      <c r="B61" s="170" t="s">
        <v>5</v>
      </c>
      <c r="C61" s="635" t="s">
        <v>8</v>
      </c>
      <c r="D61" s="636"/>
      <c r="E61" s="636"/>
      <c r="F61" s="636"/>
      <c r="G61" s="636"/>
      <c r="H61" s="636"/>
      <c r="I61" s="636"/>
      <c r="J61" s="76">
        <f>J60+J42</f>
        <v>418.5</v>
      </c>
      <c r="K61" s="33">
        <f>K60+K42</f>
        <v>366.6</v>
      </c>
      <c r="L61" s="76">
        <f>L60+L42</f>
        <v>362.6</v>
      </c>
      <c r="M61" s="76">
        <f>M60+M42</f>
        <v>362.6</v>
      </c>
      <c r="N61" s="79"/>
      <c r="O61" s="105"/>
      <c r="P61" s="105"/>
      <c r="Q61" s="105"/>
      <c r="R61" s="115"/>
    </row>
    <row r="62" spans="1:18" ht="14.25" customHeight="1" thickBot="1">
      <c r="A62" s="19" t="s">
        <v>7</v>
      </c>
      <c r="B62" s="637" t="s">
        <v>9</v>
      </c>
      <c r="C62" s="638"/>
      <c r="D62" s="638"/>
      <c r="E62" s="638"/>
      <c r="F62" s="638"/>
      <c r="G62" s="638"/>
      <c r="H62" s="638"/>
      <c r="I62" s="638"/>
      <c r="J62" s="54">
        <f t="shared" ref="J62:M62" si="1">J61</f>
        <v>418.5</v>
      </c>
      <c r="K62" s="34">
        <f t="shared" si="1"/>
        <v>366.6</v>
      </c>
      <c r="L62" s="34">
        <f t="shared" si="1"/>
        <v>362.6</v>
      </c>
      <c r="M62" s="34">
        <f t="shared" si="1"/>
        <v>362.6</v>
      </c>
      <c r="N62" s="744"/>
      <c r="O62" s="745"/>
      <c r="P62" s="349"/>
      <c r="Q62" s="349"/>
      <c r="R62" s="45"/>
    </row>
    <row r="63" spans="1:18" ht="14.25" customHeight="1" thickBot="1">
      <c r="A63" s="15" t="s">
        <v>5</v>
      </c>
      <c r="B63" s="639" t="s">
        <v>17</v>
      </c>
      <c r="C63" s="640"/>
      <c r="D63" s="640"/>
      <c r="E63" s="640"/>
      <c r="F63" s="640"/>
      <c r="G63" s="640"/>
      <c r="H63" s="640"/>
      <c r="I63" s="640"/>
      <c r="J63" s="55">
        <f>J62+J33</f>
        <v>619.6</v>
      </c>
      <c r="K63" s="35">
        <f>K62+K33</f>
        <v>511.2</v>
      </c>
      <c r="L63" s="35">
        <f>L62+L33</f>
        <v>527.29999999999995</v>
      </c>
      <c r="M63" s="35">
        <f>M62+M33</f>
        <v>523.79999999999995</v>
      </c>
      <c r="N63" s="740"/>
      <c r="O63" s="741"/>
      <c r="P63" s="351"/>
      <c r="Q63" s="351"/>
      <c r="R63" s="47"/>
    </row>
    <row r="64" spans="1:18" s="10" customFormat="1" ht="18" customHeight="1">
      <c r="A64" s="742" t="s">
        <v>127</v>
      </c>
      <c r="B64" s="743"/>
      <c r="C64" s="743"/>
      <c r="D64" s="743"/>
      <c r="E64" s="743"/>
      <c r="F64" s="743"/>
      <c r="G64" s="743"/>
      <c r="H64" s="743"/>
      <c r="I64" s="743"/>
      <c r="J64" s="743"/>
      <c r="K64" s="743"/>
      <c r="L64" s="743"/>
      <c r="M64" s="743"/>
      <c r="N64" s="319"/>
      <c r="O64" s="319"/>
      <c r="P64" s="319"/>
      <c r="Q64" s="319"/>
      <c r="R64" s="116"/>
    </row>
    <row r="65" spans="1:30" s="9" customFormat="1" ht="17.25" customHeight="1">
      <c r="A65" s="721"/>
      <c r="B65" s="721"/>
      <c r="C65" s="721"/>
      <c r="D65" s="721"/>
      <c r="E65" s="721"/>
      <c r="F65" s="721"/>
      <c r="G65" s="721"/>
      <c r="H65" s="721"/>
      <c r="I65" s="721"/>
      <c r="J65" s="721"/>
      <c r="K65" s="721"/>
      <c r="L65" s="721"/>
      <c r="M65" s="721"/>
      <c r="N65" s="721"/>
      <c r="O65" s="721"/>
      <c r="P65" s="350"/>
      <c r="Q65" s="350"/>
      <c r="R65" s="350"/>
    </row>
    <row r="66" spans="1:30" s="10" customFormat="1" ht="14.25" customHeight="1" thickBot="1">
      <c r="A66" s="641" t="s">
        <v>13</v>
      </c>
      <c r="B66" s="641"/>
      <c r="C66" s="641"/>
      <c r="D66" s="641"/>
      <c r="E66" s="641"/>
      <c r="F66" s="641"/>
      <c r="G66" s="641"/>
      <c r="H66" s="641"/>
      <c r="I66" s="641"/>
      <c r="J66" s="98"/>
      <c r="K66" s="98"/>
      <c r="L66" s="98"/>
      <c r="M66" s="98"/>
      <c r="N66" s="2"/>
      <c r="O66" s="2"/>
      <c r="P66" s="2"/>
      <c r="Q66" s="2"/>
      <c r="R66" s="2"/>
      <c r="S66" s="9"/>
      <c r="T66" s="9"/>
      <c r="U66" s="9"/>
      <c r="V66" s="9"/>
      <c r="W66" s="9"/>
      <c r="X66" s="9"/>
      <c r="Y66" s="9"/>
      <c r="Z66" s="9"/>
      <c r="AA66" s="9"/>
      <c r="AB66" s="9"/>
      <c r="AC66" s="9"/>
      <c r="AD66" s="9"/>
    </row>
    <row r="67" spans="1:30" ht="63" customHeight="1" thickBot="1">
      <c r="A67" s="642" t="s">
        <v>10</v>
      </c>
      <c r="B67" s="643"/>
      <c r="C67" s="643"/>
      <c r="D67" s="643"/>
      <c r="E67" s="643"/>
      <c r="F67" s="643"/>
      <c r="G67" s="643"/>
      <c r="H67" s="643"/>
      <c r="I67" s="644"/>
      <c r="J67" s="348" t="s">
        <v>85</v>
      </c>
      <c r="K67" s="348" t="s">
        <v>97</v>
      </c>
      <c r="L67" s="204" t="s">
        <v>61</v>
      </c>
      <c r="M67" s="204" t="s">
        <v>94</v>
      </c>
      <c r="N67" s="40"/>
    </row>
    <row r="68" spans="1:30" ht="16.5" customHeight="1">
      <c r="A68" s="645" t="s">
        <v>14</v>
      </c>
      <c r="B68" s="646"/>
      <c r="C68" s="646"/>
      <c r="D68" s="646"/>
      <c r="E68" s="646"/>
      <c r="F68" s="646"/>
      <c r="G68" s="646"/>
      <c r="H68" s="646"/>
      <c r="I68" s="647"/>
      <c r="J68" s="306">
        <f>SUM(J69:J70)+J71</f>
        <v>598</v>
      </c>
      <c r="K68" s="83">
        <f>SUM(K69:K71)</f>
        <v>511.2</v>
      </c>
      <c r="L68" s="83">
        <f t="shared" ref="L68:M68" si="2">SUM(L69:L71)</f>
        <v>527.29999999999995</v>
      </c>
      <c r="M68" s="83">
        <f t="shared" si="2"/>
        <v>523.79999999999995</v>
      </c>
    </row>
    <row r="69" spans="1:30" ht="14.25" customHeight="1">
      <c r="A69" s="626" t="s">
        <v>19</v>
      </c>
      <c r="B69" s="627"/>
      <c r="C69" s="627"/>
      <c r="D69" s="627"/>
      <c r="E69" s="627"/>
      <c r="F69" s="627"/>
      <c r="G69" s="627"/>
      <c r="H69" s="627"/>
      <c r="I69" s="628"/>
      <c r="J69" s="304">
        <f>SUMIF(I10:I63,"SB",J10:J63)</f>
        <v>454.5</v>
      </c>
      <c r="K69" s="304">
        <f>SUMIF(I10:I63,"SB",K10:K63)</f>
        <v>463.1</v>
      </c>
      <c r="L69" s="84">
        <f>SUMIF(I10:I63,"SB",L10:L63)</f>
        <v>527.29999999999995</v>
      </c>
      <c r="M69" s="84">
        <f>SUMIF(I10:I63,"SB",M10:M63)</f>
        <v>523.79999999999995</v>
      </c>
    </row>
    <row r="70" spans="1:30" ht="14.25" customHeight="1">
      <c r="A70" s="629" t="s">
        <v>20</v>
      </c>
      <c r="B70" s="630"/>
      <c r="C70" s="630"/>
      <c r="D70" s="630"/>
      <c r="E70" s="630"/>
      <c r="F70" s="630"/>
      <c r="G70" s="630"/>
      <c r="H70" s="630"/>
      <c r="I70" s="631"/>
      <c r="J70" s="304">
        <f>SUMIF(I26:I63,"SB(P)",J26:J63)</f>
        <v>0</v>
      </c>
      <c r="K70" s="84">
        <f>SUMIF(I26:I63,"SB(P)",K26:K63)</f>
        <v>0</v>
      </c>
      <c r="L70" s="84">
        <f>SUMIF(I26:I63,"SB(P)",L26:L63)</f>
        <v>0</v>
      </c>
      <c r="M70" s="84">
        <f>SUMIF(I26:I63,"SB(P)",M26:M63)</f>
        <v>0</v>
      </c>
      <c r="N70" s="40"/>
    </row>
    <row r="71" spans="1:30" ht="14.25" customHeight="1">
      <c r="A71" s="728" t="s">
        <v>72</v>
      </c>
      <c r="B71" s="729"/>
      <c r="C71" s="729"/>
      <c r="D71" s="729"/>
      <c r="E71" s="729"/>
      <c r="F71" s="729"/>
      <c r="G71" s="729"/>
      <c r="H71" s="729"/>
      <c r="I71" s="730"/>
      <c r="J71" s="305">
        <f>SUMIF(I10:I63,"SB(L)",J10:J63)</f>
        <v>143.5</v>
      </c>
      <c r="K71" s="305">
        <f>SUMIF(I10:I63,"SB(L)",K10:K63)</f>
        <v>48.1</v>
      </c>
      <c r="L71" s="305">
        <f>SUMIF(I10:I63,"SB(L)",L10:L63)</f>
        <v>0</v>
      </c>
      <c r="M71" s="194">
        <f>SUMIF(I10:I63,"SB(L)",M10:M63)</f>
        <v>0</v>
      </c>
      <c r="N71" s="40"/>
    </row>
    <row r="72" spans="1:30" ht="14.25" customHeight="1">
      <c r="A72" s="684" t="s">
        <v>15</v>
      </c>
      <c r="B72" s="685"/>
      <c r="C72" s="685"/>
      <c r="D72" s="685"/>
      <c r="E72" s="685"/>
      <c r="F72" s="685"/>
      <c r="G72" s="685"/>
      <c r="H72" s="685"/>
      <c r="I72" s="686"/>
      <c r="J72" s="303">
        <f>SUM(J73:J75)</f>
        <v>21.6</v>
      </c>
      <c r="K72" s="85">
        <f>SUM(K73:K75)</f>
        <v>0</v>
      </c>
      <c r="L72" s="85">
        <f>SUM(L73:L75)</f>
        <v>0</v>
      </c>
      <c r="M72" s="85">
        <f>SUM(M73:M75)</f>
        <v>0</v>
      </c>
    </row>
    <row r="73" spans="1:30" ht="14.25" customHeight="1">
      <c r="A73" s="671" t="s">
        <v>21</v>
      </c>
      <c r="B73" s="672"/>
      <c r="C73" s="672"/>
      <c r="D73" s="672"/>
      <c r="E73" s="672"/>
      <c r="F73" s="672"/>
      <c r="G73" s="672"/>
      <c r="H73" s="672"/>
      <c r="I73" s="673"/>
      <c r="J73" s="304">
        <f>SUMIF(I26:I63,"ES",J26:J63)</f>
        <v>0</v>
      </c>
      <c r="K73" s="84">
        <f>SUMIF(I26:I63,"ES",K26:K63)</f>
        <v>0</v>
      </c>
      <c r="L73" s="84">
        <f>SUMIF(J26:J63,"ES",L26:L63)</f>
        <v>0</v>
      </c>
      <c r="M73" s="84">
        <f>SUMIF(I26:I63,"ES",M26:M63)</f>
        <v>0</v>
      </c>
    </row>
    <row r="74" spans="1:30" ht="14.25" customHeight="1">
      <c r="A74" s="671" t="s">
        <v>37</v>
      </c>
      <c r="B74" s="672"/>
      <c r="C74" s="672"/>
      <c r="D74" s="672"/>
      <c r="E74" s="672"/>
      <c r="F74" s="672"/>
      <c r="G74" s="672"/>
      <c r="H74" s="672"/>
      <c r="I74" s="673"/>
      <c r="J74" s="304">
        <f>SUMIF(I26:I63,"KVJUD",J26:J63)</f>
        <v>0</v>
      </c>
      <c r="K74" s="84">
        <f>SUMIF(I26:I63,"KVJUD",K26:K63)</f>
        <v>0</v>
      </c>
      <c r="L74" s="84">
        <f>SUMIF(J26:J63,"KVJUD",L26:L63)</f>
        <v>0</v>
      </c>
      <c r="M74" s="84">
        <f>SUMIF(I26:I63,"KVJUD",M26:M63)</f>
        <v>0</v>
      </c>
    </row>
    <row r="75" spans="1:30" ht="14.25" customHeight="1">
      <c r="A75" s="671" t="s">
        <v>36</v>
      </c>
      <c r="B75" s="672"/>
      <c r="C75" s="672"/>
      <c r="D75" s="672"/>
      <c r="E75" s="672"/>
      <c r="F75" s="672"/>
      <c r="G75" s="672"/>
      <c r="H75" s="672"/>
      <c r="I75" s="673"/>
      <c r="J75" s="304">
        <f>SUMIF(I26:I63,"KT",J26:J63)</f>
        <v>21.6</v>
      </c>
      <c r="K75" s="84">
        <f>SUMIF(I26:I63,"KT",K26:K63)</f>
        <v>0</v>
      </c>
      <c r="L75" s="84">
        <f>SUMIF(J26:J63,"KT",L26:L63)</f>
        <v>0</v>
      </c>
      <c r="M75" s="84">
        <f>SUMIF(I26:I63,"KT",M26:M63)</f>
        <v>0</v>
      </c>
    </row>
    <row r="76" spans="1:30" ht="17.25" customHeight="1" thickBot="1">
      <c r="A76" s="674" t="s">
        <v>16</v>
      </c>
      <c r="B76" s="675"/>
      <c r="C76" s="675"/>
      <c r="D76" s="675"/>
      <c r="E76" s="675"/>
      <c r="F76" s="675"/>
      <c r="G76" s="675"/>
      <c r="H76" s="675"/>
      <c r="I76" s="676"/>
      <c r="J76" s="307">
        <f>SUM(J68,J72)</f>
        <v>619.6</v>
      </c>
      <c r="K76" s="86">
        <f>SUM(K68,K72)</f>
        <v>511.2</v>
      </c>
      <c r="L76" s="86">
        <f>SUM(L68,L72)</f>
        <v>527.29999999999995</v>
      </c>
      <c r="M76" s="86">
        <f>SUM(M68,M72)</f>
        <v>523.79999999999995</v>
      </c>
    </row>
    <row r="77" spans="1:30">
      <c r="J77" s="22"/>
      <c r="K77" s="22"/>
      <c r="L77" s="22"/>
      <c r="M77" s="22"/>
    </row>
    <row r="80" spans="1:30">
      <c r="A80" s="3"/>
      <c r="B80" s="3"/>
      <c r="C80" s="3"/>
      <c r="D80" s="3"/>
      <c r="E80" s="3"/>
      <c r="F80" s="3"/>
      <c r="G80" s="3"/>
      <c r="H80" s="3"/>
      <c r="I80" s="3"/>
      <c r="N80" s="3"/>
      <c r="O80" s="3"/>
      <c r="P80" s="3"/>
      <c r="Q80" s="3"/>
      <c r="R80" s="3"/>
    </row>
    <row r="81" spans="11:11">
      <c r="K81" s="40"/>
    </row>
  </sheetData>
  <mergeCells count="108">
    <mergeCell ref="N1:R1"/>
    <mergeCell ref="E2:N2"/>
    <mergeCell ref="A3:O3"/>
    <mergeCell ref="A4:O4"/>
    <mergeCell ref="N5:O5"/>
    <mergeCell ref="C6:C8"/>
    <mergeCell ref="D6:D8"/>
    <mergeCell ref="E6:E8"/>
    <mergeCell ref="L6:L8"/>
    <mergeCell ref="M6:M8"/>
    <mergeCell ref="O7:R7"/>
    <mergeCell ref="A10:O10"/>
    <mergeCell ref="B11:O11"/>
    <mergeCell ref="C12:O12"/>
    <mergeCell ref="E14:E18"/>
    <mergeCell ref="F14:F18"/>
    <mergeCell ref="H14:H18"/>
    <mergeCell ref="A9:O9"/>
    <mergeCell ref="F6:F8"/>
    <mergeCell ref="G6:G8"/>
    <mergeCell ref="H6:H8"/>
    <mergeCell ref="I6:I8"/>
    <mergeCell ref="J6:J8"/>
    <mergeCell ref="K6:K8"/>
    <mergeCell ref="A6:A8"/>
    <mergeCell ref="B6:B8"/>
    <mergeCell ref="N6:R6"/>
    <mergeCell ref="N7:N8"/>
    <mergeCell ref="H26:H28"/>
    <mergeCell ref="G19:G23"/>
    <mergeCell ref="A19:A23"/>
    <mergeCell ref="B19:B23"/>
    <mergeCell ref="C19:C23"/>
    <mergeCell ref="D19:D23"/>
    <mergeCell ref="E19:E23"/>
    <mergeCell ref="F19:F23"/>
    <mergeCell ref="A24:A25"/>
    <mergeCell ref="B24:B25"/>
    <mergeCell ref="C24:C25"/>
    <mergeCell ref="D24:D25"/>
    <mergeCell ref="E24:E25"/>
    <mergeCell ref="F24:F25"/>
    <mergeCell ref="G24:G25"/>
    <mergeCell ref="H24:H25"/>
    <mergeCell ref="A26:A28"/>
    <mergeCell ref="B26:B28"/>
    <mergeCell ref="C26:C28"/>
    <mergeCell ref="D26:D28"/>
    <mergeCell ref="E26:E28"/>
    <mergeCell ref="F26:F28"/>
    <mergeCell ref="G26:G28"/>
    <mergeCell ref="A36:A37"/>
    <mergeCell ref="B36:B37"/>
    <mergeCell ref="C36:C37"/>
    <mergeCell ref="F36:F37"/>
    <mergeCell ref="G36:G37"/>
    <mergeCell ref="H36:H38"/>
    <mergeCell ref="E38:E41"/>
    <mergeCell ref="F38:F41"/>
    <mergeCell ref="G38:G41"/>
    <mergeCell ref="B33:I33"/>
    <mergeCell ref="N33:O33"/>
    <mergeCell ref="B34:O34"/>
    <mergeCell ref="C35:O35"/>
    <mergeCell ref="E51:E52"/>
    <mergeCell ref="F51:F52"/>
    <mergeCell ref="G51:G52"/>
    <mergeCell ref="N38:N39"/>
    <mergeCell ref="E53:E54"/>
    <mergeCell ref="F53:F54"/>
    <mergeCell ref="G53:G54"/>
    <mergeCell ref="A65:O65"/>
    <mergeCell ref="A66:I66"/>
    <mergeCell ref="A74:I74"/>
    <mergeCell ref="A67:I67"/>
    <mergeCell ref="B63:I63"/>
    <mergeCell ref="A75:I75"/>
    <mergeCell ref="A76:I76"/>
    <mergeCell ref="A68:I68"/>
    <mergeCell ref="A69:I69"/>
    <mergeCell ref="A70:I70"/>
    <mergeCell ref="A71:I71"/>
    <mergeCell ref="A72:I72"/>
    <mergeCell ref="A73:I73"/>
    <mergeCell ref="A29:A30"/>
    <mergeCell ref="G29:G30"/>
    <mergeCell ref="B29:B30"/>
    <mergeCell ref="C29:C30"/>
    <mergeCell ref="D29:D30"/>
    <mergeCell ref="E29:E30"/>
    <mergeCell ref="F29:F30"/>
    <mergeCell ref="N63:O63"/>
    <mergeCell ref="A64:M64"/>
    <mergeCell ref="N62:O62"/>
    <mergeCell ref="E45:E47"/>
    <mergeCell ref="G45:G47"/>
    <mergeCell ref="H45:H48"/>
    <mergeCell ref="G48:G50"/>
    <mergeCell ref="E57:E59"/>
    <mergeCell ref="G57:G59"/>
    <mergeCell ref="N45:N46"/>
    <mergeCell ref="E55:E56"/>
    <mergeCell ref="F55:F56"/>
    <mergeCell ref="G55:G56"/>
    <mergeCell ref="C61:I61"/>
    <mergeCell ref="B62:I62"/>
    <mergeCell ref="C32:I32"/>
    <mergeCell ref="N32:O32"/>
  </mergeCells>
  <printOptions horizontalCentered="1"/>
  <pageMargins left="0.39370078740157483" right="0.19685039370078741" top="0.39370078740157483" bottom="0.19685039370078741" header="0" footer="0"/>
  <pageSetup paperSize="9" scale="66" orientation="portrait" r:id="rId1"/>
  <headerFooter alignWithMargins="0"/>
  <rowBreaks count="1" manualBreakCount="1">
    <brk id="42"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3</vt:i4>
      </vt:variant>
      <vt:variant>
        <vt:lpstr>Įvardinti diapazonai</vt:lpstr>
      </vt:variant>
      <vt:variant>
        <vt:i4>6</vt:i4>
      </vt:variant>
    </vt:vector>
  </HeadingPairs>
  <TitlesOfParts>
    <vt:vector size="9" baseType="lpstr">
      <vt:lpstr>Lyginamasis variantas</vt:lpstr>
      <vt:lpstr>4 programa</vt:lpstr>
      <vt:lpstr>aiškinamoji lentelė </vt:lpstr>
      <vt:lpstr>'4 programa'!Print_Area</vt:lpstr>
      <vt:lpstr>'aiškinamoji lentelė '!Print_Area</vt:lpstr>
      <vt:lpstr>'Lyginamasis variantas'!Print_Area</vt:lpstr>
      <vt:lpstr>'4 programa'!Print_Titles</vt:lpstr>
      <vt:lpstr>'aiškinamoji lentelė '!Print_Titles</vt:lpstr>
      <vt:lpstr>'Lyginamasis variantas'!Print_Titles</vt:lpstr>
    </vt:vector>
  </TitlesOfParts>
  <Company>valdyba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A.Cepiene</dc:creator>
  <cp:lastModifiedBy>Audra Cepiene</cp:lastModifiedBy>
  <cp:lastPrinted>2019-01-10T12:39:32Z</cp:lastPrinted>
  <dcterms:created xsi:type="dcterms:W3CDTF">2007-07-27T10:32:34Z</dcterms:created>
  <dcterms:modified xsi:type="dcterms:W3CDTF">2019-01-30T12:15:19Z</dcterms:modified>
</cp:coreProperties>
</file>