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32760" yWindow="32760" windowWidth="28800" windowHeight="11085" activeTab="0"/>
  </bookViews>
  <sheets>
    <sheet name="Eura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hidden="1">'[2]gamybaK'!#REF!</definedName>
    <definedName name="_Plungė">#REF!</definedName>
    <definedName name="dkaina">'[4]sg viso'!#REF!</definedName>
    <definedName name="elektr">'[4]sg viso'!#REF!</definedName>
    <definedName name="elektrod.">'[5]sg viso'!#REF!</definedName>
    <definedName name="elketrod">'[4]sg viso'!#REF!</definedName>
    <definedName name="gamyb">'[6]bendra'!$A$2:$G$28</definedName>
    <definedName name="gamyba">#REF!</definedName>
    <definedName name="kreting">'[4]sg viso'!#REF!</definedName>
    <definedName name="Kretinngos_e_k">'[5]sg viso'!#REF!</definedName>
    <definedName name="nering">'[4]sg viso'!#REF!</definedName>
    <definedName name="Neringos">'[4]sg viso'!#REF!</definedName>
    <definedName name="Neringos_e_k">'[5]sg viso'!#REF!</definedName>
    <definedName name="P">#REF!</definedName>
    <definedName name="pelnas">'[7]Mazutas mėnesiais'!#REF!</definedName>
    <definedName name="_xlnm.Print_Area" localSheetId="0">'Eurai'!$C$1:$S$217</definedName>
    <definedName name="_xlnm.Print_Titles" localSheetId="0">'Eurai'!$10:$11</definedName>
    <definedName name="Priskaičiuota_pajamų">'[7]Mazutas mėnesiais'!#REF!</definedName>
    <definedName name="Rietav">'[4]sg viso'!#REF!</definedName>
    <definedName name="rietavi">'[4]sg viso'!#REF!</definedName>
    <definedName name="Rietavi_e_k">'[5]sg viso'!#REF!</definedName>
    <definedName name="Sąnaudos">'[7]Mazutas mėnesiais'!#REF!</definedName>
    <definedName name="Savikainos_šifruotėP">'[8]bendra'!$D$17:$D$29</definedName>
    <definedName name="Savikainos_šifruotėPB">#REF!</definedName>
    <definedName name="Savikainos_šifruotėPG">#REF!</definedName>
    <definedName name="Savikainos_šifruotėPR">#REF!</definedName>
    <definedName name="Savikainos_šifruotėPT">#REF!</definedName>
    <definedName name="šventos">'[4]sg viso'!#REF!</definedName>
    <definedName name="Šventosios_e_k">'[5]sg viso'!#REF!</definedName>
  </definedNames>
  <calcPr fullCalcOnLoad="1"/>
</workbook>
</file>

<file path=xl/comments1.xml><?xml version="1.0" encoding="utf-8"?>
<comments xmlns="http://schemas.openxmlformats.org/spreadsheetml/2006/main">
  <authors>
    <author>Autorius</author>
  </authors>
  <commentList>
    <comment ref="A10" authorId="0">
      <text>
        <r>
          <rPr>
            <b/>
            <sz val="8"/>
            <rFont val="Tahoma"/>
            <family val="2"/>
          </rPr>
          <t>V.S.: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Turto kodas - pagal Metodikos 13 priedo eilės numerį. Pvz., katilinės pastatas - 1.1, vamzdynai - 4.</t>
        </r>
      </text>
    </comment>
    <comment ref="B10" authorId="0">
      <text>
        <r>
          <rPr>
            <b/>
            <sz val="8"/>
            <rFont val="Tahoma"/>
            <family val="2"/>
          </rPr>
          <t>V.S.:</t>
        </r>
        <r>
          <rPr>
            <sz val="8"/>
            <rFont val="Tahoma"/>
            <family val="2"/>
          </rPr>
          <t xml:space="preserve">
Investicijų projekto nr. nurodytas prie Ilgalaikio turto įsigijimo šaltinių, turi sutapti su Lėšų panaudojime nurodytu nr.</t>
        </r>
      </text>
    </comment>
  </commentList>
</comments>
</file>

<file path=xl/sharedStrings.xml><?xml version="1.0" encoding="utf-8"?>
<sst xmlns="http://schemas.openxmlformats.org/spreadsheetml/2006/main" count="451" uniqueCount="427">
  <si>
    <t>INVESTICIJŲ PLANAS IR JO FINANSAVIMO ŠALTINIAI</t>
  </si>
  <si>
    <t>Turto
kodas</t>
  </si>
  <si>
    <t>Invest.
Nr.</t>
  </si>
  <si>
    <t>Eil. 
Nr.</t>
  </si>
  <si>
    <t>Pavadinimas</t>
  </si>
  <si>
    <t>Gamyba</t>
  </si>
  <si>
    <t>Perdavimas</t>
  </si>
  <si>
    <t>Iš viso</t>
  </si>
  <si>
    <t>01</t>
  </si>
  <si>
    <t>02</t>
  </si>
  <si>
    <t>x</t>
  </si>
  <si>
    <t>1.</t>
  </si>
  <si>
    <t>Ilgalaikio turto įsigijimo šaltiniai</t>
  </si>
  <si>
    <t>1.1.</t>
  </si>
  <si>
    <t>Ilgalaikio turto nusidėvėjimo (amortizacijos) sąnaudos</t>
  </si>
  <si>
    <t>1.2.</t>
  </si>
  <si>
    <t>Normatyvinis pelnas</t>
  </si>
  <si>
    <t>1.3.</t>
  </si>
  <si>
    <t>Savivaldybės ir valstybės lėšos</t>
  </si>
  <si>
    <t>1.4.</t>
  </si>
  <si>
    <t>1.5.</t>
  </si>
  <si>
    <t>Įvairių fondų lėšos</t>
  </si>
  <si>
    <t>1.5.1.</t>
  </si>
  <si>
    <t>1.6.</t>
  </si>
  <si>
    <t>Kiti finansavimo šaltiniai</t>
  </si>
  <si>
    <t>1.6.1.</t>
  </si>
  <si>
    <t>2.</t>
  </si>
  <si>
    <t>Lėšų panaudojimas</t>
  </si>
  <si>
    <t>2.1.</t>
  </si>
  <si>
    <t>2.2.</t>
  </si>
  <si>
    <t>Paskolų grąžinimas</t>
  </si>
  <si>
    <t>Lėšų panaudojimas, %</t>
  </si>
  <si>
    <t>Įmonės vadovas _____________________</t>
  </si>
  <si>
    <t>Savivaldybės atstovas ____________________</t>
  </si>
  <si>
    <t>Pardavimas</t>
  </si>
  <si>
    <t>Lėšos gautos iš apyvartinių taršos leidimų pardavimo</t>
  </si>
  <si>
    <t>priedas</t>
  </si>
  <si>
    <t>Lėšos investicijų įgyvendinimui, naujam turtui įsigyti, atstatyti</t>
  </si>
  <si>
    <t>Klaipėdos miesto savivaldybės</t>
  </si>
  <si>
    <t>Paskolos investicijų projektams įgyvendinti:</t>
  </si>
  <si>
    <t>Tarnybinės stotys</t>
  </si>
  <si>
    <t>Šilumos trasų statyba ir įvadų įrengimas, pirkimas naujiems vartotojams  Klaipėdoje ir Gargžduose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</si>
  <si>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</si>
  <si>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</si>
  <si>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</si>
  <si>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</si>
  <si>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</si>
  <si>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</si>
  <si>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</si>
  <si>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</si>
  <si>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</si>
  <si>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</si>
  <si>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</si>
  <si>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</si>
  <si>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</si>
  <si>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</si>
  <si>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</si>
  <si>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</si>
  <si>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</si>
  <si>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</si>
  <si>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</si>
  <si>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2.1.24.</t>
  </si>
  <si>
    <t>2.1.26.</t>
  </si>
  <si>
    <t>2.1.27.</t>
  </si>
  <si>
    <t>2.1.28.</t>
  </si>
  <si>
    <t>2.1.29.</t>
  </si>
  <si>
    <t>2.1.30.</t>
  </si>
  <si>
    <t>2.1.31.</t>
  </si>
  <si>
    <t>2.1.32.</t>
  </si>
  <si>
    <t>2.1.33.</t>
  </si>
  <si>
    <t>2.1.34.</t>
  </si>
  <si>
    <t>2.1.35.</t>
  </si>
  <si>
    <t>2.1.36.</t>
  </si>
  <si>
    <t>2.1.37.</t>
  </si>
  <si>
    <t>2.1.38.</t>
  </si>
  <si>
    <t>2.1.39.</t>
  </si>
  <si>
    <t>2.1.40.</t>
  </si>
  <si>
    <t>2.1.41.</t>
  </si>
  <si>
    <t>2.1.42.</t>
  </si>
  <si>
    <t>2.1.54.</t>
  </si>
  <si>
    <t>2.1.55.</t>
  </si>
  <si>
    <t>2.1.56.</t>
  </si>
  <si>
    <t>2.1.57.</t>
  </si>
  <si>
    <t>2.1.58.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</si>
  <si>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</si>
  <si>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</si>
  <si>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</si>
  <si>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</si>
  <si>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</si>
  <si>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</si>
  <si>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</si>
  <si>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</si>
  <si>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</si>
  <si>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</si>
  <si>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</si>
  <si>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</si>
  <si>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</si>
  <si>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</si>
  <si>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</si>
  <si>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</si>
  <si>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2.1.75.</t>
  </si>
  <si>
    <t>2.1.76.</t>
  </si>
  <si>
    <t>2.1.77.</t>
  </si>
  <si>
    <t>2.1.78.</t>
  </si>
  <si>
    <t>2.1.79.</t>
  </si>
  <si>
    <t>2.1.43.</t>
  </si>
  <si>
    <t>2.1.44.</t>
  </si>
  <si>
    <t>2.1.45.</t>
  </si>
  <si>
    <t>2.1.46.</t>
  </si>
  <si>
    <t>2.1.47.</t>
  </si>
  <si>
    <t>2.1.48.</t>
  </si>
  <si>
    <t>2.1.49.</t>
  </si>
  <si>
    <t>2.1.50.</t>
  </si>
  <si>
    <t>2.1.80.</t>
  </si>
  <si>
    <t>2.1.81.</t>
  </si>
  <si>
    <t>2.1.82.</t>
  </si>
  <si>
    <t>2.1.83.</t>
  </si>
  <si>
    <t>2.1.84.</t>
  </si>
  <si>
    <t>2.1.85.</t>
  </si>
  <si>
    <t>2.1.86.</t>
  </si>
  <si>
    <t>2.1.87.</t>
  </si>
  <si>
    <t>2.1.88.</t>
  </si>
  <si>
    <t>2.1.89.</t>
  </si>
  <si>
    <t>2.1.91.</t>
  </si>
  <si>
    <t>2.1.92.</t>
  </si>
  <si>
    <t>2.1.93.</t>
  </si>
  <si>
    <t>2.1.95.</t>
  </si>
  <si>
    <t>2.1.96.</t>
  </si>
  <si>
    <t>2.1.97.</t>
  </si>
  <si>
    <t>2.1.98.</t>
  </si>
  <si>
    <t>2.1.99.</t>
  </si>
  <si>
    <t>2.1.100.</t>
  </si>
  <si>
    <t>2.1.101.</t>
  </si>
  <si>
    <t>2.1.103.</t>
  </si>
  <si>
    <t>2.1.104.</t>
  </si>
  <si>
    <t>2.1.105.</t>
  </si>
  <si>
    <t>2.1.106.</t>
  </si>
  <si>
    <t>2.1.107.</t>
  </si>
  <si>
    <t>2.1.108.</t>
  </si>
  <si>
    <t>2.1.109.</t>
  </si>
  <si>
    <t>2.1.110.</t>
  </si>
  <si>
    <t>2.1.1.</t>
  </si>
  <si>
    <t>2.1.21.</t>
  </si>
  <si>
    <t>2.1.22.</t>
  </si>
  <si>
    <t>2.1.23.</t>
  </si>
  <si>
    <t>2.1.25.</t>
  </si>
  <si>
    <t>2.1.51.</t>
  </si>
  <si>
    <t>2.1.52.</t>
  </si>
  <si>
    <t>2.1.53.</t>
  </si>
  <si>
    <t>2.1.90.</t>
  </si>
  <si>
    <t>2.1.94.</t>
  </si>
  <si>
    <t>2.1.111.</t>
  </si>
  <si>
    <t>Naujų sklendžių, vožtuvų, siurblių, įrengimas bendrovės šilumos šaltiniuose</t>
  </si>
  <si>
    <t>2.1.112.</t>
  </si>
  <si>
    <t>2.1.113.</t>
  </si>
  <si>
    <t>2.1.114.</t>
  </si>
  <si>
    <t>2.1.115.</t>
  </si>
  <si>
    <t>ES Struktūriniai fondai</t>
  </si>
  <si>
    <t>2.1.102.</t>
  </si>
  <si>
    <t>2.1.116.</t>
  </si>
  <si>
    <t>2.1.117.</t>
  </si>
  <si>
    <t>2.1.118.</t>
  </si>
  <si>
    <t>2.1.119.</t>
  </si>
  <si>
    <t>2.1.120.</t>
  </si>
  <si>
    <t>2.1.121.</t>
  </si>
  <si>
    <t>tūkst. Eur</t>
  </si>
  <si>
    <t>Vartotojų šilumos apskaitos prietaisų atnaujinimas ir naujiems vartotojams šilumos apskaitos prietaisų įrengimas.</t>
  </si>
  <si>
    <t>Generalinis direktorius Antanas Katinas</t>
  </si>
  <si>
    <t>Mikroautobusas krovininis iki 3,5 t</t>
  </si>
  <si>
    <t>Mikroautobusas (8 sėd. vietos)</t>
  </si>
  <si>
    <t>Bortinis automobilis iki 3,5 t</t>
  </si>
  <si>
    <t>MARTEM SCADA sistemos atnaujinimas Klaipėdos eletrinės 0,4kV SĮ</t>
  </si>
  <si>
    <t>SP 45 10kV SĮ. Relinės apsaugos terminalų keitimas Klaipėdos elektrinėje</t>
  </si>
  <si>
    <t>Katilinės 0,4kV skydų keitimas su seno tipo AVM automatų keitimu, bei šynų tilto keitimu į įzoliuotą šynų tiltą, pakeičiant II sekcijos rezervinį ir pagrindinius kabelius</t>
  </si>
  <si>
    <t>TP_144 6kV Š1-6 narv. Nr.1, 3, 5, 7, 9, 11, 13 rekonstrukcija Klaipėdos rajoninėje katilinėje</t>
  </si>
  <si>
    <t>Klaipėdos rajoninės katilinės 0,4kV II, IIA SĮ rekonstrukcija, pakeičiant senus AVM automatinius jugiklius</t>
  </si>
  <si>
    <t>Klaipėdos rajoninės katilinės mazuto "0" siurbl. rinklių M-03, M-04 atnaujinimas, alyvinių kabelių keitimas</t>
  </si>
  <si>
    <t>Nepertraukiamo maitinimo šaltinio įrengimas kompiuteriniam tinklui (klientų aptarnavimo skyriui ir adminisdtracijos kompiuteriniam tinklui) Klaipėdos rajoninėje katilinėje.</t>
  </si>
  <si>
    <t>2018 m.</t>
  </si>
  <si>
    <t>2019 m.</t>
  </si>
  <si>
    <t>2020 m.</t>
  </si>
  <si>
    <t>Bendrovės šilumos šaltinių valdymo ir kontrolės įrangos bei matavimo ir laboratorinių  prietaisų atnaujinimas ir įsigijimas.</t>
  </si>
  <si>
    <t>Klaipėdos RK cheminio vandens paruošimo ir valymo įrenginių matavimo priemonių, technologės signalizacijos ir valdymo įrangos atnaujinimas, kompiuterizavimas.</t>
  </si>
  <si>
    <t>Klientų aptarnavimo centro telefoninio ryšio ir pokalbių dokumentavmo sistemos techninės įrangos atnaujinimas</t>
  </si>
  <si>
    <t>Paupių katilinės nuotolinio monitoringo ir valdymo sistemos rekonstrukcija</t>
  </si>
  <si>
    <t>Gargždų ŠTR katilinės Nr. 5 nuotolinio monitoringo ir valdymo sistemos rekonstrukcija</t>
  </si>
  <si>
    <t>Gargždų ŠTR katilinės Nr. 6 nuotolinio monitoringo ir valdymo sistemos rekonstrukcija</t>
  </si>
  <si>
    <t>Bendrovės padalinių Gaisro aptikimo signalizacijos sistemų rekonstrukcija</t>
  </si>
  <si>
    <t>Sekcijinių sklendžių keitimas Klaipėdos m. tinkluose</t>
  </si>
  <si>
    <t xml:space="preserve">Naujos šilumos trasos į Medelyno kvartalą projektavimas </t>
  </si>
  <si>
    <t>Suvirinimo generatorius dyzelinis, 2vnt</t>
  </si>
  <si>
    <t>Traktoriai, 40-50kw, 2vnt</t>
  </si>
  <si>
    <t xml:space="preserve">Kompiuterinės technikos atnaujinimas </t>
  </si>
  <si>
    <t>Elektroninio dokumentų archyvo sukūrimas</t>
  </si>
  <si>
    <t>Šilumos tinklai P.Cvirkos 33/ Klaipėdos 29 (782m, D50 - D150) (Gargždai)</t>
  </si>
  <si>
    <t>Šilumos tinklai ŠK4-6 – ŠK4-88 (523m, D70 - D250) (Gargždai)</t>
  </si>
  <si>
    <t>Bandymo įrangos įsigijimas (relių, jungtuvų, akumuliatorių baterijų)</t>
  </si>
  <si>
    <t xml:space="preserve">Nešiojamojo deguonies matuoklio įsigijimas </t>
  </si>
  <si>
    <t xml:space="preserve">Šilumos vartotojų šilumos apskaitos prietaisų nuotolinio rodmenų nuskaitymo ir perdavimo į duomenų  bazę įrangos įrengimas </t>
  </si>
  <si>
    <t xml:space="preserve">Alyvos ūkio patalpose įrengti 0,4kV SĮ patalpą, siekiant užmaitinti mechanines, stalių dirbtuves po mazutų ūkio griovimo Klaipėdos elektrinėje.  </t>
  </si>
  <si>
    <t xml:space="preserve">Dažnio keitiklių ir minkšto paleidimo įrenginių įrengimas bendroves šilumos šaltiniuose </t>
  </si>
  <si>
    <t>Rinklių su saugikliais keitimas bendroves šilumos šaltiniuose</t>
  </si>
  <si>
    <t xml:space="preserve">Centralizuotos apskaitos programos įdiegimas (elektra, dujos) </t>
  </si>
  <si>
    <t>Šilumos tinklai iš magistralės 1Š nuo kam. D-10 iki Liepų 12; kam. D-11 iki Liepų 8, Danės 19; nuo Liepų 20 iki Danės 29</t>
  </si>
  <si>
    <t>Šilumos tinklai nuo kameros 1Š-6 iki Donelaičio 8; 14; 4</t>
  </si>
  <si>
    <t>Šilumos tinklai nuo kameros 1Š-10-5A iki Mažvydo al. 7; Šaulių g.11; kameros 1Š-10-5</t>
  </si>
  <si>
    <t>Šilumos tinklai nuo kameros 1Š-10-5 iki Mažvydo al. 5; kameros 1Š-10-6; Ligoninės 7</t>
  </si>
  <si>
    <t>Šilumos tinklai nuo kameros 1Š-10-6 iki H.Manto g. 18; nuo kameros 1Š-10-1 iki Ligoninės 3</t>
  </si>
  <si>
    <t>Šilumos tinklai nuo kam. 1Š-12-2-2 iki Šimkaus 5; nuo kam. 1Š-12-2-3 iki Puodžių 5, Vytauto 32</t>
  </si>
  <si>
    <t>Šilumos tinklai nuo Puodžių 1 iki Puodžių 4; nuo kam. 1Š-12b iki S.Šimkaus 16; nuo kam. 1Š-12a iki S.Daukanto 10</t>
  </si>
  <si>
    <t xml:space="preserve">Šilumos tinklai nuo Kuršių a. 1 iki Kuršių a. 2; nuo kam. 1Š-12-8-2 iki N.Sodo 1a; nuo kameros 1Š-12-5a iki Jūros 17 </t>
  </si>
  <si>
    <t>Šilumos tinklai nuo Dariaus ir Girėno 8 iki S.Pylimo 14 ir 31</t>
  </si>
  <si>
    <t>Šilumos tinklai iš magistralės 2Š nuo kam. 2Š-35 iki Valstiečių g.10 ir nuo Kretingos 1 ir Kretingos 5</t>
  </si>
  <si>
    <t>Šilumos tinklai Mokyklos g. iš magistralės 1P nuo kam. T-19 iki kam. T-19-3-1</t>
  </si>
  <si>
    <t>Šilumos tinklai nuo kam. 1P-4-7-5 iki Pilies g.1; nuo kam. 1P-4-7-8 iki Bružės g.2</t>
  </si>
  <si>
    <t>Šilumos tinklai Minijos g. nuo kameros 1P-7-13 iki kameros 1P-7-10</t>
  </si>
  <si>
    <t>Šilumos tinklai Tilžės g. nuo kameros 1P-20 iki kameros 1P-20-2</t>
  </si>
  <si>
    <t>Šilumos tinklai iš magistralės 2P nuo  kam. 2 P-39-2-12 iki kam. 2P-39-2-16 iki Darželio 1,4,6,8; Poilsio 12,10; Rambyno 3</t>
  </si>
  <si>
    <t>Šilumos tinklai nuo kam. 2P-39-2-1 iki Naikupės 28; nuo Darželio 4 iki  Nidos 9; Rambyno 4,6; Kalnupės 25</t>
  </si>
  <si>
    <t>Šilumos tinklai nuo kam.  2P-39-4 iki kam. 2P -39-4-3, Minijos 145,147,149,151</t>
  </si>
  <si>
    <t>Šilumos tinklai nuo kameros 2P-40-1 iki kameros 2P-40-1-2,Taikos 95, 97, Debreceno 61</t>
  </si>
  <si>
    <t>Šilumos tinklai nuo kameros 2P-40-2 iki Taikos 99; nuo kam. 2P-40-3 iki Naujakiemio 18, 10, 12, 14, 22, 24; nuo Debreceno 51 iki Debreceno 55, 53, 49</t>
  </si>
  <si>
    <t>Šilumos tinklai nuo kameros 2P-40-4-0 iki Naujakiemio 8, Gedminų 10, 8; nuo kam.  2P-40-4 iki Gedminų 6, Debreceno 33, 37, 43; nuo Debreceno 39 iki Debreceno 41</t>
  </si>
  <si>
    <t>Šilumos tinklai Jūreivių g. nuo kameros 2P-42-16 iki kameros 2P-42-18; nuo kameros 2P-42-19 iki Nidos 76</t>
  </si>
  <si>
    <t xml:space="preserve"> Šilumos tinklai nuo Reikjaviko 15 iki Reikjaviko 13,9,11,7</t>
  </si>
  <si>
    <t>Magistraliniai šilumos tinklai nuo kameros 4Š-25 iki Liepojos 238 (iki izoliuotų vamzdžių)</t>
  </si>
  <si>
    <t>Magistraliniai šilumos tinklai Jūrininkų pr. nuo kameros 4P-26 iki kameros 2P-52</t>
  </si>
  <si>
    <t xml:space="preserve">Magistraliniai šilumos tinklai nuo KRK kolektorinės iki kameros 4P-4 </t>
  </si>
  <si>
    <t>Šilumos tinklai nuo kameros 1Š-5-7 iki Priestočio g.1, 1A</t>
  </si>
  <si>
    <t>Šilumos tinklai nuo kameros 1Š-16-11-1 iki Janonio 1, 1A; nuo kameros 1Š-16-11 iki kam. 1Š-16-11-2 ir kam. 1Š-16-12-1</t>
  </si>
  <si>
    <t>Šilumos tinklai nuo kameros 1Š-16 iki kameros 1Š-16-1-1A ir įvadai į Medžiotojų 6,8, Gintaro 11; nuo kameros 1Š-16-1 iki kam. 1Š-16-2</t>
  </si>
  <si>
    <t>Šilumos tinklai nuo kameros 1Š-16-2 iki Karklų 10A</t>
  </si>
  <si>
    <t>Šilumos tinklai nuo kameros 1Š-16-2 iki Karklų 2, kameros 1Š-16-3; nuo kameros 1Š-16-3 iki Karklų 5,11</t>
  </si>
  <si>
    <t xml:space="preserve">Šilumos tinklai nuo kameros 1Š-16-3 iki kameros 1Š-16-6; nuo kameros 1Š-16-6 iki N.Uosto g.20; kameros  1Š-16-8B (tvora) </t>
  </si>
  <si>
    <t xml:space="preserve">Šilumos tinklai nuo kameros 1Š-17-5 iki kameros 1Š-17-9 ir įvadai į Dariaus ir Girėno 19, 19A, H.Manto 53, 55, 49, 51  </t>
  </si>
  <si>
    <t xml:space="preserve">Šilumos tinklai nuo kameros 1Š-17-1 iki Gintaro 2, J.Janonio 11  </t>
  </si>
  <si>
    <t>Šilumos tinklai nuo kameros 2P-33-11-2 iki Debreceno 21, 23, 25, 11, 13 ir Debreceno 19, 5, 17</t>
  </si>
  <si>
    <t>Šilumos tinklai nuo Taikos pr. 83 iki Taikos pr. 87,85,89</t>
  </si>
  <si>
    <t>Šilumos tinklai nuo kameros 2P-39-5-1 iki Minijos 130a, 130b, 130c,  Naikupės 9a,11, Sulupės 10a</t>
  </si>
  <si>
    <t>Šilumos tinklai nuo 2P-42-1a iki Taikos pr.109,111,113,Statybininkų 26, 28, 30, 32</t>
  </si>
  <si>
    <t>Šilumos tinklai nuo kameros 2P-39-6   iki kameros 2P-39-6-1-2</t>
  </si>
  <si>
    <t>Šilumos tinklai nuo kameros 2P-42-2 iki Taikos 105,107, Naujakiemio 13, 15, 23, 25, 27, 17, 21 ir nuo kam. 2P-42-2 iki Statybininkų 22,24</t>
  </si>
  <si>
    <t>Šilumos tinklai nuo kameros 2P-42-4 iki Gedminų 14, 16, 18, Naujakiemio 1,9,7 ir iki Statybininkų 20,18,4,8</t>
  </si>
  <si>
    <t>Šilumos tinklai nuo Gedminų 20 iki Gedminų 22 ir nuo kameros 2P-42-12 iki Gedminų 7</t>
  </si>
  <si>
    <t xml:space="preserve">Magistraliniai šilumos tinklai nuo Liepojos 238 iki kameros 4Š-17 </t>
  </si>
  <si>
    <t>Magistraliniai šilumos tinklai Plytinės g. nuo kameros 4Š-10 iki kameros 4Š-13</t>
  </si>
  <si>
    <t>Magistraliniai šilumos tinklai nuo kameros 6P-15 iki Elektrinės kolektorinės Danės g.</t>
  </si>
  <si>
    <t>Šilumos tinklai nuo S.Daukanto g.35 iki Sodų g.3, 5, 7 per kameras 1Š-5-4-1 ir 1Š-5-4-1A</t>
  </si>
  <si>
    <t>Šilumos tinklai nuo kameros 1Š-21-1 iki Sportininkų 11A, 13</t>
  </si>
  <si>
    <t>Šilumos tinklai nuo kameros 1Š-22a-1 iki Sportininkų 13, Malūnininkų 4, Sportininkų 13</t>
  </si>
  <si>
    <t>Šilumos tinklai nuo kameros 1Š-22b-2 iki kameros 1Š 22b-2-3 ir įvadai į Sportininkų 10, 14</t>
  </si>
  <si>
    <t>Šilumos tinklai nuo kameros 1Š-22b-4 iki kameros 1Š-22b-4-2 ir Viršutinė 21</t>
  </si>
  <si>
    <t>Šilumos tinklai nuo kameros 1Š-30b-5 iki kameros 1Š-30b-5-2, Geležinkelio 12 ir iki kamerų 1Š-30b-6, 1Š-30b-6-1, H.Manto 75,77</t>
  </si>
  <si>
    <t>Šilumos tinklai nuo kameros 2P-33-6 iki boilerinės B13, Debreceno 28, 30, 32, 36, 38, 40, 42, 44</t>
  </si>
  <si>
    <t>Šilumos tinklai nuo kameros 2P-39a-1 iki Naikupės 25 ir nuo kameros 2P-39a-6 iki Nidos 3,  nuo kameros 2P-39a-5 iki Taikos pr. 68</t>
  </si>
  <si>
    <t>Šilumos tinklai nuo Naikupės 17 iki Nidos 50, Sulupės 18,20 ir iki Minijos 135a, 133, 131, Sulupės 11, 13, 13a, Nidos 40c, 40a, 40, Minijos 129, 127</t>
  </si>
  <si>
    <t>Šilumos tinklai  Alksnynės g. nuo kameros 2P-44-12a iki kameros 2P-44-13</t>
  </si>
  <si>
    <t xml:space="preserve">Šilumos tinklai  nuo Baltijos 19 iki Baltijos 21, 23, nuo Baltijos 35 iki Baltijos 37, 25, 31 ir nuo Baltijos 41 iki Baltijos 33, 49 </t>
  </si>
  <si>
    <t>Šilumos tinklai nuo kameros 2P-34-1-2 iki Baltijos 71, 77, 65, 75 ir boilerinės B-16 iki Baltijos 93,Taikos 77</t>
  </si>
  <si>
    <t xml:space="preserve"> Šilumos tinklai nuo kameros 4P-14 iki Simonaitytės 1,5,7,3, nuo kameros 4P-21-1 iki Vyturio 19,Vyturio 21a ir nuo kameros 4P-23-2 iki Laukininkų 32</t>
  </si>
  <si>
    <t>2021 m.</t>
  </si>
  <si>
    <t>2022 m.</t>
  </si>
  <si>
    <t>Lengvieji automobiliai (12 vnt.)</t>
  </si>
  <si>
    <t>Savivartis su hidrauliniu kranu 18 t, (strėlė hoz. 8m x 1,5 t)</t>
  </si>
  <si>
    <t>Spec. automobilis asenizacinis-spaudiminis iki 7,0 t b. masės, (3+1 kūb.)</t>
  </si>
  <si>
    <t>Gargždų ŠTR katilinės Nr. 4 TS Nr3 keitimas</t>
  </si>
  <si>
    <t>Šilumos tinklai ŠK4-3 – ŠK4-7 (235m, D70 – D250) (Gargždai)</t>
  </si>
  <si>
    <t>Šilumos tinklai ŠK4-7 – Pušų 49 (480m, D70 – D125) (Gargždai)</t>
  </si>
  <si>
    <t>Priekaba 6 t kel. galios (GŠTR)</t>
  </si>
  <si>
    <t>Sandėlio ir transporto skyriaus skirstyklos rekonstrukcija, su ARĮ įrengimu</t>
  </si>
  <si>
    <t>Rinklių keitimas su automatiniais jungikliais Gargždų katilinėse</t>
  </si>
  <si>
    <t>Paupių katilinės rinklių keitimas, pagal elektros įrenginių galią</t>
  </si>
  <si>
    <t>Lypkių katilinės 10kV SĮ rekonstrukcija, su Q galios kompensavimo įrenginiais, su duomenų surinkimu ir valdymu</t>
  </si>
  <si>
    <t>KRK vandens šildymo katilo Nr.8 degiklių pakeitimas į moduliacinius, mažos generacijos NOx degiklius (su dažnio keitiklių įrengimu)</t>
  </si>
  <si>
    <t>KRK vandens šildymo katilo Nr.4 rekonstrukcija, sumažinant degiklių skaičių ir užkuriamuosius degiklius 4 vnt. pakeičiant moduliaciniais, mažos NOX generacijos dujiniais degikliais</t>
  </si>
  <si>
    <t>Naujos šilumos trasos į Ragainės kvartalą projektavimas ir statyba</t>
  </si>
  <si>
    <t>Šilumos tinklai S.Šimkaus g. nuo 1Š-11 iki 1Š-14.</t>
  </si>
  <si>
    <t>Šilumos tinklai nuo kameros D-7 iki Liepų g.  16a.</t>
  </si>
  <si>
    <t>Šilumos tinklai nuo kameros 1Š-14-1 iki S.Daukano g. 9; I.Kanto g. 8.</t>
  </si>
  <si>
    <t>Šilumos tinklai nuo kameros 1Š-18-2 iki Kanto g. 46 ir iki  J.Janonio g. 17</t>
  </si>
  <si>
    <t>Šilumos tinklai nuo kameros 1Š-3 iki Liepų g.43a</t>
  </si>
  <si>
    <t>Šilumos tinklai nuo 1Š-12a iki H.Manto 11a, H.Manto 11b.</t>
  </si>
  <si>
    <t>Šilumos tinklai nuo Karklų g.17 iki Karklų g. 18, Janonio 21</t>
  </si>
  <si>
    <t>Šilumos tinklai nuo kameros 1Š-19-1A iki Karklų g.15</t>
  </si>
  <si>
    <t>Šilumos tinklai nuo kameros 1Š-19A iki Gulbių g.8</t>
  </si>
  <si>
    <t>Šilumos tinklai nuo kameros 1Š-24 iki Švyturio g.16, Švyturio g.18</t>
  </si>
  <si>
    <t>Šilumos tinklai nuo Dailidžių g. kameros 4Š-12 iki kameros 4Š-10</t>
  </si>
  <si>
    <t>Šilumos tinklai nuo kameros 2Š-7 iki Šviesos g. 3</t>
  </si>
  <si>
    <t>Šilumos tinklai nuo Kretingos g.58 iki Veterinarijos g.29</t>
  </si>
  <si>
    <t>Šilumos tinklai tarp Dailidžių g. kameros 2Š-5 ir 2Š-5-5; Panevėžio g. 2.</t>
  </si>
  <si>
    <t>Šilumos tinklai Kretingos g. nuo kameros 2Š-31B iki taško „A“(nejudamos atramos)</t>
  </si>
  <si>
    <t>Šilumos tinklai nuo kameros 3Š-12 iki Liepojos g. 39</t>
  </si>
  <si>
    <t>Šilumos tinklai nuo kameros 4Š-25 iki Liepojos g.43</t>
  </si>
  <si>
    <t>Šilumos tinklai nuo kameros 4P-21 iki Vyturio 21a, 19, 15, 23, kameros 4P-21-13</t>
  </si>
  <si>
    <t>Šilumos tinklai nuo kameros 2P-39-5-4-2a iki 2P-36-9, Strėvos 6, 8,10, Minijos 120, 122</t>
  </si>
  <si>
    <t>Šilumos tinklai tarp kameros 2P-44-5 ir Žardininkų 25/27, 29,Reikjaviko 1, 3, 5</t>
  </si>
  <si>
    <t>Šilumos tinklai nuo kameros 4P-22 iki Vingio 37, Brožynų 1, 9, Budelkiemio 13</t>
  </si>
  <si>
    <t>Šilumos tinklai nuo kameros 4P-20A iki Markučių 2, Mogiliovo 3</t>
  </si>
  <si>
    <t>Šilumos tinklai Kretingos g. nuo kameros 4Š-17 iki 4Š-16</t>
  </si>
  <si>
    <t>Šilumos tinklai nuo kameros 1P-2a-4 iki Bangų g.23</t>
  </si>
  <si>
    <t>Šilumos tinklai nuo kameros 1P-3-21 iki G.Pylimo g.9, 13, 17</t>
  </si>
  <si>
    <t>Šilumos tinklai nuo kameros 1P-4-5-4 iki Tomo g. 11</t>
  </si>
  <si>
    <t>Šilumos tinklai nuo Turgaus g .2 iki Tomo gatvės</t>
  </si>
  <si>
    <t>Šilumos tinklai nuo Kepėjų g. 11 iki Kepėjų g. 9</t>
  </si>
  <si>
    <t>Šilumos tinklai nuo kameros 1P-10 iki Taikos pr. 39</t>
  </si>
  <si>
    <t>Šilumos tinklai nuo kameros 1P-13a iki Tilžės g.11</t>
  </si>
  <si>
    <t>Šilumos tinklai nuo Tilžės g.23 iki Tilžės g.21</t>
  </si>
  <si>
    <t>Šilumos tinklai nuo Tilžės g. 34 iki Tilžės g. 32</t>
  </si>
  <si>
    <t>Šilumos tinklai nuo kameros 1P-19 iki Tilžės g.52b</t>
  </si>
  <si>
    <t>Šilumos tinklai nuo kameros 1P-19a iki Tilžės g.54</t>
  </si>
  <si>
    <t>Šilumos tinklai nuo Kauno g. 29 iki P.Komunos g. 16</t>
  </si>
  <si>
    <t>Šilumos tinklai nuo kameros 1P-8-5 iki 1P-8-5-2a, Rumpiškės g.31, Ryšininkų g. 6, 4</t>
  </si>
  <si>
    <t>Šilumos tinklai RK-2 iki KRK kolektorinės</t>
  </si>
  <si>
    <t>Šilumos tinklai tarp kameros 2P-43-1 ir Rambyno 18</t>
  </si>
  <si>
    <t>Šilumos tinklai tarp kameros 2P-44 ir 2P-44-12a, Alksnynės 5b, Taikos 88a</t>
  </si>
  <si>
    <t>Šilumos tinklai nuo kameros 4P-23-16B iki Vingio 43, Bandužių 18, 16, 4P-23-23</t>
  </si>
  <si>
    <t>Šilumos tinklai nuo kameros 2P-43-1 iki 2P-43-2, Alksnynės 6a, 3, 7, 4, 6, Statybininkų 33</t>
  </si>
  <si>
    <t>2.1.122.</t>
  </si>
  <si>
    <t>2.1.123.</t>
  </si>
  <si>
    <t>2.1.124.</t>
  </si>
  <si>
    <t>2.1.125.</t>
  </si>
  <si>
    <t>2.1.126.</t>
  </si>
  <si>
    <t>2.1.127.</t>
  </si>
  <si>
    <t>2.1.128.</t>
  </si>
  <si>
    <t>2.1.129.</t>
  </si>
  <si>
    <t>2.1.130.</t>
  </si>
  <si>
    <t>2.1.131.</t>
  </si>
  <si>
    <t>2.1.132.</t>
  </si>
  <si>
    <t>2.1.133.</t>
  </si>
  <si>
    <t>2.1.134.</t>
  </si>
  <si>
    <t>2.1.135.</t>
  </si>
  <si>
    <t>2.1.136.</t>
  </si>
  <si>
    <t>2.1.137.</t>
  </si>
  <si>
    <t>2.1.138.</t>
  </si>
  <si>
    <t>2.1.139.</t>
  </si>
  <si>
    <t>2.1.140.</t>
  </si>
  <si>
    <t>2.1.141.</t>
  </si>
  <si>
    <t>2.1.142.</t>
  </si>
  <si>
    <t>2.1.143.</t>
  </si>
  <si>
    <t>2.1.144.</t>
  </si>
  <si>
    <t>2.1.145.</t>
  </si>
  <si>
    <t>2.1.146.</t>
  </si>
  <si>
    <t>2.1.147.</t>
  </si>
  <si>
    <t>2.1.148.</t>
  </si>
  <si>
    <t>2.1.149.</t>
  </si>
  <si>
    <t>2.1.150.</t>
  </si>
  <si>
    <t>2.1.151.</t>
  </si>
  <si>
    <t>2.1.152.</t>
  </si>
  <si>
    <t>2.1.153.</t>
  </si>
  <si>
    <t>2.1.155.</t>
  </si>
  <si>
    <t>2.1.156.</t>
  </si>
  <si>
    <t>2.1.157.</t>
  </si>
  <si>
    <t>2.1.159.</t>
  </si>
  <si>
    <t>2.1.160.</t>
  </si>
  <si>
    <t>2.1.161.</t>
  </si>
  <si>
    <t>2.1.162.</t>
  </si>
  <si>
    <t>2.1.163.</t>
  </si>
  <si>
    <t>2.1.164.</t>
  </si>
  <si>
    <t>2.1.165.</t>
  </si>
  <si>
    <t>2.1.166.</t>
  </si>
  <si>
    <t>Šilumos tinklų vamzdynų pažeidimų kontrolės sistemos įdiegimas ir plėtra</t>
  </si>
  <si>
    <t>Šilumos apskaitos prietaisų atnaujinimas bendrovės šilumos šaltiniuose.</t>
  </si>
  <si>
    <t xml:space="preserve">Klaipėdos RK pagalbinių įrenginių matavimo priemonių, technologinės kontrolės ir valdymo įrangos atnaujinimas, kompiuterizavimas. </t>
  </si>
  <si>
    <t xml:space="preserve">Bendrovės padalinių pramoninė kompiuterinė ir programinė įranga bei licencijos. </t>
  </si>
  <si>
    <t>Bendrovės padalinių Apsaugos signalizacijos sistemų rekonstrukcija.</t>
  </si>
  <si>
    <t>Bendrovės objektų teritorijos vaizdo stebėjimo sistemų rekonstrukcija.</t>
  </si>
  <si>
    <t>Magistraliniai šilumos tinklai Taikos pr.-Jūrininkų pr.  nuo kameros 2P-48 iki 2P-52.</t>
  </si>
  <si>
    <t xml:space="preserve">Šilumos tinklai Jūrininkų pr. nuo kameros 4P-24 iki Lūžų 1. </t>
  </si>
  <si>
    <t>Dujinių katilinių rekonstrukcija (14 katilinių)</t>
  </si>
  <si>
    <t>Programavimas, programinė įranga ir licencijos</t>
  </si>
  <si>
    <t>2.1.154.</t>
  </si>
  <si>
    <t>2.1.158.</t>
  </si>
  <si>
    <t>Šilumos tinklų telemetrija</t>
  </si>
  <si>
    <t>2.1.167.</t>
  </si>
  <si>
    <t>Šilumos trasų statyba ir įvadų įrengimas Žolynų g., pakeičiant automatines dujines katilines</t>
  </si>
  <si>
    <t>Naujos iki 40 MW galios pikinės dujinės katilinės  Šiaurės pr. projektavimas, statybos aištelės paruošimas.</t>
  </si>
  <si>
    <t xml:space="preserve">Saulės kolektorių įrengimas karšto vandens ruošimui Elektrinėje ir KRK </t>
  </si>
  <si>
    <t>2.1.168.</t>
  </si>
  <si>
    <t>2.1.169.</t>
  </si>
  <si>
    <t>2.1.170.</t>
  </si>
  <si>
    <t xml:space="preserve">Klaipėdos rajoninės katilinės 0,4kV I SĮ rekonstrukcija, pakeičiant senus AVM automatinius jungiklius </t>
  </si>
  <si>
    <t>Ekskavatorius krautuvas</t>
  </si>
  <si>
    <t>2.1.171.</t>
  </si>
  <si>
    <t>Klaipėdos Lypkių rajoninės katilinės 0,4kV I, SĮ rekonstrukcija, pakeičiant senus AVM automatinius jungiklius</t>
  </si>
  <si>
    <t>Klaipėdos Lypkių rajoninės katilinės 0,4kV II, SĮ rekonstrukcija, pakeičiant senus AVM automatinius jungiklius</t>
  </si>
  <si>
    <t>Šilumos tinklai nuo kam. 2P-39-2-2 iki kam.  2P-39-2-4 iki kam. 2P-39-2-7, kam.  2P-39-2-5 iki Naikupės 16(1,2,3k.), Kalnupės 21(1,2,3k.), Nidos 56 (1,2,3k.), Nidos 54 (1,2k.)</t>
  </si>
  <si>
    <t>Šilumos tinklai nuo kameros 1Š-5-6 iki Priestočio 14, B.Juzės 5, S.Neries 5, 12</t>
  </si>
  <si>
    <t>Šilumos tinklai tarp kamerų 2P-39-5-13a, 2P-39-5-13, Naikupės 10, 8 ir Minijos 136, 138, 140, 142, 144</t>
  </si>
  <si>
    <t>2.1.172.</t>
  </si>
  <si>
    <t>Klaipėdos RK suspausto oro sistemos atnaujinimas</t>
  </si>
  <si>
    <t>2.1.173.</t>
  </si>
  <si>
    <t xml:space="preserve">Skirstomujų šilumos tinklų statyba Kuosų g.,  tarp kamerų 1P-11b-9-6 ir 1P-12-2-16 </t>
  </si>
  <si>
    <t>KRK kompiuterinio tinklo nepertraukiamo maitinimo šaltinio įrengimas su dviem įvadais iš 0,4kV I SĮ 17 ir 42 narvelių, keičiant narvelius su visa komutacine įranga</t>
  </si>
  <si>
    <t>2.1.174.</t>
  </si>
  <si>
    <r>
      <t>Sistemos</t>
    </r>
    <r>
      <rPr>
        <b/>
        <sz val="12"/>
        <color indexed="8"/>
        <rFont val="Times New Roman"/>
        <family val="1"/>
      </rPr>
      <t xml:space="preserve"> „</t>
    </r>
    <r>
      <rPr>
        <sz val="12"/>
        <color indexed="8"/>
        <rFont val="Times New Roman"/>
        <family val="1"/>
      </rPr>
      <t>Energija“ vystymas  automatizuojant aptarnavimą </t>
    </r>
  </si>
  <si>
    <r>
      <t>Telekomunikacijų tinklo su</t>
    </r>
    <r>
      <rPr>
        <sz val="12"/>
        <rFont val="Times New Roman"/>
        <family val="1"/>
      </rPr>
      <t xml:space="preserve"> elektros instaliacija  atnaujinimas</t>
    </r>
  </si>
  <si>
    <t>Klaipėdos RK ir Lypkių RK teritorijų apšvietimo modernizavimas</t>
  </si>
  <si>
    <t>Klaipėdos RK ir Elektrinės telefoninio ryšio sistemos serverių nepertraukiamo maitinimo šaltinių atnaujinimas</t>
  </si>
  <si>
    <t>Šilumos tinklų rekonstravimas nuo taško A iki 3Š-9A1-1 Žolynų g., Klaipėdai</t>
  </si>
  <si>
    <t>Ilgalaikio turto renovavimas, įsigijimas ir atstatymas</t>
  </si>
  <si>
    <t>Šilumos punktų įrengimas naujiems vartotojams</t>
  </si>
  <si>
    <t>Biokuro aikštelės įrengimas Klaipėdos RK</t>
  </si>
  <si>
    <t>Gargždų ŠTR katilinės Nr.5 kamino rekonstrukcija</t>
  </si>
  <si>
    <t>Šilumos tinklų nuo V.Berbomo g. 15 iki šil.kam. 2Š-30b-2a ir nuo kam. 2Š-30b-2a iki taško „A“ rekonstrukcija</t>
  </si>
  <si>
    <t>Šilumos tinklų nuo šil.kam. 1P-0 iki Gluosnių skg. 8 rekonstrukcija</t>
  </si>
  <si>
    <t>Klaipėdos rajoninės katilinės TP144 6kV I sekcijos skirstymo įrenginių rekonstrukcija</t>
  </si>
  <si>
    <t>Elektrinės skirstomojo punkto SP-45 10kV skirstymo įrenginių televaldymo – signalizacijos perdavimo įrangos keitimas</t>
  </si>
  <si>
    <t>Elektrinės kamino apšvietimo įrengimo darbai</t>
  </si>
  <si>
    <t>Šilumos tinklų 4P magistralės ruožo tarp kameros 4P-11 ir Lypkių RK rekonstrukcijos nenumatyti darbai</t>
  </si>
  <si>
    <t>2.1.175.</t>
  </si>
  <si>
    <t>2.1.176.</t>
  </si>
  <si>
    <t>2.1.177.</t>
  </si>
  <si>
    <t>2.1.178.</t>
  </si>
  <si>
    <t>2.1.179.</t>
  </si>
  <si>
    <t>2.1.180.</t>
  </si>
  <si>
    <t>2.1.181.</t>
  </si>
  <si>
    <t>2.1.182.</t>
  </si>
  <si>
    <t>2.1.183.</t>
  </si>
  <si>
    <t>2.1.184.</t>
  </si>
  <si>
    <t>2.1.185.</t>
  </si>
  <si>
    <t>2.1.186.</t>
  </si>
  <si>
    <t>2.1.187.</t>
  </si>
  <si>
    <t>tarybos 2017 m. gruodžio 21 d.</t>
  </si>
  <si>
    <t>sprendimo Nr. T2-347</t>
  </si>
  <si>
    <t xml:space="preserve">tarybos 2019 m. </t>
  </si>
  <si>
    <t>(Klaipėdos miesto savivaldybės</t>
  </si>
  <si>
    <t>sprendimo Nr. T2-      redakcija)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</si>
</sst>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#,##0.0"/>
    <numFmt numFmtId="175" formatCode="0.0%"/>
    <numFmt numFmtId="176" formatCode="0.0000"/>
    <numFmt numFmtId="177" formatCode="00000"/>
    <numFmt numFmtId="178" formatCode="0.00000000"/>
    <numFmt numFmtId="179" formatCode="0.000000000"/>
    <numFmt numFmtId="180" formatCode="0.0000000000"/>
    <numFmt numFmtId="181" formatCode="0.0000000"/>
    <numFmt numFmtId="182" formatCode="0.000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00"/>
    <numFmt numFmtId="200" formatCode="[$-427]yyyy\ &quot;m.&quot;\ mmmm\ d\ &quot;d.&quot;"/>
    <numFmt numFmtId="201" formatCode="yyyy\-mm\-dd;@"/>
    <numFmt numFmtId="202" formatCode="#,##0.0000000"/>
    <numFmt numFmtId="203" formatCode="#,##0.0\ &quot;Lt&quot;"/>
    <numFmt numFmtId="204" formatCode="#,##0.000\ &quot;Lt&quot;;[Red]\-#,##0.000\ &quot;Lt&quot;"/>
    <numFmt numFmtId="205" formatCode="#,##0.0\ &quot;Lt&quot;;[Red]\-#,##0.0\ &quot;Lt&quot;"/>
    <numFmt numFmtId="206" formatCode="#,##0\ &quot;Lt&quot;"/>
    <numFmt numFmtId="207" formatCode="#,##0.00\ &quot;Lt&quot;"/>
    <numFmt numFmtId="208" formatCode="#,##0.00\ _L_t"/>
    <numFmt numFmtId="209" formatCode="#,##0.0000"/>
    <numFmt numFmtId="210" formatCode="#,##0.00000"/>
    <numFmt numFmtId="211" formatCode="yyyy/mm/dd;@"/>
    <numFmt numFmtId="212" formatCode="0.000_ ;[Red]\-0.000\ 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Times New Roman Baltic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double"/>
    </border>
    <border>
      <left style="medium"/>
      <right style="medium"/>
      <top/>
      <bottom style="double"/>
    </border>
    <border>
      <left>
        <color indexed="63"/>
      </left>
      <right style="thin"/>
      <top/>
      <bottom style="double"/>
    </border>
    <border>
      <left style="thin"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/>
      <right style="medium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/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medium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3" fillId="38" borderId="0" applyNumberFormat="0" applyBorder="0" applyAlignment="0" applyProtection="0"/>
    <xf numFmtId="0" fontId="4" fillId="39" borderId="4" applyNumberFormat="0" applyAlignment="0" applyProtection="0"/>
    <xf numFmtId="0" fontId="5" fillId="40" borderId="5" applyNumberFormat="0" applyAlignment="0" applyProtection="0"/>
    <xf numFmtId="0" fontId="6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4" applyNumberFormat="0" applyAlignment="0" applyProtection="0"/>
    <xf numFmtId="0" fontId="45" fillId="0" borderId="0" applyNumberFormat="0" applyFill="0" applyBorder="0" applyAlignment="0" applyProtection="0"/>
    <xf numFmtId="0" fontId="46" fillId="42" borderId="9" applyNumberFormat="0" applyAlignment="0" applyProtection="0"/>
    <xf numFmtId="0" fontId="47" fillId="43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11" applyNumberFormat="0" applyFill="0" applyAlignment="0" applyProtection="0"/>
    <xf numFmtId="0" fontId="14" fillId="44" borderId="0" applyNumberFormat="0" applyBorder="0" applyAlignment="0" applyProtection="0"/>
    <xf numFmtId="0" fontId="48" fillId="45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6" borderId="12" applyNumberFormat="0" applyFont="0" applyAlignment="0" applyProtection="0"/>
    <xf numFmtId="0" fontId="19" fillId="39" borderId="13" applyNumberFormat="0" applyAlignment="0" applyProtection="0"/>
    <xf numFmtId="0" fontId="0" fillId="0" borderId="0">
      <alignment/>
      <protection/>
    </xf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0" fillId="53" borderId="14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42" borderId="10" applyNumberFormat="0" applyAlignment="0" applyProtection="0"/>
    <xf numFmtId="0" fontId="16" fillId="0" borderId="0">
      <alignment/>
      <protection/>
    </xf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54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17" fillId="0" borderId="0" xfId="85" applyFont="1" applyAlignment="1" applyProtection="1">
      <alignment vertical="center"/>
      <protection locked="0"/>
    </xf>
    <xf numFmtId="0" fontId="17" fillId="0" borderId="0" xfId="85" applyFont="1" applyBorder="1" applyAlignment="1" applyProtection="1">
      <alignment vertical="center"/>
      <protection hidden="1"/>
    </xf>
    <xf numFmtId="49" fontId="17" fillId="0" borderId="0" xfId="85" applyNumberFormat="1" applyFont="1" applyAlignment="1" applyProtection="1">
      <alignment vertical="center"/>
      <protection hidden="1"/>
    </xf>
    <xf numFmtId="0" fontId="17" fillId="0" borderId="0" xfId="85" applyFont="1" applyAlignment="1" applyProtection="1">
      <alignment vertical="center"/>
      <protection hidden="1"/>
    </xf>
    <xf numFmtId="0" fontId="28" fillId="0" borderId="0" xfId="85" applyFont="1" applyBorder="1" applyAlignment="1" applyProtection="1">
      <alignment horizontal="center" vertical="center"/>
      <protection hidden="1"/>
    </xf>
    <xf numFmtId="0" fontId="17" fillId="0" borderId="19" xfId="85" applyFont="1" applyBorder="1" applyAlignment="1" applyProtection="1">
      <alignment horizontal="center" vertical="center"/>
      <protection locked="0"/>
    </xf>
    <xf numFmtId="0" fontId="17" fillId="0" borderId="20" xfId="85" applyFont="1" applyBorder="1" applyAlignment="1" applyProtection="1">
      <alignment horizontal="center" vertical="center"/>
      <protection locked="0"/>
    </xf>
    <xf numFmtId="0" fontId="17" fillId="0" borderId="21" xfId="85" applyFont="1" applyBorder="1" applyAlignment="1" applyProtection="1">
      <alignment horizontal="center" vertical="center"/>
      <protection hidden="1"/>
    </xf>
    <xf numFmtId="0" fontId="17" fillId="0" borderId="22" xfId="85" applyFont="1" applyBorder="1" applyAlignment="1" applyProtection="1">
      <alignment horizontal="center" vertical="center"/>
      <protection hidden="1"/>
    </xf>
    <xf numFmtId="0" fontId="17" fillId="0" borderId="23" xfId="85" applyFont="1" applyBorder="1" applyAlignment="1" applyProtection="1">
      <alignment horizontal="center" vertical="center"/>
      <protection hidden="1"/>
    </xf>
    <xf numFmtId="0" fontId="17" fillId="0" borderId="24" xfId="85" applyFont="1" applyBorder="1" applyAlignment="1" applyProtection="1">
      <alignment horizontal="center" vertical="center"/>
      <protection hidden="1"/>
    </xf>
    <xf numFmtId="0" fontId="17" fillId="0" borderId="25" xfId="85" applyFont="1" applyBorder="1" applyAlignment="1" applyProtection="1">
      <alignment horizontal="center" vertical="center"/>
      <protection hidden="1"/>
    </xf>
    <xf numFmtId="0" fontId="17" fillId="0" borderId="26" xfId="85" applyFont="1" applyBorder="1" applyAlignment="1" applyProtection="1">
      <alignment horizontal="center" vertical="center"/>
      <protection hidden="1"/>
    </xf>
    <xf numFmtId="0" fontId="17" fillId="0" borderId="27" xfId="85" applyFont="1" applyBorder="1" applyAlignment="1" applyProtection="1">
      <alignment horizontal="center" vertical="center"/>
      <protection hidden="1"/>
    </xf>
    <xf numFmtId="0" fontId="17" fillId="0" borderId="28" xfId="85" applyFont="1" applyBorder="1" applyAlignment="1" applyProtection="1">
      <alignment horizontal="center" vertical="center"/>
      <protection hidden="1"/>
    </xf>
    <xf numFmtId="49" fontId="17" fillId="0" borderId="19" xfId="85" applyNumberFormat="1" applyFont="1" applyBorder="1" applyAlignment="1" applyProtection="1">
      <alignment horizontal="center" vertical="center"/>
      <protection locked="0"/>
    </xf>
    <xf numFmtId="49" fontId="17" fillId="0" borderId="20" xfId="85" applyNumberFormat="1" applyFont="1" applyBorder="1" applyAlignment="1" applyProtection="1">
      <alignment horizontal="center" vertical="center"/>
      <protection locked="0"/>
    </xf>
    <xf numFmtId="0" fontId="15" fillId="0" borderId="29" xfId="85" applyFont="1" applyBorder="1" applyAlignment="1" applyProtection="1">
      <alignment horizontal="center" vertical="center"/>
      <protection hidden="1"/>
    </xf>
    <xf numFmtId="0" fontId="17" fillId="0" borderId="30" xfId="85" applyFont="1" applyBorder="1" applyAlignment="1" applyProtection="1">
      <alignment horizontal="center" vertical="center"/>
      <protection hidden="1"/>
    </xf>
    <xf numFmtId="0" fontId="17" fillId="0" borderId="31" xfId="85" applyFont="1" applyBorder="1" applyAlignment="1" applyProtection="1">
      <alignment horizontal="center" vertical="center"/>
      <protection hidden="1"/>
    </xf>
    <xf numFmtId="0" fontId="17" fillId="0" borderId="32" xfId="85" applyFont="1" applyBorder="1" applyAlignment="1" applyProtection="1">
      <alignment horizontal="center" vertical="center"/>
      <protection hidden="1"/>
    </xf>
    <xf numFmtId="0" fontId="17" fillId="0" borderId="33" xfId="85" applyFont="1" applyBorder="1" applyAlignment="1" applyProtection="1">
      <alignment horizontal="center" vertical="center"/>
      <protection hidden="1"/>
    </xf>
    <xf numFmtId="0" fontId="17" fillId="0" borderId="34" xfId="85" applyFont="1" applyBorder="1" applyAlignment="1" applyProtection="1">
      <alignment horizontal="center" vertical="center"/>
      <protection hidden="1"/>
    </xf>
    <xf numFmtId="0" fontId="17" fillId="0" borderId="35" xfId="85" applyFont="1" applyBorder="1" applyAlignment="1" applyProtection="1">
      <alignment horizontal="center" vertical="center"/>
      <protection hidden="1"/>
    </xf>
    <xf numFmtId="0" fontId="17" fillId="0" borderId="29" xfId="85" applyFont="1" applyBorder="1" applyAlignment="1" applyProtection="1">
      <alignment horizontal="center" vertical="center"/>
      <protection hidden="1"/>
    </xf>
    <xf numFmtId="0" fontId="17" fillId="0" borderId="36" xfId="85" applyFont="1" applyBorder="1" applyAlignment="1" applyProtection="1">
      <alignment horizontal="center" vertical="center"/>
      <protection hidden="1"/>
    </xf>
    <xf numFmtId="0" fontId="15" fillId="0" borderId="34" xfId="85" applyFont="1" applyBorder="1" applyAlignment="1" applyProtection="1">
      <alignment horizontal="center" vertical="center"/>
      <protection hidden="1"/>
    </xf>
    <xf numFmtId="0" fontId="15" fillId="0" borderId="36" xfId="85" applyFont="1" applyBorder="1" applyAlignment="1" applyProtection="1">
      <alignment horizontal="center" vertical="center"/>
      <protection hidden="1"/>
    </xf>
    <xf numFmtId="0" fontId="29" fillId="0" borderId="20" xfId="85" applyFont="1" applyBorder="1" applyAlignment="1" applyProtection="1">
      <alignment horizontal="center" vertical="center"/>
      <protection locked="0"/>
    </xf>
    <xf numFmtId="0" fontId="15" fillId="0" borderId="37" xfId="85" applyFont="1" applyFill="1" applyBorder="1" applyAlignment="1" applyProtection="1">
      <alignment horizontal="center" vertical="center"/>
      <protection/>
    </xf>
    <xf numFmtId="0" fontId="27" fillId="0" borderId="38" xfId="85" applyFont="1" applyBorder="1" applyAlignment="1" applyProtection="1">
      <alignment vertical="center"/>
      <protection hidden="1"/>
    </xf>
    <xf numFmtId="4" fontId="27" fillId="0" borderId="39" xfId="85" applyNumberFormat="1" applyFont="1" applyBorder="1" applyAlignment="1" applyProtection="1">
      <alignment horizontal="center" vertical="center"/>
      <protection hidden="1"/>
    </xf>
    <xf numFmtId="4" fontId="27" fillId="0" borderId="40" xfId="85" applyNumberFormat="1" applyFont="1" applyBorder="1" applyAlignment="1" applyProtection="1">
      <alignment horizontal="center" vertical="center"/>
      <protection hidden="1"/>
    </xf>
    <xf numFmtId="4" fontId="27" fillId="0" borderId="41" xfId="85" applyNumberFormat="1" applyFont="1" applyBorder="1" applyAlignment="1" applyProtection="1">
      <alignment horizontal="center" vertical="center"/>
      <protection hidden="1"/>
    </xf>
    <xf numFmtId="4" fontId="27" fillId="0" borderId="42" xfId="85" applyNumberFormat="1" applyFont="1" applyBorder="1" applyAlignment="1" applyProtection="1">
      <alignment horizontal="center" vertical="center"/>
      <protection hidden="1"/>
    </xf>
    <xf numFmtId="4" fontId="27" fillId="0" borderId="43" xfId="85" applyNumberFormat="1" applyFont="1" applyBorder="1" applyAlignment="1" applyProtection="1">
      <alignment horizontal="center" vertical="center"/>
      <protection hidden="1"/>
    </xf>
    <xf numFmtId="4" fontId="27" fillId="0" borderId="44" xfId="85" applyNumberFormat="1" applyFont="1" applyBorder="1" applyAlignment="1" applyProtection="1">
      <alignment horizontal="center" vertical="center"/>
      <protection hidden="1"/>
    </xf>
    <xf numFmtId="4" fontId="27" fillId="0" borderId="45" xfId="85" applyNumberFormat="1" applyFont="1" applyBorder="1" applyAlignment="1" applyProtection="1">
      <alignment horizontal="center" vertical="center"/>
      <protection hidden="1"/>
    </xf>
    <xf numFmtId="4" fontId="27" fillId="0" borderId="46" xfId="85" applyNumberFormat="1" applyFont="1" applyBorder="1" applyAlignment="1" applyProtection="1">
      <alignment horizontal="center" vertical="center"/>
      <protection hidden="1"/>
    </xf>
    <xf numFmtId="4" fontId="27" fillId="0" borderId="47" xfId="85" applyNumberFormat="1" applyFont="1" applyBorder="1" applyAlignment="1" applyProtection="1">
      <alignment horizontal="center" vertical="center"/>
      <protection hidden="1"/>
    </xf>
    <xf numFmtId="4" fontId="27" fillId="0" borderId="48" xfId="85" applyNumberFormat="1" applyFont="1" applyBorder="1" applyAlignment="1" applyProtection="1">
      <alignment horizontal="center" vertical="center"/>
      <protection hidden="1"/>
    </xf>
    <xf numFmtId="174" fontId="29" fillId="0" borderId="0" xfId="85" applyNumberFormat="1" applyFont="1" applyAlignment="1" applyProtection="1">
      <alignment vertical="center"/>
      <protection locked="0"/>
    </xf>
    <xf numFmtId="0" fontId="29" fillId="0" borderId="0" xfId="85" applyFont="1" applyAlignment="1" applyProtection="1">
      <alignment vertical="center"/>
      <protection locked="0"/>
    </xf>
    <xf numFmtId="0" fontId="28" fillId="0" borderId="20" xfId="85" applyFont="1" applyBorder="1" applyAlignment="1" applyProtection="1">
      <alignment horizontal="center" vertical="center"/>
      <protection hidden="1"/>
    </xf>
    <xf numFmtId="0" fontId="15" fillId="0" borderId="49" xfId="85" applyFont="1" applyFill="1" applyBorder="1" applyAlignment="1" applyProtection="1">
      <alignment horizontal="center" vertical="center"/>
      <protection hidden="1"/>
    </xf>
    <xf numFmtId="0" fontId="17" fillId="0" borderId="50" xfId="85" applyFont="1" applyBorder="1" applyAlignment="1" applyProtection="1">
      <alignment vertical="center" wrapText="1"/>
      <protection hidden="1"/>
    </xf>
    <xf numFmtId="4" fontId="17" fillId="0" borderId="51" xfId="85" applyNumberFormat="1" applyFont="1" applyBorder="1" applyAlignment="1" applyProtection="1">
      <alignment horizontal="center" vertical="center"/>
      <protection hidden="1"/>
    </xf>
    <xf numFmtId="4" fontId="17" fillId="0" borderId="52" xfId="85" applyNumberFormat="1" applyFont="1" applyBorder="1" applyAlignment="1" applyProtection="1">
      <alignment horizontal="center" vertical="center"/>
      <protection hidden="1"/>
    </xf>
    <xf numFmtId="4" fontId="17" fillId="0" borderId="53" xfId="85" applyNumberFormat="1" applyFont="1" applyBorder="1" applyAlignment="1" applyProtection="1">
      <alignment horizontal="center" vertical="center"/>
      <protection hidden="1"/>
    </xf>
    <xf numFmtId="4" fontId="17" fillId="0" borderId="54" xfId="85" applyNumberFormat="1" applyFont="1" applyBorder="1" applyAlignment="1" applyProtection="1">
      <alignment horizontal="center" vertical="center"/>
      <protection hidden="1"/>
    </xf>
    <xf numFmtId="4" fontId="17" fillId="0" borderId="55" xfId="85" applyNumberFormat="1" applyFont="1" applyBorder="1" applyAlignment="1" applyProtection="1">
      <alignment horizontal="center" vertical="center"/>
      <protection hidden="1"/>
    </xf>
    <xf numFmtId="4" fontId="17" fillId="0" borderId="56" xfId="85" applyNumberFormat="1" applyFont="1" applyBorder="1" applyAlignment="1" applyProtection="1">
      <alignment horizontal="center" vertical="center"/>
      <protection hidden="1"/>
    </xf>
    <xf numFmtId="4" fontId="17" fillId="0" borderId="57" xfId="85" applyNumberFormat="1" applyFont="1" applyBorder="1" applyAlignment="1" applyProtection="1">
      <alignment horizontal="center" vertical="center"/>
      <protection hidden="1"/>
    </xf>
    <xf numFmtId="4" fontId="17" fillId="0" borderId="58" xfId="85" applyNumberFormat="1" applyFont="1" applyBorder="1" applyAlignment="1" applyProtection="1">
      <alignment horizontal="center" vertical="center"/>
      <protection hidden="1"/>
    </xf>
    <xf numFmtId="4" fontId="17" fillId="0" borderId="59" xfId="85" applyNumberFormat="1" applyFont="1" applyBorder="1" applyAlignment="1" applyProtection="1">
      <alignment horizontal="center" vertical="center"/>
      <protection hidden="1"/>
    </xf>
    <xf numFmtId="4" fontId="17" fillId="0" borderId="60" xfId="85" applyNumberFormat="1" applyFont="1" applyBorder="1" applyAlignment="1" applyProtection="1">
      <alignment horizontal="center" vertical="center"/>
      <protection hidden="1"/>
    </xf>
    <xf numFmtId="0" fontId="28" fillId="0" borderId="0" xfId="85" applyFont="1" applyAlignment="1" applyProtection="1">
      <alignment vertical="center"/>
      <protection hidden="1"/>
    </xf>
    <xf numFmtId="0" fontId="15" fillId="0" borderId="61" xfId="85" applyFont="1" applyFill="1" applyBorder="1" applyAlignment="1" applyProtection="1">
      <alignment horizontal="center" vertical="center"/>
      <protection hidden="1"/>
    </xf>
    <xf numFmtId="0" fontId="17" fillId="0" borderId="62" xfId="85" applyFont="1" applyBorder="1" applyAlignment="1" applyProtection="1">
      <alignment vertical="center"/>
      <protection hidden="1"/>
    </xf>
    <xf numFmtId="4" fontId="17" fillId="0" borderId="63" xfId="85" applyNumberFormat="1" applyFont="1" applyBorder="1" applyAlignment="1" applyProtection="1">
      <alignment horizontal="center" vertical="center"/>
      <protection hidden="1"/>
    </xf>
    <xf numFmtId="4" fontId="17" fillId="0" borderId="20" xfId="85" applyNumberFormat="1" applyFont="1" applyBorder="1" applyAlignment="1" applyProtection="1">
      <alignment horizontal="center" vertical="center"/>
      <protection hidden="1"/>
    </xf>
    <xf numFmtId="4" fontId="17" fillId="0" borderId="19" xfId="85" applyNumberFormat="1" applyFont="1" applyBorder="1" applyAlignment="1" applyProtection="1">
      <alignment horizontal="center" vertical="center"/>
      <protection hidden="1"/>
    </xf>
    <xf numFmtId="4" fontId="17" fillId="0" borderId="64" xfId="85" applyNumberFormat="1" applyFont="1" applyBorder="1" applyAlignment="1" applyProtection="1">
      <alignment horizontal="center" vertical="center"/>
      <protection hidden="1"/>
    </xf>
    <xf numFmtId="4" fontId="17" fillId="0" borderId="65" xfId="85" applyNumberFormat="1" applyFont="1" applyBorder="1" applyAlignment="1" applyProtection="1">
      <alignment horizontal="center" vertical="center"/>
      <protection hidden="1"/>
    </xf>
    <xf numFmtId="4" fontId="17" fillId="0" borderId="66" xfId="85" applyNumberFormat="1" applyFont="1" applyBorder="1" applyAlignment="1" applyProtection="1">
      <alignment horizontal="center" vertical="center"/>
      <protection hidden="1"/>
    </xf>
    <xf numFmtId="4" fontId="17" fillId="0" borderId="49" xfId="85" applyNumberFormat="1" applyFont="1" applyBorder="1" applyAlignment="1" applyProtection="1">
      <alignment horizontal="center" vertical="center"/>
      <protection hidden="1"/>
    </xf>
    <xf numFmtId="4" fontId="17" fillId="0" borderId="67" xfId="85" applyNumberFormat="1" applyFont="1" applyBorder="1" applyAlignment="1" applyProtection="1">
      <alignment horizontal="center" vertical="center"/>
      <protection hidden="1"/>
    </xf>
    <xf numFmtId="0" fontId="15" fillId="0" borderId="68" xfId="85" applyFont="1" applyFill="1" applyBorder="1" applyAlignment="1" applyProtection="1">
      <alignment horizontal="center" vertical="center"/>
      <protection hidden="1"/>
    </xf>
    <xf numFmtId="0" fontId="17" fillId="0" borderId="69" xfId="85" applyFont="1" applyBorder="1" applyAlignment="1" applyProtection="1">
      <alignment vertical="center"/>
      <protection hidden="1"/>
    </xf>
    <xf numFmtId="4" fontId="17" fillId="0" borderId="70" xfId="85" applyNumberFormat="1" applyFont="1" applyBorder="1" applyAlignment="1" applyProtection="1">
      <alignment horizontal="center" vertical="center"/>
      <protection hidden="1"/>
    </xf>
    <xf numFmtId="4" fontId="17" fillId="0" borderId="71" xfId="85" applyNumberFormat="1" applyFont="1" applyBorder="1" applyAlignment="1" applyProtection="1">
      <alignment horizontal="center" vertical="center"/>
      <protection hidden="1"/>
    </xf>
    <xf numFmtId="4" fontId="17" fillId="0" borderId="72" xfId="85" applyNumberFormat="1" applyFont="1" applyBorder="1" applyAlignment="1" applyProtection="1">
      <alignment horizontal="center" vertical="center"/>
      <protection hidden="1"/>
    </xf>
    <xf numFmtId="4" fontId="17" fillId="0" borderId="20" xfId="85" applyNumberFormat="1" applyFont="1" applyFill="1" applyBorder="1" applyAlignment="1" applyProtection="1">
      <alignment horizontal="center" vertical="center"/>
      <protection hidden="1"/>
    </xf>
    <xf numFmtId="4" fontId="17" fillId="0" borderId="19" xfId="85" applyNumberFormat="1" applyFont="1" applyFill="1" applyBorder="1" applyAlignment="1" applyProtection="1">
      <alignment horizontal="center" vertical="center"/>
      <protection hidden="1"/>
    </xf>
    <xf numFmtId="4" fontId="17" fillId="0" borderId="65" xfId="85" applyNumberFormat="1" applyFont="1" applyFill="1" applyBorder="1" applyAlignment="1" applyProtection="1">
      <alignment horizontal="center" vertical="center"/>
      <protection hidden="1"/>
    </xf>
    <xf numFmtId="4" fontId="17" fillId="0" borderId="0" xfId="85" applyNumberFormat="1" applyFont="1" applyBorder="1" applyAlignment="1" applyProtection="1">
      <alignment horizontal="center" vertical="center"/>
      <protection hidden="1"/>
    </xf>
    <xf numFmtId="0" fontId="30" fillId="0" borderId="20" xfId="85" applyFont="1" applyBorder="1" applyAlignment="1" applyProtection="1">
      <alignment horizontal="center" vertical="center"/>
      <protection hidden="1"/>
    </xf>
    <xf numFmtId="4" fontId="17" fillId="0" borderId="73" xfId="85" applyNumberFormat="1" applyFont="1" applyBorder="1" applyAlignment="1" applyProtection="1">
      <alignment horizontal="center" vertical="center"/>
      <protection hidden="1"/>
    </xf>
    <xf numFmtId="4" fontId="17" fillId="0" borderId="0" xfId="85" applyNumberFormat="1" applyFont="1" applyFill="1" applyBorder="1" applyAlignment="1" applyProtection="1">
      <alignment horizontal="center" vertical="center"/>
      <protection hidden="1"/>
    </xf>
    <xf numFmtId="4" fontId="17" fillId="0" borderId="74" xfId="85" applyNumberFormat="1" applyFont="1" applyBorder="1" applyAlignment="1" applyProtection="1">
      <alignment horizontal="center" vertical="center"/>
      <protection hidden="1"/>
    </xf>
    <xf numFmtId="4" fontId="17" fillId="0" borderId="75" xfId="85" applyNumberFormat="1" applyFont="1" applyBorder="1" applyAlignment="1" applyProtection="1">
      <alignment horizontal="center" vertical="center"/>
      <protection hidden="1"/>
    </xf>
    <xf numFmtId="4" fontId="17" fillId="0" borderId="76" xfId="85" applyNumberFormat="1" applyFont="1" applyBorder="1" applyAlignment="1" applyProtection="1">
      <alignment horizontal="center" vertical="center"/>
      <protection hidden="1"/>
    </xf>
    <xf numFmtId="0" fontId="30" fillId="0" borderId="0" xfId="85" applyFont="1" applyAlignment="1" applyProtection="1">
      <alignment vertical="center"/>
      <protection hidden="1"/>
    </xf>
    <xf numFmtId="0" fontId="28" fillId="0" borderId="20" xfId="85" applyFont="1" applyBorder="1" applyAlignment="1" applyProtection="1">
      <alignment horizontal="center" vertical="center"/>
      <protection locked="0"/>
    </xf>
    <xf numFmtId="0" fontId="15" fillId="0" borderId="68" xfId="85" applyFont="1" applyFill="1" applyBorder="1" applyAlignment="1" applyProtection="1">
      <alignment horizontal="center" vertical="center"/>
      <protection/>
    </xf>
    <xf numFmtId="0" fontId="17" fillId="6" borderId="69" xfId="85" applyFont="1" applyFill="1" applyBorder="1" applyAlignment="1" applyProtection="1">
      <alignment horizontal="left" vertical="center" indent="1"/>
      <protection locked="0"/>
    </xf>
    <xf numFmtId="4" fontId="17" fillId="0" borderId="65" xfId="85" applyNumberFormat="1" applyFont="1" applyFill="1" applyBorder="1" applyAlignment="1" applyProtection="1">
      <alignment horizontal="center" vertical="center"/>
      <protection locked="0"/>
    </xf>
    <xf numFmtId="4" fontId="17" fillId="0" borderId="20" xfId="85" applyNumberFormat="1" applyFont="1" applyFill="1" applyBorder="1" applyAlignment="1" applyProtection="1">
      <alignment horizontal="center" vertical="center"/>
      <protection locked="0"/>
    </xf>
    <xf numFmtId="4" fontId="17" fillId="0" borderId="77" xfId="85" applyNumberFormat="1" applyFont="1" applyFill="1" applyBorder="1" applyAlignment="1" applyProtection="1">
      <alignment horizontal="center" vertical="center"/>
      <protection locked="0"/>
    </xf>
    <xf numFmtId="4" fontId="17" fillId="0" borderId="78" xfId="85" applyNumberFormat="1" applyFont="1" applyFill="1" applyBorder="1" applyAlignment="1" applyProtection="1">
      <alignment horizontal="center" vertical="center"/>
      <protection locked="0"/>
    </xf>
    <xf numFmtId="4" fontId="17" fillId="0" borderId="79" xfId="85" applyNumberFormat="1" applyFont="1" applyFill="1" applyBorder="1" applyAlignment="1" applyProtection="1">
      <alignment horizontal="center" vertical="center"/>
      <protection locked="0"/>
    </xf>
    <xf numFmtId="4" fontId="17" fillId="0" borderId="80" xfId="85" applyNumberFormat="1" applyFont="1" applyFill="1" applyBorder="1" applyAlignment="1" applyProtection="1">
      <alignment horizontal="center" vertical="center"/>
      <protection locked="0"/>
    </xf>
    <xf numFmtId="4" fontId="17" fillId="0" borderId="68" xfId="85" applyNumberFormat="1" applyFont="1" applyFill="1" applyBorder="1" applyAlignment="1" applyProtection="1">
      <alignment horizontal="right" vertical="center"/>
      <protection locked="0"/>
    </xf>
    <xf numFmtId="4" fontId="17" fillId="0" borderId="77" xfId="85" applyNumberFormat="1" applyFont="1" applyFill="1" applyBorder="1" applyAlignment="1" applyProtection="1">
      <alignment horizontal="right" vertical="center"/>
      <protection locked="0"/>
    </xf>
    <xf numFmtId="4" fontId="17" fillId="0" borderId="81" xfId="85" applyNumberFormat="1" applyFont="1" applyFill="1" applyBorder="1" applyAlignment="1" applyProtection="1">
      <alignment horizontal="right" vertical="center"/>
      <protection locked="0"/>
    </xf>
    <xf numFmtId="4" fontId="17" fillId="0" borderId="60" xfId="85" applyNumberFormat="1" applyFont="1" applyFill="1" applyBorder="1" applyAlignment="1" applyProtection="1">
      <alignment horizontal="right" vertical="center"/>
      <protection locked="0"/>
    </xf>
    <xf numFmtId="0" fontId="28" fillId="0" borderId="0" xfId="85" applyFont="1" applyAlignment="1" applyProtection="1">
      <alignment vertical="center"/>
      <protection locked="0"/>
    </xf>
    <xf numFmtId="4" fontId="17" fillId="0" borderId="82" xfId="85" applyNumberFormat="1" applyFont="1" applyBorder="1" applyAlignment="1" applyProtection="1">
      <alignment horizontal="center" vertical="center"/>
      <protection hidden="1"/>
    </xf>
    <xf numFmtId="4" fontId="17" fillId="0" borderId="81" xfId="85" applyNumberFormat="1" applyFont="1" applyBorder="1" applyAlignment="1" applyProtection="1">
      <alignment horizontal="center" vertical="center"/>
      <protection hidden="1"/>
    </xf>
    <xf numFmtId="4" fontId="17" fillId="0" borderId="77" xfId="85" applyNumberFormat="1" applyFont="1" applyBorder="1" applyAlignment="1" applyProtection="1">
      <alignment horizontal="center" vertical="center"/>
      <protection hidden="1"/>
    </xf>
    <xf numFmtId="4" fontId="17" fillId="0" borderId="78" xfId="85" applyNumberFormat="1" applyFont="1" applyBorder="1" applyAlignment="1" applyProtection="1">
      <alignment horizontal="center" vertical="center"/>
      <protection hidden="1"/>
    </xf>
    <xf numFmtId="4" fontId="17" fillId="0" borderId="79" xfId="85" applyNumberFormat="1" applyFont="1" applyBorder="1" applyAlignment="1" applyProtection="1">
      <alignment horizontal="center" vertical="center"/>
      <protection hidden="1"/>
    </xf>
    <xf numFmtId="4" fontId="17" fillId="0" borderId="77" xfId="85" applyNumberFormat="1" applyFont="1" applyFill="1" applyBorder="1" applyAlignment="1" applyProtection="1">
      <alignment horizontal="center" vertical="center"/>
      <protection hidden="1"/>
    </xf>
    <xf numFmtId="4" fontId="17" fillId="0" borderId="80" xfId="85" applyNumberFormat="1" applyFont="1" applyFill="1" applyBorder="1" applyAlignment="1" applyProtection="1">
      <alignment horizontal="center" vertical="center"/>
      <protection hidden="1"/>
    </xf>
    <xf numFmtId="4" fontId="17" fillId="0" borderId="68" xfId="85" applyNumberFormat="1" applyFont="1" applyBorder="1" applyAlignment="1" applyProtection="1">
      <alignment horizontal="center" vertical="center"/>
      <protection hidden="1"/>
    </xf>
    <xf numFmtId="0" fontId="17" fillId="6" borderId="69" xfId="85" applyFont="1" applyFill="1" applyBorder="1" applyAlignment="1" applyProtection="1">
      <alignment horizontal="left" vertical="center"/>
      <protection locked="0"/>
    </xf>
    <xf numFmtId="4" fontId="17" fillId="0" borderId="81" xfId="85" applyNumberFormat="1" applyFont="1" applyFill="1" applyBorder="1" applyAlignment="1" applyProtection="1">
      <alignment horizontal="center" vertical="center"/>
      <protection locked="0"/>
    </xf>
    <xf numFmtId="4" fontId="17" fillId="0" borderId="47" xfId="85" applyNumberFormat="1" applyFont="1" applyFill="1" applyBorder="1" applyAlignment="1" applyProtection="1">
      <alignment horizontal="center" vertical="center"/>
      <protection locked="0"/>
    </xf>
    <xf numFmtId="4" fontId="17" fillId="6" borderId="48" xfId="85" applyNumberFormat="1" applyFont="1" applyFill="1" applyBorder="1" applyAlignment="1" applyProtection="1">
      <alignment horizontal="center" vertical="center"/>
      <protection locked="0"/>
    </xf>
    <xf numFmtId="4" fontId="17" fillId="6" borderId="79" xfId="85" applyNumberFormat="1" applyFont="1" applyFill="1" applyBorder="1" applyAlignment="1" applyProtection="1">
      <alignment horizontal="center" vertical="center"/>
      <protection locked="0"/>
    </xf>
    <xf numFmtId="4" fontId="17" fillId="6" borderId="68" xfId="85" applyNumberFormat="1" applyFont="1" applyFill="1" applyBorder="1" applyAlignment="1" applyProtection="1">
      <alignment horizontal="center" vertical="center"/>
      <protection locked="0"/>
    </xf>
    <xf numFmtId="4" fontId="17" fillId="6" borderId="77" xfId="85" applyNumberFormat="1" applyFont="1" applyFill="1" applyBorder="1" applyAlignment="1" applyProtection="1">
      <alignment horizontal="center" vertical="center"/>
      <protection locked="0"/>
    </xf>
    <xf numFmtId="4" fontId="17" fillId="0" borderId="60" xfId="85" applyNumberFormat="1" applyFont="1" applyFill="1" applyBorder="1" applyAlignment="1" applyProtection="1">
      <alignment horizontal="center" vertical="center"/>
      <protection locked="0"/>
    </xf>
    <xf numFmtId="4" fontId="17" fillId="0" borderId="43" xfId="85" applyNumberFormat="1" applyFont="1" applyBorder="1" applyAlignment="1" applyProtection="1">
      <alignment horizontal="center" vertical="center"/>
      <protection hidden="1"/>
    </xf>
    <xf numFmtId="4" fontId="17" fillId="0" borderId="47" xfId="85" applyNumberFormat="1" applyFont="1" applyBorder="1" applyAlignment="1" applyProtection="1">
      <alignment horizontal="center" vertical="center"/>
      <protection hidden="1"/>
    </xf>
    <xf numFmtId="0" fontId="28" fillId="0" borderId="0" xfId="85" applyFont="1" applyAlignment="1" applyProtection="1">
      <alignment horizontal="center" vertical="center"/>
      <protection locked="0"/>
    </xf>
    <xf numFmtId="0" fontId="29" fillId="0" borderId="19" xfId="85" applyFont="1" applyBorder="1" applyAlignment="1" applyProtection="1">
      <alignment horizontal="center" vertical="center"/>
      <protection locked="0"/>
    </xf>
    <xf numFmtId="0" fontId="15" fillId="0" borderId="83" xfId="85" applyFont="1" applyFill="1" applyBorder="1" applyAlignment="1" applyProtection="1">
      <alignment horizontal="center" vertical="center"/>
      <protection locked="0"/>
    </xf>
    <xf numFmtId="0" fontId="27" fillId="0" borderId="84" xfId="85" applyFont="1" applyBorder="1" applyAlignment="1" applyProtection="1">
      <alignment vertical="center"/>
      <protection hidden="1"/>
    </xf>
    <xf numFmtId="4" fontId="27" fillId="0" borderId="85" xfId="85" applyNumberFormat="1" applyFont="1" applyBorder="1" applyAlignment="1" applyProtection="1">
      <alignment horizontal="center" vertical="center"/>
      <protection hidden="1"/>
    </xf>
    <xf numFmtId="4" fontId="27" fillId="0" borderId="86" xfId="85" applyNumberFormat="1" applyFont="1" applyBorder="1" applyAlignment="1" applyProtection="1">
      <alignment horizontal="center" vertical="center"/>
      <protection hidden="1"/>
    </xf>
    <xf numFmtId="4" fontId="27" fillId="0" borderId="87" xfId="85" applyNumberFormat="1" applyFont="1" applyBorder="1" applyAlignment="1" applyProtection="1">
      <alignment horizontal="center" vertical="center"/>
      <protection hidden="1"/>
    </xf>
    <xf numFmtId="4" fontId="27" fillId="0" borderId="83" xfId="85" applyNumberFormat="1" applyFont="1" applyBorder="1" applyAlignment="1" applyProtection="1">
      <alignment horizontal="center" vertical="center"/>
      <protection hidden="1"/>
    </xf>
    <xf numFmtId="4" fontId="27" fillId="0" borderId="88" xfId="85" applyNumberFormat="1" applyFont="1" applyBorder="1" applyAlignment="1" applyProtection="1">
      <alignment horizontal="center" vertical="center"/>
      <protection hidden="1"/>
    </xf>
    <xf numFmtId="4" fontId="27" fillId="0" borderId="89" xfId="85" applyNumberFormat="1" applyFont="1" applyBorder="1" applyAlignment="1" applyProtection="1">
      <alignment horizontal="center" vertical="center"/>
      <protection hidden="1"/>
    </xf>
    <xf numFmtId="0" fontId="28" fillId="0" borderId="19" xfId="85" applyFont="1" applyBorder="1" applyAlignment="1" applyProtection="1">
      <alignment horizontal="center" vertical="center"/>
      <protection locked="0"/>
    </xf>
    <xf numFmtId="0" fontId="15" fillId="0" borderId="74" xfId="85" applyFont="1" applyFill="1" applyBorder="1" applyAlignment="1" applyProtection="1">
      <alignment horizontal="center" vertical="center"/>
      <protection locked="0"/>
    </xf>
    <xf numFmtId="0" fontId="17" fillId="0" borderId="50" xfId="85" applyFont="1" applyBorder="1" applyAlignment="1" applyProtection="1">
      <alignment vertical="center"/>
      <protection hidden="1"/>
    </xf>
    <xf numFmtId="4" fontId="17" fillId="0" borderId="90" xfId="85" applyNumberFormat="1" applyFont="1" applyBorder="1" applyAlignment="1" applyProtection="1">
      <alignment horizontal="center" vertical="center"/>
      <protection hidden="1"/>
    </xf>
    <xf numFmtId="4" fontId="17" fillId="0" borderId="91" xfId="85" applyNumberFormat="1" applyFont="1" applyBorder="1" applyAlignment="1" applyProtection="1">
      <alignment horizontal="center" vertical="center"/>
      <protection hidden="1"/>
    </xf>
    <xf numFmtId="4" fontId="17" fillId="0" borderId="92" xfId="85" applyNumberFormat="1" applyFont="1" applyBorder="1" applyAlignment="1" applyProtection="1">
      <alignment horizontal="center" vertical="center"/>
      <protection hidden="1"/>
    </xf>
    <xf numFmtId="4" fontId="17" fillId="0" borderId="93" xfId="85" applyNumberFormat="1" applyFont="1" applyBorder="1" applyAlignment="1" applyProtection="1">
      <alignment horizontal="center" vertical="center"/>
      <protection hidden="1"/>
    </xf>
    <xf numFmtId="4" fontId="17" fillId="0" borderId="94" xfId="85" applyNumberFormat="1" applyFont="1" applyBorder="1" applyAlignment="1" applyProtection="1">
      <alignment horizontal="center" vertical="center"/>
      <protection hidden="1"/>
    </xf>
    <xf numFmtId="4" fontId="17" fillId="0" borderId="95" xfId="85" applyNumberFormat="1" applyFont="1" applyBorder="1" applyAlignment="1" applyProtection="1">
      <alignment horizontal="center" vertical="center"/>
      <protection hidden="1"/>
    </xf>
    <xf numFmtId="4" fontId="17" fillId="0" borderId="96" xfId="85" applyNumberFormat="1" applyFont="1" applyBorder="1" applyAlignment="1" applyProtection="1">
      <alignment horizontal="center" vertical="center"/>
      <protection hidden="1"/>
    </xf>
    <xf numFmtId="4" fontId="17" fillId="0" borderId="97" xfId="85" applyNumberFormat="1" applyFont="1" applyBorder="1" applyAlignment="1" applyProtection="1">
      <alignment horizontal="center" vertical="center"/>
      <protection hidden="1"/>
    </xf>
    <xf numFmtId="4" fontId="17" fillId="0" borderId="98" xfId="85" applyNumberFormat="1" applyFont="1" applyBorder="1" applyAlignment="1" applyProtection="1">
      <alignment horizontal="center" vertical="center"/>
      <protection hidden="1"/>
    </xf>
    <xf numFmtId="212" fontId="17" fillId="0" borderId="61" xfId="85" applyNumberFormat="1" applyFont="1" applyFill="1" applyBorder="1" applyAlignment="1" applyProtection="1">
      <alignment horizontal="center" vertical="center"/>
      <protection locked="0"/>
    </xf>
    <xf numFmtId="0" fontId="17" fillId="0" borderId="62" xfId="0" applyFont="1" applyFill="1" applyBorder="1" applyAlignment="1">
      <alignment vertical="center" wrapText="1"/>
    </xf>
    <xf numFmtId="4" fontId="17" fillId="0" borderId="63" xfId="0" applyNumberFormat="1" applyFont="1" applyBorder="1" applyAlignment="1">
      <alignment horizontal="center" vertical="center"/>
    </xf>
    <xf numFmtId="4" fontId="17" fillId="0" borderId="20" xfId="0" applyNumberFormat="1" applyFont="1" applyBorder="1" applyAlignment="1">
      <alignment horizontal="center" vertical="center"/>
    </xf>
    <xf numFmtId="4" fontId="17" fillId="0" borderId="19" xfId="0" applyNumberFormat="1" applyFont="1" applyBorder="1" applyAlignment="1">
      <alignment horizontal="center" vertical="center"/>
    </xf>
    <xf numFmtId="4" fontId="17" fillId="0" borderId="64" xfId="0" applyNumberFormat="1" applyFont="1" applyBorder="1" applyAlignment="1">
      <alignment horizontal="center" vertical="center"/>
    </xf>
    <xf numFmtId="4" fontId="17" fillId="0" borderId="65" xfId="0" applyNumberFormat="1" applyFont="1" applyBorder="1" applyAlignment="1">
      <alignment horizontal="center" vertical="center"/>
    </xf>
    <xf numFmtId="4" fontId="17" fillId="0" borderId="66" xfId="0" applyNumberFormat="1" applyFont="1" applyBorder="1" applyAlignment="1">
      <alignment horizontal="center" vertical="center"/>
    </xf>
    <xf numFmtId="4" fontId="17" fillId="0" borderId="67" xfId="0" applyNumberFormat="1" applyFont="1" applyBorder="1" applyAlignment="1">
      <alignment horizontal="center" vertical="center"/>
    </xf>
    <xf numFmtId="4" fontId="17" fillId="0" borderId="61" xfId="85" applyNumberFormat="1" applyFont="1" applyBorder="1" applyAlignment="1" applyProtection="1">
      <alignment horizontal="right" vertical="center"/>
      <protection locked="0"/>
    </xf>
    <xf numFmtId="0" fontId="17" fillId="0" borderId="61" xfId="85" applyFont="1" applyFill="1" applyBorder="1" applyAlignment="1" applyProtection="1">
      <alignment horizontal="center" vertical="center"/>
      <protection locked="0"/>
    </xf>
    <xf numFmtId="49" fontId="17" fillId="0" borderId="62" xfId="85" applyNumberFormat="1" applyFont="1" applyFill="1" applyBorder="1" applyAlignment="1" applyProtection="1">
      <alignment vertical="center" wrapText="1"/>
      <protection hidden="1"/>
    </xf>
    <xf numFmtId="49" fontId="17" fillId="0" borderId="62" xfId="98" applyNumberFormat="1" applyFont="1" applyFill="1" applyBorder="1" applyAlignment="1">
      <alignment vertical="center" wrapText="1"/>
      <protection/>
    </xf>
    <xf numFmtId="0" fontId="26" fillId="0" borderId="62" xfId="0" applyFont="1" applyFill="1" applyBorder="1" applyAlignment="1">
      <alignment vertical="center" wrapText="1"/>
    </xf>
    <xf numFmtId="4" fontId="17" fillId="0" borderId="19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4" fontId="17" fillId="0" borderId="63" xfId="0" applyNumberFormat="1" applyFont="1" applyFill="1" applyBorder="1" applyAlignment="1">
      <alignment horizontal="center" vertical="center"/>
    </xf>
    <xf numFmtId="4" fontId="17" fillId="0" borderId="67" xfId="0" applyNumberFormat="1" applyFont="1" applyFill="1" applyBorder="1" applyAlignment="1">
      <alignment horizontal="center" vertical="center"/>
    </xf>
    <xf numFmtId="172" fontId="17" fillId="0" borderId="0" xfId="85" applyNumberFormat="1" applyFont="1" applyAlignment="1" applyProtection="1">
      <alignment vertical="center"/>
      <protection locked="0"/>
    </xf>
    <xf numFmtId="0" fontId="17" fillId="0" borderId="68" xfId="85" applyFont="1" applyFill="1" applyBorder="1" applyAlignment="1" applyProtection="1">
      <alignment horizontal="center" vertical="center"/>
      <protection locked="0"/>
    </xf>
    <xf numFmtId="0" fontId="26" fillId="0" borderId="69" xfId="0" applyFont="1" applyFill="1" applyBorder="1" applyAlignment="1">
      <alignment vertical="center" wrapText="1"/>
    </xf>
    <xf numFmtId="4" fontId="17" fillId="0" borderId="79" xfId="0" applyNumberFormat="1" applyFont="1" applyBorder="1" applyAlignment="1">
      <alignment horizontal="center" vertical="center"/>
    </xf>
    <xf numFmtId="4" fontId="17" fillId="0" borderId="77" xfId="0" applyNumberFormat="1" applyFont="1" applyFill="1" applyBorder="1" applyAlignment="1">
      <alignment horizontal="center" vertical="center"/>
    </xf>
    <xf numFmtId="4" fontId="17" fillId="0" borderId="81" xfId="0" applyNumberFormat="1" applyFont="1" applyFill="1" applyBorder="1" applyAlignment="1">
      <alignment horizontal="center" vertical="center"/>
    </xf>
    <xf numFmtId="4" fontId="17" fillId="0" borderId="60" xfId="0" applyNumberFormat="1" applyFont="1" applyBorder="1" applyAlignment="1">
      <alignment horizontal="center" vertical="center"/>
    </xf>
    <xf numFmtId="4" fontId="17" fillId="0" borderId="77" xfId="0" applyNumberFormat="1" applyFont="1" applyBorder="1" applyAlignment="1">
      <alignment horizontal="center" vertical="center"/>
    </xf>
    <xf numFmtId="4" fontId="17" fillId="0" borderId="81" xfId="0" applyNumberFormat="1" applyFont="1" applyBorder="1" applyAlignment="1">
      <alignment horizontal="center" vertical="center"/>
    </xf>
    <xf numFmtId="4" fontId="17" fillId="0" borderId="99" xfId="0" applyNumberFormat="1" applyFont="1" applyBorder="1" applyAlignment="1">
      <alignment horizontal="center" vertical="center"/>
    </xf>
    <xf numFmtId="4" fontId="17" fillId="0" borderId="68" xfId="85" applyNumberFormat="1" applyFont="1" applyBorder="1" applyAlignment="1" applyProtection="1">
      <alignment horizontal="right" vertical="center"/>
      <protection locked="0"/>
    </xf>
    <xf numFmtId="0" fontId="26" fillId="0" borderId="62" xfId="0" applyFont="1" applyFill="1" applyBorder="1" applyAlignment="1">
      <alignment wrapText="1"/>
    </xf>
    <xf numFmtId="0" fontId="17" fillId="0" borderId="49" xfId="85" applyFont="1" applyFill="1" applyBorder="1" applyAlignment="1" applyProtection="1">
      <alignment horizontal="center" vertical="center"/>
      <protection locked="0"/>
    </xf>
    <xf numFmtId="0" fontId="17" fillId="0" borderId="100" xfId="0" applyFont="1" applyFill="1" applyBorder="1" applyAlignment="1">
      <alignment vertical="center" wrapText="1"/>
    </xf>
    <xf numFmtId="4" fontId="17" fillId="0" borderId="70" xfId="0" applyNumberFormat="1" applyFont="1" applyBorder="1" applyAlignment="1">
      <alignment horizontal="center" vertical="center"/>
    </xf>
    <xf numFmtId="4" fontId="17" fillId="0" borderId="59" xfId="0" applyNumberFormat="1" applyFont="1" applyBorder="1" applyAlignment="1">
      <alignment horizontal="center" vertical="center"/>
    </xf>
    <xf numFmtId="4" fontId="17" fillId="0" borderId="101" xfId="0" applyNumberFormat="1" applyFont="1" applyBorder="1" applyAlignment="1">
      <alignment horizontal="center" vertical="center"/>
    </xf>
    <xf numFmtId="4" fontId="17" fillId="0" borderId="92" xfId="0" applyNumberFormat="1" applyFont="1" applyBorder="1" applyAlignment="1">
      <alignment horizontal="center" vertical="center"/>
    </xf>
    <xf numFmtId="4" fontId="54" fillId="0" borderId="59" xfId="0" applyNumberFormat="1" applyFont="1" applyBorder="1" applyAlignment="1">
      <alignment horizontal="center" vertical="center"/>
    </xf>
    <xf numFmtId="4" fontId="54" fillId="0" borderId="101" xfId="0" applyNumberFormat="1" applyFont="1" applyBorder="1" applyAlignment="1">
      <alignment horizontal="center" vertical="center"/>
    </xf>
    <xf numFmtId="4" fontId="17" fillId="0" borderId="58" xfId="0" applyNumberFormat="1" applyFont="1" applyBorder="1" applyAlignment="1">
      <alignment horizontal="center" vertical="center"/>
    </xf>
    <xf numFmtId="4" fontId="17" fillId="0" borderId="49" xfId="85" applyNumberFormat="1" applyFont="1" applyBorder="1" applyAlignment="1" applyProtection="1">
      <alignment horizontal="right" vertical="center"/>
      <protection locked="0"/>
    </xf>
    <xf numFmtId="4" fontId="17" fillId="55" borderId="19" xfId="0" applyNumberFormat="1" applyFont="1" applyFill="1" applyBorder="1" applyAlignment="1">
      <alignment horizontal="center" vertical="center"/>
    </xf>
    <xf numFmtId="0" fontId="17" fillId="0" borderId="19" xfId="85" applyFont="1" applyBorder="1" applyAlignment="1" applyProtection="1">
      <alignment horizontal="left"/>
      <protection locked="0"/>
    </xf>
    <xf numFmtId="0" fontId="17" fillId="0" borderId="20" xfId="85" applyFont="1" applyBorder="1" applyAlignment="1" applyProtection="1">
      <alignment horizontal="left"/>
      <protection locked="0"/>
    </xf>
    <xf numFmtId="0" fontId="17" fillId="0" borderId="26" xfId="85" applyFont="1" applyFill="1" applyBorder="1" applyAlignment="1" applyProtection="1">
      <alignment horizontal="center" vertical="center"/>
      <protection locked="0"/>
    </xf>
    <xf numFmtId="0" fontId="26" fillId="0" borderId="102" xfId="0" applyFont="1" applyFill="1" applyBorder="1" applyAlignment="1">
      <alignment horizontal="left" vertical="center"/>
    </xf>
    <xf numFmtId="4" fontId="17" fillId="0" borderId="103" xfId="0" applyNumberFormat="1" applyFont="1" applyBorder="1" applyAlignment="1">
      <alignment horizontal="center" vertical="center"/>
    </xf>
    <xf numFmtId="4" fontId="17" fillId="0" borderId="27" xfId="0" applyNumberFormat="1" applyFont="1" applyBorder="1" applyAlignment="1">
      <alignment horizontal="left"/>
    </xf>
    <xf numFmtId="4" fontId="17" fillId="0" borderId="104" xfId="0" applyNumberFormat="1" applyFont="1" applyBorder="1" applyAlignment="1">
      <alignment horizontal="left"/>
    </xf>
    <xf numFmtId="4" fontId="17" fillId="0" borderId="28" xfId="0" applyNumberFormat="1" applyFont="1" applyBorder="1" applyAlignment="1">
      <alignment horizontal="left"/>
    </xf>
    <xf numFmtId="4" fontId="17" fillId="0" borderId="103" xfId="0" applyNumberFormat="1" applyFont="1" applyBorder="1" applyAlignment="1">
      <alignment horizontal="left"/>
    </xf>
    <xf numFmtId="4" fontId="17" fillId="0" borderId="105" xfId="0" applyNumberFormat="1" applyFont="1" applyBorder="1" applyAlignment="1">
      <alignment horizontal="left"/>
    </xf>
    <xf numFmtId="0" fontId="17" fillId="0" borderId="0" xfId="85" applyFont="1" applyAlignment="1" applyProtection="1">
      <alignment horizontal="left"/>
      <protection locked="0"/>
    </xf>
    <xf numFmtId="0" fontId="17" fillId="0" borderId="69" xfId="0" applyFont="1" applyFill="1" applyBorder="1" applyAlignment="1">
      <alignment vertical="center" wrapText="1"/>
    </xf>
    <xf numFmtId="0" fontId="17" fillId="0" borderId="0" xfId="85" applyFont="1" applyBorder="1" applyAlignment="1" applyProtection="1">
      <alignment vertical="center"/>
      <protection locked="0"/>
    </xf>
    <xf numFmtId="0" fontId="17" fillId="0" borderId="74" xfId="85" applyFont="1" applyFill="1" applyBorder="1" applyAlignment="1" applyProtection="1">
      <alignment horizontal="center" vertical="center"/>
      <protection locked="0"/>
    </xf>
    <xf numFmtId="4" fontId="17" fillId="0" borderId="82" xfId="0" applyNumberFormat="1" applyFont="1" applyBorder="1" applyAlignment="1">
      <alignment horizontal="center" vertical="center"/>
    </xf>
    <xf numFmtId="4" fontId="17" fillId="0" borderId="55" xfId="0" applyNumberFormat="1" applyFont="1" applyBorder="1" applyAlignment="1">
      <alignment horizontal="center" vertical="center"/>
    </xf>
    <xf numFmtId="4" fontId="17" fillId="0" borderId="75" xfId="0" applyNumberFormat="1" applyFont="1" applyBorder="1" applyAlignment="1">
      <alignment horizontal="center" vertical="center"/>
    </xf>
    <xf numFmtId="4" fontId="17" fillId="0" borderId="76" xfId="0" applyNumberFormat="1" applyFont="1" applyBorder="1" applyAlignment="1">
      <alignment horizontal="center" vertical="center"/>
    </xf>
    <xf numFmtId="4" fontId="17" fillId="0" borderId="106" xfId="0" applyNumberFormat="1" applyFont="1" applyBorder="1" applyAlignment="1">
      <alignment horizontal="center" vertical="center"/>
    </xf>
    <xf numFmtId="4" fontId="17" fillId="55" borderId="63" xfId="0" applyNumberFormat="1" applyFont="1" applyFill="1" applyBorder="1" applyAlignment="1">
      <alignment horizontal="center" vertical="center"/>
    </xf>
    <xf numFmtId="4" fontId="17" fillId="0" borderId="66" xfId="0" applyNumberFormat="1" applyFont="1" applyFill="1" applyBorder="1" applyAlignment="1">
      <alignment horizontal="center" vertical="center"/>
    </xf>
    <xf numFmtId="0" fontId="26" fillId="0" borderId="107" xfId="0" applyFont="1" applyFill="1" applyBorder="1" applyAlignment="1">
      <alignment vertical="center" wrapText="1"/>
    </xf>
    <xf numFmtId="4" fontId="17" fillId="0" borderId="63" xfId="0" applyNumberFormat="1" applyFont="1" applyFill="1" applyBorder="1" applyAlignment="1">
      <alignment horizontal="center" vertical="center" wrapText="1"/>
    </xf>
    <xf numFmtId="0" fontId="26" fillId="0" borderId="107" xfId="0" applyFont="1" applyFill="1" applyBorder="1" applyAlignment="1">
      <alignment/>
    </xf>
    <xf numFmtId="4" fontId="22" fillId="0" borderId="20" xfId="119" applyNumberFormat="1" applyFont="1" applyFill="1" applyBorder="1" applyAlignment="1">
      <alignment horizontal="center" vertical="center"/>
    </xf>
    <xf numFmtId="0" fontId="26" fillId="0" borderId="108" xfId="0" applyFont="1" applyFill="1" applyBorder="1" applyAlignment="1">
      <alignment vertical="center" wrapText="1"/>
    </xf>
    <xf numFmtId="0" fontId="17" fillId="56" borderId="19" xfId="85" applyFont="1" applyFill="1" applyBorder="1" applyAlignment="1" applyProtection="1">
      <alignment horizontal="center" vertical="center"/>
      <protection locked="0"/>
    </xf>
    <xf numFmtId="0" fontId="17" fillId="56" borderId="20" xfId="85" applyFont="1" applyFill="1" applyBorder="1" applyAlignment="1" applyProtection="1">
      <alignment horizontal="center" vertical="center"/>
      <protection locked="0"/>
    </xf>
    <xf numFmtId="0" fontId="26" fillId="0" borderId="100" xfId="0" applyFont="1" applyFill="1" applyBorder="1" applyAlignment="1">
      <alignment vertical="center" wrapText="1"/>
    </xf>
    <xf numFmtId="0" fontId="26" fillId="0" borderId="107" xfId="0" applyFont="1" applyFill="1" applyBorder="1" applyAlignment="1">
      <alignment wrapText="1"/>
    </xf>
    <xf numFmtId="14" fontId="17" fillId="0" borderId="61" xfId="85" applyNumberFormat="1" applyFont="1" applyFill="1" applyBorder="1" applyAlignment="1" applyProtection="1">
      <alignment horizontal="center" vertical="center"/>
      <protection locked="0"/>
    </xf>
    <xf numFmtId="0" fontId="26" fillId="0" borderId="62" xfId="0" applyFont="1" applyFill="1" applyBorder="1" applyAlignment="1">
      <alignment/>
    </xf>
    <xf numFmtId="0" fontId="55" fillId="0" borderId="62" xfId="0" applyFont="1" applyFill="1" applyBorder="1" applyAlignment="1">
      <alignment/>
    </xf>
    <xf numFmtId="4" fontId="17" fillId="0" borderId="79" xfId="0" applyNumberFormat="1" applyFont="1" applyFill="1" applyBorder="1" applyAlignment="1">
      <alignment horizontal="center" vertical="center"/>
    </xf>
    <xf numFmtId="4" fontId="17" fillId="0" borderId="60" xfId="0" applyNumberFormat="1" applyFont="1" applyFill="1" applyBorder="1" applyAlignment="1">
      <alignment horizontal="center" vertical="center"/>
    </xf>
    <xf numFmtId="4" fontId="17" fillId="0" borderId="99" xfId="0" applyNumberFormat="1" applyFont="1" applyFill="1" applyBorder="1" applyAlignment="1">
      <alignment horizontal="center" vertical="center"/>
    </xf>
    <xf numFmtId="4" fontId="17" fillId="0" borderId="70" xfId="0" applyNumberFormat="1" applyFont="1" applyFill="1" applyBorder="1" applyAlignment="1">
      <alignment horizontal="center" vertical="center"/>
    </xf>
    <xf numFmtId="4" fontId="17" fillId="0" borderId="59" xfId="0" applyNumberFormat="1" applyFont="1" applyFill="1" applyBorder="1" applyAlignment="1">
      <alignment horizontal="center" vertical="center"/>
    </xf>
    <xf numFmtId="4" fontId="17" fillId="0" borderId="101" xfId="0" applyNumberFormat="1" applyFont="1" applyFill="1" applyBorder="1" applyAlignment="1">
      <alignment horizontal="center" vertical="center"/>
    </xf>
    <xf numFmtId="4" fontId="17" fillId="0" borderId="92" xfId="0" applyNumberFormat="1" applyFont="1" applyFill="1" applyBorder="1" applyAlignment="1">
      <alignment horizontal="center" vertical="center"/>
    </xf>
    <xf numFmtId="4" fontId="17" fillId="0" borderId="58" xfId="0" applyNumberFormat="1" applyFont="1" applyFill="1" applyBorder="1" applyAlignment="1">
      <alignment horizontal="center" vertical="center"/>
    </xf>
    <xf numFmtId="0" fontId="56" fillId="0" borderId="62" xfId="0" applyFont="1" applyFill="1" applyBorder="1" applyAlignment="1">
      <alignment horizontal="justify" vertical="center" wrapText="1" shrinkToFit="1"/>
    </xf>
    <xf numFmtId="0" fontId="56" fillId="0" borderId="62" xfId="0" applyFont="1" applyFill="1" applyBorder="1" applyAlignment="1">
      <alignment horizontal="left" vertical="center" wrapText="1" shrinkToFit="1"/>
    </xf>
    <xf numFmtId="0" fontId="56" fillId="0" borderId="69" xfId="0" applyFont="1" applyFill="1" applyBorder="1" applyAlignment="1">
      <alignment horizontal="left" vertical="center" wrapText="1" shrinkToFit="1"/>
    </xf>
    <xf numFmtId="4" fontId="17" fillId="56" borderId="77" xfId="0" applyNumberFormat="1" applyFont="1" applyFill="1" applyBorder="1" applyAlignment="1">
      <alignment horizontal="center" vertical="center"/>
    </xf>
    <xf numFmtId="4" fontId="17" fillId="56" borderId="81" xfId="0" applyNumberFormat="1" applyFont="1" applyFill="1" applyBorder="1" applyAlignment="1">
      <alignment horizontal="center" vertical="center"/>
    </xf>
    <xf numFmtId="4" fontId="17" fillId="56" borderId="60" xfId="0" applyNumberFormat="1" applyFont="1" applyFill="1" applyBorder="1" applyAlignment="1">
      <alignment horizontal="center" vertical="center"/>
    </xf>
    <xf numFmtId="4" fontId="17" fillId="0" borderId="67" xfId="85" applyNumberFormat="1" applyFont="1" applyFill="1" applyBorder="1" applyAlignment="1" applyProtection="1">
      <alignment horizontal="center" vertical="center"/>
      <protection hidden="1"/>
    </xf>
    <xf numFmtId="4" fontId="17" fillId="0" borderId="82" xfId="0" applyNumberFormat="1" applyFont="1" applyFill="1" applyBorder="1" applyAlignment="1">
      <alignment horizontal="center" vertical="center"/>
    </xf>
    <xf numFmtId="4" fontId="17" fillId="0" borderId="55" xfId="0" applyNumberFormat="1" applyFont="1" applyFill="1" applyBorder="1" applyAlignment="1">
      <alignment horizontal="center" vertical="center"/>
    </xf>
    <xf numFmtId="4" fontId="17" fillId="0" borderId="75" xfId="0" applyNumberFormat="1" applyFont="1" applyFill="1" applyBorder="1" applyAlignment="1">
      <alignment horizontal="center" vertical="center"/>
    </xf>
    <xf numFmtId="4" fontId="17" fillId="0" borderId="76" xfId="0" applyNumberFormat="1" applyFont="1" applyFill="1" applyBorder="1" applyAlignment="1">
      <alignment horizontal="center" vertical="center"/>
    </xf>
    <xf numFmtId="0" fontId="56" fillId="0" borderId="100" xfId="0" applyFont="1" applyFill="1" applyBorder="1" applyAlignment="1">
      <alignment horizontal="justify" vertical="center" wrapText="1" shrinkToFit="1"/>
    </xf>
    <xf numFmtId="4" fontId="17" fillId="0" borderId="106" xfId="0" applyNumberFormat="1" applyFont="1" applyFill="1" applyBorder="1" applyAlignment="1">
      <alignment horizontal="center" vertical="center"/>
    </xf>
    <xf numFmtId="14" fontId="17" fillId="0" borderId="68" xfId="85" applyNumberFormat="1" applyFont="1" applyFill="1" applyBorder="1" applyAlignment="1" applyProtection="1">
      <alignment horizontal="center" vertical="center"/>
      <protection locked="0"/>
    </xf>
    <xf numFmtId="0" fontId="56" fillId="0" borderId="69" xfId="0" applyFont="1" applyFill="1" applyBorder="1" applyAlignment="1">
      <alignment horizontal="justify" vertical="center" wrapText="1" shrinkToFit="1"/>
    </xf>
    <xf numFmtId="0" fontId="17" fillId="0" borderId="65" xfId="85" applyFont="1" applyFill="1" applyBorder="1" applyAlignment="1" applyProtection="1">
      <alignment horizontal="center" vertical="center"/>
      <protection locked="0"/>
    </xf>
    <xf numFmtId="0" fontId="17" fillId="0" borderId="62" xfId="0" applyFont="1" applyFill="1" applyBorder="1" applyAlignment="1">
      <alignment horizontal="justify" vertical="center" wrapText="1" shrinkToFit="1"/>
    </xf>
    <xf numFmtId="0" fontId="17" fillId="0" borderId="20" xfId="85" applyFont="1" applyFill="1" applyBorder="1" applyAlignment="1" applyProtection="1">
      <alignment horizontal="center" vertical="center"/>
      <protection locked="0"/>
    </xf>
    <xf numFmtId="0" fontId="56" fillId="0" borderId="107" xfId="0" applyFont="1" applyFill="1" applyBorder="1" applyAlignment="1">
      <alignment horizontal="justify" vertical="center" wrapText="1" shrinkToFit="1"/>
    </xf>
    <xf numFmtId="4" fontId="17" fillId="0" borderId="109" xfId="0" applyNumberFormat="1" applyFont="1" applyFill="1" applyBorder="1" applyAlignment="1">
      <alignment horizontal="center" vertical="center"/>
    </xf>
    <xf numFmtId="4" fontId="17" fillId="0" borderId="110" xfId="0" applyNumberFormat="1" applyFont="1" applyFill="1" applyBorder="1" applyAlignment="1">
      <alignment horizontal="center" vertical="center"/>
    </xf>
    <xf numFmtId="4" fontId="17" fillId="0" borderId="111" xfId="0" applyNumberFormat="1" applyFont="1" applyFill="1" applyBorder="1" applyAlignment="1">
      <alignment horizontal="center" vertical="center"/>
    </xf>
    <xf numFmtId="4" fontId="17" fillId="0" borderId="112" xfId="0" applyNumberFormat="1" applyFont="1" applyFill="1" applyBorder="1" applyAlignment="1">
      <alignment horizontal="center" vertical="center"/>
    </xf>
    <xf numFmtId="4" fontId="17" fillId="0" borderId="22" xfId="0" applyNumberFormat="1" applyFont="1" applyFill="1" applyBorder="1" applyAlignment="1">
      <alignment horizontal="center" vertical="center"/>
    </xf>
    <xf numFmtId="4" fontId="17" fillId="0" borderId="23" xfId="0" applyNumberFormat="1" applyFont="1" applyFill="1" applyBorder="1" applyAlignment="1">
      <alignment horizontal="center" vertical="center"/>
    </xf>
    <xf numFmtId="4" fontId="17" fillId="0" borderId="113" xfId="0" applyNumberFormat="1" applyFont="1" applyFill="1" applyBorder="1" applyAlignment="1">
      <alignment horizontal="center" vertical="center"/>
    </xf>
    <xf numFmtId="4" fontId="17" fillId="0" borderId="24" xfId="0" applyNumberFormat="1" applyFont="1" applyFill="1" applyBorder="1" applyAlignment="1">
      <alignment horizontal="center" vertical="center"/>
    </xf>
    <xf numFmtId="0" fontId="17" fillId="0" borderId="25" xfId="85" applyFont="1" applyFill="1" applyBorder="1" applyAlignment="1" applyProtection="1">
      <alignment horizontal="center" vertical="center"/>
      <protection locked="0"/>
    </xf>
    <xf numFmtId="0" fontId="17" fillId="0" borderId="108" xfId="85" applyFont="1" applyFill="1" applyBorder="1" applyAlignment="1" applyProtection="1">
      <alignment vertical="center"/>
      <protection hidden="1"/>
    </xf>
    <xf numFmtId="4" fontId="17" fillId="0" borderId="103" xfId="0" applyNumberFormat="1" applyFont="1" applyFill="1" applyBorder="1" applyAlignment="1">
      <alignment horizontal="center" vertical="center"/>
    </xf>
    <xf numFmtId="4" fontId="17" fillId="0" borderId="104" xfId="0" applyNumberFormat="1" applyFont="1" applyFill="1" applyBorder="1" applyAlignment="1">
      <alignment horizontal="center" vertical="center"/>
    </xf>
    <xf numFmtId="4" fontId="17" fillId="0" borderId="28" xfId="0" applyNumberFormat="1" applyFont="1" applyFill="1" applyBorder="1" applyAlignment="1">
      <alignment horizontal="center" vertical="center"/>
    </xf>
    <xf numFmtId="4" fontId="17" fillId="0" borderId="27" xfId="0" applyNumberFormat="1" applyFont="1" applyFill="1" applyBorder="1" applyAlignment="1">
      <alignment horizontal="center" vertical="center"/>
    </xf>
    <xf numFmtId="4" fontId="17" fillId="0" borderId="105" xfId="0" applyNumberFormat="1" applyFont="1" applyFill="1" applyBorder="1" applyAlignment="1">
      <alignment horizontal="center" vertical="center"/>
    </xf>
    <xf numFmtId="4" fontId="17" fillId="0" borderId="102" xfId="85" applyNumberFormat="1" applyFont="1" applyBorder="1" applyAlignment="1" applyProtection="1">
      <alignment horizontal="right" vertical="center"/>
      <protection locked="0"/>
    </xf>
    <xf numFmtId="4" fontId="17" fillId="0" borderId="114" xfId="85" applyNumberFormat="1" applyFont="1" applyBorder="1" applyAlignment="1" applyProtection="1">
      <alignment horizontal="right" vertical="center"/>
      <protection locked="0"/>
    </xf>
    <xf numFmtId="4" fontId="17" fillId="0" borderId="102" xfId="85" applyNumberFormat="1" applyFont="1" applyBorder="1" applyAlignment="1" applyProtection="1">
      <alignment horizontal="center" vertical="center"/>
      <protection hidden="1"/>
    </xf>
    <xf numFmtId="4" fontId="17" fillId="0" borderId="27" xfId="85" applyNumberFormat="1" applyFont="1" applyBorder="1" applyAlignment="1" applyProtection="1">
      <alignment horizontal="center" vertical="center"/>
      <protection hidden="1"/>
    </xf>
    <xf numFmtId="4" fontId="17" fillId="0" borderId="28" xfId="85" applyNumberFormat="1" applyFont="1" applyBorder="1" applyAlignment="1" applyProtection="1">
      <alignment horizontal="center" vertical="center"/>
      <protection hidden="1"/>
    </xf>
    <xf numFmtId="0" fontId="17" fillId="0" borderId="0" xfId="85" applyFont="1" applyBorder="1" applyAlignment="1" applyProtection="1">
      <alignment horizontal="center" vertical="center"/>
      <protection locked="0"/>
    </xf>
    <xf numFmtId="0" fontId="17" fillId="0" borderId="0" xfId="85" applyFont="1" applyFill="1" applyBorder="1" applyAlignment="1" applyProtection="1">
      <alignment vertical="center"/>
      <protection hidden="1"/>
    </xf>
    <xf numFmtId="174" fontId="17" fillId="0" borderId="0" xfId="85" applyNumberFormat="1" applyFont="1" applyFill="1" applyBorder="1" applyAlignment="1" applyProtection="1">
      <alignment horizontal="center" vertical="center"/>
      <protection locked="0"/>
    </xf>
    <xf numFmtId="174" fontId="17" fillId="0" borderId="0" xfId="85" applyNumberFormat="1" applyFont="1" applyBorder="1" applyAlignment="1" applyProtection="1">
      <alignment horizontal="right" vertical="center"/>
      <protection locked="0"/>
    </xf>
    <xf numFmtId="174" fontId="17" fillId="0" borderId="0" xfId="85" applyNumberFormat="1" applyFont="1" applyAlignment="1" applyProtection="1">
      <alignment vertical="center"/>
      <protection locked="0"/>
    </xf>
    <xf numFmtId="0" fontId="31" fillId="0" borderId="0" xfId="85" applyFont="1" applyAlignment="1" applyProtection="1">
      <alignment vertical="center"/>
      <protection locked="0"/>
    </xf>
    <xf numFmtId="174" fontId="17" fillId="0" borderId="25" xfId="85" applyNumberFormat="1" applyFont="1" applyBorder="1" applyAlignment="1" applyProtection="1">
      <alignment horizontal="center" vertical="center"/>
      <protection locked="0"/>
    </xf>
    <xf numFmtId="174" fontId="17" fillId="0" borderId="110" xfId="85" applyNumberFormat="1" applyFont="1" applyBorder="1" applyAlignment="1" applyProtection="1">
      <alignment horizontal="center" vertical="center"/>
      <protection locked="0"/>
    </xf>
    <xf numFmtId="0" fontId="28" fillId="0" borderId="77" xfId="85" applyFont="1" applyBorder="1" applyAlignment="1" applyProtection="1">
      <alignment horizontal="center" vertical="center"/>
      <protection locked="0"/>
    </xf>
    <xf numFmtId="0" fontId="28" fillId="0" borderId="81" xfId="85" applyFont="1" applyBorder="1" applyAlignment="1" applyProtection="1">
      <alignment horizontal="center" vertical="center"/>
      <protection locked="0"/>
    </xf>
    <xf numFmtId="0" fontId="28" fillId="0" borderId="59" xfId="85" applyFont="1" applyBorder="1" applyAlignment="1" applyProtection="1">
      <alignment horizontal="center" vertical="center"/>
      <protection locked="0"/>
    </xf>
    <xf numFmtId="0" fontId="28" fillId="0" borderId="101" xfId="85" applyFont="1" applyBorder="1" applyAlignment="1" applyProtection="1">
      <alignment horizontal="center" vertical="center"/>
      <protection locked="0"/>
    </xf>
    <xf numFmtId="0" fontId="28" fillId="0" borderId="65" xfId="85" applyFont="1" applyBorder="1" applyAlignment="1" applyProtection="1">
      <alignment vertical="center"/>
      <protection locked="0"/>
    </xf>
    <xf numFmtId="0" fontId="17" fillId="0" borderId="61" xfId="85" applyFont="1" applyFill="1" applyBorder="1" applyAlignment="1" applyProtection="1">
      <alignment horizontal="center" vertical="center"/>
      <protection locked="0"/>
    </xf>
    <xf numFmtId="0" fontId="28" fillId="0" borderId="0" xfId="85" applyFont="1" applyBorder="1" applyAlignment="1" applyProtection="1">
      <alignment vertical="center"/>
      <protection locked="0"/>
    </xf>
    <xf numFmtId="4" fontId="17" fillId="56" borderId="76" xfId="0" applyNumberFormat="1" applyFont="1" applyFill="1" applyBorder="1" applyAlignment="1">
      <alignment horizontal="center" vertical="center"/>
    </xf>
    <xf numFmtId="0" fontId="17" fillId="0" borderId="0" xfId="85" applyFont="1" applyBorder="1" applyAlignment="1" applyProtection="1">
      <alignment vertical="center"/>
      <protection hidden="1"/>
    </xf>
    <xf numFmtId="0" fontId="17" fillId="0" borderId="0" xfId="85" applyFont="1" applyAlignment="1" applyProtection="1">
      <alignment vertical="center"/>
      <protection locked="0"/>
    </xf>
    <xf numFmtId="0" fontId="17" fillId="57" borderId="74" xfId="85" applyFont="1" applyFill="1" applyBorder="1" applyAlignment="1" applyProtection="1">
      <alignment horizontal="center" vertical="center"/>
      <protection locked="0"/>
    </xf>
    <xf numFmtId="0" fontId="17" fillId="57" borderId="107" xfId="0" applyFont="1" applyFill="1" applyBorder="1" applyAlignment="1">
      <alignment vertical="center" wrapText="1"/>
    </xf>
    <xf numFmtId="0" fontId="17" fillId="57" borderId="62" xfId="0" applyFont="1" applyFill="1" applyBorder="1" applyAlignment="1">
      <alignment vertical="center" wrapText="1"/>
    </xf>
    <xf numFmtId="0" fontId="17" fillId="57" borderId="61" xfId="85" applyFont="1" applyFill="1" applyBorder="1" applyAlignment="1" applyProtection="1">
      <alignment horizontal="center" vertical="center"/>
      <protection locked="0"/>
    </xf>
    <xf numFmtId="0" fontId="26" fillId="57" borderId="62" xfId="0" applyFont="1" applyFill="1" applyBorder="1" applyAlignment="1">
      <alignment horizontal="justify" vertical="center" wrapText="1"/>
    </xf>
    <xf numFmtId="0" fontId="26" fillId="57" borderId="69" xfId="0" applyFont="1" applyFill="1" applyBorder="1" applyAlignment="1">
      <alignment horizontal="justify" vertical="center" wrapText="1"/>
    </xf>
    <xf numFmtId="0" fontId="26" fillId="57" borderId="100" xfId="0" applyFont="1" applyFill="1" applyBorder="1" applyAlignment="1">
      <alignment vertical="center" wrapText="1"/>
    </xf>
    <xf numFmtId="0" fontId="26" fillId="57" borderId="62" xfId="0" applyFont="1" applyFill="1" applyBorder="1" applyAlignment="1">
      <alignment vertical="center" wrapText="1"/>
    </xf>
    <xf numFmtId="212" fontId="17" fillId="57" borderId="100" xfId="85" applyNumberFormat="1" applyFont="1" applyFill="1" applyBorder="1" applyAlignment="1" applyProtection="1">
      <alignment horizontal="center" vertical="center"/>
      <protection locked="0"/>
    </xf>
    <xf numFmtId="0" fontId="17" fillId="57" borderId="100" xfId="0" applyFont="1" applyFill="1" applyBorder="1" applyAlignment="1">
      <alignment vertical="center" wrapText="1"/>
    </xf>
    <xf numFmtId="0" fontId="17" fillId="57" borderId="62" xfId="85" applyFont="1" applyFill="1" applyBorder="1" applyAlignment="1" applyProtection="1">
      <alignment horizontal="center" vertical="center"/>
      <protection locked="0"/>
    </xf>
    <xf numFmtId="49" fontId="17" fillId="57" borderId="62" xfId="85" applyNumberFormat="1" applyFont="1" applyFill="1" applyBorder="1" applyAlignment="1" applyProtection="1">
      <alignment vertical="center" wrapText="1"/>
      <protection hidden="1"/>
    </xf>
    <xf numFmtId="49" fontId="17" fillId="57" borderId="62" xfId="98" applyNumberFormat="1" applyFont="1" applyFill="1" applyBorder="1" applyAlignment="1">
      <alignment vertical="center" wrapText="1"/>
      <protection/>
    </xf>
    <xf numFmtId="0" fontId="17" fillId="57" borderId="69" xfId="85" applyFont="1" applyFill="1" applyBorder="1" applyAlignment="1" applyProtection="1">
      <alignment horizontal="center" vertical="center"/>
      <protection locked="0"/>
    </xf>
    <xf numFmtId="49" fontId="17" fillId="57" borderId="69" xfId="98" applyNumberFormat="1" applyFont="1" applyFill="1" applyBorder="1" applyAlignment="1">
      <alignment vertical="center" wrapText="1"/>
      <protection/>
    </xf>
    <xf numFmtId="0" fontId="17" fillId="57" borderId="115" xfId="85" applyFont="1" applyFill="1" applyBorder="1" applyAlignment="1" applyProtection="1">
      <alignment horizontal="center" vertical="center"/>
      <protection locked="0"/>
    </xf>
    <xf numFmtId="49" fontId="17" fillId="57" borderId="115" xfId="98" applyNumberFormat="1" applyFont="1" applyFill="1" applyBorder="1" applyAlignment="1">
      <alignment vertical="center" wrapText="1"/>
      <protection/>
    </xf>
    <xf numFmtId="49" fontId="27" fillId="0" borderId="0" xfId="85" applyNumberFormat="1" applyFont="1" applyAlignment="1" applyProtection="1">
      <alignment horizontal="center" vertical="center"/>
      <protection hidden="1"/>
    </xf>
    <xf numFmtId="0" fontId="27" fillId="0" borderId="26" xfId="85" applyFont="1" applyBorder="1" applyAlignment="1" applyProtection="1">
      <alignment horizontal="center" vertical="center"/>
      <protection hidden="1"/>
    </xf>
    <xf numFmtId="0" fontId="27" fillId="0" borderId="114" xfId="85" applyFont="1" applyBorder="1" applyAlignment="1" applyProtection="1">
      <alignment horizontal="center" vertical="center"/>
      <protection hidden="1"/>
    </xf>
    <xf numFmtId="0" fontId="27" fillId="0" borderId="116" xfId="85" applyFont="1" applyBorder="1" applyAlignment="1" applyProtection="1">
      <alignment horizontal="center" vertical="center"/>
      <protection hidden="1"/>
    </xf>
    <xf numFmtId="0" fontId="27" fillId="0" borderId="32" xfId="85" applyFont="1" applyBorder="1" applyAlignment="1" applyProtection="1">
      <alignment horizontal="center" vertical="center"/>
      <protection hidden="1"/>
    </xf>
    <xf numFmtId="0" fontId="27" fillId="0" borderId="33" xfId="85" applyFont="1" applyBorder="1" applyAlignment="1" applyProtection="1">
      <alignment horizontal="center" vertical="center"/>
      <protection hidden="1"/>
    </xf>
    <xf numFmtId="0" fontId="27" fillId="0" borderId="29" xfId="85" applyFont="1" applyBorder="1" applyAlignment="1" applyProtection="1">
      <alignment horizontal="center" vertical="center"/>
      <protection hidden="1"/>
    </xf>
    <xf numFmtId="0" fontId="27" fillId="0" borderId="117" xfId="85" applyFont="1" applyBorder="1" applyAlignment="1" applyProtection="1">
      <alignment horizontal="center" vertical="center"/>
      <protection hidden="1"/>
    </xf>
    <xf numFmtId="0" fontId="27" fillId="0" borderId="108" xfId="85" applyFont="1" applyBorder="1" applyAlignment="1" applyProtection="1">
      <alignment horizontal="center" vertical="center"/>
      <protection hidden="1"/>
    </xf>
    <xf numFmtId="0" fontId="28" fillId="0" borderId="0" xfId="85" applyFont="1" applyFill="1" applyBorder="1" applyAlignment="1" applyProtection="1">
      <alignment horizontal="center" vertical="center" wrapText="1"/>
      <protection locked="0"/>
    </xf>
    <xf numFmtId="0" fontId="17" fillId="0" borderId="19" xfId="85" applyFont="1" applyBorder="1" applyAlignment="1" applyProtection="1">
      <alignment horizontal="center" vertical="center" wrapText="1"/>
      <protection locked="0"/>
    </xf>
    <xf numFmtId="0" fontId="17" fillId="0" borderId="19" xfId="85" applyFont="1" applyBorder="1" applyAlignment="1" applyProtection="1">
      <alignment horizontal="center" vertical="center"/>
      <protection locked="0"/>
    </xf>
    <xf numFmtId="0" fontId="17" fillId="0" borderId="20" xfId="85" applyFont="1" applyBorder="1" applyAlignment="1" applyProtection="1">
      <alignment horizontal="center" vertical="center" wrapText="1"/>
      <protection locked="0"/>
    </xf>
    <xf numFmtId="0" fontId="17" fillId="0" borderId="20" xfId="85" applyFont="1" applyBorder="1" applyAlignment="1" applyProtection="1">
      <alignment horizontal="center" vertical="center"/>
      <protection locked="0"/>
    </xf>
    <xf numFmtId="0" fontId="17" fillId="0" borderId="77" xfId="85" applyFont="1" applyBorder="1" applyAlignment="1" applyProtection="1">
      <alignment horizontal="center" vertical="center"/>
      <protection locked="0"/>
    </xf>
    <xf numFmtId="0" fontId="17" fillId="0" borderId="55" xfId="85" applyFont="1" applyBorder="1" applyAlignment="1" applyProtection="1">
      <alignment horizontal="center" vertical="center"/>
      <protection locked="0"/>
    </xf>
    <xf numFmtId="0" fontId="17" fillId="0" borderId="26" xfId="85" applyFont="1" applyBorder="1" applyAlignment="1" applyProtection="1">
      <alignment horizontal="center" vertical="center"/>
      <protection hidden="1"/>
    </xf>
    <xf numFmtId="0" fontId="17" fillId="0" borderId="114" xfId="85" applyFont="1" applyBorder="1" applyAlignment="1" applyProtection="1">
      <alignment horizontal="center" vertical="center"/>
      <protection hidden="1"/>
    </xf>
    <xf numFmtId="0" fontId="17" fillId="0" borderId="116" xfId="85" applyFont="1" applyBorder="1" applyAlignment="1" applyProtection="1">
      <alignment horizontal="center" vertical="center"/>
      <protection hidden="1"/>
    </xf>
    <xf numFmtId="0" fontId="15" fillId="0" borderId="118" xfId="85" applyFont="1" applyBorder="1" applyAlignment="1" applyProtection="1">
      <alignment horizontal="center" vertical="center" wrapText="1"/>
      <protection hidden="1"/>
    </xf>
    <xf numFmtId="0" fontId="15" fillId="0" borderId="25" xfId="85" applyFont="1" applyBorder="1" applyAlignment="1" applyProtection="1">
      <alignment horizontal="center" vertical="center" wrapText="1"/>
      <protection hidden="1"/>
    </xf>
  </cellXfs>
  <cellStyles count="10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rmal 2" xfId="84"/>
    <cellStyle name="Normal 2 2" xfId="85"/>
    <cellStyle name="Normal 2 3" xfId="86"/>
    <cellStyle name="Normal 2_Norm pelno skaiciuokle_ pagal VKKE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e" xfId="96"/>
    <cellStyle name="Output" xfId="97"/>
    <cellStyle name="Paprastas_Lapas1" xfId="98"/>
    <cellStyle name="Paryškinimas 1" xfId="99"/>
    <cellStyle name="Paryškinimas 2" xfId="100"/>
    <cellStyle name="Paryškinimas 3" xfId="101"/>
    <cellStyle name="Paryškinimas 4" xfId="102"/>
    <cellStyle name="Paryškinimas 5" xfId="103"/>
    <cellStyle name="Paryškinimas 6" xfId="104"/>
    <cellStyle name="Pastaba" xfId="105"/>
    <cellStyle name="Pavadinimas" xfId="106"/>
    <cellStyle name="Percent 2" xfId="107"/>
    <cellStyle name="Percent 3" xfId="108"/>
    <cellStyle name="Percent" xfId="109"/>
    <cellStyle name="Skaičiavimas" xfId="110"/>
    <cellStyle name="Style 1" xfId="111"/>
    <cellStyle name="Suma" xfId="112"/>
    <cellStyle name="Susietas langelis" xfId="113"/>
    <cellStyle name="Tikrinimo langelis" xfId="114"/>
    <cellStyle name="Title" xfId="115"/>
    <cellStyle name="Total" xfId="116"/>
    <cellStyle name="Currency" xfId="117"/>
    <cellStyle name="Currency [0]" xfId="118"/>
    <cellStyle name="Warning Text" xfId="119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ntanasK\AppData\Local\Microsoft\Windows\Temporary%20Internet%20Files\OLK29A0\Documents%20and%20Settings\Jolanta\Local%20Settings\Temporary%20Internet%20Files\Content.IE5\PWNJX3JF\Metodikos_priedai_8_Klaipeda-2008-07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ntanasK\AppData\Local\Microsoft\Windows\Temporary%20Internet%20Files\OLK29A0\Bendri%20darbai\Ekonomistes\EKONOMIS\PLANAI\2008\Vartotojai\Rita%20Raisutiene\2006P\planas2006-13-11.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ntanasK\AppData\Local\Microsoft\Windows\Temporary%20Internet%20Files\OLK29A0\Documents%20and%20Settings\Loreta\Local%20Settings\Temporary%20Internet%20Files\Content.IE5\LM7D5A4M\Imones_Bazines%20kainos%20projekt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ntanasK\AppData\Local\Microsoft\Windows\Temporary%20Internet%20Files\OLK29A0\USERS\Rita\2005P\GAMYBA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ntanasK\AppData\Local\Microsoft\Windows\Temporary%20Internet%20Files\OLK29A0\Vartotojai\Rita%20Raisutiene\2007\GAMYBA\GAMYBA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ntanasK\AppData\Local\Microsoft\Windows\Temporary%20Internet%20Files\OLK29A0\USERS\Rita\2005P\KOMIS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ntanasK\AppData\Local\Microsoft\Windows\Temporary%20Internet%20Files\OLK29A0\Vartotojai\Loreta%20Gaidiene\KAIN&#370;%20PERSKAI&#268;IAVIMAS\2008\PATEIKIMAS%20VKEKK\Kainos_perskaiciavimas_Klaip&#279;da-kor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ntanasK\AppData\Local\Microsoft\Windows\Temporary%20Internet%20Files\OLK29A0\Bendri%20darbai\Ekonomistes\EKONOMIS\PLANAI\2008\USERS\Rita\2005P\KOMIS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_real"/>
      <sheetName val="Suvestinė"/>
      <sheetName val="4_gam"/>
      <sheetName val="5_perd"/>
      <sheetName val="6_pard"/>
      <sheetName val="7_IT"/>
      <sheetName val="8_reg_IT_verte "/>
      <sheetName val="Nusidev"/>
      <sheetName val="Veiklos_san"/>
      <sheetName val="9_veik_san_pask"/>
      <sheetName val="10_DU"/>
      <sheetName val="11_inv_planas"/>
      <sheetName val="Pelnas"/>
      <sheetName val="12_kainos"/>
    </sheetNames>
    <sheetDataSet>
      <sheetData sheetId="0">
        <row r="1">
          <cell r="A1" t="str">
            <v>AB ,,KLAIPĖDOS ENERGIJA"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_real "/>
      <sheetName val="Suvestinė"/>
      <sheetName val="4_gam"/>
      <sheetName val="5_perd"/>
      <sheetName val="6_pard"/>
      <sheetName val="7_IT"/>
      <sheetName val="8_reg_IT_verte "/>
      <sheetName val="Nusidev"/>
      <sheetName val="Veiklos_san"/>
      <sheetName val="9_veik_san_pask"/>
      <sheetName val="9_veik_san_pask (2)"/>
      <sheetName val="10_DU"/>
      <sheetName val="11_inv_planas"/>
      <sheetName val="Pelnas"/>
      <sheetName val="12_kainos"/>
      <sheetName val="Veiklos_išskirst"/>
      <sheetName val="Mokesčiai"/>
      <sheetName val="Dotacija 2007-12-31"/>
      <sheetName val="Atsargų vertė"/>
      <sheetName val="Gamtinių dujų kai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d"/>
      <sheetName val="pdm"/>
      <sheetName val="el.en.g."/>
      <sheetName val="parduota_el._en."/>
      <sheetName val="pirkta"/>
      <sheetName val="sg viso"/>
      <sheetName val="Kl.mieste"/>
      <sheetName val="elektrine"/>
      <sheetName val="katilinėse"/>
      <sheetName val="Klaipkat"/>
      <sheetName val="KRK"/>
      <sheetName val="RRK"/>
      <sheetName val="Gargždai"/>
      <sheetName val="kolekt"/>
      <sheetName val="realiz_Kl"/>
      <sheetName val="raj.realiz."/>
      <sheetName val="stambus v."/>
      <sheetName val="kondensatas"/>
      <sheetName val="oras(šild.sez.)"/>
      <sheetName val="dinamika"/>
      <sheetName val="lenta"/>
      <sheetName val="Paulioniui"/>
      <sheetName val="Sheet1"/>
      <sheetName val="Paupių"/>
      <sheetName val="Čeponiui"/>
      <sheetName val="ral.realiz."/>
      <sheetName val="GAMYBA01"/>
      <sheetName val="PG"/>
      <sheetName val="PT"/>
      <sheetName val="PR"/>
      <sheetName val="PB"/>
      <sheetName val="Rita_05"/>
      <sheetName val="ŪB"/>
      <sheetName val="Šildym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dm"/>
      <sheetName val="pd"/>
      <sheetName val="el.en.g."/>
      <sheetName val="parduota_el._en."/>
      <sheetName val="el.en.šil. perdavimui"/>
      <sheetName val="pirkta"/>
      <sheetName val="sg viso"/>
      <sheetName val="Kl.mieste"/>
      <sheetName val="elektrine"/>
      <sheetName val="katilinėse"/>
      <sheetName val="Klaip-š"/>
      <sheetName val="KRK"/>
      <sheetName val="LRK"/>
      <sheetName val="Paupių"/>
      <sheetName val="MK"/>
      <sheetName val="Gargždai"/>
      <sheetName val="kolekt"/>
      <sheetName val="realiz_Kl"/>
      <sheetName val="raj.realiz."/>
      <sheetName val="kvs_gs"/>
      <sheetName val="pardavimoP"/>
      <sheetName val="konk.v."/>
      <sheetName val="Šildymas"/>
      <sheetName val="kondensatas"/>
      <sheetName val="oro_graf"/>
      <sheetName val="oras(šild.sez.)"/>
      <sheetName val="oras(Gargzdu)"/>
      <sheetName val="KEB "/>
      <sheetName val="KEB(G)"/>
      <sheetName val="KEB(K)"/>
      <sheetName val="KEB"/>
      <sheetName val="dinamika"/>
      <sheetName val="lenta"/>
      <sheetName val="graf"/>
      <sheetName val="graf1"/>
      <sheetName val="graf2"/>
      <sheetName val="graf3"/>
      <sheetName val="graf4"/>
      <sheetName val="2005"/>
      <sheetName val="2006"/>
      <sheetName val="2007"/>
      <sheetName val="naud"/>
      <sheetName val="Sheet1"/>
      <sheetName val="Sheet2"/>
      <sheetName val="elektros paskirstymas"/>
      <sheetName val="kat.Kl.m."/>
      <sheetName val="stambus v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ndra (3)"/>
      <sheetName val="a"/>
      <sheetName val="bendra"/>
      <sheetName val="Klaipedos_m."/>
      <sheetName val="Gargzdai"/>
      <sheetName val="elektrines"/>
      <sheetName val="pd"/>
      <sheetName val="PG"/>
      <sheetName val="PT"/>
      <sheetName val="PR"/>
      <sheetName val="PB"/>
      <sheetName val="PG1"/>
      <sheetName val="PT1"/>
      <sheetName val="PR1"/>
      <sheetName val="P1"/>
      <sheetName val="PROC"/>
      <sheetName val="amortiz"/>
      <sheetName val="atlyyg"/>
      <sheetName val="dirbanč.sk."/>
      <sheetName val="bendra (2)"/>
      <sheetName val="Biekšai"/>
      <sheetName val="kita veikla"/>
      <sheetName val="ŪB-2001 "/>
      <sheetName val="Sheet1"/>
      <sheetName val="bendra (4)"/>
      <sheetName val="tikslo s."/>
      <sheetName val="Klaipedos_m. (2)"/>
      <sheetName val="Sheet2"/>
      <sheetName val="Sheet3"/>
      <sheetName val="Klaipedos_m. (3)"/>
      <sheetName val="PK"/>
    </sheetNames>
    <sheetDataSet>
      <sheetData sheetId="2">
        <row r="2">
          <cell r="A2" t="str">
            <v>gamybos , perdavimo ir paskirstymo sąnaudų ATASKAITA</v>
          </cell>
        </row>
        <row r="3">
          <cell r="A3" t="str">
            <v>2001 m. rugsėjo mėn.</v>
          </cell>
        </row>
        <row r="4">
          <cell r="A4" t="str">
            <v>Išlaidų šifras</v>
          </cell>
          <cell r="B4" t="str">
            <v>Rodikliai</v>
          </cell>
          <cell r="C4" t="str">
            <v>Mato vnt.</v>
          </cell>
          <cell r="D4" t="str">
            <v>sausio</v>
          </cell>
          <cell r="E4" t="str">
            <v>vasario</v>
          </cell>
          <cell r="F4" t="str">
            <v>kovo</v>
          </cell>
          <cell r="G4" t="str">
            <v>I ketv.</v>
          </cell>
        </row>
        <row r="5">
          <cell r="B5" t="str">
            <v>GAMYBA (skaičiuotini dydžiai)</v>
          </cell>
        </row>
        <row r="6">
          <cell r="A6" t="str">
            <v>1.</v>
          </cell>
          <cell r="B6" t="str">
            <v>Pagaminta šiluminės energijos (pirminis kuras)</v>
          </cell>
          <cell r="C6" t="str">
            <v>tūkst.Mwh</v>
          </cell>
          <cell r="D6">
            <v>178.622</v>
          </cell>
          <cell r="E6">
            <v>169.838</v>
          </cell>
          <cell r="F6">
            <v>159.547</v>
          </cell>
          <cell r="G6">
            <v>508.007</v>
          </cell>
        </row>
        <row r="7">
          <cell r="A7" t="str">
            <v>2.</v>
          </cell>
          <cell r="B7" t="str">
            <v>Gamybos nuostoliai</v>
          </cell>
          <cell r="C7" t="str">
            <v>-"-</v>
          </cell>
          <cell r="D7">
            <v>23.16500000000002</v>
          </cell>
          <cell r="E7">
            <v>21.102000000000004</v>
          </cell>
          <cell r="F7">
            <v>19.415999999999997</v>
          </cell>
          <cell r="G7">
            <v>63.68299999999999</v>
          </cell>
        </row>
        <row r="8">
          <cell r="A8" t="str">
            <v>3.</v>
          </cell>
          <cell r="B8" t="str">
            <v>Patiekta nuo kolektorių (1eil.-2eil.)</v>
          </cell>
          <cell r="C8" t="str">
            <v>-"-</v>
          </cell>
          <cell r="D8">
            <v>155.457</v>
          </cell>
          <cell r="E8">
            <v>148.736</v>
          </cell>
          <cell r="F8">
            <v>140.131</v>
          </cell>
          <cell r="G8">
            <v>444.324</v>
          </cell>
        </row>
        <row r="9">
          <cell r="A9" t="str">
            <v>4.</v>
          </cell>
          <cell r="B9" t="str">
            <v>Pirkta šilumos energija</v>
          </cell>
          <cell r="C9" t="str">
            <v>-"-</v>
          </cell>
          <cell r="D9">
            <v>5.009</v>
          </cell>
          <cell r="E9">
            <v>7.372</v>
          </cell>
          <cell r="F9">
            <v>10.762</v>
          </cell>
          <cell r="G9">
            <v>23.143</v>
          </cell>
        </row>
        <row r="10">
          <cell r="A10" t="str">
            <v>5.</v>
          </cell>
          <cell r="B10" t="str">
            <v>Patiekta į tinklą (3eil.+4eil.)</v>
          </cell>
          <cell r="C10" t="str">
            <v>-"-</v>
          </cell>
          <cell r="D10">
            <v>160.466</v>
          </cell>
          <cell r="E10">
            <v>156.108</v>
          </cell>
          <cell r="F10">
            <v>150.893</v>
          </cell>
          <cell r="G10">
            <v>467.467</v>
          </cell>
        </row>
        <row r="11">
          <cell r="A11" t="str">
            <v>6.</v>
          </cell>
          <cell r="B11" t="str">
            <v>Šilumos perdavimo  nuostoliai</v>
          </cell>
          <cell r="C11" t="str">
            <v>-"-</v>
          </cell>
          <cell r="D11">
            <v>20.743999999999996</v>
          </cell>
          <cell r="E11">
            <v>12.659000000000008</v>
          </cell>
          <cell r="F11">
            <v>23.926000000000013</v>
          </cell>
          <cell r="G11">
            <v>57.32900000000001</v>
          </cell>
        </row>
        <row r="12">
          <cell r="A12" t="str">
            <v>7.</v>
          </cell>
          <cell r="B12" t="str">
            <v>Nuostolių lyg.sv. nuo patiekimo į tinklą</v>
          </cell>
          <cell r="C12" t="str">
            <v>%</v>
          </cell>
          <cell r="D12">
            <v>12.9</v>
          </cell>
          <cell r="E12">
            <v>8.1</v>
          </cell>
          <cell r="F12">
            <v>15.9</v>
          </cell>
          <cell r="G12">
            <v>12.3</v>
          </cell>
        </row>
        <row r="13">
          <cell r="A13" t="str">
            <v>8.</v>
          </cell>
          <cell r="B13" t="str">
            <v>Naudingas atleidimas</v>
          </cell>
          <cell r="C13" t="str">
            <v>tūkst.Mwh</v>
          </cell>
          <cell r="D13">
            <v>139.722</v>
          </cell>
          <cell r="E13">
            <v>143.44899999999998</v>
          </cell>
          <cell r="F13">
            <v>126.96699999999998</v>
          </cell>
          <cell r="G13">
            <v>410.138</v>
          </cell>
        </row>
        <row r="14">
          <cell r="A14" t="str">
            <v>9.</v>
          </cell>
          <cell r="B14" t="str">
            <v>Komerciniai nuostoliai</v>
          </cell>
          <cell r="C14" t="str">
            <v>tūkst.Mwh</v>
          </cell>
          <cell r="D14">
            <v>0.725</v>
          </cell>
          <cell r="E14">
            <v>0.662</v>
          </cell>
          <cell r="F14">
            <v>0.74</v>
          </cell>
          <cell r="G14">
            <v>2.127</v>
          </cell>
        </row>
        <row r="15">
          <cell r="A15" t="str">
            <v>10.</v>
          </cell>
          <cell r="C15" t="str">
            <v>tūkst.Mwh</v>
          </cell>
          <cell r="G15">
            <v>0</v>
          </cell>
        </row>
        <row r="16">
          <cell r="A16" t="str">
            <v>11.</v>
          </cell>
          <cell r="B16" t="str">
            <v>Apmokestinta šilumos energija (pagal šilumos apskaitos prietaisų parodymus)</v>
          </cell>
          <cell r="C16" t="str">
            <v>tūkst.Mwh</v>
          </cell>
          <cell r="D16">
            <v>139.722</v>
          </cell>
          <cell r="E16">
            <v>143.449</v>
          </cell>
          <cell r="F16">
            <v>126.967</v>
          </cell>
          <cell r="G16">
            <v>410.13800000000003</v>
          </cell>
        </row>
        <row r="17">
          <cell r="A17">
            <v>11.1</v>
          </cell>
          <cell r="B17" t="str">
            <v>iš jų: gyventojams</v>
          </cell>
          <cell r="C17" t="str">
            <v>-"-</v>
          </cell>
          <cell r="D17">
            <v>104.07199999999999</v>
          </cell>
          <cell r="E17">
            <v>105.96300000000001</v>
          </cell>
          <cell r="F17">
            <v>94.304</v>
          </cell>
          <cell r="G17">
            <v>304.339</v>
          </cell>
        </row>
        <row r="18">
          <cell r="A18">
            <v>11.2</v>
          </cell>
          <cell r="B18" t="str">
            <v>          kitiems vartotojams</v>
          </cell>
          <cell r="C18" t="str">
            <v>-"-</v>
          </cell>
          <cell r="D18">
            <v>33.173</v>
          </cell>
          <cell r="E18">
            <v>35.220000000000006</v>
          </cell>
          <cell r="F18">
            <v>30.249999999999996</v>
          </cell>
          <cell r="G18">
            <v>98.64300000000001</v>
          </cell>
        </row>
        <row r="19">
          <cell r="A19">
            <v>11.3</v>
          </cell>
          <cell r="B19" t="str">
            <v>          stambiems vartotojams</v>
          </cell>
          <cell r="C19" t="str">
            <v>-"-</v>
          </cell>
          <cell r="D19">
            <v>2.4770000000000003</v>
          </cell>
          <cell r="E19">
            <v>2.266</v>
          </cell>
          <cell r="F19">
            <v>2.413</v>
          </cell>
          <cell r="G19">
            <v>7.156000000000001</v>
          </cell>
        </row>
        <row r="20">
          <cell r="B20" t="str">
            <v>ŪKINĖS VEIKLOS RODIKLIAI</v>
          </cell>
        </row>
        <row r="21">
          <cell r="A21" t="str">
            <v>1.</v>
          </cell>
          <cell r="B21" t="str">
            <v>Viso gamybos, perdavimo ir paskirstymo sąnaudos ( 2eil.+3eil.)</v>
          </cell>
          <cell r="C21" t="str">
            <v>tūkst.Lt</v>
          </cell>
          <cell r="D21">
            <v>9426</v>
          </cell>
          <cell r="E21">
            <v>11035</v>
          </cell>
          <cell r="F21">
            <v>10265</v>
          </cell>
          <cell r="G21">
            <v>30727.117</v>
          </cell>
        </row>
        <row r="22">
          <cell r="A22" t="str">
            <v>2.</v>
          </cell>
          <cell r="B22" t="str">
            <v>Kintamos sanaudos:</v>
          </cell>
          <cell r="D22">
            <v>6742</v>
          </cell>
          <cell r="E22">
            <v>7746</v>
          </cell>
          <cell r="F22">
            <v>7309</v>
          </cell>
          <cell r="G22">
            <v>21797.117</v>
          </cell>
        </row>
        <row r="23">
          <cell r="A23" t="str">
            <v>2.1.</v>
          </cell>
          <cell r="B23" t="str">
            <v>Iš jų: kuras technologijai, įskaitant jo atvežimo sąnaudas</v>
          </cell>
          <cell r="C23" t="str">
            <v>-"-</v>
          </cell>
          <cell r="D23">
            <v>6084</v>
          </cell>
          <cell r="E23">
            <v>7048</v>
          </cell>
          <cell r="F23">
            <v>6496</v>
          </cell>
          <cell r="G23">
            <v>19628.117</v>
          </cell>
        </row>
        <row r="24">
          <cell r="A24" t="str">
            <v>2.2.</v>
          </cell>
          <cell r="B24" t="str">
            <v>          elektros energija technologijai</v>
          </cell>
          <cell r="C24" t="str">
            <v>-"-</v>
          </cell>
          <cell r="D24">
            <v>354</v>
          </cell>
          <cell r="E24">
            <v>316</v>
          </cell>
          <cell r="F24">
            <v>308</v>
          </cell>
          <cell r="G24">
            <v>978</v>
          </cell>
        </row>
        <row r="25">
          <cell r="A25" t="str">
            <v>2.3.</v>
          </cell>
          <cell r="B25" t="str">
            <v>          vanduo technologijai (šilumos en.gamybai ir tiekimui)</v>
          </cell>
          <cell r="C25" t="str">
            <v>-"-</v>
          </cell>
          <cell r="D25">
            <v>72</v>
          </cell>
          <cell r="E25">
            <v>40</v>
          </cell>
          <cell r="F25">
            <v>26</v>
          </cell>
          <cell r="G25">
            <v>138</v>
          </cell>
        </row>
        <row r="26">
          <cell r="A26" t="str">
            <v>2.4</v>
          </cell>
          <cell r="B26" t="str">
            <v>           pirkta šilumos energija</v>
          </cell>
          <cell r="C26" t="str">
            <v>-"-</v>
          </cell>
          <cell r="D26">
            <v>232</v>
          </cell>
          <cell r="E26">
            <v>342</v>
          </cell>
          <cell r="F26">
            <v>479</v>
          </cell>
          <cell r="G26">
            <v>1053</v>
          </cell>
        </row>
        <row r="27">
          <cell r="A27" t="str">
            <v>3.</v>
          </cell>
          <cell r="B27" t="str">
            <v>Normuojamos pastovios šilumos enerijos sąnaudos:</v>
          </cell>
          <cell r="C27" t="str">
            <v>-"-</v>
          </cell>
          <cell r="D27">
            <v>2684</v>
          </cell>
          <cell r="E27">
            <v>3289</v>
          </cell>
          <cell r="F27">
            <v>2956</v>
          </cell>
          <cell r="G27">
            <v>8930</v>
          </cell>
        </row>
        <row r="28">
          <cell r="A28" t="str">
            <v>3.1.</v>
          </cell>
          <cell r="B28" t="str">
            <v>Materialinės ir joms prilygintos sąnaudos  (be sąnaudų kurui):</v>
          </cell>
          <cell r="C28" t="str">
            <v>-"-</v>
          </cell>
          <cell r="D28">
            <v>505</v>
          </cell>
          <cell r="E28">
            <v>795</v>
          </cell>
          <cell r="F28">
            <v>491</v>
          </cell>
          <cell r="G28">
            <v>1793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RS lentelė IV-I"/>
      <sheetName val="ERS lentelė"/>
      <sheetName val="Gamtinių dujų k-5 persk."/>
      <sheetName val="G.dujos"/>
      <sheetName val="Mazuto sąnaudos"/>
      <sheetName val="Mazutas mėnesiais"/>
      <sheetName val="(1) Kuro kainų pokytis"/>
      <sheetName val="(2) Kainos pokyčio koeficientai"/>
      <sheetName val="(3) Perskaičiuota šilumos kaina"/>
      <sheetName val="Skaič. palyginimas (įm. vs ŠS)"/>
      <sheetName val="Ataskaitinio laik.perkama šilum"/>
      <sheetName val="Perkamos šilumos kaina į persk."/>
      <sheetName val="gamyba"/>
      <sheetName val="perdavimas"/>
      <sheetName val="Pardavimas"/>
      <sheetName val="pokyčių suv"/>
      <sheetName val="Šilumos kainos detalizavima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ndra (3)"/>
      <sheetName val="a"/>
      <sheetName val="bendra"/>
      <sheetName val="Klaipedos_m."/>
      <sheetName val="Gargzdai"/>
      <sheetName val="elektrines"/>
      <sheetName val="pd"/>
      <sheetName val="PG"/>
      <sheetName val="PT"/>
      <sheetName val="PR"/>
      <sheetName val="PB"/>
      <sheetName val="PG1"/>
      <sheetName val="PT1"/>
      <sheetName val="PR1"/>
      <sheetName val="P1"/>
      <sheetName val="PROC"/>
      <sheetName val="amortiz"/>
      <sheetName val="atlyyg"/>
      <sheetName val="dirbanč.sk."/>
      <sheetName val="bendra (2)"/>
      <sheetName val="Biekšai"/>
      <sheetName val="kita veikla"/>
      <sheetName val="ŪB-2001 "/>
      <sheetName val="Sheet1"/>
      <sheetName val="bendra (4)"/>
      <sheetName val="tikslo s."/>
      <sheetName val="Klaipedos_m. (2)"/>
      <sheetName val="Sheet2"/>
      <sheetName val="Sheet3"/>
      <sheetName val="Klaipedos_m. (3)"/>
      <sheetName val="PK"/>
    </sheetNames>
    <sheetDataSet>
      <sheetData sheetId="2">
        <row r="17">
          <cell r="D17">
            <v>104.07199999999999</v>
          </cell>
        </row>
        <row r="18">
          <cell r="D18">
            <v>33.173</v>
          </cell>
        </row>
        <row r="19">
          <cell r="D19">
            <v>2.4770000000000003</v>
          </cell>
        </row>
        <row r="21">
          <cell r="D21">
            <v>9426</v>
          </cell>
        </row>
        <row r="22">
          <cell r="D22">
            <v>6742</v>
          </cell>
        </row>
        <row r="23">
          <cell r="D23">
            <v>6084</v>
          </cell>
        </row>
        <row r="24">
          <cell r="D24">
            <v>354</v>
          </cell>
        </row>
        <row r="25">
          <cell r="D25">
            <v>72</v>
          </cell>
        </row>
        <row r="26">
          <cell r="D26">
            <v>232</v>
          </cell>
        </row>
        <row r="27">
          <cell r="D27">
            <v>2684</v>
          </cell>
        </row>
        <row r="28">
          <cell r="D28">
            <v>505</v>
          </cell>
        </row>
        <row r="29">
          <cell r="D29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96"/>
  <sheetViews>
    <sheetView showZeros="0" tabSelected="1" zoomScalePageLayoutView="0" workbookViewId="0" topLeftCell="C1">
      <selection activeCell="AA16" sqref="AA16"/>
    </sheetView>
  </sheetViews>
  <sheetFormatPr defaultColWidth="9.140625" defaultRowHeight="12.75" customHeight="1"/>
  <cols>
    <col min="1" max="2" width="7.140625" style="1" hidden="1" customWidth="1"/>
    <col min="3" max="3" width="9.421875" style="1" customWidth="1"/>
    <col min="4" max="4" width="68.421875" style="1" customWidth="1"/>
    <col min="5" max="5" width="12.00390625" style="1" customWidth="1"/>
    <col min="6" max="6" width="11.8515625" style="1" customWidth="1"/>
    <col min="7" max="7" width="12.00390625" style="1" customWidth="1"/>
    <col min="8" max="9" width="12.28125" style="1" customWidth="1"/>
    <col min="10" max="10" width="11.7109375" style="1" customWidth="1"/>
    <col min="11" max="13" width="12.140625" style="1" customWidth="1"/>
    <col min="14" max="14" width="12.00390625" style="1" customWidth="1"/>
    <col min="15" max="15" width="11.421875" style="1" customWidth="1"/>
    <col min="16" max="17" width="11.00390625" style="1" customWidth="1"/>
    <col min="18" max="18" width="10.140625" style="1" customWidth="1"/>
    <col min="19" max="19" width="11.00390625" style="1" customWidth="1"/>
    <col min="20" max="20" width="12.421875" style="1" hidden="1" customWidth="1"/>
    <col min="21" max="23" width="10.421875" style="1" hidden="1" customWidth="1"/>
    <col min="24" max="24" width="13.8515625" style="1" hidden="1" customWidth="1"/>
    <col min="25" max="25" width="17.7109375" style="1" hidden="1" customWidth="1"/>
    <col min="26" max="16384" width="9.140625" style="1" customWidth="1"/>
  </cols>
  <sheetData>
    <row r="1" ht="12.75" customHeight="1">
      <c r="Q1" s="1" t="s">
        <v>38</v>
      </c>
    </row>
    <row r="2" spans="15:17" ht="12.75" customHeight="1">
      <c r="O2" s="2"/>
      <c r="Q2" s="275" t="s">
        <v>422</v>
      </c>
    </row>
    <row r="3" ht="12.75" customHeight="1">
      <c r="Q3" s="276" t="s">
        <v>423</v>
      </c>
    </row>
    <row r="4" ht="12.75" customHeight="1">
      <c r="Q4" s="1" t="s">
        <v>36</v>
      </c>
    </row>
    <row r="5" ht="12.75" customHeight="1">
      <c r="Q5" s="276" t="s">
        <v>425</v>
      </c>
    </row>
    <row r="6" ht="12.75" customHeight="1">
      <c r="Q6" s="275" t="s">
        <v>424</v>
      </c>
    </row>
    <row r="7" spans="3:17" ht="16.5" customHeight="1">
      <c r="C7" s="3" t="str">
        <f>'[1]3_real'!$A$1</f>
        <v>AB ,,KLAIPĖDOS ENERGIJA"</v>
      </c>
      <c r="D7" s="3"/>
      <c r="E7" s="4"/>
      <c r="F7" s="4"/>
      <c r="G7" s="4"/>
      <c r="H7" s="4"/>
      <c r="I7" s="4"/>
      <c r="J7" s="4"/>
      <c r="K7" s="4"/>
      <c r="L7" s="4"/>
      <c r="M7" s="4"/>
      <c r="N7" s="4"/>
      <c r="Q7" s="276" t="s">
        <v>426</v>
      </c>
    </row>
    <row r="8" spans="3:19" ht="14.25" customHeight="1">
      <c r="C8" s="294" t="s">
        <v>0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</row>
    <row r="9" spans="3:19" ht="12.75" customHeight="1" thickBo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P9" s="4"/>
      <c r="Q9" s="4"/>
      <c r="R9" s="4"/>
      <c r="S9" s="5" t="s">
        <v>165</v>
      </c>
    </row>
    <row r="10" spans="1:24" ht="16.5" customHeight="1" thickBot="1">
      <c r="A10" s="304" t="s">
        <v>1</v>
      </c>
      <c r="B10" s="306" t="s">
        <v>2</v>
      </c>
      <c r="C10" s="313" t="s">
        <v>3</v>
      </c>
      <c r="D10" s="301" t="s">
        <v>4</v>
      </c>
      <c r="E10" s="298" t="s">
        <v>5</v>
      </c>
      <c r="F10" s="298"/>
      <c r="G10" s="298"/>
      <c r="H10" s="298"/>
      <c r="I10" s="299"/>
      <c r="J10" s="298" t="s">
        <v>6</v>
      </c>
      <c r="K10" s="298"/>
      <c r="L10" s="298"/>
      <c r="M10" s="298"/>
      <c r="N10" s="298"/>
      <c r="O10" s="300" t="s">
        <v>34</v>
      </c>
      <c r="P10" s="298"/>
      <c r="Q10" s="298"/>
      <c r="R10" s="298"/>
      <c r="S10" s="299"/>
      <c r="T10" s="295" t="s">
        <v>7</v>
      </c>
      <c r="U10" s="296"/>
      <c r="V10" s="296"/>
      <c r="W10" s="296"/>
      <c r="X10" s="297"/>
    </row>
    <row r="11" spans="1:24" ht="18" customHeight="1" thickBot="1">
      <c r="A11" s="305"/>
      <c r="B11" s="307"/>
      <c r="C11" s="314"/>
      <c r="D11" s="302"/>
      <c r="E11" s="8" t="s">
        <v>178</v>
      </c>
      <c r="F11" s="9" t="s">
        <v>179</v>
      </c>
      <c r="G11" s="10" t="s">
        <v>180</v>
      </c>
      <c r="H11" s="10" t="s">
        <v>260</v>
      </c>
      <c r="I11" s="11" t="s">
        <v>261</v>
      </c>
      <c r="J11" s="8" t="s">
        <v>178</v>
      </c>
      <c r="K11" s="9" t="s">
        <v>179</v>
      </c>
      <c r="L11" s="10" t="s">
        <v>180</v>
      </c>
      <c r="M11" s="10" t="s">
        <v>260</v>
      </c>
      <c r="N11" s="10" t="s">
        <v>261</v>
      </c>
      <c r="O11" s="12" t="s">
        <v>178</v>
      </c>
      <c r="P11" s="9" t="s">
        <v>179</v>
      </c>
      <c r="Q11" s="10" t="s">
        <v>180</v>
      </c>
      <c r="R11" s="10" t="s">
        <v>260</v>
      </c>
      <c r="S11" s="11" t="s">
        <v>261</v>
      </c>
      <c r="T11" s="13" t="s">
        <v>178</v>
      </c>
      <c r="U11" s="14" t="s">
        <v>179</v>
      </c>
      <c r="V11" s="14" t="s">
        <v>180</v>
      </c>
      <c r="W11" s="14" t="s">
        <v>260</v>
      </c>
      <c r="X11" s="15" t="s">
        <v>261</v>
      </c>
    </row>
    <row r="12" spans="1:24" ht="10.5" customHeight="1">
      <c r="A12" s="16" t="s">
        <v>8</v>
      </c>
      <c r="B12" s="17" t="s">
        <v>9</v>
      </c>
      <c r="C12" s="18">
        <v>1</v>
      </c>
      <c r="D12" s="19">
        <v>2</v>
      </c>
      <c r="E12" s="20">
        <v>3</v>
      </c>
      <c r="F12" s="20">
        <v>4</v>
      </c>
      <c r="G12" s="21">
        <v>5</v>
      </c>
      <c r="H12" s="21">
        <v>6</v>
      </c>
      <c r="I12" s="22">
        <v>7</v>
      </c>
      <c r="J12" s="20">
        <v>8</v>
      </c>
      <c r="K12" s="23">
        <v>9</v>
      </c>
      <c r="L12" s="24">
        <v>10</v>
      </c>
      <c r="M12" s="24">
        <v>11</v>
      </c>
      <c r="N12" s="24">
        <v>12</v>
      </c>
      <c r="O12" s="25">
        <v>13</v>
      </c>
      <c r="P12" s="23">
        <v>14</v>
      </c>
      <c r="Q12" s="24">
        <v>15</v>
      </c>
      <c r="R12" s="24">
        <v>16</v>
      </c>
      <c r="S12" s="26">
        <v>17</v>
      </c>
      <c r="T12" s="18">
        <v>18</v>
      </c>
      <c r="U12" s="27">
        <v>19</v>
      </c>
      <c r="V12" s="27">
        <v>20</v>
      </c>
      <c r="W12" s="27">
        <v>21</v>
      </c>
      <c r="X12" s="28">
        <v>22</v>
      </c>
    </row>
    <row r="13" spans="1:25" s="43" customFormat="1" ht="27.75" customHeight="1" thickBot="1">
      <c r="A13" s="308"/>
      <c r="B13" s="29" t="s">
        <v>10</v>
      </c>
      <c r="C13" s="30" t="s">
        <v>11</v>
      </c>
      <c r="D13" s="31" t="s">
        <v>12</v>
      </c>
      <c r="E13" s="32">
        <f>SUM(E14:E16,E17,E18,E21)</f>
        <v>3697.1</v>
      </c>
      <c r="F13" s="33">
        <f>SUM(F14:F16,F17,F18,F21)</f>
        <v>4680</v>
      </c>
      <c r="G13" s="33">
        <f>SUM(G14:G16,G17,G18,G21)</f>
        <v>3061</v>
      </c>
      <c r="H13" s="34">
        <f aca="true" t="shared" si="0" ref="H13:S13">SUM(H14:H16,H17,H18,H20)</f>
        <v>3061</v>
      </c>
      <c r="I13" s="35">
        <f t="shared" si="0"/>
        <v>3061</v>
      </c>
      <c r="J13" s="32">
        <f t="shared" si="0"/>
        <v>3351.6</v>
      </c>
      <c r="K13" s="36">
        <f t="shared" si="0"/>
        <v>4615</v>
      </c>
      <c r="L13" s="36">
        <f t="shared" si="0"/>
        <v>4512</v>
      </c>
      <c r="M13" s="37">
        <f t="shared" si="0"/>
        <v>3218</v>
      </c>
      <c r="N13" s="33">
        <f t="shared" si="0"/>
        <v>3515</v>
      </c>
      <c r="O13" s="38">
        <f t="shared" si="0"/>
        <v>119.7</v>
      </c>
      <c r="P13" s="36">
        <f t="shared" si="0"/>
        <v>120</v>
      </c>
      <c r="Q13" s="36">
        <f t="shared" si="0"/>
        <v>120</v>
      </c>
      <c r="R13" s="36">
        <f t="shared" si="0"/>
        <v>120</v>
      </c>
      <c r="S13" s="37">
        <f t="shared" si="0"/>
        <v>120</v>
      </c>
      <c r="T13" s="39">
        <f>SUM(E13+J13+O13)</f>
        <v>7168.4</v>
      </c>
      <c r="U13" s="40">
        <f>SUM(F13+K13+P13)</f>
        <v>9415</v>
      </c>
      <c r="V13" s="40">
        <f>SUM(G13+L13+Q13)</f>
        <v>7693</v>
      </c>
      <c r="W13" s="40">
        <f>SUM(H13+M13+R13)</f>
        <v>6399</v>
      </c>
      <c r="X13" s="41">
        <f>SUM(I13+N13+S13)</f>
        <v>6696</v>
      </c>
      <c r="Y13" s="42">
        <f>SUM(T13:X13)</f>
        <v>37371.4</v>
      </c>
    </row>
    <row r="14" spans="1:24" s="57" customFormat="1" ht="25.5" customHeight="1" thickTop="1">
      <c r="A14" s="309"/>
      <c r="B14" s="44" t="s">
        <v>10</v>
      </c>
      <c r="C14" s="45" t="s">
        <v>13</v>
      </c>
      <c r="D14" s="46" t="s">
        <v>14</v>
      </c>
      <c r="E14" s="47">
        <v>1526.6</v>
      </c>
      <c r="F14" s="48">
        <v>1814</v>
      </c>
      <c r="G14" s="49">
        <v>1815</v>
      </c>
      <c r="H14" s="49">
        <v>1815</v>
      </c>
      <c r="I14" s="50">
        <v>1815</v>
      </c>
      <c r="J14" s="47">
        <v>1653.6</v>
      </c>
      <c r="K14" s="49">
        <v>1660</v>
      </c>
      <c r="L14" s="51">
        <v>1660</v>
      </c>
      <c r="M14" s="51">
        <v>1600</v>
      </c>
      <c r="N14" s="52">
        <v>1660</v>
      </c>
      <c r="O14" s="53">
        <v>80.9</v>
      </c>
      <c r="P14" s="49">
        <v>81</v>
      </c>
      <c r="Q14" s="49">
        <v>81</v>
      </c>
      <c r="R14" s="51">
        <v>81</v>
      </c>
      <c r="S14" s="50">
        <v>81</v>
      </c>
      <c r="T14" s="54">
        <f aca="true" t="shared" si="1" ref="T14:X16">E14+J14+O14</f>
        <v>3261.1</v>
      </c>
      <c r="U14" s="55">
        <f t="shared" si="1"/>
        <v>3555</v>
      </c>
      <c r="V14" s="55">
        <f t="shared" si="1"/>
        <v>3556</v>
      </c>
      <c r="W14" s="55">
        <f t="shared" si="1"/>
        <v>3496</v>
      </c>
      <c r="X14" s="56">
        <f>SUM(I14+N14+S14)</f>
        <v>3556</v>
      </c>
    </row>
    <row r="15" spans="1:24" s="57" customFormat="1" ht="22.5" customHeight="1">
      <c r="A15" s="309"/>
      <c r="B15" s="44" t="s">
        <v>10</v>
      </c>
      <c r="C15" s="58" t="s">
        <v>15</v>
      </c>
      <c r="D15" s="59" t="s">
        <v>16</v>
      </c>
      <c r="E15" s="60">
        <v>970.5</v>
      </c>
      <c r="F15" s="61">
        <v>1246</v>
      </c>
      <c r="G15" s="62">
        <v>1246</v>
      </c>
      <c r="H15" s="62">
        <v>1246</v>
      </c>
      <c r="I15" s="63">
        <v>1246</v>
      </c>
      <c r="J15" s="60">
        <v>1463</v>
      </c>
      <c r="K15" s="62">
        <v>1470</v>
      </c>
      <c r="L15" s="62">
        <v>1470</v>
      </c>
      <c r="M15" s="62">
        <v>1470</v>
      </c>
      <c r="N15" s="64">
        <v>1470</v>
      </c>
      <c r="O15" s="65">
        <v>38.8</v>
      </c>
      <c r="P15" s="62">
        <v>39</v>
      </c>
      <c r="Q15" s="62">
        <v>39</v>
      </c>
      <c r="R15" s="62">
        <v>39</v>
      </c>
      <c r="S15" s="63">
        <v>39</v>
      </c>
      <c r="T15" s="66">
        <f t="shared" si="1"/>
        <v>2472.3</v>
      </c>
      <c r="U15" s="51">
        <f t="shared" si="1"/>
        <v>2755</v>
      </c>
      <c r="V15" s="51">
        <f t="shared" si="1"/>
        <v>2755</v>
      </c>
      <c r="W15" s="51">
        <f t="shared" si="1"/>
        <v>2755</v>
      </c>
      <c r="X15" s="67">
        <f>SUM(I15+N15+S15)</f>
        <v>2755</v>
      </c>
    </row>
    <row r="16" spans="1:24" s="57" customFormat="1" ht="24.75" customHeight="1">
      <c r="A16" s="309"/>
      <c r="B16" s="44" t="s">
        <v>10</v>
      </c>
      <c r="C16" s="68" t="s">
        <v>17</v>
      </c>
      <c r="D16" s="69" t="s">
        <v>18</v>
      </c>
      <c r="E16" s="60"/>
      <c r="F16" s="61"/>
      <c r="G16" s="62"/>
      <c r="H16" s="62"/>
      <c r="I16" s="63"/>
      <c r="J16" s="70">
        <v>0</v>
      </c>
      <c r="K16" s="55">
        <v>0</v>
      </c>
      <c r="L16" s="55"/>
      <c r="M16" s="55"/>
      <c r="N16" s="71">
        <v>0</v>
      </c>
      <c r="O16" s="66">
        <v>0</v>
      </c>
      <c r="P16" s="55">
        <v>0</v>
      </c>
      <c r="Q16" s="55"/>
      <c r="R16" s="55"/>
      <c r="S16" s="72"/>
      <c r="T16" s="66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72">
        <f t="shared" si="1"/>
        <v>0</v>
      </c>
    </row>
    <row r="17" spans="1:24" s="57" customFormat="1" ht="21.75" customHeight="1">
      <c r="A17" s="309"/>
      <c r="B17" s="44" t="s">
        <v>10</v>
      </c>
      <c r="C17" s="68" t="s">
        <v>19</v>
      </c>
      <c r="D17" s="59" t="s">
        <v>39</v>
      </c>
      <c r="E17" s="70"/>
      <c r="F17" s="61"/>
      <c r="G17" s="62"/>
      <c r="H17" s="62"/>
      <c r="I17" s="72"/>
      <c r="J17" s="64">
        <v>0</v>
      </c>
      <c r="K17" s="73"/>
      <c r="L17" s="74"/>
      <c r="M17" s="74"/>
      <c r="N17" s="75">
        <v>0</v>
      </c>
      <c r="O17" s="65">
        <v>0</v>
      </c>
      <c r="P17" s="62">
        <v>0</v>
      </c>
      <c r="Q17" s="62"/>
      <c r="R17" s="61"/>
      <c r="S17" s="67"/>
      <c r="T17" s="66">
        <f>SUM(E17+J17:J17+O17)</f>
        <v>0</v>
      </c>
      <c r="U17" s="62">
        <f>SUM(F17+K17:K17+P17)</f>
        <v>0</v>
      </c>
      <c r="V17" s="62">
        <f>SUM(G17+L17:L17+Q17)</f>
        <v>0</v>
      </c>
      <c r="W17" s="76">
        <f>SUM(H17+M17:M17+R17)</f>
        <v>0</v>
      </c>
      <c r="X17" s="67">
        <f>SUM(I17+N17:N17+S17)</f>
        <v>0</v>
      </c>
    </row>
    <row r="18" spans="1:24" s="83" customFormat="1" ht="22.5" customHeight="1">
      <c r="A18" s="309"/>
      <c r="B18" s="77" t="s">
        <v>10</v>
      </c>
      <c r="C18" s="68" t="s">
        <v>20</v>
      </c>
      <c r="D18" s="69" t="s">
        <v>21</v>
      </c>
      <c r="E18" s="76"/>
      <c r="F18" s="61">
        <f>SUM(F19)</f>
        <v>0</v>
      </c>
      <c r="G18" s="51"/>
      <c r="H18" s="51"/>
      <c r="I18" s="78"/>
      <c r="J18" s="76">
        <v>235</v>
      </c>
      <c r="K18" s="74">
        <v>1485</v>
      </c>
      <c r="L18" s="79">
        <f>SUM(L19)</f>
        <v>1382</v>
      </c>
      <c r="M18" s="74">
        <f>SUM(M19)</f>
        <v>148</v>
      </c>
      <c r="N18" s="79">
        <v>385</v>
      </c>
      <c r="O18" s="80">
        <f>SUM(O19:O19)</f>
        <v>0</v>
      </c>
      <c r="P18" s="51">
        <f>SUM(P19:P19)</f>
        <v>0</v>
      </c>
      <c r="Q18" s="51"/>
      <c r="R18" s="81"/>
      <c r="S18" s="82"/>
      <c r="T18" s="66">
        <f aca="true" t="shared" si="2" ref="T18:X20">E18+J18+O18</f>
        <v>235</v>
      </c>
      <c r="U18" s="62">
        <f t="shared" si="2"/>
        <v>1485</v>
      </c>
      <c r="V18" s="76">
        <f t="shared" si="2"/>
        <v>1382</v>
      </c>
      <c r="W18" s="62">
        <f t="shared" si="2"/>
        <v>148</v>
      </c>
      <c r="X18" s="72">
        <f t="shared" si="2"/>
        <v>385</v>
      </c>
    </row>
    <row r="19" spans="1:24" s="97" customFormat="1" ht="24" customHeight="1">
      <c r="A19" s="309"/>
      <c r="B19" s="84"/>
      <c r="C19" s="85" t="s">
        <v>22</v>
      </c>
      <c r="D19" s="86" t="s">
        <v>157</v>
      </c>
      <c r="E19" s="87"/>
      <c r="F19" s="88"/>
      <c r="G19" s="89"/>
      <c r="H19" s="89"/>
      <c r="I19" s="90"/>
      <c r="J19" s="91">
        <v>235</v>
      </c>
      <c r="K19" s="89">
        <v>1485</v>
      </c>
      <c r="L19" s="89">
        <v>1382</v>
      </c>
      <c r="M19" s="89">
        <v>148</v>
      </c>
      <c r="N19" s="92">
        <v>385</v>
      </c>
      <c r="O19" s="93"/>
      <c r="P19" s="94"/>
      <c r="Q19" s="94"/>
      <c r="R19" s="95"/>
      <c r="S19" s="96"/>
      <c r="T19" s="66">
        <f t="shared" si="2"/>
        <v>235</v>
      </c>
      <c r="U19" s="62">
        <f t="shared" si="2"/>
        <v>1485</v>
      </c>
      <c r="V19" s="62"/>
      <c r="W19" s="62">
        <f t="shared" si="2"/>
        <v>148</v>
      </c>
      <c r="X19" s="72">
        <f t="shared" si="2"/>
        <v>385</v>
      </c>
    </row>
    <row r="20" spans="1:24" s="57" customFormat="1" ht="22.5" customHeight="1">
      <c r="A20" s="309"/>
      <c r="B20" s="44" t="s">
        <v>10</v>
      </c>
      <c r="C20" s="68" t="s">
        <v>23</v>
      </c>
      <c r="D20" s="69" t="s">
        <v>24</v>
      </c>
      <c r="E20" s="98"/>
      <c r="F20" s="99"/>
      <c r="G20" s="100"/>
      <c r="H20" s="100"/>
      <c r="I20" s="101">
        <f aca="true" t="shared" si="3" ref="I20:P20">SUM(I21:I21)</f>
        <v>0</v>
      </c>
      <c r="J20" s="102">
        <f t="shared" si="3"/>
        <v>0</v>
      </c>
      <c r="K20" s="103">
        <f t="shared" si="3"/>
        <v>0</v>
      </c>
      <c r="L20" s="103"/>
      <c r="M20" s="103"/>
      <c r="N20" s="104">
        <f t="shared" si="3"/>
        <v>0</v>
      </c>
      <c r="O20" s="105">
        <f t="shared" si="3"/>
        <v>0</v>
      </c>
      <c r="P20" s="100">
        <f t="shared" si="3"/>
        <v>0</v>
      </c>
      <c r="Q20" s="62"/>
      <c r="R20" s="99"/>
      <c r="S20" s="56"/>
      <c r="T20" s="66">
        <f t="shared" si="2"/>
        <v>0</v>
      </c>
      <c r="U20" s="62">
        <f t="shared" si="2"/>
        <v>0</v>
      </c>
      <c r="V20" s="62">
        <f t="shared" si="2"/>
        <v>0</v>
      </c>
      <c r="W20" s="62">
        <f t="shared" si="2"/>
        <v>0</v>
      </c>
      <c r="X20" s="72">
        <f t="shared" si="2"/>
        <v>0</v>
      </c>
    </row>
    <row r="21" spans="1:24" s="116" customFormat="1" ht="26.25" customHeight="1" thickBot="1">
      <c r="A21" s="309"/>
      <c r="B21" s="84"/>
      <c r="C21" s="85" t="s">
        <v>25</v>
      </c>
      <c r="D21" s="106" t="s">
        <v>35</v>
      </c>
      <c r="E21" s="91">
        <v>1200</v>
      </c>
      <c r="F21" s="107">
        <v>1620</v>
      </c>
      <c r="G21" s="108"/>
      <c r="H21" s="89"/>
      <c r="I21" s="109">
        <v>0</v>
      </c>
      <c r="J21" s="110">
        <v>0</v>
      </c>
      <c r="K21" s="89">
        <v>0</v>
      </c>
      <c r="L21" s="89"/>
      <c r="M21" s="108"/>
      <c r="N21" s="92">
        <v>0</v>
      </c>
      <c r="O21" s="111">
        <v>0</v>
      </c>
      <c r="P21" s="112">
        <v>0</v>
      </c>
      <c r="Q21" s="107"/>
      <c r="R21" s="108"/>
      <c r="S21" s="113"/>
      <c r="T21" s="66">
        <v>1200</v>
      </c>
      <c r="U21" s="55">
        <v>1620</v>
      </c>
      <c r="V21" s="114"/>
      <c r="W21" s="115"/>
      <c r="X21" s="37">
        <f>SUM(I21+N21+S21)</f>
        <v>0</v>
      </c>
    </row>
    <row r="22" spans="1:25" s="43" customFormat="1" ht="31.5" customHeight="1" thickBot="1" thickTop="1">
      <c r="A22" s="117"/>
      <c r="B22" s="29" t="s">
        <v>10</v>
      </c>
      <c r="C22" s="118" t="s">
        <v>26</v>
      </c>
      <c r="D22" s="119" t="s">
        <v>27</v>
      </c>
      <c r="E22" s="120">
        <f aca="true" t="shared" si="4" ref="E22:S22">SUM(E23+E211)</f>
        <v>1430</v>
      </c>
      <c r="F22" s="121">
        <f t="shared" si="4"/>
        <v>2801</v>
      </c>
      <c r="G22" s="36">
        <f t="shared" si="4"/>
        <v>1890</v>
      </c>
      <c r="H22" s="121">
        <f t="shared" si="4"/>
        <v>1810</v>
      </c>
      <c r="I22" s="37">
        <f t="shared" si="4"/>
        <v>1940</v>
      </c>
      <c r="J22" s="121">
        <f t="shared" si="4"/>
        <v>4640</v>
      </c>
      <c r="K22" s="122">
        <f t="shared" si="4"/>
        <v>5590</v>
      </c>
      <c r="L22" s="121">
        <f t="shared" si="4"/>
        <v>5075</v>
      </c>
      <c r="M22" s="122">
        <f t="shared" si="4"/>
        <v>4283</v>
      </c>
      <c r="N22" s="121">
        <f t="shared" si="4"/>
        <v>4627</v>
      </c>
      <c r="O22" s="123">
        <f t="shared" si="4"/>
        <v>100</v>
      </c>
      <c r="P22" s="122">
        <f t="shared" si="4"/>
        <v>100</v>
      </c>
      <c r="Q22" s="122">
        <f t="shared" si="4"/>
        <v>100</v>
      </c>
      <c r="R22" s="122">
        <f t="shared" si="4"/>
        <v>100</v>
      </c>
      <c r="S22" s="124">
        <f t="shared" si="4"/>
        <v>100</v>
      </c>
      <c r="T22" s="123">
        <f aca="true" t="shared" si="5" ref="T22:W23">SUM(E22+J22+O22)</f>
        <v>6170</v>
      </c>
      <c r="U22" s="125">
        <f t="shared" si="5"/>
        <v>8491</v>
      </c>
      <c r="V22" s="125">
        <f t="shared" si="5"/>
        <v>7065</v>
      </c>
      <c r="W22" s="125">
        <f t="shared" si="5"/>
        <v>6193</v>
      </c>
      <c r="X22" s="124">
        <f>SUM(I22+N22+S22)</f>
        <v>6667</v>
      </c>
      <c r="Y22" s="42">
        <f>SUM(T22:X22)</f>
        <v>34586</v>
      </c>
    </row>
    <row r="23" spans="1:25" s="97" customFormat="1" ht="27.75" customHeight="1" thickTop="1">
      <c r="A23" s="126"/>
      <c r="B23" s="84" t="s">
        <v>10</v>
      </c>
      <c r="C23" s="127" t="s">
        <v>28</v>
      </c>
      <c r="D23" s="128" t="s">
        <v>37</v>
      </c>
      <c r="E23" s="129">
        <f aca="true" t="shared" si="6" ref="E23:N23">SUM(E24:E210)</f>
        <v>1430</v>
      </c>
      <c r="F23" s="130">
        <f t="shared" si="6"/>
        <v>2801</v>
      </c>
      <c r="G23" s="130">
        <f t="shared" si="6"/>
        <v>1890</v>
      </c>
      <c r="H23" s="130">
        <f t="shared" si="6"/>
        <v>1810</v>
      </c>
      <c r="I23" s="131">
        <f t="shared" si="6"/>
        <v>1940</v>
      </c>
      <c r="J23" s="129">
        <f t="shared" si="6"/>
        <v>4640</v>
      </c>
      <c r="K23" s="132">
        <f t="shared" si="6"/>
        <v>5590</v>
      </c>
      <c r="L23" s="133">
        <f t="shared" si="6"/>
        <v>5075</v>
      </c>
      <c r="M23" s="55">
        <f t="shared" si="6"/>
        <v>4283</v>
      </c>
      <c r="N23" s="133">
        <f t="shared" si="6"/>
        <v>4627</v>
      </c>
      <c r="O23" s="134">
        <f>SUM(O24:O188)</f>
        <v>100</v>
      </c>
      <c r="P23" s="132">
        <f>SUM(P24:P188)</f>
        <v>100</v>
      </c>
      <c r="Q23" s="132">
        <f>SUM(Q24:Q188)</f>
        <v>100</v>
      </c>
      <c r="R23" s="132">
        <f>SUM(R24:R188)</f>
        <v>100</v>
      </c>
      <c r="S23" s="135">
        <f>SUM(S24:S188)</f>
        <v>100</v>
      </c>
      <c r="T23" s="136">
        <f t="shared" si="5"/>
        <v>6170</v>
      </c>
      <c r="U23" s="49">
        <f t="shared" si="5"/>
        <v>8491</v>
      </c>
      <c r="V23" s="49">
        <f t="shared" si="5"/>
        <v>7065</v>
      </c>
      <c r="W23" s="49">
        <f t="shared" si="5"/>
        <v>6193</v>
      </c>
      <c r="X23" s="137">
        <f>SUM(I23+N23+S23)</f>
        <v>6667</v>
      </c>
      <c r="Y23" s="42"/>
    </row>
    <row r="24" spans="1:24" ht="38.25" customHeight="1">
      <c r="A24" s="6"/>
      <c r="B24" s="7"/>
      <c r="C24" s="138" t="s">
        <v>141</v>
      </c>
      <c r="D24" s="139" t="s">
        <v>171</v>
      </c>
      <c r="E24" s="140">
        <v>56</v>
      </c>
      <c r="F24" s="141"/>
      <c r="G24" s="142"/>
      <c r="H24" s="142"/>
      <c r="I24" s="143"/>
      <c r="J24" s="140"/>
      <c r="K24" s="142"/>
      <c r="L24" s="142"/>
      <c r="M24" s="142"/>
      <c r="N24" s="144"/>
      <c r="O24" s="145"/>
      <c r="P24" s="142"/>
      <c r="Q24" s="141"/>
      <c r="R24" s="141"/>
      <c r="S24" s="146"/>
      <c r="T24" s="147">
        <f aca="true" t="shared" si="7" ref="T24:T55">E24+J24+O24</f>
        <v>56</v>
      </c>
      <c r="U24" s="62">
        <f>SUM(F24+K24+P24)</f>
        <v>0</v>
      </c>
      <c r="V24" s="62">
        <f aca="true" t="shared" si="8" ref="V24:X25">G24+L24+Q24</f>
        <v>0</v>
      </c>
      <c r="W24" s="62">
        <f t="shared" si="8"/>
        <v>0</v>
      </c>
      <c r="X24" s="67">
        <f t="shared" si="8"/>
        <v>0</v>
      </c>
    </row>
    <row r="25" spans="1:24" ht="36" customHeight="1">
      <c r="A25" s="6"/>
      <c r="B25" s="7"/>
      <c r="C25" s="148" t="s">
        <v>42</v>
      </c>
      <c r="D25" s="149" t="s">
        <v>172</v>
      </c>
      <c r="E25" s="140">
        <v>42</v>
      </c>
      <c r="F25" s="141"/>
      <c r="G25" s="142"/>
      <c r="H25" s="142"/>
      <c r="I25" s="143"/>
      <c r="J25" s="140"/>
      <c r="K25" s="142"/>
      <c r="L25" s="142"/>
      <c r="M25" s="142"/>
      <c r="N25" s="144"/>
      <c r="O25" s="145"/>
      <c r="P25" s="142"/>
      <c r="Q25" s="141"/>
      <c r="R25" s="141"/>
      <c r="S25" s="146"/>
      <c r="T25" s="147">
        <f t="shared" si="7"/>
        <v>42</v>
      </c>
      <c r="U25" s="62">
        <f>SUM(F25+K25+P25)</f>
        <v>0</v>
      </c>
      <c r="V25" s="62">
        <f t="shared" si="8"/>
        <v>0</v>
      </c>
      <c r="W25" s="62">
        <f t="shared" si="8"/>
        <v>0</v>
      </c>
      <c r="X25" s="67">
        <f t="shared" si="8"/>
        <v>0</v>
      </c>
    </row>
    <row r="26" spans="1:24" ht="51" customHeight="1">
      <c r="A26" s="6"/>
      <c r="B26" s="7"/>
      <c r="C26" s="148" t="s">
        <v>43</v>
      </c>
      <c r="D26" s="150" t="s">
        <v>173</v>
      </c>
      <c r="E26" s="140"/>
      <c r="F26" s="141"/>
      <c r="G26" s="142">
        <v>30</v>
      </c>
      <c r="H26" s="142"/>
      <c r="I26" s="143"/>
      <c r="J26" s="140"/>
      <c r="K26" s="142"/>
      <c r="L26" s="142"/>
      <c r="M26" s="142"/>
      <c r="N26" s="144"/>
      <c r="O26" s="145"/>
      <c r="P26" s="142"/>
      <c r="Q26" s="141"/>
      <c r="R26" s="141"/>
      <c r="S26" s="146"/>
      <c r="T26" s="147">
        <f t="shared" si="7"/>
        <v>0</v>
      </c>
      <c r="U26" s="62">
        <f aca="true" t="shared" si="9" ref="U26:U55">SUM(F26+K26+P26)</f>
        <v>0</v>
      </c>
      <c r="V26" s="62">
        <f aca="true" t="shared" si="10" ref="V26:V55">G26+L26+Q26</f>
        <v>30</v>
      </c>
      <c r="W26" s="62">
        <f aca="true" t="shared" si="11" ref="W26:W55">H26+M26+R26</f>
        <v>0</v>
      </c>
      <c r="X26" s="67">
        <f aca="true" t="shared" si="12" ref="X26:X55">I26+N26+S26</f>
        <v>0</v>
      </c>
    </row>
    <row r="27" spans="1:24" ht="54" customHeight="1">
      <c r="A27" s="6"/>
      <c r="B27" s="7"/>
      <c r="C27" s="148" t="s">
        <v>44</v>
      </c>
      <c r="D27" s="150" t="s">
        <v>199</v>
      </c>
      <c r="E27" s="140"/>
      <c r="F27" s="142">
        <v>50</v>
      </c>
      <c r="G27" s="141"/>
      <c r="H27" s="141"/>
      <c r="I27" s="146"/>
      <c r="J27" s="140"/>
      <c r="K27" s="142"/>
      <c r="L27" s="141"/>
      <c r="M27" s="141"/>
      <c r="N27" s="141"/>
      <c r="O27" s="145"/>
      <c r="P27" s="142"/>
      <c r="Q27" s="141"/>
      <c r="R27" s="141"/>
      <c r="S27" s="146"/>
      <c r="T27" s="147">
        <f t="shared" si="7"/>
        <v>0</v>
      </c>
      <c r="U27" s="62">
        <f t="shared" si="9"/>
        <v>50</v>
      </c>
      <c r="V27" s="62">
        <f t="shared" si="10"/>
        <v>0</v>
      </c>
      <c r="W27" s="62">
        <f t="shared" si="11"/>
        <v>0</v>
      </c>
      <c r="X27" s="67">
        <f t="shared" si="12"/>
        <v>0</v>
      </c>
    </row>
    <row r="28" spans="1:24" ht="80.25" customHeight="1">
      <c r="A28" s="6"/>
      <c r="B28" s="7"/>
      <c r="C28" s="148" t="s">
        <v>45</v>
      </c>
      <c r="D28" s="139" t="s">
        <v>200</v>
      </c>
      <c r="E28" s="140">
        <v>10</v>
      </c>
      <c r="F28" s="142">
        <v>10</v>
      </c>
      <c r="G28" s="141">
        <v>10</v>
      </c>
      <c r="H28" s="141">
        <v>10</v>
      </c>
      <c r="I28" s="146">
        <v>45</v>
      </c>
      <c r="J28" s="140"/>
      <c r="K28" s="142"/>
      <c r="L28" s="141"/>
      <c r="M28" s="141"/>
      <c r="N28" s="141"/>
      <c r="O28" s="145"/>
      <c r="P28" s="142"/>
      <c r="Q28" s="141"/>
      <c r="R28" s="141"/>
      <c r="S28" s="146"/>
      <c r="T28" s="147">
        <f t="shared" si="7"/>
        <v>10</v>
      </c>
      <c r="U28" s="62">
        <f t="shared" si="9"/>
        <v>10</v>
      </c>
      <c r="V28" s="62">
        <f t="shared" si="10"/>
        <v>10</v>
      </c>
      <c r="W28" s="62">
        <f t="shared" si="11"/>
        <v>10</v>
      </c>
      <c r="X28" s="67">
        <f t="shared" si="12"/>
        <v>45</v>
      </c>
    </row>
    <row r="29" spans="1:24" ht="30" customHeight="1">
      <c r="A29" s="6"/>
      <c r="B29" s="7"/>
      <c r="C29" s="148" t="s">
        <v>46</v>
      </c>
      <c r="D29" s="151" t="s">
        <v>201</v>
      </c>
      <c r="E29" s="140">
        <v>20</v>
      </c>
      <c r="F29" s="152">
        <v>20</v>
      </c>
      <c r="G29" s="153">
        <v>20</v>
      </c>
      <c r="H29" s="153">
        <v>20</v>
      </c>
      <c r="I29" s="146">
        <v>20</v>
      </c>
      <c r="J29" s="140"/>
      <c r="K29" s="142"/>
      <c r="L29" s="141"/>
      <c r="M29" s="141"/>
      <c r="N29" s="141"/>
      <c r="O29" s="145"/>
      <c r="P29" s="142"/>
      <c r="Q29" s="141"/>
      <c r="R29" s="141"/>
      <c r="S29" s="146"/>
      <c r="T29" s="147">
        <f t="shared" si="7"/>
        <v>20</v>
      </c>
      <c r="U29" s="62">
        <f t="shared" si="9"/>
        <v>20</v>
      </c>
      <c r="V29" s="62">
        <f t="shared" si="10"/>
        <v>20</v>
      </c>
      <c r="W29" s="62">
        <f t="shared" si="11"/>
        <v>20</v>
      </c>
      <c r="X29" s="67">
        <f t="shared" si="12"/>
        <v>20</v>
      </c>
    </row>
    <row r="30" spans="1:24" ht="27" customHeight="1">
      <c r="A30" s="6"/>
      <c r="B30" s="7"/>
      <c r="C30" s="148" t="s">
        <v>47</v>
      </c>
      <c r="D30" s="139" t="s">
        <v>196</v>
      </c>
      <c r="E30" s="140">
        <v>40</v>
      </c>
      <c r="F30" s="142"/>
      <c r="G30" s="141"/>
      <c r="H30" s="141"/>
      <c r="I30" s="146">
        <v>40</v>
      </c>
      <c r="J30" s="140"/>
      <c r="K30" s="142"/>
      <c r="L30" s="141"/>
      <c r="M30" s="141"/>
      <c r="N30" s="141"/>
      <c r="O30" s="145"/>
      <c r="P30" s="142"/>
      <c r="Q30" s="141"/>
      <c r="R30" s="141"/>
      <c r="S30" s="146"/>
      <c r="T30" s="147">
        <f t="shared" si="7"/>
        <v>40</v>
      </c>
      <c r="U30" s="62">
        <f t="shared" si="9"/>
        <v>0</v>
      </c>
      <c r="V30" s="62">
        <f t="shared" si="10"/>
        <v>0</v>
      </c>
      <c r="W30" s="62">
        <f t="shared" si="11"/>
        <v>0</v>
      </c>
      <c r="X30" s="67">
        <f t="shared" si="12"/>
        <v>40</v>
      </c>
    </row>
    <row r="31" spans="1:24" ht="24.75" customHeight="1">
      <c r="A31" s="6"/>
      <c r="B31" s="7"/>
      <c r="C31" s="148" t="s">
        <v>48</v>
      </c>
      <c r="D31" s="139" t="s">
        <v>202</v>
      </c>
      <c r="E31" s="140">
        <v>75</v>
      </c>
      <c r="F31" s="142"/>
      <c r="G31" s="141"/>
      <c r="H31" s="141"/>
      <c r="I31" s="146"/>
      <c r="J31" s="140"/>
      <c r="K31" s="142"/>
      <c r="L31" s="141"/>
      <c r="M31" s="141"/>
      <c r="N31" s="141"/>
      <c r="O31" s="145"/>
      <c r="P31" s="142"/>
      <c r="Q31" s="141"/>
      <c r="R31" s="141"/>
      <c r="S31" s="146"/>
      <c r="T31" s="147">
        <f t="shared" si="7"/>
        <v>75</v>
      </c>
      <c r="U31" s="62">
        <f t="shared" si="9"/>
        <v>0</v>
      </c>
      <c r="V31" s="62">
        <f t="shared" si="10"/>
        <v>0</v>
      </c>
      <c r="W31" s="62">
        <f t="shared" si="11"/>
        <v>0</v>
      </c>
      <c r="X31" s="67">
        <f t="shared" si="12"/>
        <v>0</v>
      </c>
    </row>
    <row r="32" spans="1:25" ht="34.5" customHeight="1">
      <c r="A32" s="6"/>
      <c r="B32" s="7"/>
      <c r="C32" s="148" t="s">
        <v>49</v>
      </c>
      <c r="D32" s="139" t="s">
        <v>269</v>
      </c>
      <c r="E32" s="154"/>
      <c r="F32" s="152"/>
      <c r="G32" s="153"/>
      <c r="H32" s="153">
        <v>90</v>
      </c>
      <c r="I32" s="155"/>
      <c r="J32" s="140"/>
      <c r="K32" s="142"/>
      <c r="L32" s="141"/>
      <c r="M32" s="141"/>
      <c r="N32" s="141"/>
      <c r="O32" s="145"/>
      <c r="P32" s="142"/>
      <c r="Q32" s="141"/>
      <c r="R32" s="141"/>
      <c r="S32" s="146"/>
      <c r="T32" s="147">
        <f t="shared" si="7"/>
        <v>0</v>
      </c>
      <c r="U32" s="62">
        <f t="shared" si="9"/>
        <v>0</v>
      </c>
      <c r="V32" s="62">
        <f t="shared" si="10"/>
        <v>0</v>
      </c>
      <c r="W32" s="62">
        <f t="shared" si="11"/>
        <v>90</v>
      </c>
      <c r="X32" s="67">
        <f t="shared" si="12"/>
        <v>0</v>
      </c>
      <c r="Y32" s="156"/>
    </row>
    <row r="33" spans="1:24" ht="31.5" customHeight="1">
      <c r="A33" s="6"/>
      <c r="B33" s="7"/>
      <c r="C33" s="148" t="s">
        <v>50</v>
      </c>
      <c r="D33" s="139" t="s">
        <v>174</v>
      </c>
      <c r="E33" s="140">
        <v>130</v>
      </c>
      <c r="F33" s="142"/>
      <c r="G33" s="141"/>
      <c r="H33" s="141"/>
      <c r="I33" s="146"/>
      <c r="J33" s="140"/>
      <c r="K33" s="142"/>
      <c r="L33" s="141"/>
      <c r="M33" s="141"/>
      <c r="N33" s="141"/>
      <c r="O33" s="145"/>
      <c r="P33" s="142"/>
      <c r="Q33" s="141"/>
      <c r="R33" s="141"/>
      <c r="S33" s="146"/>
      <c r="T33" s="147">
        <f t="shared" si="7"/>
        <v>130</v>
      </c>
      <c r="U33" s="62">
        <f t="shared" si="9"/>
        <v>0</v>
      </c>
      <c r="V33" s="62">
        <f t="shared" si="10"/>
        <v>0</v>
      </c>
      <c r="W33" s="62">
        <f t="shared" si="11"/>
        <v>0</v>
      </c>
      <c r="X33" s="67">
        <f t="shared" si="12"/>
        <v>0</v>
      </c>
    </row>
    <row r="34" spans="1:24" ht="39.75" customHeight="1">
      <c r="A34" s="6"/>
      <c r="B34" s="7"/>
      <c r="C34" s="157" t="s">
        <v>51</v>
      </c>
      <c r="D34" s="158" t="s">
        <v>380</v>
      </c>
      <c r="E34" s="159">
        <v>30</v>
      </c>
      <c r="F34" s="160"/>
      <c r="G34" s="161"/>
      <c r="H34" s="161"/>
      <c r="I34" s="162"/>
      <c r="J34" s="159"/>
      <c r="K34" s="163"/>
      <c r="L34" s="164"/>
      <c r="M34" s="164"/>
      <c r="N34" s="164"/>
      <c r="O34" s="165"/>
      <c r="P34" s="163"/>
      <c r="Q34" s="164"/>
      <c r="R34" s="164"/>
      <c r="S34" s="162"/>
      <c r="T34" s="166">
        <f t="shared" si="7"/>
        <v>30</v>
      </c>
      <c r="U34" s="100">
        <f t="shared" si="9"/>
        <v>0</v>
      </c>
      <c r="V34" s="100">
        <f t="shared" si="10"/>
        <v>0</v>
      </c>
      <c r="W34" s="100">
        <f t="shared" si="11"/>
        <v>0</v>
      </c>
      <c r="X34" s="56">
        <f t="shared" si="12"/>
        <v>0</v>
      </c>
    </row>
    <row r="35" spans="1:24" ht="43.5" customHeight="1">
      <c r="A35" s="6"/>
      <c r="B35" s="7"/>
      <c r="C35" s="148" t="s">
        <v>52</v>
      </c>
      <c r="D35" s="167" t="s">
        <v>175</v>
      </c>
      <c r="E35" s="140"/>
      <c r="F35" s="152"/>
      <c r="G35" s="153">
        <v>20</v>
      </c>
      <c r="H35" s="153"/>
      <c r="I35" s="146"/>
      <c r="J35" s="140"/>
      <c r="K35" s="142"/>
      <c r="L35" s="141"/>
      <c r="M35" s="141"/>
      <c r="N35" s="141"/>
      <c r="O35" s="145"/>
      <c r="P35" s="142"/>
      <c r="Q35" s="141"/>
      <c r="R35" s="141"/>
      <c r="S35" s="146"/>
      <c r="T35" s="147">
        <f t="shared" si="7"/>
        <v>0</v>
      </c>
      <c r="U35" s="62">
        <f t="shared" si="9"/>
        <v>0</v>
      </c>
      <c r="V35" s="62">
        <f t="shared" si="10"/>
        <v>20</v>
      </c>
      <c r="W35" s="62">
        <f t="shared" si="11"/>
        <v>0</v>
      </c>
      <c r="X35" s="67">
        <f t="shared" si="12"/>
        <v>0</v>
      </c>
    </row>
    <row r="36" spans="1:24" ht="36.75" customHeight="1">
      <c r="A36" s="6"/>
      <c r="B36" s="7"/>
      <c r="C36" s="168" t="s">
        <v>53</v>
      </c>
      <c r="D36" s="169" t="s">
        <v>176</v>
      </c>
      <c r="E36" s="170">
        <v>40</v>
      </c>
      <c r="F36" s="171"/>
      <c r="G36" s="172"/>
      <c r="H36" s="172"/>
      <c r="I36" s="173"/>
      <c r="J36" s="170"/>
      <c r="K36" s="174"/>
      <c r="L36" s="175"/>
      <c r="M36" s="175"/>
      <c r="N36" s="172"/>
      <c r="O36" s="176"/>
      <c r="P36" s="171"/>
      <c r="Q36" s="172"/>
      <c r="R36" s="172"/>
      <c r="S36" s="173"/>
      <c r="T36" s="177">
        <f t="shared" si="7"/>
        <v>40</v>
      </c>
      <c r="U36" s="55">
        <f t="shared" si="9"/>
        <v>0</v>
      </c>
      <c r="V36" s="55">
        <f t="shared" si="10"/>
        <v>0</v>
      </c>
      <c r="W36" s="55">
        <f t="shared" si="11"/>
        <v>0</v>
      </c>
      <c r="X36" s="131">
        <f t="shared" si="12"/>
        <v>0</v>
      </c>
    </row>
    <row r="37" spans="1:24" ht="50.25" customHeight="1">
      <c r="A37" s="6"/>
      <c r="B37" s="7"/>
      <c r="C37" s="148" t="s">
        <v>54</v>
      </c>
      <c r="D37" s="139" t="s">
        <v>177</v>
      </c>
      <c r="E37" s="140"/>
      <c r="F37" s="178">
        <v>30</v>
      </c>
      <c r="G37" s="141"/>
      <c r="H37" s="141"/>
      <c r="I37" s="146"/>
      <c r="J37" s="140"/>
      <c r="K37" s="142"/>
      <c r="L37" s="141"/>
      <c r="M37" s="141"/>
      <c r="N37" s="141"/>
      <c r="O37" s="145"/>
      <c r="P37" s="142"/>
      <c r="Q37" s="141"/>
      <c r="R37" s="141"/>
      <c r="S37" s="146"/>
      <c r="T37" s="147">
        <f t="shared" si="7"/>
        <v>0</v>
      </c>
      <c r="U37" s="62">
        <f t="shared" si="9"/>
        <v>30</v>
      </c>
      <c r="V37" s="62">
        <f t="shared" si="10"/>
        <v>0</v>
      </c>
      <c r="W37" s="62">
        <f t="shared" si="11"/>
        <v>0</v>
      </c>
      <c r="X37" s="67">
        <f t="shared" si="12"/>
        <v>0</v>
      </c>
    </row>
    <row r="38" spans="1:24" ht="30.75" customHeight="1" thickBot="1">
      <c r="A38" s="6"/>
      <c r="B38" s="7"/>
      <c r="C38" s="148" t="s">
        <v>55</v>
      </c>
      <c r="D38" s="139" t="s">
        <v>270</v>
      </c>
      <c r="E38" s="140"/>
      <c r="F38" s="142"/>
      <c r="G38" s="141">
        <v>10</v>
      </c>
      <c r="H38" s="141">
        <v>10</v>
      </c>
      <c r="I38" s="146">
        <v>10</v>
      </c>
      <c r="J38" s="140"/>
      <c r="K38" s="142"/>
      <c r="L38" s="141"/>
      <c r="M38" s="141"/>
      <c r="N38" s="141"/>
      <c r="O38" s="145"/>
      <c r="P38" s="142"/>
      <c r="Q38" s="141"/>
      <c r="R38" s="141"/>
      <c r="S38" s="146"/>
      <c r="T38" s="147">
        <f t="shared" si="7"/>
        <v>0</v>
      </c>
      <c r="U38" s="62">
        <f t="shared" si="9"/>
        <v>0</v>
      </c>
      <c r="V38" s="62">
        <f t="shared" si="10"/>
        <v>10</v>
      </c>
      <c r="W38" s="62">
        <f t="shared" si="11"/>
        <v>10</v>
      </c>
      <c r="X38" s="67">
        <f t="shared" si="12"/>
        <v>10</v>
      </c>
    </row>
    <row r="39" spans="1:24" s="189" customFormat="1" ht="32.25" customHeight="1" thickBot="1">
      <c r="A39" s="179"/>
      <c r="B39" s="180"/>
      <c r="C39" s="181" t="s">
        <v>56</v>
      </c>
      <c r="D39" s="182" t="s">
        <v>197</v>
      </c>
      <c r="E39" s="183">
        <v>10</v>
      </c>
      <c r="F39" s="184"/>
      <c r="G39" s="185"/>
      <c r="H39" s="185"/>
      <c r="I39" s="186"/>
      <c r="J39" s="187"/>
      <c r="K39" s="184"/>
      <c r="L39" s="185"/>
      <c r="M39" s="185"/>
      <c r="N39" s="185"/>
      <c r="O39" s="188"/>
      <c r="P39" s="184"/>
      <c r="Q39" s="185"/>
      <c r="R39" s="185"/>
      <c r="S39" s="186"/>
      <c r="T39" s="147">
        <f t="shared" si="7"/>
        <v>10</v>
      </c>
      <c r="U39" s="62">
        <f t="shared" si="9"/>
        <v>0</v>
      </c>
      <c r="V39" s="62">
        <f t="shared" si="10"/>
        <v>0</v>
      </c>
      <c r="W39" s="62">
        <f t="shared" si="11"/>
        <v>0</v>
      </c>
      <c r="X39" s="67">
        <f t="shared" si="12"/>
        <v>0</v>
      </c>
    </row>
    <row r="40" spans="1:24" ht="34.5" customHeight="1">
      <c r="A40" s="6"/>
      <c r="B40" s="7"/>
      <c r="C40" s="168" t="s">
        <v>57</v>
      </c>
      <c r="D40" s="169" t="s">
        <v>361</v>
      </c>
      <c r="E40" s="170">
        <v>90</v>
      </c>
      <c r="F40" s="171">
        <v>10</v>
      </c>
      <c r="G40" s="172">
        <v>10</v>
      </c>
      <c r="H40" s="172">
        <v>10</v>
      </c>
      <c r="I40" s="173">
        <v>10</v>
      </c>
      <c r="J40" s="170"/>
      <c r="K40" s="171"/>
      <c r="L40" s="172"/>
      <c r="M40" s="172"/>
      <c r="N40" s="172"/>
      <c r="O40" s="176"/>
      <c r="P40" s="171"/>
      <c r="Q40" s="172"/>
      <c r="R40" s="172"/>
      <c r="S40" s="173"/>
      <c r="T40" s="147">
        <f t="shared" si="7"/>
        <v>90</v>
      </c>
      <c r="U40" s="62">
        <f t="shared" si="9"/>
        <v>10</v>
      </c>
      <c r="V40" s="62">
        <f t="shared" si="10"/>
        <v>10</v>
      </c>
      <c r="W40" s="62">
        <f t="shared" si="11"/>
        <v>10</v>
      </c>
      <c r="X40" s="67">
        <f t="shared" si="12"/>
        <v>10</v>
      </c>
    </row>
    <row r="41" spans="1:24" ht="39.75" customHeight="1">
      <c r="A41" s="6"/>
      <c r="B41" s="7"/>
      <c r="C41" s="148" t="s">
        <v>58</v>
      </c>
      <c r="D41" s="139" t="s">
        <v>181</v>
      </c>
      <c r="E41" s="140">
        <v>45</v>
      </c>
      <c r="F41" s="142">
        <v>45</v>
      </c>
      <c r="G41" s="141">
        <v>45</v>
      </c>
      <c r="H41" s="141">
        <v>45</v>
      </c>
      <c r="I41" s="146">
        <v>45</v>
      </c>
      <c r="J41" s="140"/>
      <c r="K41" s="142"/>
      <c r="L41" s="141"/>
      <c r="M41" s="141"/>
      <c r="N41" s="141"/>
      <c r="O41" s="145"/>
      <c r="P41" s="142"/>
      <c r="Q41" s="141"/>
      <c r="R41" s="141"/>
      <c r="S41" s="146"/>
      <c r="T41" s="147">
        <f t="shared" si="7"/>
        <v>45</v>
      </c>
      <c r="U41" s="62">
        <f t="shared" si="9"/>
        <v>45</v>
      </c>
      <c r="V41" s="62">
        <f t="shared" si="10"/>
        <v>45</v>
      </c>
      <c r="W41" s="62">
        <f t="shared" si="11"/>
        <v>45</v>
      </c>
      <c r="X41" s="67">
        <f t="shared" si="12"/>
        <v>45</v>
      </c>
    </row>
    <row r="42" spans="1:24" ht="54" customHeight="1">
      <c r="A42" s="6"/>
      <c r="B42" s="7"/>
      <c r="C42" s="148" t="s">
        <v>59</v>
      </c>
      <c r="D42" s="139" t="s">
        <v>182</v>
      </c>
      <c r="E42" s="140">
        <v>30</v>
      </c>
      <c r="F42" s="142"/>
      <c r="G42" s="141"/>
      <c r="H42" s="141"/>
      <c r="I42" s="146"/>
      <c r="J42" s="140"/>
      <c r="K42" s="142"/>
      <c r="L42" s="141"/>
      <c r="M42" s="141"/>
      <c r="N42" s="141"/>
      <c r="O42" s="145"/>
      <c r="P42" s="142"/>
      <c r="Q42" s="141"/>
      <c r="R42" s="141"/>
      <c r="S42" s="146"/>
      <c r="T42" s="147">
        <f t="shared" si="7"/>
        <v>30</v>
      </c>
      <c r="U42" s="62">
        <f t="shared" si="9"/>
        <v>0</v>
      </c>
      <c r="V42" s="62">
        <f t="shared" si="10"/>
        <v>0</v>
      </c>
      <c r="W42" s="62">
        <f t="shared" si="11"/>
        <v>0</v>
      </c>
      <c r="X42" s="67">
        <f t="shared" si="12"/>
        <v>0</v>
      </c>
    </row>
    <row r="43" spans="1:24" ht="45.75" customHeight="1">
      <c r="A43" s="6"/>
      <c r="B43" s="7"/>
      <c r="C43" s="148" t="s">
        <v>60</v>
      </c>
      <c r="D43" s="139" t="s">
        <v>362</v>
      </c>
      <c r="E43" s="140"/>
      <c r="F43" s="142">
        <v>150</v>
      </c>
      <c r="G43" s="141"/>
      <c r="H43" s="141"/>
      <c r="I43" s="146"/>
      <c r="J43" s="140"/>
      <c r="K43" s="142"/>
      <c r="L43" s="141"/>
      <c r="M43" s="141"/>
      <c r="N43" s="141"/>
      <c r="O43" s="145"/>
      <c r="P43" s="142"/>
      <c r="Q43" s="141"/>
      <c r="R43" s="141"/>
      <c r="S43" s="146"/>
      <c r="T43" s="147">
        <f t="shared" si="7"/>
        <v>0</v>
      </c>
      <c r="U43" s="62">
        <f t="shared" si="9"/>
        <v>150</v>
      </c>
      <c r="V43" s="62">
        <f t="shared" si="10"/>
        <v>0</v>
      </c>
      <c r="W43" s="62">
        <f t="shared" si="11"/>
        <v>0</v>
      </c>
      <c r="X43" s="67">
        <f t="shared" si="12"/>
        <v>0</v>
      </c>
    </row>
    <row r="44" spans="1:24" ht="45.75" customHeight="1">
      <c r="A44" s="6"/>
      <c r="B44" s="7"/>
      <c r="C44" s="148" t="s">
        <v>142</v>
      </c>
      <c r="D44" s="139" t="s">
        <v>383</v>
      </c>
      <c r="E44" s="140"/>
      <c r="F44" s="142"/>
      <c r="G44" s="141"/>
      <c r="H44" s="141">
        <v>90</v>
      </c>
      <c r="I44" s="146"/>
      <c r="J44" s="140"/>
      <c r="K44" s="142"/>
      <c r="L44" s="141"/>
      <c r="M44" s="141"/>
      <c r="N44" s="141"/>
      <c r="O44" s="145"/>
      <c r="P44" s="142"/>
      <c r="Q44" s="141"/>
      <c r="R44" s="141"/>
      <c r="S44" s="146"/>
      <c r="T44" s="147">
        <f t="shared" si="7"/>
        <v>0</v>
      </c>
      <c r="U44" s="62">
        <f t="shared" si="9"/>
        <v>0</v>
      </c>
      <c r="V44" s="62">
        <f t="shared" si="10"/>
        <v>0</v>
      </c>
      <c r="W44" s="62">
        <f t="shared" si="11"/>
        <v>90</v>
      </c>
      <c r="X44" s="67">
        <f t="shared" si="12"/>
        <v>0</v>
      </c>
    </row>
    <row r="45" spans="1:24" ht="45.75" customHeight="1">
      <c r="A45" s="6"/>
      <c r="B45" s="7"/>
      <c r="C45" s="148" t="s">
        <v>143</v>
      </c>
      <c r="D45" s="139" t="s">
        <v>384</v>
      </c>
      <c r="E45" s="140"/>
      <c r="F45" s="142"/>
      <c r="G45" s="141"/>
      <c r="H45" s="141"/>
      <c r="I45" s="146">
        <v>30</v>
      </c>
      <c r="J45" s="140"/>
      <c r="K45" s="142"/>
      <c r="L45" s="141"/>
      <c r="M45" s="141"/>
      <c r="N45" s="141"/>
      <c r="O45" s="145"/>
      <c r="P45" s="142"/>
      <c r="Q45" s="141"/>
      <c r="R45" s="141"/>
      <c r="S45" s="146"/>
      <c r="T45" s="147">
        <f t="shared" si="7"/>
        <v>0</v>
      </c>
      <c r="U45" s="62">
        <f t="shared" si="9"/>
        <v>0</v>
      </c>
      <c r="V45" s="62">
        <f t="shared" si="10"/>
        <v>0</v>
      </c>
      <c r="W45" s="62">
        <f t="shared" si="11"/>
        <v>0</v>
      </c>
      <c r="X45" s="67">
        <f t="shared" si="12"/>
        <v>30</v>
      </c>
    </row>
    <row r="46" spans="1:24" ht="37.5" customHeight="1">
      <c r="A46" s="6"/>
      <c r="B46" s="7"/>
      <c r="C46" s="148" t="s">
        <v>144</v>
      </c>
      <c r="D46" s="139" t="s">
        <v>363</v>
      </c>
      <c r="E46" s="140">
        <v>45</v>
      </c>
      <c r="F46" s="142">
        <v>55</v>
      </c>
      <c r="G46" s="141">
        <v>20</v>
      </c>
      <c r="H46" s="141">
        <v>20</v>
      </c>
      <c r="I46" s="146">
        <v>20</v>
      </c>
      <c r="J46" s="140"/>
      <c r="K46" s="142"/>
      <c r="L46" s="141"/>
      <c r="M46" s="141"/>
      <c r="N46" s="141"/>
      <c r="O46" s="145"/>
      <c r="P46" s="142"/>
      <c r="Q46" s="141"/>
      <c r="R46" s="141"/>
      <c r="S46" s="146"/>
      <c r="T46" s="147">
        <f t="shared" si="7"/>
        <v>45</v>
      </c>
      <c r="U46" s="62">
        <f t="shared" si="9"/>
        <v>55</v>
      </c>
      <c r="V46" s="62">
        <f t="shared" si="10"/>
        <v>20</v>
      </c>
      <c r="W46" s="62">
        <f t="shared" si="11"/>
        <v>20</v>
      </c>
      <c r="X46" s="67">
        <f t="shared" si="12"/>
        <v>20</v>
      </c>
    </row>
    <row r="47" spans="1:24" ht="42.75" customHeight="1">
      <c r="A47" s="6"/>
      <c r="B47" s="7"/>
      <c r="C47" s="157" t="s">
        <v>61</v>
      </c>
      <c r="D47" s="190" t="s">
        <v>183</v>
      </c>
      <c r="E47" s="159"/>
      <c r="F47" s="163">
        <v>35</v>
      </c>
      <c r="G47" s="164"/>
      <c r="H47" s="164"/>
      <c r="I47" s="162"/>
      <c r="J47" s="159"/>
      <c r="K47" s="163"/>
      <c r="L47" s="164"/>
      <c r="M47" s="164"/>
      <c r="N47" s="164"/>
      <c r="O47" s="165"/>
      <c r="P47" s="163"/>
      <c r="Q47" s="164"/>
      <c r="R47" s="164"/>
      <c r="S47" s="162"/>
      <c r="T47" s="147">
        <f t="shared" si="7"/>
        <v>0</v>
      </c>
      <c r="U47" s="62">
        <f t="shared" si="9"/>
        <v>35</v>
      </c>
      <c r="V47" s="62">
        <f t="shared" si="10"/>
        <v>0</v>
      </c>
      <c r="W47" s="62">
        <f t="shared" si="11"/>
        <v>0</v>
      </c>
      <c r="X47" s="67">
        <f t="shared" si="12"/>
        <v>0</v>
      </c>
    </row>
    <row r="48" spans="1:25" ht="40.5" customHeight="1">
      <c r="A48" s="6"/>
      <c r="B48" s="7"/>
      <c r="C48" s="148" t="s">
        <v>145</v>
      </c>
      <c r="D48" s="139" t="s">
        <v>184</v>
      </c>
      <c r="E48" s="140"/>
      <c r="F48" s="142"/>
      <c r="G48" s="141">
        <v>70</v>
      </c>
      <c r="H48" s="141"/>
      <c r="I48" s="146"/>
      <c r="J48" s="140"/>
      <c r="K48" s="142"/>
      <c r="L48" s="141"/>
      <c r="M48" s="141"/>
      <c r="N48" s="141"/>
      <c r="O48" s="145"/>
      <c r="P48" s="142"/>
      <c r="Q48" s="141"/>
      <c r="R48" s="141"/>
      <c r="S48" s="146"/>
      <c r="T48" s="147">
        <f t="shared" si="7"/>
        <v>0</v>
      </c>
      <c r="U48" s="62">
        <f t="shared" si="9"/>
        <v>0</v>
      </c>
      <c r="V48" s="62">
        <f t="shared" si="10"/>
        <v>70</v>
      </c>
      <c r="W48" s="62">
        <f t="shared" si="11"/>
        <v>0</v>
      </c>
      <c r="X48" s="67">
        <f t="shared" si="12"/>
        <v>0</v>
      </c>
      <c r="Y48" s="191"/>
    </row>
    <row r="49" spans="1:25" ht="40.5" customHeight="1">
      <c r="A49" s="6"/>
      <c r="B49" s="7"/>
      <c r="C49" s="148" t="s">
        <v>62</v>
      </c>
      <c r="D49" s="139" t="s">
        <v>271</v>
      </c>
      <c r="E49" s="140"/>
      <c r="F49" s="142"/>
      <c r="G49" s="141"/>
      <c r="H49" s="141">
        <v>10</v>
      </c>
      <c r="I49" s="146"/>
      <c r="J49" s="140"/>
      <c r="K49" s="142"/>
      <c r="L49" s="141"/>
      <c r="M49" s="141"/>
      <c r="N49" s="141"/>
      <c r="O49" s="145"/>
      <c r="P49" s="142"/>
      <c r="Q49" s="141"/>
      <c r="R49" s="141"/>
      <c r="S49" s="146"/>
      <c r="T49" s="147">
        <f t="shared" si="7"/>
        <v>0</v>
      </c>
      <c r="U49" s="62">
        <f t="shared" si="9"/>
        <v>0</v>
      </c>
      <c r="V49" s="62">
        <f t="shared" si="10"/>
        <v>0</v>
      </c>
      <c r="W49" s="62">
        <f t="shared" si="11"/>
        <v>10</v>
      </c>
      <c r="X49" s="67">
        <f t="shared" si="12"/>
        <v>0</v>
      </c>
      <c r="Y49" s="191"/>
    </row>
    <row r="50" spans="1:25" ht="40.5" customHeight="1">
      <c r="A50" s="6"/>
      <c r="B50" s="7"/>
      <c r="C50" s="277" t="s">
        <v>63</v>
      </c>
      <c r="D50" s="278" t="s">
        <v>272</v>
      </c>
      <c r="E50" s="193"/>
      <c r="F50" s="194"/>
      <c r="G50" s="195"/>
      <c r="H50" s="195"/>
      <c r="I50" s="274">
        <v>215</v>
      </c>
      <c r="J50" s="193"/>
      <c r="K50" s="194"/>
      <c r="L50" s="195"/>
      <c r="M50" s="195"/>
      <c r="N50" s="195"/>
      <c r="O50" s="197"/>
      <c r="P50" s="194"/>
      <c r="Q50" s="195"/>
      <c r="R50" s="195"/>
      <c r="S50" s="196"/>
      <c r="T50" s="147">
        <f t="shared" si="7"/>
        <v>0</v>
      </c>
      <c r="U50" s="62">
        <f t="shared" si="9"/>
        <v>0</v>
      </c>
      <c r="V50" s="62">
        <f t="shared" si="10"/>
        <v>0</v>
      </c>
      <c r="W50" s="62">
        <f t="shared" si="11"/>
        <v>0</v>
      </c>
      <c r="X50" s="67">
        <f t="shared" si="12"/>
        <v>215</v>
      </c>
      <c r="Y50" s="191"/>
    </row>
    <row r="51" spans="1:24" ht="42" customHeight="1">
      <c r="A51" s="6"/>
      <c r="B51" s="7"/>
      <c r="C51" s="192" t="s">
        <v>64</v>
      </c>
      <c r="D51" s="139" t="s">
        <v>185</v>
      </c>
      <c r="E51" s="140">
        <v>50</v>
      </c>
      <c r="F51" s="142"/>
      <c r="G51" s="141"/>
      <c r="H51" s="141"/>
      <c r="I51" s="146"/>
      <c r="J51" s="140"/>
      <c r="K51" s="142"/>
      <c r="L51" s="141"/>
      <c r="M51" s="141"/>
      <c r="N51" s="141"/>
      <c r="O51" s="145"/>
      <c r="P51" s="142"/>
      <c r="Q51" s="141"/>
      <c r="R51" s="141"/>
      <c r="S51" s="146"/>
      <c r="T51" s="147">
        <f t="shared" si="7"/>
        <v>50</v>
      </c>
      <c r="U51" s="62">
        <f t="shared" si="9"/>
        <v>0</v>
      </c>
      <c r="V51" s="62">
        <f t="shared" si="10"/>
        <v>0</v>
      </c>
      <c r="W51" s="62">
        <f t="shared" si="11"/>
        <v>0</v>
      </c>
      <c r="X51" s="67">
        <f t="shared" si="12"/>
        <v>0</v>
      </c>
    </row>
    <row r="52" spans="1:24" ht="39" customHeight="1">
      <c r="A52" s="6"/>
      <c r="B52" s="7"/>
      <c r="C52" s="148" t="s">
        <v>65</v>
      </c>
      <c r="D52" s="139" t="s">
        <v>186</v>
      </c>
      <c r="E52" s="140">
        <v>50</v>
      </c>
      <c r="F52" s="142"/>
      <c r="G52" s="141"/>
      <c r="H52" s="141"/>
      <c r="I52" s="146"/>
      <c r="J52" s="140"/>
      <c r="K52" s="142"/>
      <c r="L52" s="141"/>
      <c r="M52" s="141"/>
      <c r="N52" s="141"/>
      <c r="O52" s="145"/>
      <c r="P52" s="142"/>
      <c r="Q52" s="141"/>
      <c r="R52" s="141"/>
      <c r="S52" s="146"/>
      <c r="T52" s="147">
        <f t="shared" si="7"/>
        <v>50</v>
      </c>
      <c r="U52" s="62">
        <f t="shared" si="9"/>
        <v>0</v>
      </c>
      <c r="V52" s="62">
        <f t="shared" si="10"/>
        <v>0</v>
      </c>
      <c r="W52" s="62">
        <f t="shared" si="11"/>
        <v>0</v>
      </c>
      <c r="X52" s="67">
        <f t="shared" si="12"/>
        <v>0</v>
      </c>
    </row>
    <row r="53" spans="1:24" ht="39" customHeight="1">
      <c r="A53" s="6"/>
      <c r="B53" s="7"/>
      <c r="C53" s="168" t="s">
        <v>66</v>
      </c>
      <c r="D53" s="169" t="s">
        <v>265</v>
      </c>
      <c r="E53" s="170">
        <v>12</v>
      </c>
      <c r="F53" s="171"/>
      <c r="G53" s="172"/>
      <c r="H53" s="172"/>
      <c r="I53" s="173"/>
      <c r="J53" s="170"/>
      <c r="K53" s="171"/>
      <c r="L53" s="172"/>
      <c r="M53" s="172"/>
      <c r="N53" s="172"/>
      <c r="O53" s="176"/>
      <c r="P53" s="171"/>
      <c r="Q53" s="172"/>
      <c r="R53" s="172"/>
      <c r="S53" s="173"/>
      <c r="T53" s="147">
        <f t="shared" si="7"/>
        <v>12</v>
      </c>
      <c r="U53" s="62">
        <f t="shared" si="9"/>
        <v>0</v>
      </c>
      <c r="V53" s="62">
        <f t="shared" si="10"/>
        <v>0</v>
      </c>
      <c r="W53" s="62">
        <f t="shared" si="11"/>
        <v>0</v>
      </c>
      <c r="X53" s="67">
        <f t="shared" si="12"/>
        <v>0</v>
      </c>
    </row>
    <row r="54" spans="1:24" ht="33" customHeight="1">
      <c r="A54" s="6"/>
      <c r="B54" s="7"/>
      <c r="C54" s="168" t="s">
        <v>67</v>
      </c>
      <c r="D54" s="169" t="s">
        <v>187</v>
      </c>
      <c r="E54" s="170"/>
      <c r="F54" s="171"/>
      <c r="G54" s="172">
        <v>10</v>
      </c>
      <c r="H54" s="172"/>
      <c r="I54" s="173">
        <v>10</v>
      </c>
      <c r="J54" s="170"/>
      <c r="K54" s="171"/>
      <c r="L54" s="172"/>
      <c r="M54" s="172"/>
      <c r="N54" s="172"/>
      <c r="O54" s="176"/>
      <c r="P54" s="171"/>
      <c r="Q54" s="172"/>
      <c r="R54" s="172"/>
      <c r="S54" s="173"/>
      <c r="T54" s="147">
        <f t="shared" si="7"/>
        <v>0</v>
      </c>
      <c r="U54" s="62">
        <f t="shared" si="9"/>
        <v>0</v>
      </c>
      <c r="V54" s="62">
        <f t="shared" si="10"/>
        <v>10</v>
      </c>
      <c r="W54" s="62">
        <f t="shared" si="11"/>
        <v>0</v>
      </c>
      <c r="X54" s="67">
        <f t="shared" si="12"/>
        <v>10</v>
      </c>
    </row>
    <row r="55" spans="1:24" ht="35.25" customHeight="1">
      <c r="A55" s="6"/>
      <c r="B55" s="7"/>
      <c r="C55" s="148" t="s">
        <v>68</v>
      </c>
      <c r="D55" s="139" t="s">
        <v>364</v>
      </c>
      <c r="E55" s="140"/>
      <c r="F55" s="142">
        <v>10</v>
      </c>
      <c r="G55" s="141">
        <v>10</v>
      </c>
      <c r="H55" s="141">
        <v>10</v>
      </c>
      <c r="I55" s="146"/>
      <c r="J55" s="140"/>
      <c r="K55" s="142"/>
      <c r="L55" s="141"/>
      <c r="M55" s="141"/>
      <c r="N55" s="141"/>
      <c r="O55" s="145"/>
      <c r="P55" s="142"/>
      <c r="Q55" s="141"/>
      <c r="R55" s="141"/>
      <c r="S55" s="146"/>
      <c r="T55" s="147">
        <f t="shared" si="7"/>
        <v>0</v>
      </c>
      <c r="U55" s="62">
        <f t="shared" si="9"/>
        <v>10</v>
      </c>
      <c r="V55" s="62">
        <f t="shared" si="10"/>
        <v>10</v>
      </c>
      <c r="W55" s="62">
        <f t="shared" si="11"/>
        <v>10</v>
      </c>
      <c r="X55" s="67">
        <f t="shared" si="12"/>
        <v>0</v>
      </c>
    </row>
    <row r="56" spans="1:24" ht="31.5" customHeight="1">
      <c r="A56" s="6"/>
      <c r="B56" s="7"/>
      <c r="C56" s="148" t="s">
        <v>69</v>
      </c>
      <c r="D56" s="139" t="s">
        <v>365</v>
      </c>
      <c r="E56" s="140"/>
      <c r="F56" s="142">
        <v>10</v>
      </c>
      <c r="G56" s="141">
        <v>10</v>
      </c>
      <c r="H56" s="141">
        <v>10</v>
      </c>
      <c r="I56" s="146"/>
      <c r="J56" s="154"/>
      <c r="K56" s="142"/>
      <c r="L56" s="141"/>
      <c r="M56" s="141"/>
      <c r="N56" s="141"/>
      <c r="O56" s="145"/>
      <c r="P56" s="142"/>
      <c r="Q56" s="141"/>
      <c r="R56" s="141"/>
      <c r="S56" s="146"/>
      <c r="T56" s="147">
        <f aca="true" t="shared" si="13" ref="T56:T120">E56+J56+O56</f>
        <v>0</v>
      </c>
      <c r="U56" s="62">
        <f aca="true" t="shared" si="14" ref="U56:U120">SUM(F56+K56+P56)</f>
        <v>10</v>
      </c>
      <c r="V56" s="62">
        <f aca="true" t="shared" si="15" ref="V56:V120">G56+L56+Q56</f>
        <v>10</v>
      </c>
      <c r="W56" s="62">
        <f aca="true" t="shared" si="16" ref="W56:W120">H56+M56+R56</f>
        <v>10</v>
      </c>
      <c r="X56" s="67">
        <f aca="true" t="shared" si="17" ref="X56:X120">I56+N56+S56</f>
        <v>0</v>
      </c>
    </row>
    <row r="57" spans="1:24" ht="41.25" customHeight="1">
      <c r="A57" s="6"/>
      <c r="B57" s="7"/>
      <c r="C57" s="148" t="s">
        <v>70</v>
      </c>
      <c r="D57" s="139" t="s">
        <v>203</v>
      </c>
      <c r="E57" s="140"/>
      <c r="F57" s="142"/>
      <c r="G57" s="141"/>
      <c r="H57" s="141"/>
      <c r="I57" s="146"/>
      <c r="J57" s="198">
        <v>125</v>
      </c>
      <c r="K57" s="142"/>
      <c r="L57" s="141"/>
      <c r="M57" s="141"/>
      <c r="N57" s="141"/>
      <c r="O57" s="145"/>
      <c r="P57" s="142"/>
      <c r="Q57" s="141"/>
      <c r="R57" s="141"/>
      <c r="S57" s="146"/>
      <c r="T57" s="147">
        <f t="shared" si="13"/>
        <v>125</v>
      </c>
      <c r="U57" s="62">
        <f t="shared" si="14"/>
        <v>0</v>
      </c>
      <c r="V57" s="62">
        <f t="shared" si="15"/>
        <v>0</v>
      </c>
      <c r="W57" s="62">
        <f t="shared" si="16"/>
        <v>0</v>
      </c>
      <c r="X57" s="67">
        <f t="shared" si="17"/>
        <v>0</v>
      </c>
    </row>
    <row r="58" spans="1:24" ht="35.25" customHeight="1">
      <c r="A58" s="6"/>
      <c r="B58" s="7"/>
      <c r="C58" s="148" t="s">
        <v>71</v>
      </c>
      <c r="D58" s="139" t="s">
        <v>386</v>
      </c>
      <c r="E58" s="140"/>
      <c r="F58" s="142"/>
      <c r="G58" s="141"/>
      <c r="H58" s="141"/>
      <c r="I58" s="146"/>
      <c r="J58" s="198">
        <v>140</v>
      </c>
      <c r="K58" s="142"/>
      <c r="L58" s="141"/>
      <c r="M58" s="141"/>
      <c r="N58" s="141"/>
      <c r="O58" s="145"/>
      <c r="P58" s="142"/>
      <c r="Q58" s="141"/>
      <c r="R58" s="141"/>
      <c r="S58" s="146"/>
      <c r="T58" s="147">
        <f t="shared" si="13"/>
        <v>140</v>
      </c>
      <c r="U58" s="62">
        <f t="shared" si="14"/>
        <v>0</v>
      </c>
      <c r="V58" s="62">
        <f t="shared" si="15"/>
        <v>0</v>
      </c>
      <c r="W58" s="62">
        <f t="shared" si="16"/>
        <v>0</v>
      </c>
      <c r="X58" s="67">
        <f t="shared" si="17"/>
        <v>0</v>
      </c>
    </row>
    <row r="59" spans="1:24" ht="29.25" customHeight="1">
      <c r="A59" s="6"/>
      <c r="B59" s="7"/>
      <c r="C59" s="148" t="s">
        <v>72</v>
      </c>
      <c r="D59" s="139" t="s">
        <v>204</v>
      </c>
      <c r="E59" s="140"/>
      <c r="F59" s="142"/>
      <c r="G59" s="141"/>
      <c r="H59" s="141"/>
      <c r="I59" s="146"/>
      <c r="J59" s="198">
        <v>75</v>
      </c>
      <c r="K59" s="142"/>
      <c r="L59" s="141"/>
      <c r="M59" s="141"/>
      <c r="N59" s="141"/>
      <c r="O59" s="145"/>
      <c r="P59" s="142"/>
      <c r="Q59" s="141"/>
      <c r="R59" s="141"/>
      <c r="S59" s="146"/>
      <c r="T59" s="147">
        <f t="shared" si="13"/>
        <v>75</v>
      </c>
      <c r="U59" s="62">
        <f t="shared" si="14"/>
        <v>0</v>
      </c>
      <c r="V59" s="62">
        <f t="shared" si="15"/>
        <v>0</v>
      </c>
      <c r="W59" s="62">
        <f t="shared" si="16"/>
        <v>0</v>
      </c>
      <c r="X59" s="67">
        <f t="shared" si="17"/>
        <v>0</v>
      </c>
    </row>
    <row r="60" spans="1:24" ht="37.5" customHeight="1">
      <c r="A60" s="6"/>
      <c r="B60" s="7"/>
      <c r="C60" s="148" t="s">
        <v>73</v>
      </c>
      <c r="D60" s="139" t="s">
        <v>205</v>
      </c>
      <c r="E60" s="140"/>
      <c r="F60" s="142"/>
      <c r="G60" s="141"/>
      <c r="H60" s="141"/>
      <c r="I60" s="146"/>
      <c r="J60" s="198">
        <v>25</v>
      </c>
      <c r="K60" s="142"/>
      <c r="L60" s="141"/>
      <c r="M60" s="141"/>
      <c r="N60" s="141"/>
      <c r="O60" s="145"/>
      <c r="P60" s="142"/>
      <c r="Q60" s="141"/>
      <c r="R60" s="141"/>
      <c r="S60" s="146"/>
      <c r="T60" s="147">
        <f t="shared" si="13"/>
        <v>25</v>
      </c>
      <c r="U60" s="62">
        <f t="shared" si="14"/>
        <v>0</v>
      </c>
      <c r="V60" s="62">
        <f t="shared" si="15"/>
        <v>0</v>
      </c>
      <c r="W60" s="62">
        <f t="shared" si="16"/>
        <v>0</v>
      </c>
      <c r="X60" s="67">
        <f t="shared" si="17"/>
        <v>0</v>
      </c>
    </row>
    <row r="61" spans="1:24" ht="40.5" customHeight="1">
      <c r="A61" s="6"/>
      <c r="B61" s="7"/>
      <c r="C61" s="148" t="s">
        <v>74</v>
      </c>
      <c r="D61" s="139" t="s">
        <v>206</v>
      </c>
      <c r="E61" s="140"/>
      <c r="F61" s="142"/>
      <c r="G61" s="141"/>
      <c r="H61" s="141"/>
      <c r="I61" s="146"/>
      <c r="J61" s="198">
        <v>35</v>
      </c>
      <c r="K61" s="142"/>
      <c r="L61" s="141"/>
      <c r="M61" s="141"/>
      <c r="N61" s="141"/>
      <c r="O61" s="145"/>
      <c r="P61" s="142"/>
      <c r="Q61" s="141"/>
      <c r="R61" s="141"/>
      <c r="S61" s="146"/>
      <c r="T61" s="147">
        <f t="shared" si="13"/>
        <v>35</v>
      </c>
      <c r="U61" s="62">
        <f t="shared" si="14"/>
        <v>0</v>
      </c>
      <c r="V61" s="62">
        <f t="shared" si="15"/>
        <v>0</v>
      </c>
      <c r="W61" s="62">
        <f t="shared" si="16"/>
        <v>0</v>
      </c>
      <c r="X61" s="67">
        <f t="shared" si="17"/>
        <v>0</v>
      </c>
    </row>
    <row r="62" spans="1:24" ht="39.75" customHeight="1">
      <c r="A62" s="6"/>
      <c r="B62" s="7"/>
      <c r="C62" s="148" t="s">
        <v>75</v>
      </c>
      <c r="D62" s="139" t="s">
        <v>207</v>
      </c>
      <c r="E62" s="140"/>
      <c r="F62" s="142"/>
      <c r="G62" s="141"/>
      <c r="H62" s="141"/>
      <c r="I62" s="146"/>
      <c r="J62" s="198">
        <v>25</v>
      </c>
      <c r="K62" s="142"/>
      <c r="L62" s="141"/>
      <c r="M62" s="141"/>
      <c r="N62" s="141"/>
      <c r="O62" s="145"/>
      <c r="P62" s="142"/>
      <c r="Q62" s="141"/>
      <c r="R62" s="141"/>
      <c r="S62" s="146"/>
      <c r="T62" s="147">
        <f t="shared" si="13"/>
        <v>25</v>
      </c>
      <c r="U62" s="62">
        <f t="shared" si="14"/>
        <v>0</v>
      </c>
      <c r="V62" s="62">
        <f t="shared" si="15"/>
        <v>0</v>
      </c>
      <c r="W62" s="62">
        <f t="shared" si="16"/>
        <v>0</v>
      </c>
      <c r="X62" s="67">
        <f t="shared" si="17"/>
        <v>0</v>
      </c>
    </row>
    <row r="63" spans="1:24" ht="40.5" customHeight="1">
      <c r="A63" s="6"/>
      <c r="B63" s="7"/>
      <c r="C63" s="148" t="s">
        <v>76</v>
      </c>
      <c r="D63" s="139" t="s">
        <v>208</v>
      </c>
      <c r="E63" s="140"/>
      <c r="F63" s="142"/>
      <c r="G63" s="141"/>
      <c r="H63" s="141"/>
      <c r="I63" s="146"/>
      <c r="J63" s="198">
        <v>40</v>
      </c>
      <c r="K63" s="142"/>
      <c r="L63" s="141"/>
      <c r="M63" s="141"/>
      <c r="N63" s="141"/>
      <c r="O63" s="145"/>
      <c r="P63" s="142"/>
      <c r="Q63" s="141"/>
      <c r="R63" s="141"/>
      <c r="S63" s="146"/>
      <c r="T63" s="147">
        <f t="shared" si="13"/>
        <v>40</v>
      </c>
      <c r="U63" s="62">
        <f t="shared" si="14"/>
        <v>0</v>
      </c>
      <c r="V63" s="62">
        <f t="shared" si="15"/>
        <v>0</v>
      </c>
      <c r="W63" s="62">
        <f t="shared" si="16"/>
        <v>0</v>
      </c>
      <c r="X63" s="67">
        <f t="shared" si="17"/>
        <v>0</v>
      </c>
    </row>
    <row r="64" spans="1:24" ht="36.75" customHeight="1">
      <c r="A64" s="6"/>
      <c r="B64" s="7"/>
      <c r="C64" s="148" t="s">
        <v>77</v>
      </c>
      <c r="D64" s="139" t="s">
        <v>209</v>
      </c>
      <c r="E64" s="140"/>
      <c r="F64" s="142"/>
      <c r="G64" s="141"/>
      <c r="H64" s="141"/>
      <c r="I64" s="146"/>
      <c r="J64" s="198">
        <v>50</v>
      </c>
      <c r="K64" s="142"/>
      <c r="L64" s="141"/>
      <c r="M64" s="141"/>
      <c r="N64" s="141"/>
      <c r="O64" s="145"/>
      <c r="P64" s="142"/>
      <c r="Q64" s="141"/>
      <c r="R64" s="141"/>
      <c r="S64" s="146"/>
      <c r="T64" s="147">
        <f t="shared" si="13"/>
        <v>50</v>
      </c>
      <c r="U64" s="62">
        <f t="shared" si="14"/>
        <v>0</v>
      </c>
      <c r="V64" s="62">
        <f t="shared" si="15"/>
        <v>0</v>
      </c>
      <c r="W64" s="62">
        <f t="shared" si="16"/>
        <v>0</v>
      </c>
      <c r="X64" s="67">
        <f t="shared" si="17"/>
        <v>0</v>
      </c>
    </row>
    <row r="65" spans="1:24" ht="34.5" customHeight="1">
      <c r="A65" s="6"/>
      <c r="B65" s="7"/>
      <c r="C65" s="148" t="s">
        <v>78</v>
      </c>
      <c r="D65" s="139" t="s">
        <v>210</v>
      </c>
      <c r="E65" s="140"/>
      <c r="F65" s="142"/>
      <c r="G65" s="141"/>
      <c r="H65" s="141"/>
      <c r="I65" s="146"/>
      <c r="J65" s="198">
        <v>75</v>
      </c>
      <c r="K65" s="142"/>
      <c r="L65" s="141"/>
      <c r="M65" s="141"/>
      <c r="N65" s="141"/>
      <c r="O65" s="145"/>
      <c r="P65" s="142"/>
      <c r="Q65" s="141"/>
      <c r="R65" s="141"/>
      <c r="S65" s="146"/>
      <c r="T65" s="147">
        <f t="shared" si="13"/>
        <v>75</v>
      </c>
      <c r="U65" s="62">
        <f t="shared" si="14"/>
        <v>0</v>
      </c>
      <c r="V65" s="62">
        <f t="shared" si="15"/>
        <v>0</v>
      </c>
      <c r="W65" s="62">
        <f t="shared" si="16"/>
        <v>0</v>
      </c>
      <c r="X65" s="67">
        <f t="shared" si="17"/>
        <v>0</v>
      </c>
    </row>
    <row r="66" spans="1:24" ht="51" customHeight="1">
      <c r="A66" s="6"/>
      <c r="B66" s="7"/>
      <c r="C66" s="148" t="s">
        <v>105</v>
      </c>
      <c r="D66" s="139" t="s">
        <v>385</v>
      </c>
      <c r="E66" s="140"/>
      <c r="F66" s="142"/>
      <c r="G66" s="141"/>
      <c r="H66" s="141"/>
      <c r="I66" s="146"/>
      <c r="J66" s="198">
        <v>235</v>
      </c>
      <c r="K66" s="142"/>
      <c r="L66" s="141"/>
      <c r="M66" s="141"/>
      <c r="N66" s="141"/>
      <c r="O66" s="145"/>
      <c r="P66" s="142"/>
      <c r="Q66" s="141"/>
      <c r="R66" s="141"/>
      <c r="S66" s="146"/>
      <c r="T66" s="147">
        <f t="shared" si="13"/>
        <v>235</v>
      </c>
      <c r="U66" s="62">
        <f t="shared" si="14"/>
        <v>0</v>
      </c>
      <c r="V66" s="62">
        <f t="shared" si="15"/>
        <v>0</v>
      </c>
      <c r="W66" s="62">
        <f t="shared" si="16"/>
        <v>0</v>
      </c>
      <c r="X66" s="67">
        <f t="shared" si="17"/>
        <v>0</v>
      </c>
    </row>
    <row r="67" spans="1:24" ht="32.25" customHeight="1">
      <c r="A67" s="6"/>
      <c r="B67" s="7"/>
      <c r="C67" s="148" t="s">
        <v>106</v>
      </c>
      <c r="D67" s="139" t="s">
        <v>212</v>
      </c>
      <c r="E67" s="140"/>
      <c r="F67" s="142"/>
      <c r="G67" s="141"/>
      <c r="H67" s="141"/>
      <c r="I67" s="146"/>
      <c r="J67" s="198">
        <v>80</v>
      </c>
      <c r="K67" s="142"/>
      <c r="L67" s="141"/>
      <c r="M67" s="141"/>
      <c r="N67" s="141"/>
      <c r="O67" s="145"/>
      <c r="P67" s="142"/>
      <c r="Q67" s="141"/>
      <c r="R67" s="141"/>
      <c r="S67" s="146"/>
      <c r="T67" s="147">
        <f t="shared" si="13"/>
        <v>80</v>
      </c>
      <c r="U67" s="62">
        <f t="shared" si="14"/>
        <v>0</v>
      </c>
      <c r="V67" s="62">
        <f t="shared" si="15"/>
        <v>0</v>
      </c>
      <c r="W67" s="62">
        <f t="shared" si="16"/>
        <v>0</v>
      </c>
      <c r="X67" s="67">
        <f t="shared" si="17"/>
        <v>0</v>
      </c>
    </row>
    <row r="68" spans="1:24" ht="38.25" customHeight="1">
      <c r="A68" s="6"/>
      <c r="B68" s="7"/>
      <c r="C68" s="148" t="s">
        <v>107</v>
      </c>
      <c r="D68" s="139" t="s">
        <v>213</v>
      </c>
      <c r="E68" s="140"/>
      <c r="F68" s="142"/>
      <c r="G68" s="141"/>
      <c r="H68" s="141"/>
      <c r="I68" s="146"/>
      <c r="J68" s="198">
        <v>195</v>
      </c>
      <c r="K68" s="142"/>
      <c r="L68" s="141"/>
      <c r="M68" s="141"/>
      <c r="N68" s="141"/>
      <c r="O68" s="145"/>
      <c r="P68" s="142"/>
      <c r="Q68" s="141"/>
      <c r="R68" s="141"/>
      <c r="S68" s="146"/>
      <c r="T68" s="147">
        <f t="shared" si="13"/>
        <v>195</v>
      </c>
      <c r="U68" s="62">
        <f t="shared" si="14"/>
        <v>0</v>
      </c>
      <c r="V68" s="62">
        <f t="shared" si="15"/>
        <v>0</v>
      </c>
      <c r="W68" s="62">
        <f t="shared" si="16"/>
        <v>0</v>
      </c>
      <c r="X68" s="67">
        <f t="shared" si="17"/>
        <v>0</v>
      </c>
    </row>
    <row r="69" spans="1:24" ht="36.75" customHeight="1">
      <c r="A69" s="6"/>
      <c r="B69" s="7"/>
      <c r="C69" s="148" t="s">
        <v>108</v>
      </c>
      <c r="D69" s="139" t="s">
        <v>220</v>
      </c>
      <c r="E69" s="154"/>
      <c r="F69" s="152"/>
      <c r="G69" s="153"/>
      <c r="H69" s="153"/>
      <c r="I69" s="155"/>
      <c r="J69" s="154">
        <v>95</v>
      </c>
      <c r="K69" s="152"/>
      <c r="L69" s="153"/>
      <c r="M69" s="153"/>
      <c r="N69" s="153"/>
      <c r="O69" s="199"/>
      <c r="P69" s="152"/>
      <c r="Q69" s="153"/>
      <c r="R69" s="153"/>
      <c r="S69" s="155"/>
      <c r="T69" s="147">
        <f t="shared" si="13"/>
        <v>95</v>
      </c>
      <c r="U69" s="62">
        <f t="shared" si="14"/>
        <v>0</v>
      </c>
      <c r="V69" s="62">
        <f t="shared" si="15"/>
        <v>0</v>
      </c>
      <c r="W69" s="62">
        <f t="shared" si="16"/>
        <v>0</v>
      </c>
      <c r="X69" s="67">
        <f t="shared" si="17"/>
        <v>0</v>
      </c>
    </row>
    <row r="70" spans="1:24" ht="27.75" customHeight="1">
      <c r="A70" s="6"/>
      <c r="B70" s="7"/>
      <c r="C70" s="148" t="s">
        <v>109</v>
      </c>
      <c r="D70" s="190" t="s">
        <v>215</v>
      </c>
      <c r="E70" s="154"/>
      <c r="F70" s="152"/>
      <c r="G70" s="153"/>
      <c r="H70" s="153"/>
      <c r="I70" s="155"/>
      <c r="J70" s="154">
        <v>155</v>
      </c>
      <c r="K70" s="152"/>
      <c r="L70" s="153"/>
      <c r="M70" s="153"/>
      <c r="N70" s="153"/>
      <c r="O70" s="199"/>
      <c r="P70" s="152"/>
      <c r="Q70" s="153"/>
      <c r="R70" s="153"/>
      <c r="S70" s="155"/>
      <c r="T70" s="147">
        <f t="shared" si="13"/>
        <v>155</v>
      </c>
      <c r="U70" s="62">
        <f t="shared" si="14"/>
        <v>0</v>
      </c>
      <c r="V70" s="62">
        <f t="shared" si="15"/>
        <v>0</v>
      </c>
      <c r="W70" s="62">
        <f t="shared" si="16"/>
        <v>0</v>
      </c>
      <c r="X70" s="67">
        <f t="shared" si="17"/>
        <v>0</v>
      </c>
    </row>
    <row r="71" spans="1:24" ht="22.5" customHeight="1">
      <c r="A71" s="6"/>
      <c r="B71" s="7"/>
      <c r="C71" s="148" t="s">
        <v>110</v>
      </c>
      <c r="D71" s="151" t="s">
        <v>216</v>
      </c>
      <c r="E71" s="154"/>
      <c r="F71" s="152"/>
      <c r="G71" s="153"/>
      <c r="H71" s="153"/>
      <c r="I71" s="155"/>
      <c r="J71" s="154">
        <v>170</v>
      </c>
      <c r="K71" s="152"/>
      <c r="L71" s="153"/>
      <c r="M71" s="153"/>
      <c r="N71" s="153"/>
      <c r="O71" s="199"/>
      <c r="P71" s="152"/>
      <c r="Q71" s="153"/>
      <c r="R71" s="153"/>
      <c r="S71" s="155"/>
      <c r="T71" s="147">
        <f t="shared" si="13"/>
        <v>170</v>
      </c>
      <c r="U71" s="62">
        <f t="shared" si="14"/>
        <v>0</v>
      </c>
      <c r="V71" s="62">
        <f t="shared" si="15"/>
        <v>0</v>
      </c>
      <c r="W71" s="62">
        <f t="shared" si="16"/>
        <v>0</v>
      </c>
      <c r="X71" s="67">
        <f t="shared" si="17"/>
        <v>0</v>
      </c>
    </row>
    <row r="72" spans="1:24" ht="38.25" customHeight="1">
      <c r="A72" s="6"/>
      <c r="B72" s="7"/>
      <c r="C72" s="148" t="s">
        <v>111</v>
      </c>
      <c r="D72" s="151" t="s">
        <v>217</v>
      </c>
      <c r="E72" s="154"/>
      <c r="F72" s="152"/>
      <c r="G72" s="153"/>
      <c r="H72" s="153"/>
      <c r="I72" s="155"/>
      <c r="J72" s="154">
        <v>125</v>
      </c>
      <c r="K72" s="152"/>
      <c r="L72" s="153"/>
      <c r="M72" s="153"/>
      <c r="N72" s="153"/>
      <c r="O72" s="199"/>
      <c r="P72" s="152"/>
      <c r="Q72" s="153"/>
      <c r="R72" s="153"/>
      <c r="S72" s="155"/>
      <c r="T72" s="147">
        <f t="shared" si="13"/>
        <v>125</v>
      </c>
      <c r="U72" s="62">
        <f t="shared" si="14"/>
        <v>0</v>
      </c>
      <c r="V72" s="62">
        <f t="shared" si="15"/>
        <v>0</v>
      </c>
      <c r="W72" s="62">
        <f t="shared" si="16"/>
        <v>0</v>
      </c>
      <c r="X72" s="67">
        <f t="shared" si="17"/>
        <v>0</v>
      </c>
    </row>
    <row r="73" spans="1:24" ht="44.25" customHeight="1">
      <c r="A73" s="6"/>
      <c r="B73" s="7"/>
      <c r="C73" s="148" t="s">
        <v>112</v>
      </c>
      <c r="D73" s="151" t="s">
        <v>211</v>
      </c>
      <c r="E73" s="154"/>
      <c r="F73" s="152"/>
      <c r="G73" s="153"/>
      <c r="H73" s="153"/>
      <c r="I73" s="155"/>
      <c r="J73" s="154">
        <v>90</v>
      </c>
      <c r="K73" s="152"/>
      <c r="L73" s="153"/>
      <c r="M73" s="153"/>
      <c r="N73" s="153"/>
      <c r="O73" s="199"/>
      <c r="P73" s="152"/>
      <c r="Q73" s="153"/>
      <c r="R73" s="153"/>
      <c r="S73" s="155"/>
      <c r="T73" s="147">
        <f t="shared" si="13"/>
        <v>90</v>
      </c>
      <c r="U73" s="62">
        <f t="shared" si="14"/>
        <v>0</v>
      </c>
      <c r="V73" s="62">
        <f t="shared" si="15"/>
        <v>0</v>
      </c>
      <c r="W73" s="62">
        <f t="shared" si="16"/>
        <v>0</v>
      </c>
      <c r="X73" s="67">
        <f t="shared" si="17"/>
        <v>0</v>
      </c>
    </row>
    <row r="74" spans="1:24" ht="39" customHeight="1">
      <c r="A74" s="6"/>
      <c r="B74" s="7"/>
      <c r="C74" s="148" t="s">
        <v>146</v>
      </c>
      <c r="D74" s="151" t="s">
        <v>218</v>
      </c>
      <c r="E74" s="154"/>
      <c r="F74" s="152"/>
      <c r="G74" s="153"/>
      <c r="H74" s="153"/>
      <c r="I74" s="155"/>
      <c r="J74" s="154">
        <v>105</v>
      </c>
      <c r="K74" s="152"/>
      <c r="L74" s="153"/>
      <c r="M74" s="153"/>
      <c r="N74" s="153"/>
      <c r="O74" s="199"/>
      <c r="P74" s="152"/>
      <c r="Q74" s="153"/>
      <c r="R74" s="153"/>
      <c r="S74" s="155"/>
      <c r="T74" s="147">
        <f t="shared" si="13"/>
        <v>105</v>
      </c>
      <c r="U74" s="62">
        <f t="shared" si="14"/>
        <v>0</v>
      </c>
      <c r="V74" s="62">
        <f t="shared" si="15"/>
        <v>0</v>
      </c>
      <c r="W74" s="62">
        <f t="shared" si="16"/>
        <v>0</v>
      </c>
      <c r="X74" s="67">
        <f t="shared" si="17"/>
        <v>0</v>
      </c>
    </row>
    <row r="75" spans="1:24" ht="32.25" customHeight="1">
      <c r="A75" s="6"/>
      <c r="B75" s="7"/>
      <c r="C75" s="148" t="s">
        <v>147</v>
      </c>
      <c r="D75" s="200" t="s">
        <v>219</v>
      </c>
      <c r="E75" s="154"/>
      <c r="F75" s="152"/>
      <c r="G75" s="153"/>
      <c r="H75" s="153"/>
      <c r="I75" s="155"/>
      <c r="J75" s="154">
        <v>100</v>
      </c>
      <c r="K75" s="152"/>
      <c r="L75" s="153"/>
      <c r="M75" s="153"/>
      <c r="N75" s="153"/>
      <c r="O75" s="199"/>
      <c r="P75" s="152"/>
      <c r="Q75" s="153"/>
      <c r="R75" s="153"/>
      <c r="S75" s="155"/>
      <c r="T75" s="147">
        <f t="shared" si="13"/>
        <v>100</v>
      </c>
      <c r="U75" s="62">
        <f t="shared" si="14"/>
        <v>0</v>
      </c>
      <c r="V75" s="62">
        <f t="shared" si="15"/>
        <v>0</v>
      </c>
      <c r="W75" s="62">
        <f t="shared" si="16"/>
        <v>0</v>
      </c>
      <c r="X75" s="67">
        <f t="shared" si="17"/>
        <v>0</v>
      </c>
    </row>
    <row r="76" spans="1:24" ht="32.25" customHeight="1">
      <c r="A76" s="6"/>
      <c r="B76" s="7"/>
      <c r="C76" s="148" t="s">
        <v>148</v>
      </c>
      <c r="D76" s="151" t="s">
        <v>391</v>
      </c>
      <c r="E76" s="154"/>
      <c r="F76" s="152"/>
      <c r="G76" s="153"/>
      <c r="H76" s="153"/>
      <c r="I76" s="155"/>
      <c r="J76" s="154">
        <v>15</v>
      </c>
      <c r="K76" s="152"/>
      <c r="L76" s="153"/>
      <c r="M76" s="153"/>
      <c r="N76" s="153"/>
      <c r="O76" s="199"/>
      <c r="P76" s="152"/>
      <c r="Q76" s="153"/>
      <c r="R76" s="153"/>
      <c r="S76" s="155"/>
      <c r="T76" s="147">
        <f t="shared" si="13"/>
        <v>15</v>
      </c>
      <c r="U76" s="62"/>
      <c r="V76" s="62"/>
      <c r="W76" s="62"/>
      <c r="X76" s="67"/>
    </row>
    <row r="77" spans="1:24" ht="36" customHeight="1">
      <c r="A77" s="6"/>
      <c r="B77" s="7"/>
      <c r="C77" s="148" t="s">
        <v>79</v>
      </c>
      <c r="D77" s="151" t="s">
        <v>214</v>
      </c>
      <c r="E77" s="154"/>
      <c r="F77" s="152"/>
      <c r="G77" s="153"/>
      <c r="H77" s="153"/>
      <c r="I77" s="155"/>
      <c r="J77" s="154"/>
      <c r="K77" s="152">
        <v>55</v>
      </c>
      <c r="L77" s="153"/>
      <c r="M77" s="153"/>
      <c r="N77" s="153"/>
      <c r="O77" s="199"/>
      <c r="P77" s="152"/>
      <c r="Q77" s="153"/>
      <c r="R77" s="153"/>
      <c r="S77" s="155"/>
      <c r="T77" s="147"/>
      <c r="U77" s="62">
        <f t="shared" si="14"/>
        <v>55</v>
      </c>
      <c r="V77" s="62"/>
      <c r="W77" s="62"/>
      <c r="X77" s="67"/>
    </row>
    <row r="78" spans="1:24" ht="46.5" customHeight="1">
      <c r="A78" s="6"/>
      <c r="B78" s="7"/>
      <c r="C78" s="148" t="s">
        <v>80</v>
      </c>
      <c r="D78" s="151" t="s">
        <v>221</v>
      </c>
      <c r="E78" s="154"/>
      <c r="F78" s="152"/>
      <c r="G78" s="153"/>
      <c r="H78" s="153"/>
      <c r="I78" s="155"/>
      <c r="J78" s="154"/>
      <c r="K78" s="152">
        <v>160</v>
      </c>
      <c r="L78" s="153"/>
      <c r="M78" s="153"/>
      <c r="N78" s="153"/>
      <c r="O78" s="199"/>
      <c r="P78" s="152"/>
      <c r="Q78" s="153"/>
      <c r="R78" s="153"/>
      <c r="S78" s="155"/>
      <c r="T78" s="147">
        <f t="shared" si="13"/>
        <v>0</v>
      </c>
      <c r="U78" s="62">
        <f t="shared" si="14"/>
        <v>160</v>
      </c>
      <c r="V78" s="62">
        <f t="shared" si="15"/>
        <v>0</v>
      </c>
      <c r="W78" s="62">
        <f t="shared" si="16"/>
        <v>0</v>
      </c>
      <c r="X78" s="67">
        <f t="shared" si="17"/>
        <v>0</v>
      </c>
    </row>
    <row r="79" spans="1:24" ht="51.75" customHeight="1">
      <c r="A79" s="6"/>
      <c r="B79" s="7"/>
      <c r="C79" s="148" t="s">
        <v>81</v>
      </c>
      <c r="D79" s="151" t="s">
        <v>222</v>
      </c>
      <c r="E79" s="154"/>
      <c r="F79" s="152"/>
      <c r="G79" s="153"/>
      <c r="H79" s="153"/>
      <c r="I79" s="155"/>
      <c r="J79" s="154"/>
      <c r="K79" s="152">
        <v>175</v>
      </c>
      <c r="L79" s="153"/>
      <c r="M79" s="153"/>
      <c r="N79" s="153"/>
      <c r="O79" s="199"/>
      <c r="P79" s="152"/>
      <c r="Q79" s="153"/>
      <c r="R79" s="153"/>
      <c r="S79" s="155"/>
      <c r="T79" s="147">
        <f t="shared" si="13"/>
        <v>0</v>
      </c>
      <c r="U79" s="62">
        <f t="shared" si="14"/>
        <v>175</v>
      </c>
      <c r="V79" s="62">
        <f t="shared" si="15"/>
        <v>0</v>
      </c>
      <c r="W79" s="62">
        <f t="shared" si="16"/>
        <v>0</v>
      </c>
      <c r="X79" s="67">
        <f t="shared" si="17"/>
        <v>0</v>
      </c>
    </row>
    <row r="80" spans="1:24" ht="33" customHeight="1">
      <c r="A80" s="6"/>
      <c r="B80" s="7"/>
      <c r="C80" s="148" t="s">
        <v>82</v>
      </c>
      <c r="D80" s="167" t="s">
        <v>223</v>
      </c>
      <c r="E80" s="154"/>
      <c r="F80" s="152"/>
      <c r="G80" s="153"/>
      <c r="H80" s="153"/>
      <c r="I80" s="155"/>
      <c r="J80" s="201"/>
      <c r="K80" s="152">
        <v>105</v>
      </c>
      <c r="L80" s="153"/>
      <c r="M80" s="153"/>
      <c r="N80" s="153"/>
      <c r="O80" s="199"/>
      <c r="P80" s="152"/>
      <c r="Q80" s="153"/>
      <c r="R80" s="153"/>
      <c r="S80" s="155"/>
      <c r="T80" s="147">
        <f t="shared" si="13"/>
        <v>0</v>
      </c>
      <c r="U80" s="62">
        <f t="shared" si="14"/>
        <v>105</v>
      </c>
      <c r="V80" s="62">
        <f t="shared" si="15"/>
        <v>0</v>
      </c>
      <c r="W80" s="62">
        <f t="shared" si="16"/>
        <v>0</v>
      </c>
      <c r="X80" s="67">
        <f t="shared" si="17"/>
        <v>0</v>
      </c>
    </row>
    <row r="81" spans="1:24" ht="23.25" customHeight="1">
      <c r="A81" s="6"/>
      <c r="B81" s="7"/>
      <c r="C81" s="148" t="s">
        <v>83</v>
      </c>
      <c r="D81" s="202" t="s">
        <v>224</v>
      </c>
      <c r="E81" s="154"/>
      <c r="F81" s="152"/>
      <c r="G81" s="153"/>
      <c r="H81" s="152"/>
      <c r="I81" s="155"/>
      <c r="J81" s="154"/>
      <c r="K81" s="152">
        <v>75</v>
      </c>
      <c r="L81" s="153"/>
      <c r="M81" s="153"/>
      <c r="N81" s="153"/>
      <c r="O81" s="199"/>
      <c r="P81" s="152"/>
      <c r="Q81" s="153"/>
      <c r="R81" s="153"/>
      <c r="S81" s="155"/>
      <c r="T81" s="147">
        <f t="shared" si="13"/>
        <v>0</v>
      </c>
      <c r="U81" s="62">
        <f t="shared" si="14"/>
        <v>75</v>
      </c>
      <c r="V81" s="62">
        <f t="shared" si="15"/>
        <v>0</v>
      </c>
      <c r="W81" s="62">
        <f t="shared" si="16"/>
        <v>0</v>
      </c>
      <c r="X81" s="67">
        <f t="shared" si="17"/>
        <v>0</v>
      </c>
    </row>
    <row r="82" spans="1:24" ht="42" customHeight="1">
      <c r="A82" s="6"/>
      <c r="B82" s="7"/>
      <c r="C82" s="148" t="s">
        <v>84</v>
      </c>
      <c r="D82" s="279" t="s">
        <v>225</v>
      </c>
      <c r="E82" s="154"/>
      <c r="F82" s="152"/>
      <c r="G82" s="153"/>
      <c r="H82" s="153"/>
      <c r="I82" s="155"/>
      <c r="J82" s="154"/>
      <c r="K82" s="152">
        <v>390</v>
      </c>
      <c r="L82" s="153"/>
      <c r="M82" s="153"/>
      <c r="N82" s="153"/>
      <c r="O82" s="199"/>
      <c r="P82" s="152"/>
      <c r="Q82" s="153"/>
      <c r="R82" s="153"/>
      <c r="S82" s="155"/>
      <c r="T82" s="147">
        <f t="shared" si="13"/>
        <v>0</v>
      </c>
      <c r="U82" s="62">
        <f t="shared" si="14"/>
        <v>390</v>
      </c>
      <c r="V82" s="62">
        <f t="shared" si="15"/>
        <v>0</v>
      </c>
      <c r="W82" s="62">
        <f t="shared" si="16"/>
        <v>0</v>
      </c>
      <c r="X82" s="67">
        <f t="shared" si="17"/>
        <v>0</v>
      </c>
    </row>
    <row r="83" spans="1:24" ht="41.25" customHeight="1">
      <c r="A83" s="6"/>
      <c r="B83" s="7"/>
      <c r="C83" s="148" t="s">
        <v>85</v>
      </c>
      <c r="D83" s="279" t="s">
        <v>226</v>
      </c>
      <c r="E83" s="154"/>
      <c r="F83" s="152"/>
      <c r="G83" s="153"/>
      <c r="H83" s="153"/>
      <c r="I83" s="155"/>
      <c r="J83" s="154"/>
      <c r="K83" s="152">
        <v>795</v>
      </c>
      <c r="L83" s="153"/>
      <c r="M83" s="153"/>
      <c r="N83" s="153"/>
      <c r="O83" s="199"/>
      <c r="P83" s="152"/>
      <c r="Q83" s="153"/>
      <c r="R83" s="153"/>
      <c r="S83" s="155"/>
      <c r="T83" s="147">
        <f t="shared" si="13"/>
        <v>0</v>
      </c>
      <c r="U83" s="62">
        <f t="shared" si="14"/>
        <v>795</v>
      </c>
      <c r="V83" s="62">
        <f t="shared" si="15"/>
        <v>0</v>
      </c>
      <c r="W83" s="62">
        <f t="shared" si="16"/>
        <v>0</v>
      </c>
      <c r="X83" s="67">
        <f t="shared" si="17"/>
        <v>0</v>
      </c>
    </row>
    <row r="84" spans="1:24" ht="26.25" customHeight="1">
      <c r="A84" s="6"/>
      <c r="B84" s="7"/>
      <c r="C84" s="148" t="s">
        <v>86</v>
      </c>
      <c r="D84" s="279" t="s">
        <v>227</v>
      </c>
      <c r="E84" s="154"/>
      <c r="F84" s="152"/>
      <c r="G84" s="153"/>
      <c r="H84" s="153"/>
      <c r="I84" s="155"/>
      <c r="J84" s="154"/>
      <c r="K84" s="152">
        <v>1360</v>
      </c>
      <c r="L84" s="153"/>
      <c r="M84" s="153"/>
      <c r="N84" s="153"/>
      <c r="O84" s="199"/>
      <c r="P84" s="152"/>
      <c r="Q84" s="153"/>
      <c r="R84" s="153"/>
      <c r="S84" s="155"/>
      <c r="T84" s="147">
        <f t="shared" si="13"/>
        <v>0</v>
      </c>
      <c r="U84" s="62">
        <f t="shared" si="14"/>
        <v>1360</v>
      </c>
      <c r="V84" s="62">
        <f t="shared" si="15"/>
        <v>0</v>
      </c>
      <c r="W84" s="62">
        <f t="shared" si="16"/>
        <v>0</v>
      </c>
      <c r="X84" s="67">
        <f t="shared" si="17"/>
        <v>0</v>
      </c>
    </row>
    <row r="85" spans="1:24" ht="28.5" customHeight="1">
      <c r="A85" s="6"/>
      <c r="B85" s="7"/>
      <c r="C85" s="148" t="s">
        <v>87</v>
      </c>
      <c r="D85" s="190" t="s">
        <v>228</v>
      </c>
      <c r="E85" s="154"/>
      <c r="F85" s="152"/>
      <c r="G85" s="153"/>
      <c r="H85" s="153"/>
      <c r="I85" s="155"/>
      <c r="J85" s="154"/>
      <c r="K85" s="152">
        <v>60</v>
      </c>
      <c r="L85" s="153"/>
      <c r="M85" s="203"/>
      <c r="N85" s="153"/>
      <c r="O85" s="199"/>
      <c r="P85" s="152"/>
      <c r="Q85" s="153"/>
      <c r="R85" s="153"/>
      <c r="S85" s="155"/>
      <c r="T85" s="147">
        <f t="shared" si="13"/>
        <v>0</v>
      </c>
      <c r="U85" s="62">
        <f t="shared" si="14"/>
        <v>60</v>
      </c>
      <c r="V85" s="62">
        <f t="shared" si="15"/>
        <v>0</v>
      </c>
      <c r="W85" s="62">
        <f t="shared" si="16"/>
        <v>0</v>
      </c>
      <c r="X85" s="67">
        <f t="shared" si="17"/>
        <v>0</v>
      </c>
    </row>
    <row r="86" spans="1:24" ht="36" customHeight="1">
      <c r="A86" s="6"/>
      <c r="B86" s="7"/>
      <c r="C86" s="148" t="s">
        <v>88</v>
      </c>
      <c r="D86" s="158" t="s">
        <v>229</v>
      </c>
      <c r="E86" s="154"/>
      <c r="F86" s="152"/>
      <c r="G86" s="153"/>
      <c r="H86" s="153"/>
      <c r="I86" s="155"/>
      <c r="J86" s="154"/>
      <c r="K86" s="152">
        <v>90</v>
      </c>
      <c r="L86" s="153"/>
      <c r="M86" s="153"/>
      <c r="N86" s="153"/>
      <c r="O86" s="199"/>
      <c r="P86" s="152"/>
      <c r="Q86" s="153"/>
      <c r="R86" s="153"/>
      <c r="S86" s="155"/>
      <c r="T86" s="147">
        <f t="shared" si="13"/>
        <v>0</v>
      </c>
      <c r="U86" s="62">
        <f t="shared" si="14"/>
        <v>90</v>
      </c>
      <c r="V86" s="62">
        <f t="shared" si="15"/>
        <v>0</v>
      </c>
      <c r="W86" s="62">
        <f t="shared" si="16"/>
        <v>0</v>
      </c>
      <c r="X86" s="67">
        <f t="shared" si="17"/>
        <v>0</v>
      </c>
    </row>
    <row r="87" spans="1:24" ht="40.5" customHeight="1">
      <c r="A87" s="6"/>
      <c r="B87" s="7"/>
      <c r="C87" s="148" t="s">
        <v>89</v>
      </c>
      <c r="D87" s="151" t="s">
        <v>230</v>
      </c>
      <c r="E87" s="154"/>
      <c r="F87" s="152"/>
      <c r="G87" s="153"/>
      <c r="H87" s="153"/>
      <c r="I87" s="155"/>
      <c r="J87" s="154"/>
      <c r="K87" s="152">
        <v>80</v>
      </c>
      <c r="L87" s="153"/>
      <c r="M87" s="153"/>
      <c r="N87" s="153"/>
      <c r="O87" s="199"/>
      <c r="P87" s="152"/>
      <c r="Q87" s="153"/>
      <c r="R87" s="153"/>
      <c r="S87" s="155"/>
      <c r="T87" s="147">
        <f t="shared" si="13"/>
        <v>0</v>
      </c>
      <c r="U87" s="62">
        <f t="shared" si="14"/>
        <v>80</v>
      </c>
      <c r="V87" s="62">
        <f t="shared" si="15"/>
        <v>0</v>
      </c>
      <c r="W87" s="62">
        <f t="shared" si="16"/>
        <v>0</v>
      </c>
      <c r="X87" s="67">
        <f t="shared" si="17"/>
        <v>0</v>
      </c>
    </row>
    <row r="88" spans="1:24" ht="29.25" customHeight="1">
      <c r="A88" s="6"/>
      <c r="B88" s="7"/>
      <c r="C88" s="148" t="s">
        <v>90</v>
      </c>
      <c r="D88" s="200" t="s">
        <v>231</v>
      </c>
      <c r="E88" s="154"/>
      <c r="F88" s="152"/>
      <c r="G88" s="153"/>
      <c r="H88" s="153"/>
      <c r="I88" s="155"/>
      <c r="J88" s="154"/>
      <c r="K88" s="152">
        <v>35</v>
      </c>
      <c r="L88" s="153"/>
      <c r="M88" s="153"/>
      <c r="N88" s="153"/>
      <c r="O88" s="199"/>
      <c r="P88" s="152"/>
      <c r="Q88" s="153"/>
      <c r="R88" s="153"/>
      <c r="S88" s="155"/>
      <c r="T88" s="147">
        <f t="shared" si="13"/>
        <v>0</v>
      </c>
      <c r="U88" s="62">
        <f t="shared" si="14"/>
        <v>35</v>
      </c>
      <c r="V88" s="62">
        <f t="shared" si="15"/>
        <v>0</v>
      </c>
      <c r="W88" s="62">
        <f t="shared" si="16"/>
        <v>0</v>
      </c>
      <c r="X88" s="67">
        <f t="shared" si="17"/>
        <v>0</v>
      </c>
    </row>
    <row r="89" spans="1:24" ht="36.75" customHeight="1">
      <c r="A89" s="6"/>
      <c r="B89" s="7"/>
      <c r="C89" s="148" t="s">
        <v>91</v>
      </c>
      <c r="D89" s="151" t="s">
        <v>232</v>
      </c>
      <c r="E89" s="154"/>
      <c r="F89" s="152"/>
      <c r="G89" s="153"/>
      <c r="H89" s="153"/>
      <c r="I89" s="155"/>
      <c r="J89" s="154"/>
      <c r="K89" s="152">
        <v>60</v>
      </c>
      <c r="L89" s="153"/>
      <c r="M89" s="153"/>
      <c r="N89" s="153"/>
      <c r="O89" s="199"/>
      <c r="P89" s="152"/>
      <c r="Q89" s="153"/>
      <c r="R89" s="153"/>
      <c r="S89" s="155"/>
      <c r="T89" s="147">
        <f t="shared" si="13"/>
        <v>0</v>
      </c>
      <c r="U89" s="62">
        <f t="shared" si="14"/>
        <v>60</v>
      </c>
      <c r="V89" s="62">
        <f t="shared" si="15"/>
        <v>0</v>
      </c>
      <c r="W89" s="62">
        <f t="shared" si="16"/>
        <v>0</v>
      </c>
      <c r="X89" s="67">
        <f t="shared" si="17"/>
        <v>0</v>
      </c>
    </row>
    <row r="90" spans="1:24" ht="36" customHeight="1">
      <c r="A90" s="6"/>
      <c r="B90" s="7"/>
      <c r="C90" s="148" t="s">
        <v>92</v>
      </c>
      <c r="D90" s="151" t="s">
        <v>233</v>
      </c>
      <c r="E90" s="154"/>
      <c r="F90" s="152"/>
      <c r="G90" s="153"/>
      <c r="H90" s="153"/>
      <c r="I90" s="155"/>
      <c r="J90" s="154"/>
      <c r="K90" s="152">
        <v>150</v>
      </c>
      <c r="L90" s="153"/>
      <c r="M90" s="153"/>
      <c r="N90" s="153"/>
      <c r="O90" s="199"/>
      <c r="P90" s="152"/>
      <c r="Q90" s="153"/>
      <c r="R90" s="153"/>
      <c r="S90" s="155"/>
      <c r="T90" s="147">
        <f t="shared" si="13"/>
        <v>0</v>
      </c>
      <c r="U90" s="62">
        <f t="shared" si="14"/>
        <v>150</v>
      </c>
      <c r="V90" s="62">
        <f t="shared" si="15"/>
        <v>0</v>
      </c>
      <c r="W90" s="62">
        <f t="shared" si="16"/>
        <v>0</v>
      </c>
      <c r="X90" s="67">
        <f t="shared" si="17"/>
        <v>0</v>
      </c>
    </row>
    <row r="91" spans="1:24" ht="42" customHeight="1">
      <c r="A91" s="6"/>
      <c r="B91" s="7"/>
      <c r="C91" s="148" t="s">
        <v>93</v>
      </c>
      <c r="D91" s="151" t="s">
        <v>234</v>
      </c>
      <c r="E91" s="154"/>
      <c r="F91" s="152"/>
      <c r="G91" s="153"/>
      <c r="H91" s="153"/>
      <c r="I91" s="155"/>
      <c r="J91" s="154"/>
      <c r="K91" s="152">
        <v>100</v>
      </c>
      <c r="L91" s="153"/>
      <c r="M91" s="153"/>
      <c r="N91" s="153"/>
      <c r="O91" s="199"/>
      <c r="P91" s="152"/>
      <c r="Q91" s="153"/>
      <c r="R91" s="153"/>
      <c r="S91" s="155"/>
      <c r="T91" s="147">
        <f t="shared" si="13"/>
        <v>0</v>
      </c>
      <c r="U91" s="62">
        <f t="shared" si="14"/>
        <v>100</v>
      </c>
      <c r="V91" s="62">
        <f t="shared" si="15"/>
        <v>0</v>
      </c>
      <c r="W91" s="62">
        <f t="shared" si="16"/>
        <v>0</v>
      </c>
      <c r="X91" s="67">
        <f t="shared" si="17"/>
        <v>0</v>
      </c>
    </row>
    <row r="92" spans="1:24" ht="32.25" customHeight="1">
      <c r="A92" s="6"/>
      <c r="B92" s="7"/>
      <c r="C92" s="148" t="s">
        <v>94</v>
      </c>
      <c r="D92" s="200" t="s">
        <v>235</v>
      </c>
      <c r="E92" s="154"/>
      <c r="F92" s="152"/>
      <c r="G92" s="153"/>
      <c r="H92" s="153"/>
      <c r="I92" s="155"/>
      <c r="J92" s="154"/>
      <c r="K92" s="152">
        <v>40</v>
      </c>
      <c r="L92" s="153"/>
      <c r="M92" s="153"/>
      <c r="N92" s="153"/>
      <c r="O92" s="199"/>
      <c r="P92" s="152"/>
      <c r="Q92" s="153"/>
      <c r="R92" s="153"/>
      <c r="S92" s="155"/>
      <c r="T92" s="147">
        <f t="shared" si="13"/>
        <v>0</v>
      </c>
      <c r="U92" s="62">
        <f t="shared" si="14"/>
        <v>40</v>
      </c>
      <c r="V92" s="62">
        <f t="shared" si="15"/>
        <v>0</v>
      </c>
      <c r="W92" s="62">
        <f t="shared" si="16"/>
        <v>0</v>
      </c>
      <c r="X92" s="67">
        <f t="shared" si="17"/>
        <v>0</v>
      </c>
    </row>
    <row r="93" spans="1:24" ht="33" customHeight="1">
      <c r="A93" s="6"/>
      <c r="B93" s="7"/>
      <c r="C93" s="148" t="s">
        <v>95</v>
      </c>
      <c r="D93" s="151" t="s">
        <v>236</v>
      </c>
      <c r="E93" s="154"/>
      <c r="F93" s="152"/>
      <c r="G93" s="153"/>
      <c r="H93" s="153"/>
      <c r="I93" s="155"/>
      <c r="J93" s="154"/>
      <c r="K93" s="152">
        <v>170</v>
      </c>
      <c r="L93" s="153"/>
      <c r="M93" s="153"/>
      <c r="N93" s="153"/>
      <c r="O93" s="199"/>
      <c r="P93" s="152"/>
      <c r="Q93" s="153"/>
      <c r="R93" s="153"/>
      <c r="S93" s="155"/>
      <c r="T93" s="147">
        <f t="shared" si="13"/>
        <v>0</v>
      </c>
      <c r="U93" s="62">
        <f t="shared" si="14"/>
        <v>170</v>
      </c>
      <c r="V93" s="62">
        <f t="shared" si="15"/>
        <v>0</v>
      </c>
      <c r="W93" s="62">
        <f t="shared" si="16"/>
        <v>0</v>
      </c>
      <c r="X93" s="67">
        <f t="shared" si="17"/>
        <v>0</v>
      </c>
    </row>
    <row r="94" spans="1:24" ht="26.25" customHeight="1">
      <c r="A94" s="6"/>
      <c r="B94" s="7"/>
      <c r="C94" s="148" t="s">
        <v>96</v>
      </c>
      <c r="D94" s="151" t="s">
        <v>237</v>
      </c>
      <c r="E94" s="154"/>
      <c r="F94" s="152"/>
      <c r="G94" s="153"/>
      <c r="H94" s="153"/>
      <c r="I94" s="155"/>
      <c r="J94" s="154"/>
      <c r="K94" s="152">
        <v>30</v>
      </c>
      <c r="L94" s="153"/>
      <c r="M94" s="153"/>
      <c r="N94" s="153"/>
      <c r="O94" s="199"/>
      <c r="P94" s="152"/>
      <c r="Q94" s="153"/>
      <c r="R94" s="153"/>
      <c r="S94" s="155"/>
      <c r="T94" s="147">
        <f t="shared" si="13"/>
        <v>0</v>
      </c>
      <c r="U94" s="62">
        <f t="shared" si="14"/>
        <v>30</v>
      </c>
      <c r="V94" s="62">
        <f t="shared" si="15"/>
        <v>0</v>
      </c>
      <c r="W94" s="62">
        <f t="shared" si="16"/>
        <v>0</v>
      </c>
      <c r="X94" s="67">
        <f t="shared" si="17"/>
        <v>0</v>
      </c>
    </row>
    <row r="95" spans="1:24" ht="30.75" customHeight="1">
      <c r="A95" s="6"/>
      <c r="B95" s="7"/>
      <c r="C95" s="148" t="s">
        <v>97</v>
      </c>
      <c r="D95" s="151" t="s">
        <v>243</v>
      </c>
      <c r="E95" s="154"/>
      <c r="F95" s="152"/>
      <c r="G95" s="153"/>
      <c r="H95" s="153"/>
      <c r="I95" s="155"/>
      <c r="J95" s="154"/>
      <c r="K95" s="152">
        <v>70</v>
      </c>
      <c r="L95" s="153"/>
      <c r="M95" s="153"/>
      <c r="N95" s="153"/>
      <c r="O95" s="199"/>
      <c r="P95" s="152"/>
      <c r="Q95" s="153"/>
      <c r="R95" s="153"/>
      <c r="S95" s="155"/>
      <c r="T95" s="147"/>
      <c r="U95" s="62">
        <f t="shared" si="14"/>
        <v>70</v>
      </c>
      <c r="V95" s="62"/>
      <c r="W95" s="62"/>
      <c r="X95" s="67"/>
    </row>
    <row r="96" spans="1:24" ht="36" customHeight="1">
      <c r="A96" s="6"/>
      <c r="B96" s="7"/>
      <c r="C96" s="148" t="s">
        <v>98</v>
      </c>
      <c r="D96" s="151" t="s">
        <v>238</v>
      </c>
      <c r="E96" s="154"/>
      <c r="F96" s="152"/>
      <c r="G96" s="153"/>
      <c r="H96" s="153"/>
      <c r="I96" s="155"/>
      <c r="J96" s="154"/>
      <c r="K96" s="152"/>
      <c r="L96" s="153">
        <v>100</v>
      </c>
      <c r="M96" s="153"/>
      <c r="N96" s="153"/>
      <c r="O96" s="199"/>
      <c r="P96" s="152"/>
      <c r="Q96" s="153"/>
      <c r="R96" s="153"/>
      <c r="S96" s="155"/>
      <c r="T96" s="147">
        <f t="shared" si="13"/>
        <v>0</v>
      </c>
      <c r="U96" s="62">
        <f t="shared" si="14"/>
        <v>0</v>
      </c>
      <c r="V96" s="62">
        <f t="shared" si="15"/>
        <v>100</v>
      </c>
      <c r="W96" s="62">
        <f t="shared" si="16"/>
        <v>0</v>
      </c>
      <c r="X96" s="67">
        <f t="shared" si="17"/>
        <v>0</v>
      </c>
    </row>
    <row r="97" spans="1:24" ht="33.75" customHeight="1">
      <c r="A97" s="6"/>
      <c r="B97" s="7"/>
      <c r="C97" s="148" t="s">
        <v>99</v>
      </c>
      <c r="D97" s="151" t="s">
        <v>240</v>
      </c>
      <c r="E97" s="154"/>
      <c r="F97" s="152"/>
      <c r="G97" s="153"/>
      <c r="H97" s="153"/>
      <c r="I97" s="155"/>
      <c r="J97" s="154"/>
      <c r="K97" s="152"/>
      <c r="L97" s="153">
        <v>90</v>
      </c>
      <c r="M97" s="153"/>
      <c r="N97" s="153"/>
      <c r="O97" s="199"/>
      <c r="P97" s="152"/>
      <c r="Q97" s="153"/>
      <c r="R97" s="153"/>
      <c r="S97" s="155"/>
      <c r="T97" s="147">
        <f t="shared" si="13"/>
        <v>0</v>
      </c>
      <c r="U97" s="62">
        <f t="shared" si="14"/>
        <v>0</v>
      </c>
      <c r="V97" s="62">
        <f t="shared" si="15"/>
        <v>90</v>
      </c>
      <c r="W97" s="62">
        <f t="shared" si="16"/>
        <v>0</v>
      </c>
      <c r="X97" s="67">
        <f t="shared" si="17"/>
        <v>0</v>
      </c>
    </row>
    <row r="98" spans="1:24" ht="38.25" customHeight="1">
      <c r="A98" s="6"/>
      <c r="B98" s="7"/>
      <c r="C98" s="148" t="s">
        <v>100</v>
      </c>
      <c r="D98" s="151" t="s">
        <v>239</v>
      </c>
      <c r="E98" s="154"/>
      <c r="F98" s="152"/>
      <c r="G98" s="153"/>
      <c r="H98" s="153"/>
      <c r="I98" s="155"/>
      <c r="J98" s="154"/>
      <c r="K98" s="152"/>
      <c r="L98" s="153">
        <v>120</v>
      </c>
      <c r="M98" s="153"/>
      <c r="N98" s="153"/>
      <c r="O98" s="199"/>
      <c r="P98" s="152"/>
      <c r="Q98" s="153"/>
      <c r="R98" s="153"/>
      <c r="S98" s="155"/>
      <c r="T98" s="147">
        <f t="shared" si="13"/>
        <v>0</v>
      </c>
      <c r="U98" s="62">
        <f t="shared" si="14"/>
        <v>0</v>
      </c>
      <c r="V98" s="62">
        <f t="shared" si="15"/>
        <v>120</v>
      </c>
      <c r="W98" s="62">
        <f t="shared" si="16"/>
        <v>0</v>
      </c>
      <c r="X98" s="67">
        <f t="shared" si="17"/>
        <v>0</v>
      </c>
    </row>
    <row r="99" spans="1:24" ht="39.75" customHeight="1">
      <c r="A99" s="6"/>
      <c r="B99" s="7"/>
      <c r="C99" s="148" t="s">
        <v>101</v>
      </c>
      <c r="D99" s="151" t="s">
        <v>241</v>
      </c>
      <c r="E99" s="154"/>
      <c r="F99" s="152"/>
      <c r="G99" s="153"/>
      <c r="H99" s="153"/>
      <c r="I99" s="155"/>
      <c r="J99" s="154"/>
      <c r="K99" s="152"/>
      <c r="L99" s="153">
        <v>235</v>
      </c>
      <c r="M99" s="153"/>
      <c r="N99" s="153"/>
      <c r="O99" s="199"/>
      <c r="P99" s="152"/>
      <c r="Q99" s="153"/>
      <c r="R99" s="153"/>
      <c r="S99" s="155"/>
      <c r="T99" s="147">
        <f t="shared" si="13"/>
        <v>0</v>
      </c>
      <c r="U99" s="62">
        <f t="shared" si="14"/>
        <v>0</v>
      </c>
      <c r="V99" s="62">
        <f t="shared" si="15"/>
        <v>235</v>
      </c>
      <c r="W99" s="62">
        <f t="shared" si="16"/>
        <v>0</v>
      </c>
      <c r="X99" s="67">
        <f t="shared" si="17"/>
        <v>0</v>
      </c>
    </row>
    <row r="100" spans="1:24" ht="36" customHeight="1">
      <c r="A100" s="6"/>
      <c r="B100" s="7"/>
      <c r="C100" s="148" t="s">
        <v>102</v>
      </c>
      <c r="D100" s="151" t="s">
        <v>242</v>
      </c>
      <c r="E100" s="154"/>
      <c r="F100" s="152"/>
      <c r="G100" s="153"/>
      <c r="H100" s="153"/>
      <c r="I100" s="155"/>
      <c r="J100" s="154"/>
      <c r="K100" s="152"/>
      <c r="L100" s="153">
        <v>305</v>
      </c>
      <c r="M100" s="153"/>
      <c r="N100" s="153"/>
      <c r="O100" s="199"/>
      <c r="P100" s="152"/>
      <c r="Q100" s="153"/>
      <c r="R100" s="153"/>
      <c r="S100" s="155"/>
      <c r="T100" s="147">
        <f t="shared" si="13"/>
        <v>0</v>
      </c>
      <c r="U100" s="62">
        <f t="shared" si="14"/>
        <v>0</v>
      </c>
      <c r="V100" s="62">
        <f t="shared" si="15"/>
        <v>305</v>
      </c>
      <c r="W100" s="62">
        <f t="shared" si="16"/>
        <v>0</v>
      </c>
      <c r="X100" s="67">
        <f t="shared" si="17"/>
        <v>0</v>
      </c>
    </row>
    <row r="101" spans="1:24" ht="24.75" customHeight="1">
      <c r="A101" s="6"/>
      <c r="B101" s="7"/>
      <c r="C101" s="280" t="s">
        <v>103</v>
      </c>
      <c r="D101" s="281" t="s">
        <v>244</v>
      </c>
      <c r="E101" s="154"/>
      <c r="F101" s="152"/>
      <c r="G101" s="153"/>
      <c r="H101" s="153"/>
      <c r="I101" s="155"/>
      <c r="J101" s="154"/>
      <c r="K101" s="152"/>
      <c r="L101" s="153">
        <v>995</v>
      </c>
      <c r="M101" s="153"/>
      <c r="N101" s="153"/>
      <c r="O101" s="199"/>
      <c r="P101" s="152"/>
      <c r="Q101" s="153"/>
      <c r="R101" s="153"/>
      <c r="S101" s="155"/>
      <c r="T101" s="147">
        <f t="shared" si="13"/>
        <v>0</v>
      </c>
      <c r="U101" s="62">
        <f t="shared" si="14"/>
        <v>0</v>
      </c>
      <c r="V101" s="62">
        <f t="shared" si="15"/>
        <v>995</v>
      </c>
      <c r="W101" s="62">
        <f t="shared" si="16"/>
        <v>0</v>
      </c>
      <c r="X101" s="67">
        <f t="shared" si="17"/>
        <v>0</v>
      </c>
    </row>
    <row r="102" spans="1:24" ht="31.5" customHeight="1">
      <c r="A102" s="6"/>
      <c r="B102" s="7"/>
      <c r="C102" s="280" t="s">
        <v>104</v>
      </c>
      <c r="D102" s="281" t="s">
        <v>245</v>
      </c>
      <c r="E102" s="154"/>
      <c r="F102" s="152"/>
      <c r="G102" s="153"/>
      <c r="H102" s="153"/>
      <c r="I102" s="155"/>
      <c r="J102" s="154"/>
      <c r="K102" s="152"/>
      <c r="L102" s="153">
        <v>260</v>
      </c>
      <c r="M102" s="153"/>
      <c r="N102" s="153"/>
      <c r="O102" s="199"/>
      <c r="P102" s="152"/>
      <c r="Q102" s="153"/>
      <c r="R102" s="153"/>
      <c r="S102" s="155"/>
      <c r="T102" s="147">
        <f t="shared" si="13"/>
        <v>0</v>
      </c>
      <c r="U102" s="62">
        <f t="shared" si="14"/>
        <v>0</v>
      </c>
      <c r="V102" s="62">
        <f t="shared" si="15"/>
        <v>260</v>
      </c>
      <c r="W102" s="62">
        <f t="shared" si="16"/>
        <v>0</v>
      </c>
      <c r="X102" s="67">
        <f t="shared" si="17"/>
        <v>0</v>
      </c>
    </row>
    <row r="103" spans="1:24" ht="33.75" customHeight="1">
      <c r="A103" s="6"/>
      <c r="B103" s="7"/>
      <c r="C103" s="280" t="s">
        <v>113</v>
      </c>
      <c r="D103" s="282" t="s">
        <v>366</v>
      </c>
      <c r="E103" s="154"/>
      <c r="F103" s="152"/>
      <c r="G103" s="153"/>
      <c r="H103" s="153"/>
      <c r="I103" s="155"/>
      <c r="J103" s="154"/>
      <c r="K103" s="152"/>
      <c r="L103" s="153">
        <v>1300</v>
      </c>
      <c r="M103" s="153"/>
      <c r="N103" s="153"/>
      <c r="O103" s="199"/>
      <c r="P103" s="152"/>
      <c r="Q103" s="153"/>
      <c r="R103" s="153"/>
      <c r="S103" s="155"/>
      <c r="T103" s="147">
        <f t="shared" si="13"/>
        <v>0</v>
      </c>
      <c r="U103" s="62">
        <f t="shared" si="14"/>
        <v>0</v>
      </c>
      <c r="V103" s="62">
        <f t="shared" si="15"/>
        <v>1300</v>
      </c>
      <c r="W103" s="62">
        <f t="shared" si="16"/>
        <v>0</v>
      </c>
      <c r="X103" s="67">
        <f t="shared" si="17"/>
        <v>0</v>
      </c>
    </row>
    <row r="104" spans="1:24" ht="33.75" customHeight="1">
      <c r="A104" s="6"/>
      <c r="B104" s="7"/>
      <c r="C104" s="148" t="s">
        <v>114</v>
      </c>
      <c r="D104" s="151" t="s">
        <v>247</v>
      </c>
      <c r="E104" s="154"/>
      <c r="F104" s="152"/>
      <c r="G104" s="153"/>
      <c r="H104" s="153"/>
      <c r="I104" s="155"/>
      <c r="J104" s="154"/>
      <c r="K104" s="152"/>
      <c r="L104" s="153">
        <v>40</v>
      </c>
      <c r="M104" s="153"/>
      <c r="N104" s="153"/>
      <c r="O104" s="199"/>
      <c r="P104" s="152"/>
      <c r="Q104" s="153"/>
      <c r="R104" s="153"/>
      <c r="S104" s="155"/>
      <c r="T104" s="147">
        <f t="shared" si="13"/>
        <v>0</v>
      </c>
      <c r="U104" s="62">
        <f t="shared" si="14"/>
        <v>0</v>
      </c>
      <c r="V104" s="62">
        <f t="shared" si="15"/>
        <v>40</v>
      </c>
      <c r="W104" s="62">
        <f t="shared" si="16"/>
        <v>0</v>
      </c>
      <c r="X104" s="67">
        <f t="shared" si="17"/>
        <v>0</v>
      </c>
    </row>
    <row r="105" spans="1:24" ht="32.25" customHeight="1">
      <c r="A105" s="6"/>
      <c r="B105" s="7"/>
      <c r="C105" s="148" t="s">
        <v>115</v>
      </c>
      <c r="D105" s="158" t="s">
        <v>248</v>
      </c>
      <c r="E105" s="154"/>
      <c r="F105" s="152"/>
      <c r="G105" s="153"/>
      <c r="H105" s="153"/>
      <c r="I105" s="155"/>
      <c r="J105" s="154"/>
      <c r="K105" s="152"/>
      <c r="L105" s="153">
        <v>60</v>
      </c>
      <c r="M105" s="153"/>
      <c r="N105" s="153"/>
      <c r="O105" s="199"/>
      <c r="P105" s="152"/>
      <c r="Q105" s="153"/>
      <c r="R105" s="153"/>
      <c r="S105" s="155"/>
      <c r="T105" s="147">
        <f t="shared" si="13"/>
        <v>0</v>
      </c>
      <c r="U105" s="62">
        <f t="shared" si="14"/>
        <v>0</v>
      </c>
      <c r="V105" s="62">
        <f t="shared" si="15"/>
        <v>60</v>
      </c>
      <c r="W105" s="62">
        <f t="shared" si="16"/>
        <v>0</v>
      </c>
      <c r="X105" s="67">
        <f t="shared" si="17"/>
        <v>0</v>
      </c>
    </row>
    <row r="106" spans="1:24" ht="36.75" customHeight="1">
      <c r="A106" s="6"/>
      <c r="B106" s="7"/>
      <c r="C106" s="148" t="s">
        <v>116</v>
      </c>
      <c r="D106" s="151" t="s">
        <v>249</v>
      </c>
      <c r="E106" s="154"/>
      <c r="F106" s="152"/>
      <c r="G106" s="153"/>
      <c r="H106" s="153"/>
      <c r="I106" s="155"/>
      <c r="J106" s="154"/>
      <c r="K106" s="152"/>
      <c r="L106" s="153">
        <v>25</v>
      </c>
      <c r="M106" s="153"/>
      <c r="N106" s="153"/>
      <c r="O106" s="199"/>
      <c r="P106" s="152"/>
      <c r="Q106" s="153"/>
      <c r="R106" s="153"/>
      <c r="S106" s="155"/>
      <c r="T106" s="147">
        <f t="shared" si="13"/>
        <v>0</v>
      </c>
      <c r="U106" s="62">
        <f t="shared" si="14"/>
        <v>0</v>
      </c>
      <c r="V106" s="62">
        <f t="shared" si="15"/>
        <v>25</v>
      </c>
      <c r="W106" s="62">
        <f t="shared" si="16"/>
        <v>0</v>
      </c>
      <c r="X106" s="67">
        <f t="shared" si="17"/>
        <v>0</v>
      </c>
    </row>
    <row r="107" spans="1:24" ht="39.75" customHeight="1">
      <c r="A107" s="6"/>
      <c r="B107" s="7"/>
      <c r="C107" s="148" t="s">
        <v>117</v>
      </c>
      <c r="D107" s="151" t="s">
        <v>250</v>
      </c>
      <c r="E107" s="154"/>
      <c r="F107" s="152"/>
      <c r="G107" s="153"/>
      <c r="H107" s="153"/>
      <c r="I107" s="155"/>
      <c r="J107" s="154"/>
      <c r="K107" s="152"/>
      <c r="L107" s="153">
        <v>75</v>
      </c>
      <c r="M107" s="153"/>
      <c r="N107" s="153"/>
      <c r="O107" s="199"/>
      <c r="P107" s="152"/>
      <c r="Q107" s="153"/>
      <c r="R107" s="153"/>
      <c r="S107" s="155"/>
      <c r="T107" s="147">
        <f t="shared" si="13"/>
        <v>0</v>
      </c>
      <c r="U107" s="62">
        <f t="shared" si="14"/>
        <v>0</v>
      </c>
      <c r="V107" s="62">
        <f t="shared" si="15"/>
        <v>75</v>
      </c>
      <c r="W107" s="62">
        <f t="shared" si="16"/>
        <v>0</v>
      </c>
      <c r="X107" s="67">
        <f t="shared" si="17"/>
        <v>0</v>
      </c>
    </row>
    <row r="108" spans="1:24" ht="34.5" customHeight="1">
      <c r="A108" s="6"/>
      <c r="B108" s="7"/>
      <c r="C108" s="148" t="s">
        <v>118</v>
      </c>
      <c r="D108" s="158" t="s">
        <v>251</v>
      </c>
      <c r="E108" s="154"/>
      <c r="F108" s="152"/>
      <c r="G108" s="153"/>
      <c r="H108" s="153"/>
      <c r="I108" s="155"/>
      <c r="J108" s="154"/>
      <c r="K108" s="152"/>
      <c r="L108" s="153">
        <v>50</v>
      </c>
      <c r="M108" s="153"/>
      <c r="N108" s="153"/>
      <c r="O108" s="199"/>
      <c r="P108" s="152"/>
      <c r="Q108" s="153"/>
      <c r="R108" s="153"/>
      <c r="S108" s="155"/>
      <c r="T108" s="147">
        <f t="shared" si="13"/>
        <v>0</v>
      </c>
      <c r="U108" s="62">
        <f t="shared" si="14"/>
        <v>0</v>
      </c>
      <c r="V108" s="62">
        <f t="shared" si="15"/>
        <v>50</v>
      </c>
      <c r="W108" s="62">
        <f t="shared" si="16"/>
        <v>0</v>
      </c>
      <c r="X108" s="67">
        <f t="shared" si="17"/>
        <v>0</v>
      </c>
    </row>
    <row r="109" spans="1:24" ht="34.5" customHeight="1">
      <c r="A109" s="6"/>
      <c r="B109" s="7"/>
      <c r="C109" s="148" t="s">
        <v>119</v>
      </c>
      <c r="D109" s="158" t="s">
        <v>367</v>
      </c>
      <c r="E109" s="154"/>
      <c r="F109" s="152"/>
      <c r="G109" s="153"/>
      <c r="H109" s="153"/>
      <c r="I109" s="155"/>
      <c r="J109" s="154"/>
      <c r="K109" s="152"/>
      <c r="L109" s="153">
        <v>290</v>
      </c>
      <c r="M109" s="153"/>
      <c r="N109" s="153"/>
      <c r="O109" s="199"/>
      <c r="P109" s="152"/>
      <c r="Q109" s="153"/>
      <c r="R109" s="153"/>
      <c r="S109" s="155"/>
      <c r="T109" s="147"/>
      <c r="U109" s="62"/>
      <c r="V109" s="62">
        <f t="shared" si="15"/>
        <v>290</v>
      </c>
      <c r="W109" s="62"/>
      <c r="X109" s="67"/>
    </row>
    <row r="110" spans="1:24" ht="34.5" customHeight="1">
      <c r="A110" s="6"/>
      <c r="B110" s="7"/>
      <c r="C110" s="148" t="s">
        <v>120</v>
      </c>
      <c r="D110" s="158" t="s">
        <v>246</v>
      </c>
      <c r="E110" s="154"/>
      <c r="F110" s="152"/>
      <c r="G110" s="153"/>
      <c r="H110" s="153"/>
      <c r="I110" s="155"/>
      <c r="J110" s="154"/>
      <c r="K110" s="152"/>
      <c r="L110" s="153"/>
      <c r="M110" s="153">
        <v>825</v>
      </c>
      <c r="N110" s="153"/>
      <c r="O110" s="199"/>
      <c r="P110" s="152"/>
      <c r="Q110" s="153"/>
      <c r="R110" s="153"/>
      <c r="S110" s="155"/>
      <c r="T110" s="147"/>
      <c r="U110" s="62"/>
      <c r="V110" s="62"/>
      <c r="W110" s="62">
        <f t="shared" si="16"/>
        <v>825</v>
      </c>
      <c r="X110" s="67"/>
    </row>
    <row r="111" spans="1:24" ht="39" customHeight="1">
      <c r="A111" s="6"/>
      <c r="B111" s="7"/>
      <c r="C111" s="148" t="s">
        <v>121</v>
      </c>
      <c r="D111" s="158" t="s">
        <v>252</v>
      </c>
      <c r="E111" s="154"/>
      <c r="F111" s="152"/>
      <c r="G111" s="153"/>
      <c r="H111" s="153"/>
      <c r="I111" s="155"/>
      <c r="J111" s="154"/>
      <c r="K111" s="152"/>
      <c r="L111" s="153"/>
      <c r="M111" s="153">
        <v>110</v>
      </c>
      <c r="N111" s="153"/>
      <c r="O111" s="199"/>
      <c r="P111" s="152"/>
      <c r="Q111" s="153"/>
      <c r="R111" s="153"/>
      <c r="S111" s="155"/>
      <c r="T111" s="147">
        <f t="shared" si="13"/>
        <v>0</v>
      </c>
      <c r="U111" s="62">
        <f t="shared" si="14"/>
        <v>0</v>
      </c>
      <c r="V111" s="62">
        <f t="shared" si="15"/>
        <v>0</v>
      </c>
      <c r="W111" s="62">
        <f t="shared" si="16"/>
        <v>110</v>
      </c>
      <c r="X111" s="67">
        <f t="shared" si="17"/>
        <v>0</v>
      </c>
    </row>
    <row r="112" spans="1:24" ht="38.25" customHeight="1">
      <c r="A112" s="6"/>
      <c r="B112" s="7"/>
      <c r="C112" s="148" t="s">
        <v>122</v>
      </c>
      <c r="D112" s="151" t="s">
        <v>253</v>
      </c>
      <c r="E112" s="154"/>
      <c r="F112" s="152"/>
      <c r="G112" s="153"/>
      <c r="H112" s="153"/>
      <c r="I112" s="155"/>
      <c r="J112" s="154"/>
      <c r="K112" s="152"/>
      <c r="L112" s="153"/>
      <c r="M112" s="153">
        <v>205</v>
      </c>
      <c r="N112" s="153"/>
      <c r="O112" s="199"/>
      <c r="P112" s="152"/>
      <c r="Q112" s="153"/>
      <c r="R112" s="153"/>
      <c r="S112" s="155"/>
      <c r="T112" s="147">
        <f t="shared" si="13"/>
        <v>0</v>
      </c>
      <c r="U112" s="62">
        <f t="shared" si="14"/>
        <v>0</v>
      </c>
      <c r="V112" s="62">
        <f t="shared" si="15"/>
        <v>0</v>
      </c>
      <c r="W112" s="62">
        <f t="shared" si="16"/>
        <v>205</v>
      </c>
      <c r="X112" s="67">
        <f t="shared" si="17"/>
        <v>0</v>
      </c>
    </row>
    <row r="113" spans="1:24" ht="45" customHeight="1">
      <c r="A113" s="6"/>
      <c r="B113" s="7"/>
      <c r="C113" s="148" t="s">
        <v>149</v>
      </c>
      <c r="D113" s="200" t="s">
        <v>254</v>
      </c>
      <c r="E113" s="154"/>
      <c r="F113" s="152"/>
      <c r="G113" s="153"/>
      <c r="H113" s="153"/>
      <c r="I113" s="155"/>
      <c r="J113" s="154"/>
      <c r="K113" s="152"/>
      <c r="L113" s="153"/>
      <c r="M113" s="153">
        <v>110</v>
      </c>
      <c r="N113" s="153"/>
      <c r="O113" s="199"/>
      <c r="P113" s="152"/>
      <c r="Q113" s="153"/>
      <c r="R113" s="153"/>
      <c r="S113" s="155"/>
      <c r="T113" s="147">
        <f t="shared" si="13"/>
        <v>0</v>
      </c>
      <c r="U113" s="62">
        <f t="shared" si="14"/>
        <v>0</v>
      </c>
      <c r="V113" s="62">
        <f t="shared" si="15"/>
        <v>0</v>
      </c>
      <c r="W113" s="62">
        <f t="shared" si="16"/>
        <v>110</v>
      </c>
      <c r="X113" s="67">
        <f t="shared" si="17"/>
        <v>0</v>
      </c>
    </row>
    <row r="114" spans="1:24" ht="52.5" customHeight="1">
      <c r="A114" s="6"/>
      <c r="B114" s="7"/>
      <c r="C114" s="148" t="s">
        <v>123</v>
      </c>
      <c r="D114" s="151" t="s">
        <v>255</v>
      </c>
      <c r="E114" s="154"/>
      <c r="F114" s="152"/>
      <c r="G114" s="153"/>
      <c r="H114" s="153"/>
      <c r="I114" s="155"/>
      <c r="J114" s="154"/>
      <c r="K114" s="152"/>
      <c r="L114" s="153"/>
      <c r="M114" s="153">
        <v>390</v>
      </c>
      <c r="N114" s="153"/>
      <c r="O114" s="199"/>
      <c r="P114" s="152"/>
      <c r="Q114" s="153"/>
      <c r="R114" s="153"/>
      <c r="S114" s="155"/>
      <c r="T114" s="147">
        <f t="shared" si="13"/>
        <v>0</v>
      </c>
      <c r="U114" s="62">
        <f t="shared" si="14"/>
        <v>0</v>
      </c>
      <c r="V114" s="62">
        <f t="shared" si="15"/>
        <v>0</v>
      </c>
      <c r="W114" s="62">
        <f t="shared" si="16"/>
        <v>390</v>
      </c>
      <c r="X114" s="67">
        <f t="shared" si="17"/>
        <v>0</v>
      </c>
    </row>
    <row r="115" spans="1:24" ht="40.5" customHeight="1" thickBot="1">
      <c r="A115" s="6"/>
      <c r="B115" s="7"/>
      <c r="C115" s="148" t="s">
        <v>124</v>
      </c>
      <c r="D115" s="204" t="s">
        <v>256</v>
      </c>
      <c r="E115" s="154"/>
      <c r="F115" s="152"/>
      <c r="G115" s="153"/>
      <c r="H115" s="153"/>
      <c r="I115" s="155"/>
      <c r="J115" s="154"/>
      <c r="K115" s="152"/>
      <c r="L115" s="153"/>
      <c r="M115" s="153">
        <v>95</v>
      </c>
      <c r="N115" s="153"/>
      <c r="O115" s="199"/>
      <c r="P115" s="152"/>
      <c r="Q115" s="153"/>
      <c r="R115" s="153"/>
      <c r="S115" s="155"/>
      <c r="T115" s="147">
        <f t="shared" si="13"/>
        <v>0</v>
      </c>
      <c r="U115" s="62">
        <f t="shared" si="14"/>
        <v>0</v>
      </c>
      <c r="V115" s="62">
        <f t="shared" si="15"/>
        <v>0</v>
      </c>
      <c r="W115" s="62">
        <f t="shared" si="16"/>
        <v>95</v>
      </c>
      <c r="X115" s="67">
        <f t="shared" si="17"/>
        <v>0</v>
      </c>
    </row>
    <row r="116" spans="1:24" ht="46.5" customHeight="1" thickBot="1">
      <c r="A116" s="6"/>
      <c r="B116" s="7"/>
      <c r="C116" s="148" t="s">
        <v>125</v>
      </c>
      <c r="D116" s="204" t="s">
        <v>257</v>
      </c>
      <c r="E116" s="154"/>
      <c r="F116" s="152"/>
      <c r="G116" s="153"/>
      <c r="H116" s="153"/>
      <c r="I116" s="155"/>
      <c r="J116" s="154"/>
      <c r="K116" s="152"/>
      <c r="L116" s="153"/>
      <c r="M116" s="153">
        <v>115</v>
      </c>
      <c r="N116" s="153"/>
      <c r="O116" s="199"/>
      <c r="P116" s="152"/>
      <c r="Q116" s="153"/>
      <c r="R116" s="153"/>
      <c r="S116" s="155"/>
      <c r="T116" s="147">
        <f t="shared" si="13"/>
        <v>0</v>
      </c>
      <c r="U116" s="62">
        <f t="shared" si="14"/>
        <v>0</v>
      </c>
      <c r="V116" s="62">
        <f t="shared" si="15"/>
        <v>0</v>
      </c>
      <c r="W116" s="62">
        <f t="shared" si="16"/>
        <v>115</v>
      </c>
      <c r="X116" s="67">
        <f t="shared" si="17"/>
        <v>0</v>
      </c>
    </row>
    <row r="117" spans="1:24" ht="48" customHeight="1" thickBot="1">
      <c r="A117" s="6"/>
      <c r="B117" s="7"/>
      <c r="C117" s="148" t="s">
        <v>150</v>
      </c>
      <c r="D117" s="204" t="s">
        <v>258</v>
      </c>
      <c r="E117" s="154"/>
      <c r="F117" s="152"/>
      <c r="G117" s="153"/>
      <c r="H117" s="153"/>
      <c r="I117" s="155"/>
      <c r="J117" s="154"/>
      <c r="K117" s="152"/>
      <c r="L117" s="153"/>
      <c r="M117" s="153">
        <v>110</v>
      </c>
      <c r="N117" s="153"/>
      <c r="O117" s="199"/>
      <c r="P117" s="152"/>
      <c r="Q117" s="153"/>
      <c r="R117" s="153"/>
      <c r="S117" s="155"/>
      <c r="T117" s="147">
        <f t="shared" si="13"/>
        <v>0</v>
      </c>
      <c r="U117" s="62">
        <f t="shared" si="14"/>
        <v>0</v>
      </c>
      <c r="V117" s="62">
        <f t="shared" si="15"/>
        <v>0</v>
      </c>
      <c r="W117" s="62">
        <f t="shared" si="16"/>
        <v>110</v>
      </c>
      <c r="X117" s="67">
        <f t="shared" si="17"/>
        <v>0</v>
      </c>
    </row>
    <row r="118" spans="1:24" ht="58.5" customHeight="1" thickBot="1">
      <c r="A118" s="6"/>
      <c r="B118" s="7"/>
      <c r="C118" s="148" t="s">
        <v>126</v>
      </c>
      <c r="D118" s="204" t="s">
        <v>259</v>
      </c>
      <c r="E118" s="154"/>
      <c r="F118" s="152"/>
      <c r="G118" s="153"/>
      <c r="H118" s="153"/>
      <c r="I118" s="155"/>
      <c r="J118" s="154"/>
      <c r="K118" s="152"/>
      <c r="L118" s="153"/>
      <c r="M118" s="153">
        <v>330</v>
      </c>
      <c r="N118" s="153"/>
      <c r="O118" s="199"/>
      <c r="P118" s="152"/>
      <c r="Q118" s="153"/>
      <c r="R118" s="153"/>
      <c r="S118" s="155"/>
      <c r="T118" s="147">
        <f t="shared" si="13"/>
        <v>0</v>
      </c>
      <c r="U118" s="62">
        <f t="shared" si="14"/>
        <v>0</v>
      </c>
      <c r="V118" s="62">
        <f t="shared" si="15"/>
        <v>0</v>
      </c>
      <c r="W118" s="62">
        <f t="shared" si="16"/>
        <v>330</v>
      </c>
      <c r="X118" s="67">
        <f t="shared" si="17"/>
        <v>0</v>
      </c>
    </row>
    <row r="119" spans="1:24" ht="32.25" customHeight="1">
      <c r="A119" s="205"/>
      <c r="B119" s="206"/>
      <c r="C119" s="148" t="s">
        <v>127</v>
      </c>
      <c r="D119" s="207" t="s">
        <v>276</v>
      </c>
      <c r="E119" s="154"/>
      <c r="F119" s="152"/>
      <c r="G119" s="153"/>
      <c r="H119" s="153"/>
      <c r="I119" s="155"/>
      <c r="J119" s="154"/>
      <c r="K119" s="152"/>
      <c r="L119" s="153"/>
      <c r="M119" s="153">
        <v>232</v>
      </c>
      <c r="N119" s="153"/>
      <c r="O119" s="199"/>
      <c r="P119" s="152"/>
      <c r="Q119" s="153"/>
      <c r="R119" s="153"/>
      <c r="S119" s="155"/>
      <c r="T119" s="147">
        <f t="shared" si="13"/>
        <v>0</v>
      </c>
      <c r="U119" s="62">
        <f t="shared" si="14"/>
        <v>0</v>
      </c>
      <c r="V119" s="62">
        <f t="shared" si="15"/>
        <v>0</v>
      </c>
      <c r="W119" s="62">
        <f t="shared" si="16"/>
        <v>232</v>
      </c>
      <c r="X119" s="67">
        <f t="shared" si="17"/>
        <v>0</v>
      </c>
    </row>
    <row r="120" spans="1:24" ht="32.25" customHeight="1">
      <c r="A120" s="205"/>
      <c r="B120" s="206"/>
      <c r="C120" s="148" t="s">
        <v>128</v>
      </c>
      <c r="D120" s="207" t="s">
        <v>277</v>
      </c>
      <c r="E120" s="154"/>
      <c r="F120" s="152"/>
      <c r="G120" s="153"/>
      <c r="H120" s="153"/>
      <c r="I120" s="155"/>
      <c r="J120" s="154"/>
      <c r="K120" s="152"/>
      <c r="L120" s="153"/>
      <c r="M120" s="153">
        <v>6</v>
      </c>
      <c r="N120" s="153"/>
      <c r="O120" s="199"/>
      <c r="P120" s="152"/>
      <c r="Q120" s="153"/>
      <c r="R120" s="153"/>
      <c r="S120" s="155"/>
      <c r="T120" s="147">
        <f t="shared" si="13"/>
        <v>0</v>
      </c>
      <c r="U120" s="62">
        <f t="shared" si="14"/>
        <v>0</v>
      </c>
      <c r="V120" s="62">
        <f t="shared" si="15"/>
        <v>0</v>
      </c>
      <c r="W120" s="62">
        <f t="shared" si="16"/>
        <v>6</v>
      </c>
      <c r="X120" s="67">
        <f t="shared" si="17"/>
        <v>0</v>
      </c>
    </row>
    <row r="121" spans="1:24" ht="32.25" customHeight="1">
      <c r="A121" s="205"/>
      <c r="B121" s="206"/>
      <c r="C121" s="148" t="s">
        <v>129</v>
      </c>
      <c r="D121" s="207" t="s">
        <v>278</v>
      </c>
      <c r="E121" s="154"/>
      <c r="F121" s="152"/>
      <c r="G121" s="153"/>
      <c r="H121" s="153"/>
      <c r="I121" s="155"/>
      <c r="J121" s="154"/>
      <c r="K121" s="152"/>
      <c r="L121" s="153"/>
      <c r="M121" s="153">
        <v>34</v>
      </c>
      <c r="N121" s="153"/>
      <c r="O121" s="199"/>
      <c r="P121" s="152"/>
      <c r="Q121" s="153"/>
      <c r="R121" s="153"/>
      <c r="S121" s="155"/>
      <c r="T121" s="147">
        <f aca="true" t="shared" si="18" ref="T121:T171">E121+J121+O121</f>
        <v>0</v>
      </c>
      <c r="U121" s="62">
        <f aca="true" t="shared" si="19" ref="U121:U138">SUM(F121+K121+P121)</f>
        <v>0</v>
      </c>
      <c r="V121" s="62">
        <f aca="true" t="shared" si="20" ref="V121:V138">G121+L121+Q121</f>
        <v>0</v>
      </c>
      <c r="W121" s="62">
        <f aca="true" t="shared" si="21" ref="W121:W138">H121+M121+R121</f>
        <v>34</v>
      </c>
      <c r="X121" s="67">
        <f aca="true" t="shared" si="22" ref="X121:X138">I121+N121+S121</f>
        <v>0</v>
      </c>
    </row>
    <row r="122" spans="1:24" ht="32.25" customHeight="1">
      <c r="A122" s="205"/>
      <c r="B122" s="206"/>
      <c r="C122" s="148" t="s">
        <v>130</v>
      </c>
      <c r="D122" s="207" t="s">
        <v>279</v>
      </c>
      <c r="E122" s="154"/>
      <c r="F122" s="152"/>
      <c r="G122" s="153"/>
      <c r="H122" s="153"/>
      <c r="I122" s="155"/>
      <c r="J122" s="154"/>
      <c r="K122" s="152"/>
      <c r="L122" s="153"/>
      <c r="M122" s="153">
        <v>22</v>
      </c>
      <c r="N122" s="153"/>
      <c r="O122" s="199"/>
      <c r="P122" s="152"/>
      <c r="Q122" s="153"/>
      <c r="R122" s="153"/>
      <c r="S122" s="155"/>
      <c r="T122" s="147">
        <f t="shared" si="18"/>
        <v>0</v>
      </c>
      <c r="U122" s="62">
        <f t="shared" si="19"/>
        <v>0</v>
      </c>
      <c r="V122" s="62">
        <f t="shared" si="20"/>
        <v>0</v>
      </c>
      <c r="W122" s="62">
        <f t="shared" si="21"/>
        <v>22</v>
      </c>
      <c r="X122" s="67">
        <f t="shared" si="22"/>
        <v>0</v>
      </c>
    </row>
    <row r="123" spans="1:24" ht="32.25" customHeight="1">
      <c r="A123" s="205"/>
      <c r="B123" s="206"/>
      <c r="C123" s="148" t="s">
        <v>131</v>
      </c>
      <c r="D123" s="167" t="s">
        <v>280</v>
      </c>
      <c r="E123" s="154"/>
      <c r="F123" s="152"/>
      <c r="G123" s="153"/>
      <c r="H123" s="153"/>
      <c r="I123" s="155"/>
      <c r="J123" s="154"/>
      <c r="K123" s="152"/>
      <c r="L123" s="153"/>
      <c r="M123" s="153">
        <v>26</v>
      </c>
      <c r="N123" s="153"/>
      <c r="O123" s="199"/>
      <c r="P123" s="152"/>
      <c r="Q123" s="153"/>
      <c r="R123" s="153"/>
      <c r="S123" s="155"/>
      <c r="T123" s="147">
        <f t="shared" si="18"/>
        <v>0</v>
      </c>
      <c r="U123" s="62">
        <f t="shared" si="19"/>
        <v>0</v>
      </c>
      <c r="V123" s="62">
        <f t="shared" si="20"/>
        <v>0</v>
      </c>
      <c r="W123" s="62">
        <f t="shared" si="21"/>
        <v>26</v>
      </c>
      <c r="X123" s="67">
        <f t="shared" si="22"/>
        <v>0</v>
      </c>
    </row>
    <row r="124" spans="1:24" ht="32.25" customHeight="1">
      <c r="A124" s="205"/>
      <c r="B124" s="206"/>
      <c r="C124" s="148" t="s">
        <v>132</v>
      </c>
      <c r="D124" s="208" t="s">
        <v>281</v>
      </c>
      <c r="E124" s="154"/>
      <c r="F124" s="152"/>
      <c r="G124" s="153"/>
      <c r="H124" s="153"/>
      <c r="I124" s="155"/>
      <c r="J124" s="154"/>
      <c r="K124" s="152"/>
      <c r="L124" s="153"/>
      <c r="M124" s="153">
        <v>12</v>
      </c>
      <c r="N124" s="153"/>
      <c r="O124" s="199"/>
      <c r="P124" s="152"/>
      <c r="Q124" s="153"/>
      <c r="R124" s="153"/>
      <c r="S124" s="155"/>
      <c r="T124" s="147">
        <f t="shared" si="18"/>
        <v>0</v>
      </c>
      <c r="U124" s="62">
        <f t="shared" si="19"/>
        <v>0</v>
      </c>
      <c r="V124" s="62">
        <f t="shared" si="20"/>
        <v>0</v>
      </c>
      <c r="W124" s="62">
        <f t="shared" si="21"/>
        <v>12</v>
      </c>
      <c r="X124" s="67">
        <f t="shared" si="22"/>
        <v>0</v>
      </c>
    </row>
    <row r="125" spans="1:24" ht="32.25" customHeight="1">
      <c r="A125" s="205"/>
      <c r="B125" s="206"/>
      <c r="C125" s="148" t="s">
        <v>158</v>
      </c>
      <c r="D125" s="207" t="s">
        <v>283</v>
      </c>
      <c r="E125" s="154"/>
      <c r="F125" s="152"/>
      <c r="G125" s="153"/>
      <c r="H125" s="153"/>
      <c r="I125" s="155"/>
      <c r="J125" s="154"/>
      <c r="K125" s="152"/>
      <c r="L125" s="153"/>
      <c r="M125" s="153">
        <v>38</v>
      </c>
      <c r="N125" s="153"/>
      <c r="O125" s="199"/>
      <c r="P125" s="152"/>
      <c r="Q125" s="153"/>
      <c r="R125" s="153"/>
      <c r="S125" s="155"/>
      <c r="T125" s="147">
        <f t="shared" si="18"/>
        <v>0</v>
      </c>
      <c r="U125" s="62">
        <f t="shared" si="19"/>
        <v>0</v>
      </c>
      <c r="V125" s="62">
        <f t="shared" si="20"/>
        <v>0</v>
      </c>
      <c r="W125" s="62">
        <f t="shared" si="21"/>
        <v>38</v>
      </c>
      <c r="X125" s="67">
        <f t="shared" si="22"/>
        <v>0</v>
      </c>
    </row>
    <row r="126" spans="1:24" ht="32.25" customHeight="1">
      <c r="A126" s="205"/>
      <c r="B126" s="206"/>
      <c r="C126" s="148" t="s">
        <v>133</v>
      </c>
      <c r="D126" s="207" t="s">
        <v>284</v>
      </c>
      <c r="E126" s="154"/>
      <c r="F126" s="152"/>
      <c r="G126" s="153"/>
      <c r="H126" s="153"/>
      <c r="I126" s="155"/>
      <c r="J126" s="154"/>
      <c r="K126" s="152"/>
      <c r="L126" s="153"/>
      <c r="M126" s="153">
        <v>56</v>
      </c>
      <c r="N126" s="153"/>
      <c r="O126" s="199"/>
      <c r="P126" s="152"/>
      <c r="Q126" s="153"/>
      <c r="R126" s="153"/>
      <c r="S126" s="155"/>
      <c r="T126" s="147">
        <f t="shared" si="18"/>
        <v>0</v>
      </c>
      <c r="U126" s="62">
        <f t="shared" si="19"/>
        <v>0</v>
      </c>
      <c r="V126" s="62">
        <f t="shared" si="20"/>
        <v>0</v>
      </c>
      <c r="W126" s="62">
        <f t="shared" si="21"/>
        <v>56</v>
      </c>
      <c r="X126" s="67">
        <f t="shared" si="22"/>
        <v>0</v>
      </c>
    </row>
    <row r="127" spans="1:24" ht="32.25" customHeight="1">
      <c r="A127" s="205"/>
      <c r="B127" s="206"/>
      <c r="C127" s="148" t="s">
        <v>134</v>
      </c>
      <c r="D127" s="207" t="s">
        <v>286</v>
      </c>
      <c r="E127" s="154"/>
      <c r="F127" s="152"/>
      <c r="G127" s="153"/>
      <c r="H127" s="153"/>
      <c r="I127" s="155"/>
      <c r="J127" s="154"/>
      <c r="K127" s="152"/>
      <c r="L127" s="153"/>
      <c r="M127" s="153">
        <v>410</v>
      </c>
      <c r="N127" s="153"/>
      <c r="O127" s="199"/>
      <c r="P127" s="152"/>
      <c r="Q127" s="153"/>
      <c r="R127" s="153"/>
      <c r="S127" s="155"/>
      <c r="T127" s="147">
        <f t="shared" si="18"/>
        <v>0</v>
      </c>
      <c r="U127" s="62">
        <f t="shared" si="19"/>
        <v>0</v>
      </c>
      <c r="V127" s="62">
        <f t="shared" si="20"/>
        <v>0</v>
      </c>
      <c r="W127" s="62">
        <f t="shared" si="21"/>
        <v>410</v>
      </c>
      <c r="X127" s="67">
        <f t="shared" si="22"/>
        <v>0</v>
      </c>
    </row>
    <row r="128" spans="1:24" ht="32.25" customHeight="1">
      <c r="A128" s="205"/>
      <c r="B128" s="206"/>
      <c r="C128" s="148" t="s">
        <v>135</v>
      </c>
      <c r="D128" s="207" t="s">
        <v>289</v>
      </c>
      <c r="E128" s="154"/>
      <c r="F128" s="152"/>
      <c r="G128" s="153"/>
      <c r="H128" s="153"/>
      <c r="I128" s="155"/>
      <c r="J128" s="154"/>
      <c r="K128" s="152"/>
      <c r="L128" s="153"/>
      <c r="M128" s="153">
        <v>128</v>
      </c>
      <c r="N128" s="153"/>
      <c r="O128" s="199"/>
      <c r="P128" s="152"/>
      <c r="Q128" s="153"/>
      <c r="R128" s="153"/>
      <c r="S128" s="155"/>
      <c r="T128" s="147">
        <f t="shared" si="18"/>
        <v>0</v>
      </c>
      <c r="U128" s="62">
        <f t="shared" si="19"/>
        <v>0</v>
      </c>
      <c r="V128" s="62">
        <f t="shared" si="20"/>
        <v>0</v>
      </c>
      <c r="W128" s="62">
        <f t="shared" si="21"/>
        <v>128</v>
      </c>
      <c r="X128" s="67">
        <f t="shared" si="22"/>
        <v>0</v>
      </c>
    </row>
    <row r="129" spans="1:24" ht="32.25" customHeight="1">
      <c r="A129" s="205"/>
      <c r="B129" s="206"/>
      <c r="C129" s="148" t="s">
        <v>136</v>
      </c>
      <c r="D129" s="207" t="s">
        <v>287</v>
      </c>
      <c r="E129" s="154"/>
      <c r="F129" s="152"/>
      <c r="G129" s="153"/>
      <c r="H129" s="153"/>
      <c r="I129" s="155"/>
      <c r="J129" s="154"/>
      <c r="K129" s="152"/>
      <c r="L129" s="153"/>
      <c r="M129" s="153">
        <v>23</v>
      </c>
      <c r="N129" s="153"/>
      <c r="O129" s="199"/>
      <c r="P129" s="152"/>
      <c r="Q129" s="153"/>
      <c r="R129" s="153"/>
      <c r="S129" s="155"/>
      <c r="T129" s="147">
        <f t="shared" si="18"/>
        <v>0</v>
      </c>
      <c r="U129" s="62">
        <f t="shared" si="19"/>
        <v>0</v>
      </c>
      <c r="V129" s="62">
        <f t="shared" si="20"/>
        <v>0</v>
      </c>
      <c r="W129" s="62">
        <f t="shared" si="21"/>
        <v>23</v>
      </c>
      <c r="X129" s="67">
        <f t="shared" si="22"/>
        <v>0</v>
      </c>
    </row>
    <row r="130" spans="1:24" ht="32.25" customHeight="1">
      <c r="A130" s="205"/>
      <c r="B130" s="206"/>
      <c r="C130" s="148" t="s">
        <v>137</v>
      </c>
      <c r="D130" s="207" t="s">
        <v>288</v>
      </c>
      <c r="E130" s="154"/>
      <c r="F130" s="152"/>
      <c r="G130" s="153"/>
      <c r="H130" s="153"/>
      <c r="I130" s="155"/>
      <c r="J130" s="154"/>
      <c r="K130" s="152"/>
      <c r="L130" s="153"/>
      <c r="M130" s="153">
        <v>29</v>
      </c>
      <c r="N130" s="153"/>
      <c r="O130" s="199"/>
      <c r="P130" s="152"/>
      <c r="Q130" s="153"/>
      <c r="R130" s="153"/>
      <c r="S130" s="155"/>
      <c r="T130" s="147">
        <f t="shared" si="18"/>
        <v>0</v>
      </c>
      <c r="U130" s="62">
        <f t="shared" si="19"/>
        <v>0</v>
      </c>
      <c r="V130" s="62">
        <f t="shared" si="20"/>
        <v>0</v>
      </c>
      <c r="W130" s="62">
        <f t="shared" si="21"/>
        <v>29</v>
      </c>
      <c r="X130" s="67">
        <f t="shared" si="22"/>
        <v>0</v>
      </c>
    </row>
    <row r="131" spans="1:24" ht="32.25" customHeight="1">
      <c r="A131" s="205"/>
      <c r="B131" s="206"/>
      <c r="C131" s="148" t="s">
        <v>138</v>
      </c>
      <c r="D131" s="207" t="s">
        <v>290</v>
      </c>
      <c r="E131" s="154"/>
      <c r="F131" s="152"/>
      <c r="G131" s="153"/>
      <c r="H131" s="153"/>
      <c r="I131" s="155"/>
      <c r="J131" s="154"/>
      <c r="K131" s="152"/>
      <c r="L131" s="153"/>
      <c r="M131" s="153">
        <v>7</v>
      </c>
      <c r="N131" s="153"/>
      <c r="O131" s="199"/>
      <c r="P131" s="152"/>
      <c r="Q131" s="153"/>
      <c r="R131" s="153"/>
      <c r="S131" s="155"/>
      <c r="T131" s="147">
        <f t="shared" si="18"/>
        <v>0</v>
      </c>
      <c r="U131" s="62">
        <f t="shared" si="19"/>
        <v>0</v>
      </c>
      <c r="V131" s="62">
        <f t="shared" si="20"/>
        <v>0</v>
      </c>
      <c r="W131" s="62">
        <f t="shared" si="21"/>
        <v>7</v>
      </c>
      <c r="X131" s="67">
        <f t="shared" si="22"/>
        <v>0</v>
      </c>
    </row>
    <row r="132" spans="1:24" ht="32.25" customHeight="1">
      <c r="A132" s="205"/>
      <c r="B132" s="206"/>
      <c r="C132" s="148" t="s">
        <v>139</v>
      </c>
      <c r="D132" s="207" t="s">
        <v>282</v>
      </c>
      <c r="E132" s="154"/>
      <c r="F132" s="152"/>
      <c r="G132" s="153"/>
      <c r="H132" s="153"/>
      <c r="I132" s="155"/>
      <c r="J132" s="154"/>
      <c r="K132" s="152"/>
      <c r="L132" s="153"/>
      <c r="M132" s="153"/>
      <c r="N132" s="153">
        <v>45</v>
      </c>
      <c r="O132" s="199"/>
      <c r="P132" s="152"/>
      <c r="Q132" s="153"/>
      <c r="R132" s="153"/>
      <c r="S132" s="155"/>
      <c r="T132" s="147"/>
      <c r="U132" s="62"/>
      <c r="V132" s="62"/>
      <c r="W132" s="62">
        <f t="shared" si="21"/>
        <v>0</v>
      </c>
      <c r="X132" s="67">
        <f t="shared" si="22"/>
        <v>45</v>
      </c>
    </row>
    <row r="133" spans="1:24" ht="32.25" customHeight="1">
      <c r="A133" s="6"/>
      <c r="B133" s="7"/>
      <c r="C133" s="148" t="s">
        <v>140</v>
      </c>
      <c r="D133" s="207" t="s">
        <v>285</v>
      </c>
      <c r="E133" s="154"/>
      <c r="F133" s="152"/>
      <c r="G133" s="153"/>
      <c r="H133" s="153"/>
      <c r="I133" s="155"/>
      <c r="J133" s="154"/>
      <c r="K133" s="152"/>
      <c r="L133" s="153"/>
      <c r="M133" s="153"/>
      <c r="N133" s="153">
        <v>20</v>
      </c>
      <c r="O133" s="199"/>
      <c r="P133" s="152"/>
      <c r="Q133" s="153"/>
      <c r="R133" s="153"/>
      <c r="S133" s="155"/>
      <c r="T133" s="147"/>
      <c r="U133" s="62"/>
      <c r="V133" s="62"/>
      <c r="W133" s="62">
        <f t="shared" si="21"/>
        <v>0</v>
      </c>
      <c r="X133" s="67">
        <f t="shared" si="22"/>
        <v>20</v>
      </c>
    </row>
    <row r="134" spans="1:24" ht="32.25" customHeight="1">
      <c r="A134" s="6"/>
      <c r="B134" s="7"/>
      <c r="C134" s="148" t="s">
        <v>151</v>
      </c>
      <c r="D134" s="207" t="s">
        <v>291</v>
      </c>
      <c r="E134" s="154"/>
      <c r="F134" s="152"/>
      <c r="G134" s="153"/>
      <c r="H134" s="153"/>
      <c r="I134" s="155"/>
      <c r="J134" s="154"/>
      <c r="K134" s="152"/>
      <c r="L134" s="153"/>
      <c r="M134" s="153"/>
      <c r="N134" s="153">
        <v>20</v>
      </c>
      <c r="O134" s="199"/>
      <c r="P134" s="152"/>
      <c r="Q134" s="153"/>
      <c r="R134" s="153"/>
      <c r="S134" s="155"/>
      <c r="T134" s="147">
        <f t="shared" si="18"/>
        <v>0</v>
      </c>
      <c r="U134" s="62">
        <f t="shared" si="19"/>
        <v>0</v>
      </c>
      <c r="V134" s="62">
        <f t="shared" si="20"/>
        <v>0</v>
      </c>
      <c r="W134" s="62">
        <f t="shared" si="21"/>
        <v>0</v>
      </c>
      <c r="X134" s="67">
        <f t="shared" si="22"/>
        <v>20</v>
      </c>
    </row>
    <row r="135" spans="1:24" ht="32.25" customHeight="1">
      <c r="A135" s="6"/>
      <c r="B135" s="7"/>
      <c r="C135" s="148" t="s">
        <v>153</v>
      </c>
      <c r="D135" s="207" t="s">
        <v>292</v>
      </c>
      <c r="E135" s="154"/>
      <c r="F135" s="152"/>
      <c r="G135" s="153"/>
      <c r="H135" s="153"/>
      <c r="I135" s="155"/>
      <c r="J135" s="154"/>
      <c r="K135" s="152"/>
      <c r="L135" s="153"/>
      <c r="M135" s="153"/>
      <c r="N135" s="153">
        <v>175</v>
      </c>
      <c r="O135" s="199"/>
      <c r="P135" s="152"/>
      <c r="Q135" s="153"/>
      <c r="R135" s="153"/>
      <c r="S135" s="155"/>
      <c r="T135" s="147">
        <f t="shared" si="18"/>
        <v>0</v>
      </c>
      <c r="U135" s="62">
        <f t="shared" si="19"/>
        <v>0</v>
      </c>
      <c r="V135" s="62">
        <f t="shared" si="20"/>
        <v>0</v>
      </c>
      <c r="W135" s="62">
        <f t="shared" si="21"/>
        <v>0</v>
      </c>
      <c r="X135" s="67">
        <f t="shared" si="22"/>
        <v>175</v>
      </c>
    </row>
    <row r="136" spans="1:24" ht="32.25" customHeight="1">
      <c r="A136" s="6"/>
      <c r="B136" s="7"/>
      <c r="C136" s="148" t="s">
        <v>154</v>
      </c>
      <c r="D136" s="207" t="s">
        <v>293</v>
      </c>
      <c r="E136" s="154"/>
      <c r="F136" s="152"/>
      <c r="G136" s="153"/>
      <c r="H136" s="153"/>
      <c r="I136" s="155"/>
      <c r="J136" s="154"/>
      <c r="K136" s="152"/>
      <c r="L136" s="153"/>
      <c r="M136" s="153"/>
      <c r="N136" s="153">
        <v>190</v>
      </c>
      <c r="O136" s="199"/>
      <c r="P136" s="152"/>
      <c r="Q136" s="153"/>
      <c r="R136" s="153"/>
      <c r="S136" s="155"/>
      <c r="T136" s="147">
        <f t="shared" si="18"/>
        <v>0</v>
      </c>
      <c r="U136" s="62">
        <f t="shared" si="19"/>
        <v>0</v>
      </c>
      <c r="V136" s="62">
        <f t="shared" si="20"/>
        <v>0</v>
      </c>
      <c r="W136" s="62">
        <f t="shared" si="21"/>
        <v>0</v>
      </c>
      <c r="X136" s="67">
        <f t="shared" si="22"/>
        <v>190</v>
      </c>
    </row>
    <row r="137" spans="1:24" ht="32.25" customHeight="1">
      <c r="A137" s="6"/>
      <c r="B137" s="7"/>
      <c r="C137" s="148" t="s">
        <v>155</v>
      </c>
      <c r="D137" s="207" t="s">
        <v>294</v>
      </c>
      <c r="E137" s="154"/>
      <c r="F137" s="152"/>
      <c r="G137" s="153"/>
      <c r="H137" s="153"/>
      <c r="I137" s="155"/>
      <c r="J137" s="154"/>
      <c r="K137" s="152"/>
      <c r="L137" s="153"/>
      <c r="M137" s="153"/>
      <c r="N137" s="153">
        <v>236</v>
      </c>
      <c r="O137" s="199"/>
      <c r="P137" s="152"/>
      <c r="Q137" s="153"/>
      <c r="R137" s="153"/>
      <c r="S137" s="155"/>
      <c r="T137" s="147">
        <f t="shared" si="18"/>
        <v>0</v>
      </c>
      <c r="U137" s="62">
        <f t="shared" si="19"/>
        <v>0</v>
      </c>
      <c r="V137" s="62">
        <f t="shared" si="20"/>
        <v>0</v>
      </c>
      <c r="W137" s="62">
        <f t="shared" si="21"/>
        <v>0</v>
      </c>
      <c r="X137" s="67">
        <f t="shared" si="22"/>
        <v>236</v>
      </c>
    </row>
    <row r="138" spans="1:24" ht="32.25" customHeight="1">
      <c r="A138" s="6"/>
      <c r="B138" s="7"/>
      <c r="C138" s="148" t="s">
        <v>156</v>
      </c>
      <c r="D138" s="207" t="s">
        <v>295</v>
      </c>
      <c r="E138" s="154"/>
      <c r="F138" s="152"/>
      <c r="G138" s="153"/>
      <c r="H138" s="153"/>
      <c r="I138" s="155"/>
      <c r="J138" s="154"/>
      <c r="K138" s="152"/>
      <c r="L138" s="153"/>
      <c r="M138" s="153"/>
      <c r="N138" s="153">
        <v>127</v>
      </c>
      <c r="O138" s="199"/>
      <c r="P138" s="152"/>
      <c r="Q138" s="153"/>
      <c r="R138" s="153"/>
      <c r="S138" s="155"/>
      <c r="T138" s="147">
        <f t="shared" si="18"/>
        <v>0</v>
      </c>
      <c r="U138" s="62">
        <f t="shared" si="19"/>
        <v>0</v>
      </c>
      <c r="V138" s="62">
        <f t="shared" si="20"/>
        <v>0</v>
      </c>
      <c r="W138" s="62">
        <f t="shared" si="21"/>
        <v>0</v>
      </c>
      <c r="X138" s="67">
        <f t="shared" si="22"/>
        <v>127</v>
      </c>
    </row>
    <row r="139" spans="1:24" ht="32.25" customHeight="1">
      <c r="A139" s="6"/>
      <c r="B139" s="7"/>
      <c r="C139" s="148" t="s">
        <v>159</v>
      </c>
      <c r="D139" s="207" t="s">
        <v>296</v>
      </c>
      <c r="E139" s="154"/>
      <c r="F139" s="152"/>
      <c r="G139" s="153"/>
      <c r="H139" s="153"/>
      <c r="I139" s="155"/>
      <c r="J139" s="154"/>
      <c r="K139" s="152"/>
      <c r="L139" s="153"/>
      <c r="M139" s="153"/>
      <c r="N139" s="153">
        <v>232</v>
      </c>
      <c r="O139" s="199"/>
      <c r="P139" s="152"/>
      <c r="Q139" s="153"/>
      <c r="R139" s="153"/>
      <c r="S139" s="155"/>
      <c r="T139" s="147">
        <f t="shared" si="18"/>
        <v>0</v>
      </c>
      <c r="U139" s="62">
        <f aca="true" t="shared" si="23" ref="U139:U196">SUM(F139+K139+P139)</f>
        <v>0</v>
      </c>
      <c r="V139" s="62">
        <f aca="true" t="shared" si="24" ref="V139:V195">G139+L139+Q139</f>
        <v>0</v>
      </c>
      <c r="W139" s="62">
        <f aca="true" t="shared" si="25" ref="W139:W196">H139+M139+R139</f>
        <v>0</v>
      </c>
      <c r="X139" s="67">
        <f aca="true" t="shared" si="26" ref="X139:X195">I139+N139+S139</f>
        <v>232</v>
      </c>
    </row>
    <row r="140" spans="1:24" ht="32.25" customHeight="1">
      <c r="A140" s="6"/>
      <c r="B140" s="7"/>
      <c r="C140" s="148" t="s">
        <v>160</v>
      </c>
      <c r="D140" s="207" t="s">
        <v>297</v>
      </c>
      <c r="E140" s="154"/>
      <c r="F140" s="152"/>
      <c r="G140" s="153"/>
      <c r="H140" s="153"/>
      <c r="I140" s="155"/>
      <c r="J140" s="154"/>
      <c r="K140" s="152"/>
      <c r="L140" s="153"/>
      <c r="M140" s="153"/>
      <c r="N140" s="153">
        <v>190</v>
      </c>
      <c r="O140" s="199"/>
      <c r="P140" s="152"/>
      <c r="Q140" s="153"/>
      <c r="R140" s="153"/>
      <c r="S140" s="155"/>
      <c r="T140" s="147">
        <f t="shared" si="18"/>
        <v>0</v>
      </c>
      <c r="U140" s="62">
        <f t="shared" si="23"/>
        <v>0</v>
      </c>
      <c r="V140" s="62">
        <f t="shared" si="24"/>
        <v>0</v>
      </c>
      <c r="W140" s="62">
        <f t="shared" si="25"/>
        <v>0</v>
      </c>
      <c r="X140" s="67">
        <f t="shared" si="26"/>
        <v>190</v>
      </c>
    </row>
    <row r="141" spans="1:24" ht="32.25" customHeight="1">
      <c r="A141" s="6"/>
      <c r="B141" s="7"/>
      <c r="C141" s="148" t="s">
        <v>161</v>
      </c>
      <c r="D141" s="207" t="s">
        <v>298</v>
      </c>
      <c r="E141" s="154"/>
      <c r="F141" s="152"/>
      <c r="G141" s="153"/>
      <c r="H141" s="153"/>
      <c r="I141" s="155"/>
      <c r="J141" s="154"/>
      <c r="K141" s="152"/>
      <c r="L141" s="153"/>
      <c r="M141" s="153"/>
      <c r="N141" s="153">
        <v>177</v>
      </c>
      <c r="O141" s="199"/>
      <c r="P141" s="152"/>
      <c r="Q141" s="153"/>
      <c r="R141" s="153"/>
      <c r="S141" s="155"/>
      <c r="T141" s="147">
        <f t="shared" si="18"/>
        <v>0</v>
      </c>
      <c r="U141" s="62">
        <f t="shared" si="23"/>
        <v>0</v>
      </c>
      <c r="V141" s="62">
        <f t="shared" si="24"/>
        <v>0</v>
      </c>
      <c r="W141" s="62">
        <f t="shared" si="25"/>
        <v>0</v>
      </c>
      <c r="X141" s="67">
        <f t="shared" si="26"/>
        <v>177</v>
      </c>
    </row>
    <row r="142" spans="1:24" ht="32.25" customHeight="1">
      <c r="A142" s="6"/>
      <c r="B142" s="7"/>
      <c r="C142" s="148" t="s">
        <v>162</v>
      </c>
      <c r="D142" s="207" t="s">
        <v>299</v>
      </c>
      <c r="E142" s="154"/>
      <c r="F142" s="152"/>
      <c r="G142" s="153"/>
      <c r="H142" s="153"/>
      <c r="I142" s="155"/>
      <c r="J142" s="154"/>
      <c r="K142" s="152"/>
      <c r="L142" s="153"/>
      <c r="M142" s="153"/>
      <c r="N142" s="153">
        <v>84</v>
      </c>
      <c r="O142" s="199"/>
      <c r="P142" s="152"/>
      <c r="Q142" s="153"/>
      <c r="R142" s="153"/>
      <c r="S142" s="155"/>
      <c r="T142" s="147"/>
      <c r="U142" s="62">
        <f t="shared" si="23"/>
        <v>0</v>
      </c>
      <c r="V142" s="62">
        <f t="shared" si="24"/>
        <v>0</v>
      </c>
      <c r="W142" s="62">
        <f t="shared" si="25"/>
        <v>0</v>
      </c>
      <c r="X142" s="67">
        <f t="shared" si="26"/>
        <v>84</v>
      </c>
    </row>
    <row r="143" spans="1:24" ht="32.25" customHeight="1">
      <c r="A143" s="6"/>
      <c r="B143" s="7"/>
      <c r="C143" s="148" t="s">
        <v>163</v>
      </c>
      <c r="D143" s="207" t="s">
        <v>300</v>
      </c>
      <c r="E143" s="154"/>
      <c r="F143" s="152"/>
      <c r="G143" s="153"/>
      <c r="H143" s="153"/>
      <c r="I143" s="155"/>
      <c r="J143" s="154"/>
      <c r="K143" s="152"/>
      <c r="L143" s="153"/>
      <c r="M143" s="153"/>
      <c r="N143" s="153">
        <v>74</v>
      </c>
      <c r="O143" s="199"/>
      <c r="P143" s="152"/>
      <c r="Q143" s="153"/>
      <c r="R143" s="153"/>
      <c r="S143" s="155"/>
      <c r="T143" s="147"/>
      <c r="U143" s="62">
        <f t="shared" si="23"/>
        <v>0</v>
      </c>
      <c r="V143" s="62">
        <f t="shared" si="24"/>
        <v>0</v>
      </c>
      <c r="W143" s="62">
        <f t="shared" si="25"/>
        <v>0</v>
      </c>
      <c r="X143" s="67">
        <f t="shared" si="26"/>
        <v>74</v>
      </c>
    </row>
    <row r="144" spans="1:24" ht="32.25" customHeight="1">
      <c r="A144" s="6"/>
      <c r="B144" s="7"/>
      <c r="C144" s="148" t="s">
        <v>164</v>
      </c>
      <c r="D144" s="207" t="s">
        <v>301</v>
      </c>
      <c r="E144" s="154"/>
      <c r="F144" s="152"/>
      <c r="G144" s="153"/>
      <c r="H144" s="153"/>
      <c r="I144" s="155"/>
      <c r="J144" s="154"/>
      <c r="K144" s="152"/>
      <c r="L144" s="153"/>
      <c r="M144" s="153"/>
      <c r="N144" s="153">
        <v>20</v>
      </c>
      <c r="O144" s="199"/>
      <c r="P144" s="152"/>
      <c r="Q144" s="153"/>
      <c r="R144" s="153"/>
      <c r="S144" s="155"/>
      <c r="T144" s="147"/>
      <c r="U144" s="62">
        <f t="shared" si="23"/>
        <v>0</v>
      </c>
      <c r="V144" s="62">
        <f t="shared" si="24"/>
        <v>0</v>
      </c>
      <c r="W144" s="62">
        <f t="shared" si="25"/>
        <v>0</v>
      </c>
      <c r="X144" s="67">
        <f t="shared" si="26"/>
        <v>20</v>
      </c>
    </row>
    <row r="145" spans="1:24" ht="32.25" customHeight="1">
      <c r="A145" s="6"/>
      <c r="B145" s="7"/>
      <c r="C145" s="148" t="s">
        <v>317</v>
      </c>
      <c r="D145" s="207" t="s">
        <v>302</v>
      </c>
      <c r="E145" s="154"/>
      <c r="F145" s="152"/>
      <c r="G145" s="153"/>
      <c r="H145" s="153"/>
      <c r="I145" s="155"/>
      <c r="J145" s="154"/>
      <c r="K145" s="152"/>
      <c r="L145" s="153"/>
      <c r="M145" s="153"/>
      <c r="N145" s="153">
        <v>23</v>
      </c>
      <c r="O145" s="199"/>
      <c r="P145" s="152"/>
      <c r="Q145" s="153"/>
      <c r="R145" s="153"/>
      <c r="S145" s="155"/>
      <c r="T145" s="147"/>
      <c r="U145" s="62">
        <f t="shared" si="23"/>
        <v>0</v>
      </c>
      <c r="V145" s="62">
        <f t="shared" si="24"/>
        <v>0</v>
      </c>
      <c r="W145" s="62">
        <f t="shared" si="25"/>
        <v>0</v>
      </c>
      <c r="X145" s="67">
        <f t="shared" si="26"/>
        <v>23</v>
      </c>
    </row>
    <row r="146" spans="1:24" ht="32.25" customHeight="1">
      <c r="A146" s="6"/>
      <c r="B146" s="7"/>
      <c r="C146" s="148" t="s">
        <v>318</v>
      </c>
      <c r="D146" s="207" t="s">
        <v>303</v>
      </c>
      <c r="E146" s="154"/>
      <c r="F146" s="152"/>
      <c r="G146" s="153"/>
      <c r="H146" s="153"/>
      <c r="I146" s="155"/>
      <c r="J146" s="154"/>
      <c r="K146" s="152"/>
      <c r="L146" s="153"/>
      <c r="M146" s="153"/>
      <c r="N146" s="153">
        <v>5</v>
      </c>
      <c r="O146" s="199"/>
      <c r="P146" s="152"/>
      <c r="Q146" s="153"/>
      <c r="R146" s="153"/>
      <c r="S146" s="155"/>
      <c r="T146" s="147"/>
      <c r="U146" s="62">
        <f t="shared" si="23"/>
        <v>0</v>
      </c>
      <c r="V146" s="62">
        <f t="shared" si="24"/>
        <v>0</v>
      </c>
      <c r="W146" s="62">
        <f t="shared" si="25"/>
        <v>0</v>
      </c>
      <c r="X146" s="67">
        <f t="shared" si="26"/>
        <v>5</v>
      </c>
    </row>
    <row r="147" spans="1:24" ht="32.25" customHeight="1">
      <c r="A147" s="6"/>
      <c r="B147" s="7"/>
      <c r="C147" s="148" t="s">
        <v>319</v>
      </c>
      <c r="D147" s="207" t="s">
        <v>304</v>
      </c>
      <c r="E147" s="154"/>
      <c r="F147" s="152"/>
      <c r="G147" s="153"/>
      <c r="H147" s="153"/>
      <c r="I147" s="155"/>
      <c r="J147" s="154"/>
      <c r="K147" s="152"/>
      <c r="L147" s="153"/>
      <c r="M147" s="153"/>
      <c r="N147" s="153">
        <v>9</v>
      </c>
      <c r="O147" s="199"/>
      <c r="P147" s="152"/>
      <c r="Q147" s="153"/>
      <c r="R147" s="153"/>
      <c r="S147" s="155"/>
      <c r="T147" s="147">
        <f t="shared" si="18"/>
        <v>0</v>
      </c>
      <c r="U147" s="62">
        <f t="shared" si="23"/>
        <v>0</v>
      </c>
      <c r="V147" s="62">
        <f t="shared" si="24"/>
        <v>0</v>
      </c>
      <c r="W147" s="62">
        <f t="shared" si="25"/>
        <v>0</v>
      </c>
      <c r="X147" s="67">
        <f t="shared" si="26"/>
        <v>9</v>
      </c>
    </row>
    <row r="148" spans="1:24" ht="32.25" customHeight="1">
      <c r="A148" s="6"/>
      <c r="B148" s="7"/>
      <c r="C148" s="148" t="s">
        <v>320</v>
      </c>
      <c r="D148" s="207" t="s">
        <v>305</v>
      </c>
      <c r="E148" s="154"/>
      <c r="F148" s="152"/>
      <c r="G148" s="153"/>
      <c r="H148" s="153"/>
      <c r="I148" s="155"/>
      <c r="J148" s="154"/>
      <c r="K148" s="152"/>
      <c r="L148" s="153"/>
      <c r="M148" s="153"/>
      <c r="N148" s="153">
        <v>22</v>
      </c>
      <c r="O148" s="199"/>
      <c r="P148" s="152"/>
      <c r="Q148" s="153"/>
      <c r="R148" s="153"/>
      <c r="S148" s="155"/>
      <c r="T148" s="147">
        <f t="shared" si="18"/>
        <v>0</v>
      </c>
      <c r="U148" s="62">
        <f t="shared" si="23"/>
        <v>0</v>
      </c>
      <c r="V148" s="62">
        <f t="shared" si="24"/>
        <v>0</v>
      </c>
      <c r="W148" s="62">
        <f t="shared" si="25"/>
        <v>0</v>
      </c>
      <c r="X148" s="67">
        <f t="shared" si="26"/>
        <v>22</v>
      </c>
    </row>
    <row r="149" spans="1:24" ht="32.25" customHeight="1">
      <c r="A149" s="6"/>
      <c r="B149" s="7"/>
      <c r="C149" s="148" t="s">
        <v>321</v>
      </c>
      <c r="D149" s="207" t="s">
        <v>306</v>
      </c>
      <c r="E149" s="154"/>
      <c r="F149" s="152"/>
      <c r="G149" s="153"/>
      <c r="H149" s="153"/>
      <c r="I149" s="155"/>
      <c r="J149" s="154"/>
      <c r="K149" s="152"/>
      <c r="L149" s="153"/>
      <c r="M149" s="153"/>
      <c r="N149" s="153">
        <v>27</v>
      </c>
      <c r="O149" s="199"/>
      <c r="P149" s="152"/>
      <c r="Q149" s="153"/>
      <c r="R149" s="153"/>
      <c r="S149" s="155"/>
      <c r="T149" s="147">
        <f t="shared" si="18"/>
        <v>0</v>
      </c>
      <c r="U149" s="62">
        <f t="shared" si="23"/>
        <v>0</v>
      </c>
      <c r="V149" s="62">
        <f t="shared" si="24"/>
        <v>0</v>
      </c>
      <c r="W149" s="62">
        <f t="shared" si="25"/>
        <v>0</v>
      </c>
      <c r="X149" s="67">
        <f t="shared" si="26"/>
        <v>27</v>
      </c>
    </row>
    <row r="150" spans="1:24" ht="32.25" customHeight="1">
      <c r="A150" s="6"/>
      <c r="B150" s="7"/>
      <c r="C150" s="148" t="s">
        <v>322</v>
      </c>
      <c r="D150" s="207" t="s">
        <v>307</v>
      </c>
      <c r="E150" s="154"/>
      <c r="F150" s="152"/>
      <c r="G150" s="153"/>
      <c r="H150" s="153"/>
      <c r="I150" s="155"/>
      <c r="J150" s="154"/>
      <c r="K150" s="152"/>
      <c r="L150" s="153"/>
      <c r="M150" s="153"/>
      <c r="N150" s="153">
        <v>20</v>
      </c>
      <c r="O150" s="199"/>
      <c r="P150" s="152"/>
      <c r="Q150" s="153"/>
      <c r="R150" s="153"/>
      <c r="S150" s="155"/>
      <c r="T150" s="147">
        <f t="shared" si="18"/>
        <v>0</v>
      </c>
      <c r="U150" s="62">
        <f t="shared" si="23"/>
        <v>0</v>
      </c>
      <c r="V150" s="62">
        <f t="shared" si="24"/>
        <v>0</v>
      </c>
      <c r="W150" s="62">
        <f t="shared" si="25"/>
        <v>0</v>
      </c>
      <c r="X150" s="67">
        <f t="shared" si="26"/>
        <v>20</v>
      </c>
    </row>
    <row r="151" spans="1:24" ht="32.25" customHeight="1">
      <c r="A151" s="6"/>
      <c r="B151" s="7"/>
      <c r="C151" s="148" t="s">
        <v>323</v>
      </c>
      <c r="D151" s="207" t="s">
        <v>308</v>
      </c>
      <c r="E151" s="154"/>
      <c r="F151" s="152"/>
      <c r="G151" s="153"/>
      <c r="H151" s="153"/>
      <c r="I151" s="155"/>
      <c r="J151" s="154"/>
      <c r="K151" s="152"/>
      <c r="L151" s="153"/>
      <c r="M151" s="153"/>
      <c r="N151" s="153">
        <v>88</v>
      </c>
      <c r="O151" s="199"/>
      <c r="P151" s="152"/>
      <c r="Q151" s="153"/>
      <c r="R151" s="153"/>
      <c r="S151" s="155"/>
      <c r="T151" s="147">
        <f t="shared" si="18"/>
        <v>0</v>
      </c>
      <c r="U151" s="62">
        <f t="shared" si="23"/>
        <v>0</v>
      </c>
      <c r="V151" s="62">
        <f t="shared" si="24"/>
        <v>0</v>
      </c>
      <c r="W151" s="62">
        <f t="shared" si="25"/>
        <v>0</v>
      </c>
      <c r="X151" s="67">
        <f t="shared" si="26"/>
        <v>88</v>
      </c>
    </row>
    <row r="152" spans="1:24" ht="32.25" customHeight="1">
      <c r="A152" s="6"/>
      <c r="B152" s="7"/>
      <c r="C152" s="148" t="s">
        <v>324</v>
      </c>
      <c r="D152" s="207" t="s">
        <v>309</v>
      </c>
      <c r="E152" s="154"/>
      <c r="F152" s="152"/>
      <c r="G152" s="153"/>
      <c r="H152" s="153"/>
      <c r="I152" s="155"/>
      <c r="J152" s="154"/>
      <c r="K152" s="152"/>
      <c r="L152" s="153"/>
      <c r="M152" s="153"/>
      <c r="N152" s="153">
        <v>23</v>
      </c>
      <c r="O152" s="199"/>
      <c r="P152" s="152"/>
      <c r="Q152" s="153"/>
      <c r="R152" s="153"/>
      <c r="S152" s="155"/>
      <c r="T152" s="147"/>
      <c r="U152" s="62">
        <f t="shared" si="23"/>
        <v>0</v>
      </c>
      <c r="V152" s="62">
        <f t="shared" si="24"/>
        <v>0</v>
      </c>
      <c r="W152" s="62">
        <f t="shared" si="25"/>
        <v>0</v>
      </c>
      <c r="X152" s="67">
        <f t="shared" si="26"/>
        <v>23</v>
      </c>
    </row>
    <row r="153" spans="1:24" ht="32.25" customHeight="1">
      <c r="A153" s="6"/>
      <c r="B153" s="7"/>
      <c r="C153" s="209" t="s">
        <v>325</v>
      </c>
      <c r="D153" s="207" t="s">
        <v>310</v>
      </c>
      <c r="E153" s="154"/>
      <c r="F153" s="152"/>
      <c r="G153" s="153"/>
      <c r="H153" s="153"/>
      <c r="I153" s="155"/>
      <c r="J153" s="154"/>
      <c r="K153" s="152"/>
      <c r="L153" s="153"/>
      <c r="M153" s="153"/>
      <c r="N153" s="153">
        <v>67</v>
      </c>
      <c r="O153" s="199"/>
      <c r="P153" s="152"/>
      <c r="Q153" s="153"/>
      <c r="R153" s="153"/>
      <c r="S153" s="155"/>
      <c r="T153" s="147"/>
      <c r="U153" s="62">
        <f t="shared" si="23"/>
        <v>0</v>
      </c>
      <c r="V153" s="62">
        <f t="shared" si="24"/>
        <v>0</v>
      </c>
      <c r="W153" s="62">
        <f t="shared" si="25"/>
        <v>0</v>
      </c>
      <c r="X153" s="67">
        <f t="shared" si="26"/>
        <v>67</v>
      </c>
    </row>
    <row r="154" spans="1:24" ht="32.25" customHeight="1">
      <c r="A154" s="6"/>
      <c r="B154" s="7"/>
      <c r="C154" s="148" t="s">
        <v>326</v>
      </c>
      <c r="D154" s="207" t="s">
        <v>311</v>
      </c>
      <c r="E154" s="154"/>
      <c r="F154" s="152"/>
      <c r="G154" s="153"/>
      <c r="H154" s="153"/>
      <c r="I154" s="155"/>
      <c r="J154" s="154"/>
      <c r="K154" s="152"/>
      <c r="L154" s="153"/>
      <c r="M154" s="153"/>
      <c r="N154" s="153">
        <v>240</v>
      </c>
      <c r="O154" s="199"/>
      <c r="P154" s="152"/>
      <c r="Q154" s="153"/>
      <c r="R154" s="153"/>
      <c r="S154" s="155"/>
      <c r="T154" s="147"/>
      <c r="U154" s="62">
        <f t="shared" si="23"/>
        <v>0</v>
      </c>
      <c r="V154" s="62">
        <f t="shared" si="24"/>
        <v>0</v>
      </c>
      <c r="W154" s="62">
        <f t="shared" si="25"/>
        <v>0</v>
      </c>
      <c r="X154" s="67">
        <f t="shared" si="26"/>
        <v>240</v>
      </c>
    </row>
    <row r="155" spans="1:24" ht="32.25" customHeight="1">
      <c r="A155" s="6"/>
      <c r="B155" s="7"/>
      <c r="C155" s="148" t="s">
        <v>327</v>
      </c>
      <c r="D155" s="283" t="s">
        <v>312</v>
      </c>
      <c r="E155" s="154"/>
      <c r="F155" s="152"/>
      <c r="G155" s="153"/>
      <c r="H155" s="153"/>
      <c r="I155" s="155"/>
      <c r="J155" s="154"/>
      <c r="K155" s="152"/>
      <c r="L155" s="153"/>
      <c r="M155" s="153"/>
      <c r="N155" s="153">
        <v>770</v>
      </c>
      <c r="O155" s="199"/>
      <c r="P155" s="152"/>
      <c r="Q155" s="153"/>
      <c r="R155" s="153"/>
      <c r="S155" s="155"/>
      <c r="T155" s="147">
        <f t="shared" si="18"/>
        <v>0</v>
      </c>
      <c r="U155" s="62">
        <f t="shared" si="23"/>
        <v>0</v>
      </c>
      <c r="V155" s="62">
        <f t="shared" si="24"/>
        <v>0</v>
      </c>
      <c r="W155" s="62">
        <f t="shared" si="25"/>
        <v>0</v>
      </c>
      <c r="X155" s="67">
        <f t="shared" si="26"/>
        <v>770</v>
      </c>
    </row>
    <row r="156" spans="1:24" ht="32.25" customHeight="1">
      <c r="A156" s="6"/>
      <c r="B156" s="7"/>
      <c r="C156" s="148" t="s">
        <v>328</v>
      </c>
      <c r="D156" s="207" t="s">
        <v>313</v>
      </c>
      <c r="E156" s="154"/>
      <c r="F156" s="152"/>
      <c r="G156" s="153"/>
      <c r="H156" s="153"/>
      <c r="I156" s="155"/>
      <c r="J156" s="154"/>
      <c r="K156" s="152"/>
      <c r="L156" s="153"/>
      <c r="M156" s="153"/>
      <c r="N156" s="153">
        <v>232</v>
      </c>
      <c r="O156" s="199"/>
      <c r="P156" s="152"/>
      <c r="Q156" s="153"/>
      <c r="R156" s="153"/>
      <c r="S156" s="155"/>
      <c r="T156" s="147"/>
      <c r="U156" s="62">
        <f t="shared" si="23"/>
        <v>0</v>
      </c>
      <c r="V156" s="62">
        <f t="shared" si="24"/>
        <v>0</v>
      </c>
      <c r="W156" s="62">
        <f t="shared" si="25"/>
        <v>0</v>
      </c>
      <c r="X156" s="67">
        <f t="shared" si="26"/>
        <v>232</v>
      </c>
    </row>
    <row r="157" spans="1:24" ht="32.25" customHeight="1">
      <c r="A157" s="6"/>
      <c r="B157" s="7"/>
      <c r="C157" s="148" t="s">
        <v>329</v>
      </c>
      <c r="D157" s="207" t="s">
        <v>314</v>
      </c>
      <c r="E157" s="154"/>
      <c r="F157" s="152"/>
      <c r="G157" s="153"/>
      <c r="H157" s="153"/>
      <c r="I157" s="155"/>
      <c r="J157" s="154"/>
      <c r="K157" s="152"/>
      <c r="L157" s="153"/>
      <c r="M157" s="153"/>
      <c r="N157" s="153">
        <v>153</v>
      </c>
      <c r="O157" s="199"/>
      <c r="P157" s="152"/>
      <c r="Q157" s="153"/>
      <c r="R157" s="153"/>
      <c r="S157" s="155"/>
      <c r="T157" s="147"/>
      <c r="U157" s="62">
        <f t="shared" si="23"/>
        <v>0</v>
      </c>
      <c r="V157" s="62">
        <f t="shared" si="24"/>
        <v>0</v>
      </c>
      <c r="W157" s="62">
        <f t="shared" si="25"/>
        <v>0</v>
      </c>
      <c r="X157" s="67">
        <f t="shared" si="26"/>
        <v>153</v>
      </c>
    </row>
    <row r="158" spans="1:24" ht="32.25" customHeight="1">
      <c r="A158" s="6"/>
      <c r="B158" s="7"/>
      <c r="C158" s="148" t="s">
        <v>330</v>
      </c>
      <c r="D158" s="207" t="s">
        <v>387</v>
      </c>
      <c r="E158" s="154"/>
      <c r="F158" s="152"/>
      <c r="G158" s="153"/>
      <c r="H158" s="153"/>
      <c r="I158" s="155"/>
      <c r="J158" s="154"/>
      <c r="K158" s="152"/>
      <c r="L158" s="153"/>
      <c r="M158" s="153"/>
      <c r="N158" s="153">
        <v>131</v>
      </c>
      <c r="O158" s="199"/>
      <c r="P158" s="152"/>
      <c r="Q158" s="153"/>
      <c r="R158" s="153"/>
      <c r="S158" s="155"/>
      <c r="T158" s="147"/>
      <c r="U158" s="62">
        <f t="shared" si="23"/>
        <v>0</v>
      </c>
      <c r="V158" s="62">
        <f t="shared" si="24"/>
        <v>0</v>
      </c>
      <c r="W158" s="62">
        <f t="shared" si="25"/>
        <v>0</v>
      </c>
      <c r="X158" s="67">
        <f t="shared" si="26"/>
        <v>131</v>
      </c>
    </row>
    <row r="159" spans="1:24" ht="32.25" customHeight="1">
      <c r="A159" s="6"/>
      <c r="B159" s="7"/>
      <c r="C159" s="148" t="s">
        <v>331</v>
      </c>
      <c r="D159" s="207" t="s">
        <v>315</v>
      </c>
      <c r="E159" s="154"/>
      <c r="F159" s="152"/>
      <c r="G159" s="153"/>
      <c r="H159" s="153"/>
      <c r="I159" s="155"/>
      <c r="J159" s="154"/>
      <c r="K159" s="152"/>
      <c r="L159" s="153"/>
      <c r="M159" s="153"/>
      <c r="N159" s="153">
        <v>422</v>
      </c>
      <c r="O159" s="199"/>
      <c r="P159" s="152"/>
      <c r="Q159" s="153"/>
      <c r="R159" s="153"/>
      <c r="S159" s="155"/>
      <c r="T159" s="147"/>
      <c r="U159" s="62">
        <f t="shared" si="23"/>
        <v>0</v>
      </c>
      <c r="V159" s="62">
        <f t="shared" si="24"/>
        <v>0</v>
      </c>
      <c r="W159" s="62">
        <f t="shared" si="25"/>
        <v>0</v>
      </c>
      <c r="X159" s="67">
        <f t="shared" si="26"/>
        <v>422</v>
      </c>
    </row>
    <row r="160" spans="1:24" ht="32.25" customHeight="1">
      <c r="A160" s="6"/>
      <c r="B160" s="7"/>
      <c r="C160" s="148" t="s">
        <v>332</v>
      </c>
      <c r="D160" s="207" t="s">
        <v>316</v>
      </c>
      <c r="E160" s="154"/>
      <c r="F160" s="152"/>
      <c r="G160" s="153"/>
      <c r="H160" s="153"/>
      <c r="I160" s="155"/>
      <c r="J160" s="154"/>
      <c r="K160" s="152"/>
      <c r="L160" s="153"/>
      <c r="M160" s="153"/>
      <c r="N160" s="153">
        <v>130</v>
      </c>
      <c r="O160" s="199"/>
      <c r="P160" s="152"/>
      <c r="Q160" s="153"/>
      <c r="R160" s="153"/>
      <c r="S160" s="155"/>
      <c r="T160" s="147"/>
      <c r="U160" s="62">
        <f t="shared" si="23"/>
        <v>0</v>
      </c>
      <c r="V160" s="62">
        <f t="shared" si="24"/>
        <v>0</v>
      </c>
      <c r="W160" s="62">
        <f t="shared" si="25"/>
        <v>0</v>
      </c>
      <c r="X160" s="67">
        <f t="shared" si="26"/>
        <v>130</v>
      </c>
    </row>
    <row r="161" spans="1:24" ht="37.5" customHeight="1">
      <c r="A161" s="6"/>
      <c r="B161" s="7"/>
      <c r="C161" s="148" t="s">
        <v>333</v>
      </c>
      <c r="D161" s="284" t="s">
        <v>194</v>
      </c>
      <c r="E161" s="154"/>
      <c r="F161" s="152"/>
      <c r="G161" s="153"/>
      <c r="H161" s="153"/>
      <c r="I161" s="155"/>
      <c r="J161" s="154">
        <v>470</v>
      </c>
      <c r="K161" s="152"/>
      <c r="L161" s="153"/>
      <c r="M161" s="153"/>
      <c r="N161" s="153"/>
      <c r="O161" s="199"/>
      <c r="P161" s="152"/>
      <c r="Q161" s="153"/>
      <c r="R161" s="153"/>
      <c r="S161" s="155"/>
      <c r="T161" s="147">
        <f t="shared" si="18"/>
        <v>470</v>
      </c>
      <c r="U161" s="62">
        <f t="shared" si="23"/>
        <v>0</v>
      </c>
      <c r="V161" s="62">
        <f t="shared" si="24"/>
        <v>0</v>
      </c>
      <c r="W161" s="62">
        <f t="shared" si="25"/>
        <v>0</v>
      </c>
      <c r="X161" s="67">
        <f t="shared" si="26"/>
        <v>0</v>
      </c>
    </row>
    <row r="162" spans="1:24" ht="26.25" customHeight="1">
      <c r="A162" s="6"/>
      <c r="B162" s="7"/>
      <c r="C162" s="148" t="s">
        <v>334</v>
      </c>
      <c r="D162" s="284" t="s">
        <v>195</v>
      </c>
      <c r="E162" s="154"/>
      <c r="F162" s="152"/>
      <c r="G162" s="153"/>
      <c r="H162" s="153"/>
      <c r="I162" s="155"/>
      <c r="J162" s="154"/>
      <c r="K162" s="152">
        <v>425</v>
      </c>
      <c r="L162" s="153"/>
      <c r="M162" s="153"/>
      <c r="N162" s="153"/>
      <c r="O162" s="199"/>
      <c r="P162" s="152"/>
      <c r="Q162" s="153"/>
      <c r="R162" s="153"/>
      <c r="S162" s="155"/>
      <c r="T162" s="147">
        <f t="shared" si="18"/>
        <v>0</v>
      </c>
      <c r="U162" s="62">
        <f t="shared" si="23"/>
        <v>425</v>
      </c>
      <c r="V162" s="62">
        <f t="shared" si="24"/>
        <v>0</v>
      </c>
      <c r="W162" s="62">
        <f t="shared" si="25"/>
        <v>0</v>
      </c>
      <c r="X162" s="67">
        <f t="shared" si="26"/>
        <v>0</v>
      </c>
    </row>
    <row r="163" spans="1:24" ht="30.75" customHeight="1">
      <c r="A163" s="6"/>
      <c r="B163" s="7"/>
      <c r="C163" s="148" t="s">
        <v>335</v>
      </c>
      <c r="D163" s="284" t="s">
        <v>266</v>
      </c>
      <c r="E163" s="154"/>
      <c r="F163" s="152"/>
      <c r="G163" s="153"/>
      <c r="H163" s="153"/>
      <c r="I163" s="155"/>
      <c r="J163" s="154"/>
      <c r="K163" s="152"/>
      <c r="L163" s="153">
        <v>210</v>
      </c>
      <c r="M163" s="153"/>
      <c r="N163" s="153"/>
      <c r="O163" s="199"/>
      <c r="P163" s="152"/>
      <c r="Q163" s="153"/>
      <c r="R163" s="153"/>
      <c r="S163" s="155"/>
      <c r="T163" s="147">
        <f t="shared" si="18"/>
        <v>0</v>
      </c>
      <c r="U163" s="62">
        <f t="shared" si="23"/>
        <v>0</v>
      </c>
      <c r="V163" s="62">
        <f t="shared" si="24"/>
        <v>210</v>
      </c>
      <c r="W163" s="62">
        <f t="shared" si="25"/>
        <v>0</v>
      </c>
      <c r="X163" s="67">
        <f t="shared" si="26"/>
        <v>0</v>
      </c>
    </row>
    <row r="164" spans="1:24" ht="30.75" customHeight="1">
      <c r="A164" s="6"/>
      <c r="B164" s="7"/>
      <c r="C164" s="148" t="s">
        <v>336</v>
      </c>
      <c r="D164" s="284" t="s">
        <v>267</v>
      </c>
      <c r="E164" s="154"/>
      <c r="F164" s="152"/>
      <c r="G164" s="153"/>
      <c r="H164" s="153"/>
      <c r="I164" s="155"/>
      <c r="J164" s="154"/>
      <c r="K164" s="152"/>
      <c r="L164" s="153"/>
      <c r="M164" s="153">
        <v>295</v>
      </c>
      <c r="N164" s="153"/>
      <c r="O164" s="199"/>
      <c r="P164" s="152"/>
      <c r="Q164" s="153"/>
      <c r="R164" s="153"/>
      <c r="S164" s="155"/>
      <c r="T164" s="147">
        <f t="shared" si="18"/>
        <v>0</v>
      </c>
      <c r="U164" s="62">
        <f t="shared" si="23"/>
        <v>0</v>
      </c>
      <c r="V164" s="62">
        <f t="shared" si="24"/>
        <v>0</v>
      </c>
      <c r="W164" s="62">
        <f t="shared" si="25"/>
        <v>295</v>
      </c>
      <c r="X164" s="67">
        <f t="shared" si="26"/>
        <v>0</v>
      </c>
    </row>
    <row r="165" spans="1:24" ht="24" customHeight="1">
      <c r="A165" s="6"/>
      <c r="B165" s="7"/>
      <c r="C165" s="148" t="s">
        <v>337</v>
      </c>
      <c r="D165" s="151" t="s">
        <v>275</v>
      </c>
      <c r="E165" s="154"/>
      <c r="F165" s="152"/>
      <c r="G165" s="153"/>
      <c r="H165" s="153"/>
      <c r="I165" s="155"/>
      <c r="J165" s="154">
        <v>1200</v>
      </c>
      <c r="K165" s="152"/>
      <c r="L165" s="153"/>
      <c r="M165" s="153"/>
      <c r="N165" s="153"/>
      <c r="O165" s="199"/>
      <c r="P165" s="152"/>
      <c r="Q165" s="153"/>
      <c r="R165" s="153"/>
      <c r="S165" s="155"/>
      <c r="T165" s="147">
        <f t="shared" si="18"/>
        <v>1200</v>
      </c>
      <c r="U165" s="62">
        <f t="shared" si="23"/>
        <v>0</v>
      </c>
      <c r="V165" s="62">
        <f t="shared" si="24"/>
        <v>0</v>
      </c>
      <c r="W165" s="62">
        <f t="shared" si="25"/>
        <v>0</v>
      </c>
      <c r="X165" s="67">
        <f t="shared" si="26"/>
        <v>0</v>
      </c>
    </row>
    <row r="166" spans="1:24" ht="23.25" customHeight="1">
      <c r="A166" s="6"/>
      <c r="B166" s="7"/>
      <c r="C166" s="148" t="s">
        <v>338</v>
      </c>
      <c r="D166" s="210" t="s">
        <v>189</v>
      </c>
      <c r="E166" s="154"/>
      <c r="F166" s="152"/>
      <c r="G166" s="153"/>
      <c r="H166" s="153"/>
      <c r="I166" s="155"/>
      <c r="J166" s="154">
        <v>255</v>
      </c>
      <c r="K166" s="152"/>
      <c r="L166" s="153"/>
      <c r="M166" s="153"/>
      <c r="N166" s="153"/>
      <c r="O166" s="199"/>
      <c r="P166" s="152"/>
      <c r="Q166" s="153"/>
      <c r="R166" s="153"/>
      <c r="S166" s="155"/>
      <c r="T166" s="147">
        <f t="shared" si="18"/>
        <v>255</v>
      </c>
      <c r="U166" s="62">
        <f t="shared" si="23"/>
        <v>0</v>
      </c>
      <c r="V166" s="62">
        <f t="shared" si="24"/>
        <v>0</v>
      </c>
      <c r="W166" s="62">
        <f t="shared" si="25"/>
        <v>0</v>
      </c>
      <c r="X166" s="67">
        <f t="shared" si="26"/>
        <v>0</v>
      </c>
    </row>
    <row r="167" spans="1:24" ht="24" customHeight="1">
      <c r="A167" s="6"/>
      <c r="B167" s="7"/>
      <c r="C167" s="148" t="s">
        <v>339</v>
      </c>
      <c r="D167" s="151" t="s">
        <v>188</v>
      </c>
      <c r="E167" s="154"/>
      <c r="F167" s="152"/>
      <c r="G167" s="153"/>
      <c r="H167" s="153"/>
      <c r="I167" s="155"/>
      <c r="J167" s="154">
        <v>30</v>
      </c>
      <c r="K167" s="152">
        <v>30</v>
      </c>
      <c r="L167" s="153">
        <v>30</v>
      </c>
      <c r="M167" s="153">
        <v>30</v>
      </c>
      <c r="N167" s="153">
        <v>30</v>
      </c>
      <c r="O167" s="199"/>
      <c r="P167" s="152"/>
      <c r="Q167" s="153"/>
      <c r="R167" s="153"/>
      <c r="S167" s="155"/>
      <c r="T167" s="147">
        <f t="shared" si="18"/>
        <v>30</v>
      </c>
      <c r="U167" s="62">
        <f t="shared" si="23"/>
        <v>30</v>
      </c>
      <c r="V167" s="62">
        <f t="shared" si="24"/>
        <v>30</v>
      </c>
      <c r="W167" s="62">
        <f t="shared" si="25"/>
        <v>30</v>
      </c>
      <c r="X167" s="67">
        <f t="shared" si="26"/>
        <v>30</v>
      </c>
    </row>
    <row r="168" spans="1:24" ht="23.25" customHeight="1">
      <c r="A168" s="6"/>
      <c r="B168" s="7"/>
      <c r="C168" s="148" t="s">
        <v>340</v>
      </c>
      <c r="D168" s="211" t="s">
        <v>190</v>
      </c>
      <c r="E168" s="154"/>
      <c r="F168" s="152"/>
      <c r="G168" s="153"/>
      <c r="H168" s="153"/>
      <c r="I168" s="155"/>
      <c r="J168" s="154">
        <v>15</v>
      </c>
      <c r="K168" s="152"/>
      <c r="L168" s="153">
        <v>15</v>
      </c>
      <c r="M168" s="153"/>
      <c r="N168" s="153"/>
      <c r="O168" s="199"/>
      <c r="P168" s="152"/>
      <c r="Q168" s="153"/>
      <c r="R168" s="153"/>
      <c r="S168" s="155"/>
      <c r="T168" s="147">
        <f t="shared" si="18"/>
        <v>15</v>
      </c>
      <c r="U168" s="62">
        <f t="shared" si="23"/>
        <v>0</v>
      </c>
      <c r="V168" s="62">
        <f t="shared" si="24"/>
        <v>15</v>
      </c>
      <c r="W168" s="62">
        <f t="shared" si="25"/>
        <v>0</v>
      </c>
      <c r="X168" s="67">
        <f t="shared" si="26"/>
        <v>0</v>
      </c>
    </row>
    <row r="169" spans="1:24" ht="23.25" customHeight="1">
      <c r="A169" s="6"/>
      <c r="B169" s="7"/>
      <c r="C169" s="148" t="s">
        <v>341</v>
      </c>
      <c r="D169" s="211" t="s">
        <v>191</v>
      </c>
      <c r="E169" s="154"/>
      <c r="F169" s="152"/>
      <c r="G169" s="153"/>
      <c r="H169" s="153"/>
      <c r="I169" s="155"/>
      <c r="J169" s="154">
        <v>30</v>
      </c>
      <c r="K169" s="152">
        <v>35</v>
      </c>
      <c r="L169" s="153"/>
      <c r="M169" s="153"/>
      <c r="N169" s="153"/>
      <c r="O169" s="199"/>
      <c r="P169" s="152"/>
      <c r="Q169" s="153"/>
      <c r="R169" s="153"/>
      <c r="S169" s="155"/>
      <c r="T169" s="147">
        <f t="shared" si="18"/>
        <v>30</v>
      </c>
      <c r="U169" s="62">
        <f t="shared" si="23"/>
        <v>35</v>
      </c>
      <c r="V169" s="62">
        <f t="shared" si="24"/>
        <v>0</v>
      </c>
      <c r="W169" s="62">
        <f t="shared" si="25"/>
        <v>0</v>
      </c>
      <c r="X169" s="67">
        <f t="shared" si="26"/>
        <v>0</v>
      </c>
    </row>
    <row r="170" spans="1:24" ht="24.75" customHeight="1">
      <c r="A170" s="6"/>
      <c r="B170" s="7"/>
      <c r="C170" s="148" t="s">
        <v>342</v>
      </c>
      <c r="D170" s="151" t="s">
        <v>262</v>
      </c>
      <c r="E170" s="154">
        <v>35</v>
      </c>
      <c r="F170" s="152"/>
      <c r="G170" s="153">
        <v>50</v>
      </c>
      <c r="H170" s="153"/>
      <c r="I170" s="155">
        <v>125</v>
      </c>
      <c r="J170" s="154"/>
      <c r="K170" s="152"/>
      <c r="L170" s="153"/>
      <c r="M170" s="153"/>
      <c r="N170" s="153"/>
      <c r="O170" s="199"/>
      <c r="P170" s="152"/>
      <c r="Q170" s="153"/>
      <c r="R170" s="153"/>
      <c r="S170" s="155"/>
      <c r="T170" s="147">
        <f t="shared" si="18"/>
        <v>35</v>
      </c>
      <c r="U170" s="62">
        <f t="shared" si="23"/>
        <v>0</v>
      </c>
      <c r="V170" s="62">
        <f t="shared" si="24"/>
        <v>50</v>
      </c>
      <c r="W170" s="62">
        <f t="shared" si="25"/>
        <v>0</v>
      </c>
      <c r="X170" s="67">
        <f t="shared" si="26"/>
        <v>125</v>
      </c>
    </row>
    <row r="171" spans="1:24" ht="27" customHeight="1">
      <c r="A171" s="6"/>
      <c r="B171" s="7"/>
      <c r="C171" s="148" t="s">
        <v>343</v>
      </c>
      <c r="D171" s="139" t="s">
        <v>263</v>
      </c>
      <c r="E171" s="154"/>
      <c r="F171" s="152"/>
      <c r="G171" s="153"/>
      <c r="H171" s="153">
        <v>145</v>
      </c>
      <c r="I171" s="155"/>
      <c r="J171" s="154"/>
      <c r="K171" s="152"/>
      <c r="L171" s="153"/>
      <c r="M171" s="153"/>
      <c r="N171" s="153"/>
      <c r="O171" s="199"/>
      <c r="P171" s="152"/>
      <c r="Q171" s="153"/>
      <c r="R171" s="153"/>
      <c r="S171" s="155"/>
      <c r="T171" s="147">
        <f t="shared" si="18"/>
        <v>0</v>
      </c>
      <c r="U171" s="62">
        <f t="shared" si="23"/>
        <v>0</v>
      </c>
      <c r="V171" s="62">
        <f t="shared" si="24"/>
        <v>0</v>
      </c>
      <c r="W171" s="62">
        <f t="shared" si="25"/>
        <v>145</v>
      </c>
      <c r="X171" s="67">
        <f t="shared" si="26"/>
        <v>0</v>
      </c>
    </row>
    <row r="172" spans="1:24" ht="27" customHeight="1">
      <c r="A172" s="6"/>
      <c r="B172" s="7"/>
      <c r="C172" s="148" t="s">
        <v>344</v>
      </c>
      <c r="D172" s="139" t="s">
        <v>381</v>
      </c>
      <c r="E172" s="154"/>
      <c r="F172" s="152">
        <v>120</v>
      </c>
      <c r="G172" s="153"/>
      <c r="H172" s="153"/>
      <c r="I172" s="155"/>
      <c r="J172" s="154"/>
      <c r="K172" s="152"/>
      <c r="L172" s="153"/>
      <c r="M172" s="153"/>
      <c r="N172" s="153"/>
      <c r="O172" s="199"/>
      <c r="P172" s="152"/>
      <c r="Q172" s="153"/>
      <c r="R172" s="153"/>
      <c r="S172" s="155"/>
      <c r="T172" s="147"/>
      <c r="U172" s="62">
        <f t="shared" si="23"/>
        <v>120</v>
      </c>
      <c r="V172" s="62"/>
      <c r="W172" s="62"/>
      <c r="X172" s="67"/>
    </row>
    <row r="173" spans="1:24" ht="30.75" customHeight="1">
      <c r="A173" s="6"/>
      <c r="B173" s="7"/>
      <c r="C173" s="148" t="s">
        <v>345</v>
      </c>
      <c r="D173" s="139" t="s">
        <v>170</v>
      </c>
      <c r="E173" s="154"/>
      <c r="F173" s="152">
        <v>50</v>
      </c>
      <c r="G173" s="153"/>
      <c r="H173" s="153"/>
      <c r="I173" s="155"/>
      <c r="J173" s="154"/>
      <c r="K173" s="152"/>
      <c r="L173" s="153"/>
      <c r="M173" s="153"/>
      <c r="N173" s="153"/>
      <c r="O173" s="199"/>
      <c r="P173" s="152"/>
      <c r="Q173" s="153"/>
      <c r="R173" s="153"/>
      <c r="S173" s="155"/>
      <c r="T173" s="147">
        <f aca="true" t="shared" si="27" ref="T173:T196">E173+J173+O173</f>
        <v>0</v>
      </c>
      <c r="U173" s="62">
        <f t="shared" si="23"/>
        <v>50</v>
      </c>
      <c r="V173" s="62">
        <f t="shared" si="24"/>
        <v>0</v>
      </c>
      <c r="W173" s="62">
        <f t="shared" si="25"/>
        <v>0</v>
      </c>
      <c r="X173" s="67">
        <f t="shared" si="26"/>
        <v>0</v>
      </c>
    </row>
    <row r="174" spans="1:24" ht="28.5" customHeight="1">
      <c r="A174" s="6"/>
      <c r="B174" s="7"/>
      <c r="C174" s="148" t="s">
        <v>346</v>
      </c>
      <c r="D174" s="139" t="s">
        <v>264</v>
      </c>
      <c r="E174" s="154"/>
      <c r="F174" s="152">
        <v>100</v>
      </c>
      <c r="G174" s="153"/>
      <c r="H174" s="153"/>
      <c r="I174" s="155"/>
      <c r="J174" s="154"/>
      <c r="K174" s="152"/>
      <c r="L174" s="153"/>
      <c r="M174" s="153"/>
      <c r="N174" s="153"/>
      <c r="O174" s="199"/>
      <c r="P174" s="152"/>
      <c r="Q174" s="153"/>
      <c r="R174" s="153"/>
      <c r="S174" s="155"/>
      <c r="T174" s="147">
        <f t="shared" si="27"/>
        <v>0</v>
      </c>
      <c r="U174" s="62">
        <f t="shared" si="23"/>
        <v>100</v>
      </c>
      <c r="V174" s="62">
        <f t="shared" si="24"/>
        <v>0</v>
      </c>
      <c r="W174" s="62">
        <f t="shared" si="25"/>
        <v>0</v>
      </c>
      <c r="X174" s="67">
        <f t="shared" si="26"/>
        <v>0</v>
      </c>
    </row>
    <row r="175" spans="1:24" ht="24" customHeight="1">
      <c r="A175" s="6"/>
      <c r="B175" s="7"/>
      <c r="C175" s="148" t="s">
        <v>347</v>
      </c>
      <c r="D175" s="139" t="s">
        <v>169</v>
      </c>
      <c r="E175" s="154"/>
      <c r="F175" s="152">
        <v>50</v>
      </c>
      <c r="G175" s="153"/>
      <c r="H175" s="153"/>
      <c r="I175" s="155"/>
      <c r="J175" s="154"/>
      <c r="K175" s="152"/>
      <c r="L175" s="153"/>
      <c r="M175" s="153"/>
      <c r="N175" s="153"/>
      <c r="O175" s="199"/>
      <c r="P175" s="152"/>
      <c r="Q175" s="153"/>
      <c r="R175" s="153"/>
      <c r="S175" s="155"/>
      <c r="T175" s="147">
        <f t="shared" si="27"/>
        <v>0</v>
      </c>
      <c r="U175" s="62">
        <f t="shared" si="23"/>
        <v>50</v>
      </c>
      <c r="V175" s="62">
        <f t="shared" si="24"/>
        <v>0</v>
      </c>
      <c r="W175" s="62">
        <f t="shared" si="25"/>
        <v>0</v>
      </c>
      <c r="X175" s="67">
        <f t="shared" si="26"/>
        <v>0</v>
      </c>
    </row>
    <row r="176" spans="1:24" ht="28.5" customHeight="1">
      <c r="A176" s="6"/>
      <c r="B176" s="7"/>
      <c r="C176" s="148" t="s">
        <v>348</v>
      </c>
      <c r="D176" s="139" t="s">
        <v>168</v>
      </c>
      <c r="E176" s="154"/>
      <c r="F176" s="152"/>
      <c r="G176" s="153">
        <v>30</v>
      </c>
      <c r="H176" s="153">
        <v>30</v>
      </c>
      <c r="I176" s="155"/>
      <c r="J176" s="154"/>
      <c r="K176" s="152"/>
      <c r="L176" s="153"/>
      <c r="M176" s="153"/>
      <c r="N176" s="153"/>
      <c r="O176" s="199"/>
      <c r="P176" s="152"/>
      <c r="Q176" s="153"/>
      <c r="R176" s="153"/>
      <c r="S176" s="155"/>
      <c r="T176" s="147">
        <f t="shared" si="27"/>
        <v>0</v>
      </c>
      <c r="U176" s="62">
        <f t="shared" si="23"/>
        <v>0</v>
      </c>
      <c r="V176" s="62">
        <f t="shared" si="24"/>
        <v>30</v>
      </c>
      <c r="W176" s="62">
        <f t="shared" si="25"/>
        <v>30</v>
      </c>
      <c r="X176" s="67">
        <f t="shared" si="26"/>
        <v>0</v>
      </c>
    </row>
    <row r="177" spans="1:24" ht="28.5" customHeight="1">
      <c r="A177" s="6"/>
      <c r="B177" s="7"/>
      <c r="C177" s="157" t="s">
        <v>370</v>
      </c>
      <c r="D177" s="190" t="s">
        <v>268</v>
      </c>
      <c r="E177" s="212"/>
      <c r="F177" s="160">
        <v>10</v>
      </c>
      <c r="G177" s="161"/>
      <c r="H177" s="161"/>
      <c r="I177" s="213"/>
      <c r="J177" s="212"/>
      <c r="K177" s="160"/>
      <c r="L177" s="161"/>
      <c r="M177" s="161"/>
      <c r="N177" s="161"/>
      <c r="O177" s="214"/>
      <c r="P177" s="160"/>
      <c r="Q177" s="161"/>
      <c r="R177" s="161"/>
      <c r="S177" s="213"/>
      <c r="T177" s="147">
        <f t="shared" si="27"/>
        <v>0</v>
      </c>
      <c r="U177" s="62">
        <f t="shared" si="23"/>
        <v>10</v>
      </c>
      <c r="V177" s="62">
        <f t="shared" si="24"/>
        <v>0</v>
      </c>
      <c r="W177" s="62">
        <f t="shared" si="25"/>
        <v>0</v>
      </c>
      <c r="X177" s="67">
        <f t="shared" si="26"/>
        <v>0</v>
      </c>
    </row>
    <row r="178" spans="1:24" ht="28.5" customHeight="1">
      <c r="A178" s="6"/>
      <c r="B178" s="7"/>
      <c r="C178" s="157" t="s">
        <v>349</v>
      </c>
      <c r="D178" s="190" t="s">
        <v>389</v>
      </c>
      <c r="E178" s="212"/>
      <c r="F178" s="160"/>
      <c r="G178" s="161">
        <v>60</v>
      </c>
      <c r="H178" s="161"/>
      <c r="I178" s="213"/>
      <c r="J178" s="212"/>
      <c r="K178" s="160"/>
      <c r="L178" s="161"/>
      <c r="M178" s="161"/>
      <c r="N178" s="161"/>
      <c r="O178" s="214"/>
      <c r="P178" s="160"/>
      <c r="Q178" s="161"/>
      <c r="R178" s="161"/>
      <c r="S178" s="213"/>
      <c r="T178" s="147">
        <f>E178+J178+O178</f>
        <v>0</v>
      </c>
      <c r="U178" s="62">
        <f>SUM(F178+K178+P178)</f>
        <v>0</v>
      </c>
      <c r="V178" s="62">
        <f>G178+L178+Q178</f>
        <v>60</v>
      </c>
      <c r="W178" s="62">
        <f>H178+M178+R178</f>
        <v>0</v>
      </c>
      <c r="X178" s="67">
        <f>I178+N178+S178</f>
        <v>0</v>
      </c>
    </row>
    <row r="179" spans="1:24" s="97" customFormat="1" ht="33.75" customHeight="1">
      <c r="A179" s="126"/>
      <c r="B179" s="84"/>
      <c r="C179" s="157" t="s">
        <v>350</v>
      </c>
      <c r="D179" s="158" t="s">
        <v>166</v>
      </c>
      <c r="E179" s="212"/>
      <c r="F179" s="160"/>
      <c r="G179" s="161"/>
      <c r="H179" s="161"/>
      <c r="I179" s="213"/>
      <c r="J179" s="212">
        <v>100</v>
      </c>
      <c r="K179" s="160">
        <v>100</v>
      </c>
      <c r="L179" s="161">
        <v>100</v>
      </c>
      <c r="M179" s="161">
        <v>100</v>
      </c>
      <c r="N179" s="161">
        <v>100</v>
      </c>
      <c r="O179" s="214"/>
      <c r="P179" s="160"/>
      <c r="Q179" s="161"/>
      <c r="R179" s="161"/>
      <c r="S179" s="213"/>
      <c r="T179" s="147">
        <f t="shared" si="27"/>
        <v>100</v>
      </c>
      <c r="U179" s="62">
        <f t="shared" si="23"/>
        <v>100</v>
      </c>
      <c r="V179" s="62">
        <f t="shared" si="24"/>
        <v>100</v>
      </c>
      <c r="W179" s="62">
        <f t="shared" si="25"/>
        <v>100</v>
      </c>
      <c r="X179" s="67">
        <f t="shared" si="26"/>
        <v>100</v>
      </c>
    </row>
    <row r="180" spans="1:24" s="97" customFormat="1" ht="33.75" customHeight="1">
      <c r="A180" s="126"/>
      <c r="B180" s="84"/>
      <c r="C180" s="148" t="s">
        <v>351</v>
      </c>
      <c r="D180" s="167" t="s">
        <v>198</v>
      </c>
      <c r="E180" s="154"/>
      <c r="F180" s="152"/>
      <c r="G180" s="153"/>
      <c r="H180" s="153"/>
      <c r="I180" s="155"/>
      <c r="J180" s="154">
        <v>240</v>
      </c>
      <c r="K180" s="152">
        <v>270</v>
      </c>
      <c r="L180" s="153">
        <v>300</v>
      </c>
      <c r="M180" s="153">
        <v>160</v>
      </c>
      <c r="N180" s="153">
        <v>160</v>
      </c>
      <c r="O180" s="199"/>
      <c r="P180" s="152"/>
      <c r="Q180" s="153"/>
      <c r="R180" s="153"/>
      <c r="S180" s="155"/>
      <c r="T180" s="147">
        <f t="shared" si="27"/>
        <v>240</v>
      </c>
      <c r="U180" s="62">
        <f t="shared" si="23"/>
        <v>270</v>
      </c>
      <c r="V180" s="62">
        <f t="shared" si="24"/>
        <v>300</v>
      </c>
      <c r="W180" s="62">
        <f t="shared" si="25"/>
        <v>160</v>
      </c>
      <c r="X180" s="67">
        <f t="shared" si="26"/>
        <v>160</v>
      </c>
    </row>
    <row r="181" spans="1:24" s="97" customFormat="1" ht="25.5" customHeight="1">
      <c r="A181" s="126"/>
      <c r="B181" s="84"/>
      <c r="C181" s="168" t="s">
        <v>371</v>
      </c>
      <c r="D181" s="151" t="s">
        <v>368</v>
      </c>
      <c r="E181" s="215">
        <v>100</v>
      </c>
      <c r="F181" s="216">
        <v>90</v>
      </c>
      <c r="G181" s="217">
        <v>120</v>
      </c>
      <c r="H181" s="217">
        <v>100</v>
      </c>
      <c r="I181" s="218">
        <v>110</v>
      </c>
      <c r="J181" s="215"/>
      <c r="K181" s="216"/>
      <c r="L181" s="217"/>
      <c r="M181" s="217"/>
      <c r="N181" s="217"/>
      <c r="O181" s="219"/>
      <c r="P181" s="216"/>
      <c r="Q181" s="217"/>
      <c r="R181" s="217"/>
      <c r="S181" s="218"/>
      <c r="T181" s="147">
        <f t="shared" si="27"/>
        <v>100</v>
      </c>
      <c r="U181" s="62">
        <f t="shared" si="23"/>
        <v>90</v>
      </c>
      <c r="V181" s="62">
        <f t="shared" si="24"/>
        <v>120</v>
      </c>
      <c r="W181" s="62">
        <f t="shared" si="25"/>
        <v>100</v>
      </c>
      <c r="X181" s="67">
        <f t="shared" si="26"/>
        <v>110</v>
      </c>
    </row>
    <row r="182" spans="1:24" s="97" customFormat="1" ht="27.75" customHeight="1">
      <c r="A182" s="126"/>
      <c r="B182" s="84"/>
      <c r="C182" s="148" t="s">
        <v>352</v>
      </c>
      <c r="D182" s="151" t="s">
        <v>369</v>
      </c>
      <c r="E182" s="154">
        <v>50</v>
      </c>
      <c r="F182" s="152">
        <v>50</v>
      </c>
      <c r="G182" s="153">
        <v>50</v>
      </c>
      <c r="H182" s="153">
        <v>50</v>
      </c>
      <c r="I182" s="155">
        <v>50</v>
      </c>
      <c r="J182" s="154"/>
      <c r="K182" s="152"/>
      <c r="L182" s="153"/>
      <c r="M182" s="153"/>
      <c r="N182" s="153"/>
      <c r="O182" s="199"/>
      <c r="P182" s="152"/>
      <c r="Q182" s="153"/>
      <c r="R182" s="153"/>
      <c r="S182" s="155"/>
      <c r="T182" s="147">
        <f t="shared" si="27"/>
        <v>50</v>
      </c>
      <c r="U182" s="62">
        <f t="shared" si="23"/>
        <v>50</v>
      </c>
      <c r="V182" s="62">
        <f t="shared" si="24"/>
        <v>50</v>
      </c>
      <c r="W182" s="62">
        <f t="shared" si="25"/>
        <v>50</v>
      </c>
      <c r="X182" s="67">
        <f t="shared" si="26"/>
        <v>50</v>
      </c>
    </row>
    <row r="183" spans="1:24" s="97" customFormat="1" ht="26.25" customHeight="1">
      <c r="A183" s="126"/>
      <c r="B183" s="84"/>
      <c r="C183" s="148" t="s">
        <v>353</v>
      </c>
      <c r="D183" s="220" t="s">
        <v>192</v>
      </c>
      <c r="E183" s="154">
        <v>40</v>
      </c>
      <c r="F183" s="152">
        <v>40</v>
      </c>
      <c r="G183" s="153">
        <v>40</v>
      </c>
      <c r="H183" s="153">
        <v>40</v>
      </c>
      <c r="I183" s="155">
        <v>40</v>
      </c>
      <c r="J183" s="154"/>
      <c r="K183" s="152"/>
      <c r="L183" s="153"/>
      <c r="M183" s="153"/>
      <c r="N183" s="153"/>
      <c r="O183" s="199"/>
      <c r="P183" s="152"/>
      <c r="Q183" s="153"/>
      <c r="R183" s="153"/>
      <c r="S183" s="155"/>
      <c r="T183" s="147">
        <f t="shared" si="27"/>
        <v>40</v>
      </c>
      <c r="U183" s="62">
        <f t="shared" si="23"/>
        <v>40</v>
      </c>
      <c r="V183" s="62">
        <f t="shared" si="24"/>
        <v>40</v>
      </c>
      <c r="W183" s="62">
        <f t="shared" si="25"/>
        <v>40</v>
      </c>
      <c r="X183" s="67">
        <f t="shared" si="26"/>
        <v>40</v>
      </c>
    </row>
    <row r="184" spans="1:24" s="97" customFormat="1" ht="29.25" customHeight="1">
      <c r="A184" s="126"/>
      <c r="B184" s="84"/>
      <c r="C184" s="148" t="s">
        <v>354</v>
      </c>
      <c r="D184" s="221" t="s">
        <v>395</v>
      </c>
      <c r="E184" s="154">
        <v>150</v>
      </c>
      <c r="F184" s="152">
        <v>55</v>
      </c>
      <c r="G184" s="153"/>
      <c r="H184" s="153"/>
      <c r="I184" s="155"/>
      <c r="J184" s="154"/>
      <c r="K184" s="152"/>
      <c r="L184" s="153"/>
      <c r="M184" s="153"/>
      <c r="N184" s="153"/>
      <c r="O184" s="199"/>
      <c r="P184" s="152"/>
      <c r="Q184" s="153"/>
      <c r="R184" s="153"/>
      <c r="S184" s="155"/>
      <c r="T184" s="147">
        <f t="shared" si="27"/>
        <v>150</v>
      </c>
      <c r="U184" s="62">
        <f t="shared" si="23"/>
        <v>55</v>
      </c>
      <c r="V184" s="62">
        <f t="shared" si="24"/>
        <v>0</v>
      </c>
      <c r="W184" s="62">
        <f t="shared" si="25"/>
        <v>0</v>
      </c>
      <c r="X184" s="67">
        <f t="shared" si="26"/>
        <v>0</v>
      </c>
    </row>
    <row r="185" spans="1:24" s="97" customFormat="1" ht="45.75" customHeight="1">
      <c r="A185" s="126"/>
      <c r="B185" s="84"/>
      <c r="C185" s="148" t="s">
        <v>355</v>
      </c>
      <c r="D185" s="221" t="s">
        <v>392</v>
      </c>
      <c r="E185" s="212"/>
      <c r="F185" s="160"/>
      <c r="G185" s="161"/>
      <c r="H185" s="161">
        <v>80</v>
      </c>
      <c r="I185" s="213"/>
      <c r="J185" s="154"/>
      <c r="K185" s="152"/>
      <c r="L185" s="153"/>
      <c r="M185" s="153"/>
      <c r="N185" s="153"/>
      <c r="O185" s="199"/>
      <c r="P185" s="152"/>
      <c r="Q185" s="153"/>
      <c r="R185" s="153"/>
      <c r="S185" s="155"/>
      <c r="T185" s="147">
        <f t="shared" si="27"/>
        <v>0</v>
      </c>
      <c r="U185" s="62">
        <f t="shared" si="23"/>
        <v>0</v>
      </c>
      <c r="V185" s="62">
        <f t="shared" si="24"/>
        <v>0</v>
      </c>
      <c r="W185" s="62">
        <f t="shared" si="25"/>
        <v>80</v>
      </c>
      <c r="X185" s="67"/>
    </row>
    <row r="186" spans="1:24" s="97" customFormat="1" ht="27.75" customHeight="1">
      <c r="A186" s="126"/>
      <c r="B186" s="84"/>
      <c r="C186" s="148" t="s">
        <v>356</v>
      </c>
      <c r="D186" s="220" t="s">
        <v>40</v>
      </c>
      <c r="E186" s="212">
        <v>85</v>
      </c>
      <c r="F186" s="160"/>
      <c r="G186" s="161"/>
      <c r="H186" s="161">
        <v>60</v>
      </c>
      <c r="I186" s="213"/>
      <c r="J186" s="154"/>
      <c r="K186" s="152"/>
      <c r="L186" s="153"/>
      <c r="M186" s="153"/>
      <c r="N186" s="153"/>
      <c r="O186" s="199"/>
      <c r="P186" s="152"/>
      <c r="Q186" s="153"/>
      <c r="R186" s="153"/>
      <c r="S186" s="155"/>
      <c r="T186" s="147">
        <f t="shared" si="27"/>
        <v>85</v>
      </c>
      <c r="U186" s="62">
        <f t="shared" si="23"/>
        <v>0</v>
      </c>
      <c r="V186" s="62">
        <f t="shared" si="24"/>
        <v>0</v>
      </c>
      <c r="W186" s="62">
        <f t="shared" si="25"/>
        <v>60</v>
      </c>
      <c r="X186" s="67">
        <f t="shared" si="26"/>
        <v>0</v>
      </c>
    </row>
    <row r="187" spans="1:25" s="97" customFormat="1" ht="27" customHeight="1">
      <c r="A187" s="126"/>
      <c r="B187" s="84"/>
      <c r="C187" s="148" t="s">
        <v>357</v>
      </c>
      <c r="D187" s="222" t="s">
        <v>394</v>
      </c>
      <c r="E187" s="154"/>
      <c r="F187" s="152"/>
      <c r="G187" s="153"/>
      <c r="H187" s="153"/>
      <c r="I187" s="155"/>
      <c r="J187" s="212"/>
      <c r="K187" s="160"/>
      <c r="L187" s="161"/>
      <c r="M187" s="161"/>
      <c r="N187" s="161"/>
      <c r="O187" s="214">
        <v>100</v>
      </c>
      <c r="P187" s="223">
        <v>100</v>
      </c>
      <c r="Q187" s="224">
        <v>100</v>
      </c>
      <c r="R187" s="224">
        <v>100</v>
      </c>
      <c r="S187" s="225">
        <v>100</v>
      </c>
      <c r="T187" s="147">
        <f t="shared" si="27"/>
        <v>100</v>
      </c>
      <c r="U187" s="62">
        <f t="shared" si="23"/>
        <v>100</v>
      </c>
      <c r="V187" s="62">
        <f t="shared" si="24"/>
        <v>100</v>
      </c>
      <c r="W187" s="62">
        <f t="shared" si="25"/>
        <v>100</v>
      </c>
      <c r="X187" s="226">
        <f t="shared" si="26"/>
        <v>100</v>
      </c>
      <c r="Y187" s="303"/>
    </row>
    <row r="188" spans="1:25" s="97" customFormat="1" ht="25.5" customHeight="1">
      <c r="A188" s="126"/>
      <c r="B188" s="84"/>
      <c r="C188" s="157" t="s">
        <v>358</v>
      </c>
      <c r="D188" s="220" t="s">
        <v>193</v>
      </c>
      <c r="E188" s="227">
        <v>80</v>
      </c>
      <c r="F188" s="228">
        <v>40</v>
      </c>
      <c r="G188" s="229">
        <v>40</v>
      </c>
      <c r="H188" s="229">
        <v>40</v>
      </c>
      <c r="I188" s="230">
        <v>40</v>
      </c>
      <c r="J188" s="154"/>
      <c r="K188" s="152"/>
      <c r="L188" s="153"/>
      <c r="M188" s="153"/>
      <c r="N188" s="153"/>
      <c r="O188" s="199"/>
      <c r="P188" s="152"/>
      <c r="Q188" s="153"/>
      <c r="R188" s="153"/>
      <c r="S188" s="155"/>
      <c r="T188" s="147">
        <f t="shared" si="27"/>
        <v>80</v>
      </c>
      <c r="U188" s="62">
        <f t="shared" si="23"/>
        <v>40</v>
      </c>
      <c r="V188" s="62">
        <f t="shared" si="24"/>
        <v>40</v>
      </c>
      <c r="W188" s="62">
        <f t="shared" si="25"/>
        <v>40</v>
      </c>
      <c r="X188" s="226">
        <f t="shared" si="26"/>
        <v>40</v>
      </c>
      <c r="Y188" s="303"/>
    </row>
    <row r="189" spans="1:24" s="97" customFormat="1" ht="45" customHeight="1">
      <c r="A189" s="126"/>
      <c r="B189" s="84"/>
      <c r="C189" s="148" t="s">
        <v>359</v>
      </c>
      <c r="D189" s="231" t="s">
        <v>273</v>
      </c>
      <c r="E189" s="154"/>
      <c r="F189" s="152">
        <v>1000</v>
      </c>
      <c r="G189" s="153">
        <v>1000</v>
      </c>
      <c r="H189" s="153"/>
      <c r="I189" s="155"/>
      <c r="J189" s="227"/>
      <c r="K189" s="228"/>
      <c r="L189" s="229"/>
      <c r="M189" s="229"/>
      <c r="N189" s="229"/>
      <c r="O189" s="232"/>
      <c r="P189" s="228"/>
      <c r="Q189" s="229"/>
      <c r="R189" s="229"/>
      <c r="S189" s="230"/>
      <c r="T189" s="147">
        <f t="shared" si="27"/>
        <v>0</v>
      </c>
      <c r="U189" s="62">
        <f t="shared" si="23"/>
        <v>1000</v>
      </c>
      <c r="V189" s="62">
        <f t="shared" si="24"/>
        <v>1000</v>
      </c>
      <c r="W189" s="62">
        <f t="shared" si="25"/>
        <v>0</v>
      </c>
      <c r="X189" s="67">
        <f t="shared" si="26"/>
        <v>0</v>
      </c>
    </row>
    <row r="190" spans="1:24" s="97" customFormat="1" ht="33" customHeight="1">
      <c r="A190" s="126"/>
      <c r="B190" s="84"/>
      <c r="C190" s="233" t="s">
        <v>373</v>
      </c>
      <c r="D190" s="234" t="s">
        <v>152</v>
      </c>
      <c r="E190" s="212">
        <v>65</v>
      </c>
      <c r="F190" s="228">
        <v>70</v>
      </c>
      <c r="G190" s="229">
        <v>75</v>
      </c>
      <c r="H190" s="229">
        <v>70</v>
      </c>
      <c r="I190" s="230">
        <v>70</v>
      </c>
      <c r="J190" s="154"/>
      <c r="K190" s="152"/>
      <c r="L190" s="153"/>
      <c r="M190" s="153"/>
      <c r="N190" s="153"/>
      <c r="O190" s="199"/>
      <c r="P190" s="152"/>
      <c r="Q190" s="153"/>
      <c r="R190" s="153"/>
      <c r="S190" s="155"/>
      <c r="T190" s="147">
        <f t="shared" si="27"/>
        <v>65</v>
      </c>
      <c r="U190" s="62">
        <f t="shared" si="23"/>
        <v>70</v>
      </c>
      <c r="V190" s="62">
        <f t="shared" si="24"/>
        <v>75</v>
      </c>
      <c r="W190" s="62">
        <f t="shared" si="25"/>
        <v>70</v>
      </c>
      <c r="X190" s="67">
        <f t="shared" si="26"/>
        <v>70</v>
      </c>
    </row>
    <row r="191" spans="1:24" s="97" customFormat="1" ht="51.75" customHeight="1">
      <c r="A191" s="126"/>
      <c r="B191" s="84"/>
      <c r="C191" s="148" t="s">
        <v>377</v>
      </c>
      <c r="D191" s="220" t="s">
        <v>274</v>
      </c>
      <c r="E191" s="154"/>
      <c r="F191" s="152"/>
      <c r="G191" s="153"/>
      <c r="H191" s="153">
        <v>600</v>
      </c>
      <c r="I191" s="155"/>
      <c r="J191" s="212"/>
      <c r="K191" s="160"/>
      <c r="L191" s="161"/>
      <c r="M191" s="161"/>
      <c r="N191" s="161"/>
      <c r="O191" s="214"/>
      <c r="P191" s="160"/>
      <c r="Q191" s="161"/>
      <c r="R191" s="161"/>
      <c r="S191" s="213"/>
      <c r="T191" s="147">
        <f t="shared" si="27"/>
        <v>0</v>
      </c>
      <c r="U191" s="62">
        <f t="shared" si="23"/>
        <v>0</v>
      </c>
      <c r="V191" s="62">
        <f t="shared" si="24"/>
        <v>0</v>
      </c>
      <c r="W191" s="62">
        <f t="shared" si="25"/>
        <v>600</v>
      </c>
      <c r="X191" s="67">
        <f t="shared" si="26"/>
        <v>0</v>
      </c>
    </row>
    <row r="192" spans="1:24" s="97" customFormat="1" ht="51.75" customHeight="1">
      <c r="A192" s="126"/>
      <c r="B192" s="84"/>
      <c r="C192" s="235" t="s">
        <v>378</v>
      </c>
      <c r="D192" s="236" t="s">
        <v>375</v>
      </c>
      <c r="E192" s="154"/>
      <c r="F192" s="152"/>
      <c r="G192" s="153"/>
      <c r="H192" s="153">
        <v>100</v>
      </c>
      <c r="I192" s="155">
        <v>1000</v>
      </c>
      <c r="J192" s="212"/>
      <c r="K192" s="160"/>
      <c r="L192" s="161"/>
      <c r="M192" s="161"/>
      <c r="N192" s="161"/>
      <c r="O192" s="214"/>
      <c r="P192" s="160"/>
      <c r="Q192" s="161"/>
      <c r="R192" s="161"/>
      <c r="S192" s="213"/>
      <c r="T192" s="147"/>
      <c r="U192" s="62">
        <f t="shared" si="23"/>
        <v>0</v>
      </c>
      <c r="V192" s="62">
        <f t="shared" si="24"/>
        <v>0</v>
      </c>
      <c r="W192" s="62">
        <f t="shared" si="25"/>
        <v>100</v>
      </c>
      <c r="X192" s="67">
        <f t="shared" si="26"/>
        <v>1000</v>
      </c>
    </row>
    <row r="193" spans="1:24" s="97" customFormat="1" ht="35.25" customHeight="1">
      <c r="A193" s="126"/>
      <c r="B193" s="84"/>
      <c r="C193" s="235" t="s">
        <v>379</v>
      </c>
      <c r="D193" s="236" t="s">
        <v>376</v>
      </c>
      <c r="E193" s="154"/>
      <c r="F193" s="152">
        <v>100</v>
      </c>
      <c r="G193" s="153">
        <v>100</v>
      </c>
      <c r="H193" s="153"/>
      <c r="I193" s="155"/>
      <c r="J193" s="212"/>
      <c r="K193" s="160"/>
      <c r="L193" s="161"/>
      <c r="M193" s="161"/>
      <c r="N193" s="161"/>
      <c r="O193" s="214"/>
      <c r="P193" s="160"/>
      <c r="Q193" s="161"/>
      <c r="R193" s="161"/>
      <c r="S193" s="213"/>
      <c r="T193" s="147"/>
      <c r="U193" s="62">
        <f t="shared" si="23"/>
        <v>100</v>
      </c>
      <c r="V193" s="62">
        <f t="shared" si="24"/>
        <v>100</v>
      </c>
      <c r="W193" s="62"/>
      <c r="X193" s="67">
        <f t="shared" si="26"/>
        <v>0</v>
      </c>
    </row>
    <row r="194" spans="1:24" s="97" customFormat="1" ht="40.5" customHeight="1">
      <c r="A194" s="126"/>
      <c r="B194" s="84"/>
      <c r="C194" s="235" t="s">
        <v>382</v>
      </c>
      <c r="D194" s="236" t="s">
        <v>374</v>
      </c>
      <c r="E194" s="154"/>
      <c r="F194" s="152"/>
      <c r="G194" s="153"/>
      <c r="H194" s="153"/>
      <c r="I194" s="155"/>
      <c r="J194" s="212"/>
      <c r="K194" s="160">
        <v>100</v>
      </c>
      <c r="L194" s="161">
        <v>100</v>
      </c>
      <c r="M194" s="161"/>
      <c r="N194" s="161"/>
      <c r="O194" s="214"/>
      <c r="P194" s="160"/>
      <c r="Q194" s="161"/>
      <c r="R194" s="161"/>
      <c r="S194" s="213"/>
      <c r="T194" s="147"/>
      <c r="U194" s="62">
        <f t="shared" si="23"/>
        <v>100</v>
      </c>
      <c r="V194" s="62">
        <f t="shared" si="24"/>
        <v>100</v>
      </c>
      <c r="W194" s="62">
        <v>100</v>
      </c>
      <c r="X194" s="67">
        <f t="shared" si="26"/>
        <v>0</v>
      </c>
    </row>
    <row r="195" spans="1:24" s="97" customFormat="1" ht="27.75" customHeight="1">
      <c r="A195" s="126"/>
      <c r="B195" s="84"/>
      <c r="C195" s="237" t="s">
        <v>388</v>
      </c>
      <c r="D195" s="220" t="s">
        <v>372</v>
      </c>
      <c r="E195" s="154"/>
      <c r="F195" s="152"/>
      <c r="G195" s="153"/>
      <c r="H195" s="153"/>
      <c r="I195" s="155"/>
      <c r="J195" s="212">
        <v>15</v>
      </c>
      <c r="K195" s="160">
        <v>15</v>
      </c>
      <c r="L195" s="161">
        <v>15</v>
      </c>
      <c r="M195" s="161">
        <v>20</v>
      </c>
      <c r="N195" s="161">
        <v>20</v>
      </c>
      <c r="O195" s="214"/>
      <c r="P195" s="160"/>
      <c r="Q195" s="161"/>
      <c r="R195" s="161"/>
      <c r="S195" s="213"/>
      <c r="T195" s="147">
        <f t="shared" si="27"/>
        <v>15</v>
      </c>
      <c r="U195" s="62">
        <f t="shared" si="23"/>
        <v>15</v>
      </c>
      <c r="V195" s="62">
        <f t="shared" si="24"/>
        <v>15</v>
      </c>
      <c r="W195" s="62">
        <f t="shared" si="25"/>
        <v>20</v>
      </c>
      <c r="X195" s="67">
        <f t="shared" si="26"/>
        <v>20</v>
      </c>
    </row>
    <row r="196" spans="1:24" s="97" customFormat="1" ht="30.75" customHeight="1">
      <c r="A196" s="267"/>
      <c r="B196" s="268"/>
      <c r="C196" s="192" t="s">
        <v>390</v>
      </c>
      <c r="D196" s="238" t="s">
        <v>360</v>
      </c>
      <c r="E196" s="227"/>
      <c r="F196" s="160"/>
      <c r="G196" s="161"/>
      <c r="H196" s="161"/>
      <c r="I196" s="213"/>
      <c r="J196" s="212">
        <v>10</v>
      </c>
      <c r="K196" s="160">
        <v>10</v>
      </c>
      <c r="L196" s="161">
        <v>10</v>
      </c>
      <c r="M196" s="161">
        <v>15</v>
      </c>
      <c r="N196" s="161">
        <v>15</v>
      </c>
      <c r="O196" s="214"/>
      <c r="P196" s="160"/>
      <c r="Q196" s="161"/>
      <c r="R196" s="161"/>
      <c r="S196" s="213"/>
      <c r="T196" s="166">
        <f t="shared" si="27"/>
        <v>10</v>
      </c>
      <c r="U196" s="100">
        <f t="shared" si="23"/>
        <v>10</v>
      </c>
      <c r="V196" s="100">
        <f>G196+L196+Q196</f>
        <v>10</v>
      </c>
      <c r="W196" s="100">
        <f t="shared" si="25"/>
        <v>15</v>
      </c>
      <c r="X196" s="56">
        <f>I196+N196+S196</f>
        <v>15</v>
      </c>
    </row>
    <row r="197" spans="1:242" s="271" customFormat="1" ht="38.25" customHeight="1">
      <c r="A197" s="126"/>
      <c r="B197" s="84"/>
      <c r="C197" s="272" t="s">
        <v>393</v>
      </c>
      <c r="D197" s="220" t="s">
        <v>41</v>
      </c>
      <c r="E197" s="154"/>
      <c r="F197" s="152"/>
      <c r="G197" s="153"/>
      <c r="H197" s="153"/>
      <c r="I197" s="155"/>
      <c r="J197" s="154">
        <v>300</v>
      </c>
      <c r="K197" s="152">
        <v>300</v>
      </c>
      <c r="L197" s="153">
        <v>300</v>
      </c>
      <c r="M197" s="153">
        <v>300</v>
      </c>
      <c r="N197" s="153">
        <v>300</v>
      </c>
      <c r="O197" s="199"/>
      <c r="P197" s="152"/>
      <c r="Q197" s="153"/>
      <c r="R197" s="153"/>
      <c r="S197" s="155"/>
      <c r="T197" s="147">
        <f>E197+J197+O197</f>
        <v>300</v>
      </c>
      <c r="U197" s="62">
        <f>SUM(F197+K197+P197)</f>
        <v>300</v>
      </c>
      <c r="V197" s="62">
        <f>G197+L197+Q197</f>
        <v>300</v>
      </c>
      <c r="W197" s="62">
        <f>H197+M197+R197</f>
        <v>300</v>
      </c>
      <c r="X197" s="67">
        <f>I197+N197+S197</f>
        <v>300</v>
      </c>
      <c r="Y197" s="273"/>
      <c r="Z197" s="273"/>
      <c r="AA197" s="273"/>
      <c r="AB197" s="273"/>
      <c r="AC197" s="273"/>
      <c r="AD197" s="273"/>
      <c r="AE197" s="273"/>
      <c r="AF197" s="273"/>
      <c r="AG197" s="273"/>
      <c r="AH197" s="273"/>
      <c r="AI197" s="273"/>
      <c r="AJ197" s="273"/>
      <c r="AK197" s="273"/>
      <c r="AL197" s="273"/>
      <c r="AM197" s="273"/>
      <c r="AN197" s="273"/>
      <c r="AO197" s="273"/>
      <c r="AP197" s="273"/>
      <c r="AQ197" s="273"/>
      <c r="AR197" s="273"/>
      <c r="AS197" s="273"/>
      <c r="AT197" s="273"/>
      <c r="AU197" s="273"/>
      <c r="AV197" s="273"/>
      <c r="AW197" s="273"/>
      <c r="AX197" s="273"/>
      <c r="AY197" s="273"/>
      <c r="AZ197" s="273"/>
      <c r="BA197" s="273"/>
      <c r="BB197" s="273"/>
      <c r="BC197" s="273"/>
      <c r="BD197" s="273"/>
      <c r="BE197" s="273"/>
      <c r="BF197" s="273"/>
      <c r="BG197" s="273"/>
      <c r="BH197" s="273"/>
      <c r="BI197" s="273"/>
      <c r="BJ197" s="273"/>
      <c r="BK197" s="273"/>
      <c r="BL197" s="273"/>
      <c r="BM197" s="273"/>
      <c r="BN197" s="273"/>
      <c r="BO197" s="273"/>
      <c r="BP197" s="273"/>
      <c r="BQ197" s="273"/>
      <c r="BR197" s="273"/>
      <c r="BS197" s="273"/>
      <c r="BT197" s="273"/>
      <c r="BU197" s="273"/>
      <c r="BV197" s="273"/>
      <c r="BW197" s="273"/>
      <c r="BX197" s="273"/>
      <c r="BY197" s="273"/>
      <c r="BZ197" s="273"/>
      <c r="CA197" s="273"/>
      <c r="CB197" s="273"/>
      <c r="CC197" s="273"/>
      <c r="CD197" s="273"/>
      <c r="CE197" s="273"/>
      <c r="CF197" s="273"/>
      <c r="CG197" s="273"/>
      <c r="CH197" s="273"/>
      <c r="CI197" s="273"/>
      <c r="CJ197" s="273"/>
      <c r="CK197" s="273"/>
      <c r="CL197" s="273"/>
      <c r="CM197" s="273"/>
      <c r="CN197" s="273"/>
      <c r="CO197" s="273"/>
      <c r="CP197" s="273"/>
      <c r="CQ197" s="273"/>
      <c r="CR197" s="273"/>
      <c r="CS197" s="273"/>
      <c r="CT197" s="273"/>
      <c r="CU197" s="273"/>
      <c r="CV197" s="273"/>
      <c r="CW197" s="273"/>
      <c r="CX197" s="273"/>
      <c r="CY197" s="273"/>
      <c r="CZ197" s="273"/>
      <c r="DA197" s="273"/>
      <c r="DB197" s="273"/>
      <c r="DC197" s="273"/>
      <c r="DD197" s="273"/>
      <c r="DE197" s="273"/>
      <c r="DF197" s="273"/>
      <c r="DG197" s="273"/>
      <c r="DH197" s="273"/>
      <c r="DI197" s="273"/>
      <c r="DJ197" s="273"/>
      <c r="DK197" s="273"/>
      <c r="DL197" s="273"/>
      <c r="DM197" s="273"/>
      <c r="DN197" s="273"/>
      <c r="DO197" s="273"/>
      <c r="DP197" s="273"/>
      <c r="DQ197" s="273"/>
      <c r="DR197" s="273"/>
      <c r="DS197" s="273"/>
      <c r="DT197" s="273"/>
      <c r="DU197" s="273"/>
      <c r="DV197" s="273"/>
      <c r="DW197" s="273"/>
      <c r="DX197" s="273"/>
      <c r="DY197" s="273"/>
      <c r="DZ197" s="273"/>
      <c r="EA197" s="273"/>
      <c r="EB197" s="273"/>
      <c r="EC197" s="273"/>
      <c r="ED197" s="273"/>
      <c r="EE197" s="273"/>
      <c r="EF197" s="273"/>
      <c r="EG197" s="273"/>
      <c r="EH197" s="273"/>
      <c r="EI197" s="273"/>
      <c r="EJ197" s="273"/>
      <c r="EK197" s="273"/>
      <c r="EL197" s="273"/>
      <c r="EM197" s="273"/>
      <c r="EN197" s="273"/>
      <c r="EO197" s="273"/>
      <c r="EP197" s="273"/>
      <c r="EQ197" s="273"/>
      <c r="ER197" s="273"/>
      <c r="ES197" s="273"/>
      <c r="ET197" s="273"/>
      <c r="EU197" s="273"/>
      <c r="EV197" s="273"/>
      <c r="EW197" s="273"/>
      <c r="EX197" s="273"/>
      <c r="EY197" s="273"/>
      <c r="EZ197" s="273"/>
      <c r="FA197" s="273"/>
      <c r="FB197" s="273"/>
      <c r="FC197" s="273"/>
      <c r="FD197" s="273"/>
      <c r="FE197" s="273"/>
      <c r="FF197" s="273"/>
      <c r="FG197" s="273"/>
      <c r="FH197" s="273"/>
      <c r="FI197" s="273"/>
      <c r="FJ197" s="273"/>
      <c r="FK197" s="273"/>
      <c r="FL197" s="273"/>
      <c r="FM197" s="273"/>
      <c r="FN197" s="273"/>
      <c r="FO197" s="273"/>
      <c r="FP197" s="273"/>
      <c r="FQ197" s="273"/>
      <c r="FR197" s="273"/>
      <c r="FS197" s="273"/>
      <c r="FT197" s="273"/>
      <c r="FU197" s="273"/>
      <c r="FV197" s="273"/>
      <c r="FW197" s="273"/>
      <c r="FX197" s="273"/>
      <c r="FY197" s="273"/>
      <c r="FZ197" s="273"/>
      <c r="GA197" s="273"/>
      <c r="GB197" s="273"/>
      <c r="GC197" s="273"/>
      <c r="GD197" s="273"/>
      <c r="GE197" s="273"/>
      <c r="GF197" s="273"/>
      <c r="GG197" s="273"/>
      <c r="GH197" s="273"/>
      <c r="GI197" s="273"/>
      <c r="GJ197" s="273"/>
      <c r="GK197" s="273"/>
      <c r="GL197" s="273"/>
      <c r="GM197" s="273"/>
      <c r="GN197" s="273"/>
      <c r="GO197" s="273"/>
      <c r="GP197" s="273"/>
      <c r="GQ197" s="273"/>
      <c r="GR197" s="273"/>
      <c r="GS197" s="273"/>
      <c r="GT197" s="273"/>
      <c r="GU197" s="273"/>
      <c r="GV197" s="273"/>
      <c r="GW197" s="273"/>
      <c r="GX197" s="273"/>
      <c r="GY197" s="273"/>
      <c r="GZ197" s="273"/>
      <c r="HA197" s="273"/>
      <c r="HB197" s="273"/>
      <c r="HC197" s="273"/>
      <c r="HD197" s="273"/>
      <c r="HE197" s="273"/>
      <c r="HF197" s="273"/>
      <c r="HG197" s="273"/>
      <c r="HH197" s="273"/>
      <c r="HI197" s="273"/>
      <c r="HJ197" s="273"/>
      <c r="HK197" s="273"/>
      <c r="HL197" s="273"/>
      <c r="HM197" s="273"/>
      <c r="HN197" s="273"/>
      <c r="HO197" s="273"/>
      <c r="HP197" s="273"/>
      <c r="HQ197" s="273"/>
      <c r="HR197" s="273"/>
      <c r="HS197" s="273"/>
      <c r="HT197" s="273"/>
      <c r="HU197" s="273"/>
      <c r="HV197" s="273"/>
      <c r="HW197" s="273"/>
      <c r="HX197" s="273"/>
      <c r="HY197" s="273"/>
      <c r="HZ197" s="273"/>
      <c r="IA197" s="273"/>
      <c r="IB197" s="273"/>
      <c r="IC197" s="273"/>
      <c r="ID197" s="273"/>
      <c r="IE197" s="273"/>
      <c r="IF197" s="273"/>
      <c r="IG197" s="273"/>
      <c r="IH197" s="273"/>
    </row>
    <row r="198" spans="1:24" s="97" customFormat="1" ht="38.25" customHeight="1">
      <c r="A198" s="269"/>
      <c r="B198" s="270"/>
      <c r="C198" s="285" t="s">
        <v>409</v>
      </c>
      <c r="D198" s="286" t="s">
        <v>396</v>
      </c>
      <c r="E198" s="199">
        <v>40</v>
      </c>
      <c r="F198" s="152"/>
      <c r="G198" s="153"/>
      <c r="H198" s="153"/>
      <c r="I198" s="155"/>
      <c r="J198" s="154"/>
      <c r="K198" s="152"/>
      <c r="L198" s="153"/>
      <c r="M198" s="153"/>
      <c r="N198" s="153"/>
      <c r="O198" s="199"/>
      <c r="P198" s="152"/>
      <c r="Q198" s="153"/>
      <c r="R198" s="153"/>
      <c r="S198" s="155"/>
      <c r="T198" s="147">
        <f aca="true" t="shared" si="28" ref="T198:T210">E198+J198+O198</f>
        <v>40</v>
      </c>
      <c r="U198" s="62">
        <f aca="true" t="shared" si="29" ref="U198:U210">SUM(F198+K198+P198)</f>
        <v>0</v>
      </c>
      <c r="V198" s="62">
        <f aca="true" t="shared" si="30" ref="V198:V210">G198+L198+Q198</f>
        <v>0</v>
      </c>
      <c r="W198" s="62">
        <f aca="true" t="shared" si="31" ref="W198:W210">H198+M198+R198</f>
        <v>0</v>
      </c>
      <c r="X198" s="67">
        <f aca="true" t="shared" si="32" ref="X198:X210">I198+N198+S198</f>
        <v>0</v>
      </c>
    </row>
    <row r="199" spans="1:24" s="97" customFormat="1" ht="38.25" customHeight="1">
      <c r="A199" s="269"/>
      <c r="B199" s="270"/>
      <c r="C199" s="287" t="s">
        <v>410</v>
      </c>
      <c r="D199" s="288" t="s">
        <v>397</v>
      </c>
      <c r="E199" s="199"/>
      <c r="F199" s="152">
        <v>3</v>
      </c>
      <c r="G199" s="153"/>
      <c r="H199" s="153"/>
      <c r="I199" s="155"/>
      <c r="J199" s="154"/>
      <c r="K199" s="152"/>
      <c r="L199" s="153"/>
      <c r="M199" s="153"/>
      <c r="N199" s="153"/>
      <c r="O199" s="199"/>
      <c r="P199" s="152"/>
      <c r="Q199" s="153"/>
      <c r="R199" s="153"/>
      <c r="S199" s="155"/>
      <c r="T199" s="147">
        <f t="shared" si="28"/>
        <v>0</v>
      </c>
      <c r="U199" s="62">
        <f t="shared" si="29"/>
        <v>3</v>
      </c>
      <c r="V199" s="62">
        <f t="shared" si="30"/>
        <v>0</v>
      </c>
      <c r="W199" s="62">
        <f t="shared" si="31"/>
        <v>0</v>
      </c>
      <c r="X199" s="67">
        <f t="shared" si="32"/>
        <v>0</v>
      </c>
    </row>
    <row r="200" spans="1:24" s="97" customFormat="1" ht="36" customHeight="1">
      <c r="A200" s="269"/>
      <c r="B200" s="270"/>
      <c r="C200" s="287" t="s">
        <v>411</v>
      </c>
      <c r="D200" s="289" t="s">
        <v>398</v>
      </c>
      <c r="E200" s="154"/>
      <c r="F200" s="152"/>
      <c r="G200" s="153"/>
      <c r="H200" s="153"/>
      <c r="I200" s="155"/>
      <c r="J200" s="154"/>
      <c r="K200" s="152">
        <v>65</v>
      </c>
      <c r="L200" s="153"/>
      <c r="M200" s="153"/>
      <c r="N200" s="153"/>
      <c r="O200" s="199"/>
      <c r="P200" s="152"/>
      <c r="Q200" s="153"/>
      <c r="R200" s="153"/>
      <c r="S200" s="155"/>
      <c r="T200" s="147">
        <f t="shared" si="28"/>
        <v>0</v>
      </c>
      <c r="U200" s="62">
        <f t="shared" si="29"/>
        <v>65</v>
      </c>
      <c r="V200" s="62">
        <f t="shared" si="30"/>
        <v>0</v>
      </c>
      <c r="W200" s="62">
        <f t="shared" si="31"/>
        <v>0</v>
      </c>
      <c r="X200" s="67">
        <f t="shared" si="32"/>
        <v>0</v>
      </c>
    </row>
    <row r="201" spans="1:24" s="97" customFormat="1" ht="30" customHeight="1">
      <c r="A201" s="269"/>
      <c r="B201" s="270"/>
      <c r="C201" s="287" t="s">
        <v>412</v>
      </c>
      <c r="D201" s="289" t="s">
        <v>399</v>
      </c>
      <c r="E201" s="154">
        <v>10</v>
      </c>
      <c r="F201" s="152">
        <v>60</v>
      </c>
      <c r="G201" s="153">
        <v>60</v>
      </c>
      <c r="H201" s="153">
        <v>60</v>
      </c>
      <c r="I201" s="155">
        <v>60</v>
      </c>
      <c r="J201" s="154"/>
      <c r="K201" s="152"/>
      <c r="L201" s="153"/>
      <c r="M201" s="153"/>
      <c r="N201" s="153"/>
      <c r="O201" s="199"/>
      <c r="P201" s="152"/>
      <c r="Q201" s="153"/>
      <c r="R201" s="153"/>
      <c r="S201" s="155"/>
      <c r="T201" s="147">
        <f t="shared" si="28"/>
        <v>10</v>
      </c>
      <c r="U201" s="62">
        <f t="shared" si="29"/>
        <v>60</v>
      </c>
      <c r="V201" s="62">
        <f t="shared" si="30"/>
        <v>60</v>
      </c>
      <c r="W201" s="62">
        <f t="shared" si="31"/>
        <v>60</v>
      </c>
      <c r="X201" s="67">
        <f t="shared" si="32"/>
        <v>60</v>
      </c>
    </row>
    <row r="202" spans="1:24" s="97" customFormat="1" ht="30.75" customHeight="1">
      <c r="A202" s="269"/>
      <c r="B202" s="270"/>
      <c r="C202" s="290" t="s">
        <v>413</v>
      </c>
      <c r="D202" s="289" t="s">
        <v>400</v>
      </c>
      <c r="E202" s="154"/>
      <c r="F202" s="152"/>
      <c r="G202" s="153"/>
      <c r="H202" s="153"/>
      <c r="I202" s="155"/>
      <c r="J202" s="154">
        <v>20</v>
      </c>
      <c r="K202" s="152">
        <v>80</v>
      </c>
      <c r="L202" s="153">
        <v>50</v>
      </c>
      <c r="M202" s="153">
        <v>50</v>
      </c>
      <c r="N202" s="153">
        <v>50</v>
      </c>
      <c r="O202" s="199"/>
      <c r="P202" s="152"/>
      <c r="Q202" s="153"/>
      <c r="R202" s="153"/>
      <c r="S202" s="155"/>
      <c r="T202" s="147">
        <f t="shared" si="28"/>
        <v>20</v>
      </c>
      <c r="U202" s="62">
        <f t="shared" si="29"/>
        <v>80</v>
      </c>
      <c r="V202" s="62">
        <f t="shared" si="30"/>
        <v>50</v>
      </c>
      <c r="W202" s="62">
        <f t="shared" si="31"/>
        <v>50</v>
      </c>
      <c r="X202" s="67">
        <f t="shared" si="32"/>
        <v>50</v>
      </c>
    </row>
    <row r="203" spans="1:24" s="97" customFormat="1" ht="29.25" customHeight="1">
      <c r="A203" s="269"/>
      <c r="B203" s="270"/>
      <c r="C203" s="290" t="s">
        <v>414</v>
      </c>
      <c r="D203" s="289" t="s">
        <v>401</v>
      </c>
      <c r="E203" s="154"/>
      <c r="F203" s="152">
        <v>300</v>
      </c>
      <c r="G203" s="153"/>
      <c r="H203" s="153"/>
      <c r="I203" s="155"/>
      <c r="J203" s="154"/>
      <c r="K203" s="152"/>
      <c r="L203" s="153"/>
      <c r="M203" s="153"/>
      <c r="N203" s="153"/>
      <c r="O203" s="199"/>
      <c r="P203" s="152"/>
      <c r="Q203" s="153"/>
      <c r="R203" s="153"/>
      <c r="S203" s="155"/>
      <c r="T203" s="147">
        <f t="shared" si="28"/>
        <v>0</v>
      </c>
      <c r="U203" s="62">
        <f t="shared" si="29"/>
        <v>300</v>
      </c>
      <c r="V203" s="62">
        <f t="shared" si="30"/>
        <v>0</v>
      </c>
      <c r="W203" s="62">
        <f t="shared" si="31"/>
        <v>0</v>
      </c>
      <c r="X203" s="67">
        <f t="shared" si="32"/>
        <v>0</v>
      </c>
    </row>
    <row r="204" spans="1:24" s="97" customFormat="1" ht="30.75" customHeight="1">
      <c r="A204" s="269"/>
      <c r="B204" s="270"/>
      <c r="C204" s="287" t="s">
        <v>415</v>
      </c>
      <c r="D204" s="289" t="s">
        <v>402</v>
      </c>
      <c r="E204" s="154"/>
      <c r="F204" s="152">
        <v>40</v>
      </c>
      <c r="G204" s="153"/>
      <c r="H204" s="153"/>
      <c r="I204" s="155"/>
      <c r="J204" s="154"/>
      <c r="K204" s="152"/>
      <c r="L204" s="153"/>
      <c r="M204" s="153"/>
      <c r="N204" s="153"/>
      <c r="O204" s="199"/>
      <c r="P204" s="152"/>
      <c r="Q204" s="153"/>
      <c r="R204" s="153"/>
      <c r="S204" s="155"/>
      <c r="T204" s="147">
        <f t="shared" si="28"/>
        <v>0</v>
      </c>
      <c r="U204" s="62">
        <f t="shared" si="29"/>
        <v>40</v>
      </c>
      <c r="V204" s="62">
        <f t="shared" si="30"/>
        <v>0</v>
      </c>
      <c r="W204" s="62">
        <f t="shared" si="31"/>
        <v>0</v>
      </c>
      <c r="X204" s="67">
        <f t="shared" si="32"/>
        <v>0</v>
      </c>
    </row>
    <row r="205" spans="1:24" s="97" customFormat="1" ht="38.25" customHeight="1">
      <c r="A205" s="269"/>
      <c r="B205" s="270"/>
      <c r="C205" s="287" t="s">
        <v>416</v>
      </c>
      <c r="D205" s="289" t="s">
        <v>403</v>
      </c>
      <c r="E205" s="154"/>
      <c r="F205" s="152"/>
      <c r="G205" s="153"/>
      <c r="H205" s="153"/>
      <c r="I205" s="155"/>
      <c r="J205" s="154"/>
      <c r="K205" s="152">
        <v>100</v>
      </c>
      <c r="L205" s="153"/>
      <c r="M205" s="153"/>
      <c r="N205" s="153"/>
      <c r="O205" s="199"/>
      <c r="P205" s="152"/>
      <c r="Q205" s="153"/>
      <c r="R205" s="153"/>
      <c r="S205" s="155"/>
      <c r="T205" s="147">
        <f t="shared" si="28"/>
        <v>0</v>
      </c>
      <c r="U205" s="62">
        <f t="shared" si="29"/>
        <v>100</v>
      </c>
      <c r="V205" s="62">
        <f t="shared" si="30"/>
        <v>0</v>
      </c>
      <c r="W205" s="62">
        <f t="shared" si="31"/>
        <v>0</v>
      </c>
      <c r="X205" s="67">
        <f t="shared" si="32"/>
        <v>0</v>
      </c>
    </row>
    <row r="206" spans="1:24" s="97" customFormat="1" ht="27.75" customHeight="1">
      <c r="A206" s="269"/>
      <c r="B206" s="270"/>
      <c r="C206" s="290" t="s">
        <v>417</v>
      </c>
      <c r="D206" s="289" t="s">
        <v>404</v>
      </c>
      <c r="E206" s="154"/>
      <c r="F206" s="152"/>
      <c r="G206" s="153"/>
      <c r="H206" s="153"/>
      <c r="I206" s="155"/>
      <c r="J206" s="154"/>
      <c r="K206" s="152">
        <v>30</v>
      </c>
      <c r="L206" s="153"/>
      <c r="M206" s="153"/>
      <c r="N206" s="153"/>
      <c r="O206" s="199"/>
      <c r="P206" s="152"/>
      <c r="Q206" s="153"/>
      <c r="R206" s="153"/>
      <c r="S206" s="155"/>
      <c r="T206" s="147">
        <f t="shared" si="28"/>
        <v>0</v>
      </c>
      <c r="U206" s="62">
        <f t="shared" si="29"/>
        <v>30</v>
      </c>
      <c r="V206" s="62">
        <f t="shared" si="30"/>
        <v>0</v>
      </c>
      <c r="W206" s="62">
        <f t="shared" si="31"/>
        <v>0</v>
      </c>
      <c r="X206" s="67">
        <f t="shared" si="32"/>
        <v>0</v>
      </c>
    </row>
    <row r="207" spans="1:24" s="97" customFormat="1" ht="38.25" customHeight="1">
      <c r="A207" s="269"/>
      <c r="B207" s="270"/>
      <c r="C207" s="290" t="s">
        <v>418</v>
      </c>
      <c r="D207" s="289" t="s">
        <v>405</v>
      </c>
      <c r="E207" s="154"/>
      <c r="F207" s="152"/>
      <c r="G207" s="153"/>
      <c r="H207" s="153">
        <v>110</v>
      </c>
      <c r="I207" s="155"/>
      <c r="J207" s="154"/>
      <c r="K207" s="152"/>
      <c r="L207" s="153"/>
      <c r="M207" s="153"/>
      <c r="N207" s="153"/>
      <c r="O207" s="199"/>
      <c r="P207" s="152"/>
      <c r="Q207" s="153"/>
      <c r="R207" s="153"/>
      <c r="S207" s="155"/>
      <c r="T207" s="147">
        <f t="shared" si="28"/>
        <v>0</v>
      </c>
      <c r="U207" s="62">
        <f t="shared" si="29"/>
        <v>0</v>
      </c>
      <c r="V207" s="62">
        <f t="shared" si="30"/>
        <v>0</v>
      </c>
      <c r="W207" s="62">
        <f t="shared" si="31"/>
        <v>110</v>
      </c>
      <c r="X207" s="67">
        <f t="shared" si="32"/>
        <v>0</v>
      </c>
    </row>
    <row r="208" spans="1:24" s="97" customFormat="1" ht="38.25" customHeight="1">
      <c r="A208" s="269"/>
      <c r="B208" s="270"/>
      <c r="C208" s="290" t="s">
        <v>419</v>
      </c>
      <c r="D208" s="289" t="s">
        <v>406</v>
      </c>
      <c r="E208" s="154"/>
      <c r="F208" s="152">
        <v>160</v>
      </c>
      <c r="G208" s="153"/>
      <c r="H208" s="153"/>
      <c r="I208" s="155"/>
      <c r="J208" s="154"/>
      <c r="K208" s="152"/>
      <c r="L208" s="153"/>
      <c r="M208" s="153"/>
      <c r="N208" s="153"/>
      <c r="O208" s="199"/>
      <c r="P208" s="152"/>
      <c r="Q208" s="153"/>
      <c r="R208" s="153"/>
      <c r="S208" s="155"/>
      <c r="T208" s="147">
        <f t="shared" si="28"/>
        <v>0</v>
      </c>
      <c r="U208" s="62">
        <f t="shared" si="29"/>
        <v>160</v>
      </c>
      <c r="V208" s="62">
        <f t="shared" si="30"/>
        <v>0</v>
      </c>
      <c r="W208" s="62">
        <f t="shared" si="31"/>
        <v>0</v>
      </c>
      <c r="X208" s="67">
        <f t="shared" si="32"/>
        <v>0</v>
      </c>
    </row>
    <row r="209" spans="1:24" s="97" customFormat="1" ht="29.25" customHeight="1">
      <c r="A209" s="126"/>
      <c r="B209" s="84"/>
      <c r="C209" s="290" t="s">
        <v>420</v>
      </c>
      <c r="D209" s="291" t="s">
        <v>407</v>
      </c>
      <c r="E209" s="154"/>
      <c r="F209" s="152">
        <v>38</v>
      </c>
      <c r="G209" s="153"/>
      <c r="H209" s="153"/>
      <c r="I209" s="155"/>
      <c r="J209" s="154"/>
      <c r="K209" s="152"/>
      <c r="L209" s="152"/>
      <c r="M209" s="161"/>
      <c r="N209" s="161"/>
      <c r="O209" s="214"/>
      <c r="P209" s="160"/>
      <c r="Q209" s="161"/>
      <c r="R209" s="161"/>
      <c r="S209" s="213"/>
      <c r="T209" s="147">
        <f t="shared" si="28"/>
        <v>0</v>
      </c>
      <c r="U209" s="62">
        <f t="shared" si="29"/>
        <v>38</v>
      </c>
      <c r="V209" s="62">
        <f t="shared" si="30"/>
        <v>0</v>
      </c>
      <c r="W209" s="62">
        <f t="shared" si="31"/>
        <v>0</v>
      </c>
      <c r="X209" s="67">
        <f t="shared" si="32"/>
        <v>0</v>
      </c>
    </row>
    <row r="210" spans="1:24" s="97" customFormat="1" ht="33.75" customHeight="1" thickBot="1">
      <c r="A210" s="126"/>
      <c r="B210" s="84"/>
      <c r="C210" s="292" t="s">
        <v>421</v>
      </c>
      <c r="D210" s="293" t="s">
        <v>408</v>
      </c>
      <c r="E210" s="239"/>
      <c r="F210" s="240"/>
      <c r="G210" s="241"/>
      <c r="H210" s="241"/>
      <c r="I210" s="242"/>
      <c r="J210" s="239"/>
      <c r="K210" s="240">
        <v>30</v>
      </c>
      <c r="L210" s="241"/>
      <c r="M210" s="244"/>
      <c r="N210" s="244"/>
      <c r="O210" s="245"/>
      <c r="P210" s="243"/>
      <c r="Q210" s="244"/>
      <c r="R210" s="244"/>
      <c r="S210" s="246"/>
      <c r="T210" s="147">
        <f t="shared" si="28"/>
        <v>0</v>
      </c>
      <c r="U210" s="62">
        <f t="shared" si="29"/>
        <v>30</v>
      </c>
      <c r="V210" s="62">
        <f t="shared" si="30"/>
        <v>0</v>
      </c>
      <c r="W210" s="62">
        <f t="shared" si="31"/>
        <v>0</v>
      </c>
      <c r="X210" s="67">
        <f t="shared" si="32"/>
        <v>0</v>
      </c>
    </row>
    <row r="211" spans="1:24" ht="19.5" customHeight="1" thickBot="1">
      <c r="A211" s="6"/>
      <c r="B211" s="7" t="s">
        <v>10</v>
      </c>
      <c r="C211" s="247" t="s">
        <v>29</v>
      </c>
      <c r="D211" s="248" t="s">
        <v>30</v>
      </c>
      <c r="E211" s="249"/>
      <c r="F211" s="250"/>
      <c r="G211" s="250"/>
      <c r="H211" s="250"/>
      <c r="I211" s="251"/>
      <c r="J211" s="249"/>
      <c r="K211" s="252"/>
      <c r="L211" s="250"/>
      <c r="M211" s="250"/>
      <c r="N211" s="250"/>
      <c r="O211" s="253"/>
      <c r="P211" s="252"/>
      <c r="Q211" s="250"/>
      <c r="R211" s="250"/>
      <c r="S211" s="251"/>
      <c r="T211" s="254">
        <f>E211+J211+O211</f>
        <v>0</v>
      </c>
      <c r="U211" s="255">
        <f>F211+K211+P211</f>
        <v>0</v>
      </c>
      <c r="V211" s="256">
        <f>G211+L211+Q211</f>
        <v>0</v>
      </c>
      <c r="W211" s="257">
        <f>H211+M211+R211</f>
        <v>0</v>
      </c>
      <c r="X211" s="258">
        <f>I211+N211+S211</f>
        <v>0</v>
      </c>
    </row>
    <row r="212" spans="1:24" ht="18" customHeight="1">
      <c r="A212" s="259"/>
      <c r="B212" s="259"/>
      <c r="C212" s="259"/>
      <c r="D212" s="260"/>
      <c r="E212" s="261"/>
      <c r="F212" s="261"/>
      <c r="G212" s="261"/>
      <c r="H212" s="261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  <c r="T212" s="262"/>
      <c r="U212" s="262"/>
      <c r="V212" s="262"/>
      <c r="W212" s="262"/>
      <c r="X212" s="262"/>
    </row>
    <row r="213" spans="1:24" ht="18" customHeight="1">
      <c r="A213" s="259"/>
      <c r="B213" s="259"/>
      <c r="C213" s="259"/>
      <c r="D213" s="260"/>
      <c r="E213" s="261"/>
      <c r="F213" s="261"/>
      <c r="G213" s="261"/>
      <c r="H213" s="261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261"/>
      <c r="T213" s="262"/>
      <c r="U213" s="262"/>
      <c r="V213" s="262"/>
      <c r="W213" s="262"/>
      <c r="X213" s="262"/>
    </row>
    <row r="214" spans="1:24" ht="18" customHeight="1" thickBot="1">
      <c r="A214" s="259"/>
      <c r="B214" s="259"/>
      <c r="C214" s="259"/>
      <c r="D214" s="260"/>
      <c r="E214" s="261"/>
      <c r="F214" s="261"/>
      <c r="G214" s="261"/>
      <c r="H214" s="261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261"/>
      <c r="T214" s="262"/>
      <c r="U214" s="262"/>
      <c r="V214" s="262"/>
      <c r="W214" s="262"/>
      <c r="X214" s="262"/>
    </row>
    <row r="215" spans="5:24" ht="12.75" customHeight="1" thickBot="1">
      <c r="E215" s="263"/>
      <c r="F215" s="263"/>
      <c r="G215" s="263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  <c r="S215" s="263"/>
      <c r="T215" s="310" t="s">
        <v>31</v>
      </c>
      <c r="U215" s="311"/>
      <c r="V215" s="311"/>
      <c r="W215" s="311"/>
      <c r="X215" s="312"/>
    </row>
    <row r="216" spans="3:24" s="264" customFormat="1" ht="12.75" customHeight="1" thickBot="1">
      <c r="C216" s="1"/>
      <c r="D216" s="1" t="s">
        <v>32</v>
      </c>
      <c r="E216" s="263"/>
      <c r="F216" s="263"/>
      <c r="G216" s="263"/>
      <c r="H216" s="263"/>
      <c r="I216" s="263"/>
      <c r="J216" s="263"/>
      <c r="K216" s="1"/>
      <c r="L216" s="1"/>
      <c r="M216" s="1"/>
      <c r="N216" s="1"/>
      <c r="O216" s="263"/>
      <c r="P216" s="263"/>
      <c r="Q216" s="263"/>
      <c r="R216" s="263"/>
      <c r="S216" s="263"/>
      <c r="T216" s="265">
        <f>T22/T13*100</f>
        <v>86.0722057920875</v>
      </c>
      <c r="U216" s="266">
        <f>U22/U13*100</f>
        <v>90.18587360594795</v>
      </c>
      <c r="V216" s="266">
        <f>V22/V13*100</f>
        <v>91.83673469387756</v>
      </c>
      <c r="W216" s="266">
        <f>W22/W13*100</f>
        <v>96.78074699171746</v>
      </c>
      <c r="X216" s="266">
        <f>X22/X13*100</f>
        <v>99.56690561529271</v>
      </c>
    </row>
    <row r="217" spans="4:19" ht="15.75">
      <c r="D217" s="1" t="s">
        <v>167</v>
      </c>
      <c r="E217" s="263"/>
      <c r="F217" s="263"/>
      <c r="G217" s="263"/>
      <c r="H217" s="263"/>
      <c r="I217" s="263"/>
      <c r="J217" s="263"/>
      <c r="K217" s="1" t="s">
        <v>33</v>
      </c>
      <c r="N217" s="263"/>
      <c r="O217" s="263"/>
      <c r="P217" s="263"/>
      <c r="Q217" s="263"/>
      <c r="R217" s="263"/>
      <c r="S217" s="263"/>
    </row>
    <row r="218" spans="5:19" ht="12.75" customHeight="1">
      <c r="E218" s="263"/>
      <c r="F218" s="263"/>
      <c r="G218" s="263"/>
      <c r="H218" s="263"/>
      <c r="I218" s="263"/>
      <c r="J218" s="263"/>
      <c r="K218" s="263"/>
      <c r="L218" s="263"/>
      <c r="M218" s="263"/>
      <c r="N218" s="263"/>
      <c r="O218" s="263"/>
      <c r="P218" s="263"/>
      <c r="Q218" s="263"/>
      <c r="R218" s="263"/>
      <c r="S218" s="263"/>
    </row>
    <row r="219" spans="5:19" ht="12.75" customHeight="1">
      <c r="E219" s="42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263"/>
    </row>
    <row r="220" spans="5:19" ht="12.75" customHeight="1">
      <c r="E220" s="263"/>
      <c r="F220" s="263"/>
      <c r="G220" s="263"/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263"/>
    </row>
    <row r="221" spans="5:19" ht="12.75" customHeight="1">
      <c r="E221" s="263"/>
      <c r="F221" s="263"/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263"/>
    </row>
    <row r="222" spans="5:19" ht="12.75" customHeight="1"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263"/>
      <c r="S222" s="263"/>
    </row>
    <row r="223" spans="5:19" ht="12.75" customHeight="1">
      <c r="E223" s="263"/>
      <c r="F223" s="263"/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263"/>
    </row>
    <row r="224" spans="5:19" ht="12.75" customHeight="1">
      <c r="E224" s="263"/>
      <c r="F224" s="263"/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263"/>
    </row>
    <row r="225" spans="5:19" ht="12.75" customHeight="1">
      <c r="E225" s="263"/>
      <c r="F225" s="263"/>
      <c r="G225" s="263"/>
      <c r="H225" s="263"/>
      <c r="I225" s="263"/>
      <c r="J225" s="263"/>
      <c r="K225" s="263"/>
      <c r="L225" s="263"/>
      <c r="M225" s="263"/>
      <c r="N225" s="263"/>
      <c r="O225" s="263"/>
      <c r="P225" s="263"/>
      <c r="Q225" s="263"/>
      <c r="R225" s="263"/>
      <c r="S225" s="263"/>
    </row>
    <row r="226" spans="5:19" ht="12.75" customHeight="1">
      <c r="E226" s="263"/>
      <c r="F226" s="263"/>
      <c r="G226" s="263"/>
      <c r="H226" s="263"/>
      <c r="I226" s="263"/>
      <c r="J226" s="263"/>
      <c r="K226" s="263"/>
      <c r="L226" s="263"/>
      <c r="M226" s="263"/>
      <c r="N226" s="263"/>
      <c r="O226" s="263"/>
      <c r="P226" s="263"/>
      <c r="Q226" s="263"/>
      <c r="R226" s="263"/>
      <c r="S226" s="263"/>
    </row>
    <row r="227" spans="5:19" ht="12.75" customHeight="1">
      <c r="E227" s="263"/>
      <c r="F227" s="263"/>
      <c r="G227" s="263"/>
      <c r="H227" s="263"/>
      <c r="I227" s="263"/>
      <c r="J227" s="263"/>
      <c r="K227" s="263"/>
      <c r="L227" s="263"/>
      <c r="M227" s="263"/>
      <c r="N227" s="263"/>
      <c r="O227" s="263"/>
      <c r="P227" s="263"/>
      <c r="Q227" s="263"/>
      <c r="R227" s="263"/>
      <c r="S227" s="263"/>
    </row>
    <row r="228" spans="5:19" ht="12.75" customHeight="1">
      <c r="E228" s="263"/>
      <c r="F228" s="263"/>
      <c r="G228" s="263"/>
      <c r="H228" s="263"/>
      <c r="I228" s="263"/>
      <c r="J228" s="263"/>
      <c r="K228" s="263"/>
      <c r="L228" s="263"/>
      <c r="M228" s="263"/>
      <c r="N228" s="263"/>
      <c r="O228" s="263"/>
      <c r="P228" s="263"/>
      <c r="Q228" s="263"/>
      <c r="R228" s="263"/>
      <c r="S228" s="263"/>
    </row>
    <row r="229" spans="5:19" ht="12.75" customHeight="1">
      <c r="E229" s="263"/>
      <c r="F229" s="263"/>
      <c r="G229" s="263"/>
      <c r="H229" s="263"/>
      <c r="I229" s="263"/>
      <c r="J229" s="263"/>
      <c r="K229" s="263"/>
      <c r="L229" s="263"/>
      <c r="M229" s="263"/>
      <c r="N229" s="263"/>
      <c r="O229" s="263"/>
      <c r="P229" s="263"/>
      <c r="Q229" s="263"/>
      <c r="R229" s="263"/>
      <c r="S229" s="263"/>
    </row>
    <row r="230" spans="5:19" ht="12.75" customHeight="1">
      <c r="E230" s="263"/>
      <c r="F230" s="263"/>
      <c r="G230" s="263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/>
      <c r="S230" s="263"/>
    </row>
    <row r="231" spans="5:19" ht="12.75" customHeight="1">
      <c r="E231" s="263"/>
      <c r="F231" s="263"/>
      <c r="G231" s="263"/>
      <c r="H231" s="263"/>
      <c r="I231" s="263"/>
      <c r="J231" s="263"/>
      <c r="K231" s="263"/>
      <c r="L231" s="263"/>
      <c r="M231" s="263"/>
      <c r="N231" s="263"/>
      <c r="O231" s="263"/>
      <c r="P231" s="263"/>
      <c r="Q231" s="263"/>
      <c r="R231" s="263"/>
      <c r="S231" s="263"/>
    </row>
    <row r="232" spans="5:19" ht="12.75" customHeight="1">
      <c r="E232" s="263"/>
      <c r="F232" s="263"/>
      <c r="G232" s="263"/>
      <c r="H232" s="263"/>
      <c r="I232" s="263"/>
      <c r="J232" s="263"/>
      <c r="K232" s="263"/>
      <c r="L232" s="263"/>
      <c r="M232" s="263"/>
      <c r="N232" s="263"/>
      <c r="O232" s="263"/>
      <c r="P232" s="263"/>
      <c r="Q232" s="263"/>
      <c r="R232" s="263"/>
      <c r="S232" s="263"/>
    </row>
    <row r="233" spans="5:19" ht="12.75" customHeight="1">
      <c r="E233" s="263"/>
      <c r="F233" s="263"/>
      <c r="G233" s="263"/>
      <c r="H233" s="263"/>
      <c r="I233" s="263"/>
      <c r="J233" s="263"/>
      <c r="K233" s="263"/>
      <c r="L233" s="263"/>
      <c r="M233" s="263"/>
      <c r="N233" s="263"/>
      <c r="O233" s="263"/>
      <c r="P233" s="263"/>
      <c r="Q233" s="263"/>
      <c r="R233" s="263"/>
      <c r="S233" s="263"/>
    </row>
    <row r="234" spans="5:19" ht="12.75" customHeight="1">
      <c r="E234" s="263"/>
      <c r="F234" s="263"/>
      <c r="G234" s="263"/>
      <c r="H234" s="263"/>
      <c r="I234" s="263"/>
      <c r="J234" s="263"/>
      <c r="K234" s="263"/>
      <c r="L234" s="263"/>
      <c r="M234" s="263"/>
      <c r="N234" s="263"/>
      <c r="O234" s="263"/>
      <c r="P234" s="263"/>
      <c r="Q234" s="263"/>
      <c r="R234" s="263"/>
      <c r="S234" s="263"/>
    </row>
    <row r="235" spans="5:19" ht="12.75" customHeight="1">
      <c r="E235" s="263"/>
      <c r="F235" s="263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3"/>
      <c r="R235" s="263"/>
      <c r="S235" s="263"/>
    </row>
    <row r="236" spans="5:19" ht="12.75" customHeight="1">
      <c r="E236" s="263"/>
      <c r="F236" s="263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3"/>
      <c r="R236" s="263"/>
      <c r="S236" s="263"/>
    </row>
    <row r="237" spans="5:19" ht="12.75" customHeight="1">
      <c r="E237" s="263"/>
      <c r="F237" s="263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</row>
    <row r="238" spans="5:19" ht="12.75" customHeight="1">
      <c r="E238" s="263"/>
      <c r="F238" s="263"/>
      <c r="G238" s="263"/>
      <c r="H238" s="263"/>
      <c r="I238" s="263"/>
      <c r="J238" s="263"/>
      <c r="K238" s="263"/>
      <c r="L238" s="263"/>
      <c r="M238" s="263"/>
      <c r="N238" s="263"/>
      <c r="O238" s="263"/>
      <c r="P238" s="263"/>
      <c r="Q238" s="263"/>
      <c r="R238" s="263"/>
      <c r="S238" s="263"/>
    </row>
    <row r="239" spans="5:19" ht="12.75" customHeight="1">
      <c r="E239" s="263"/>
      <c r="F239" s="263"/>
      <c r="G239" s="263"/>
      <c r="H239" s="263"/>
      <c r="I239" s="263"/>
      <c r="J239" s="263"/>
      <c r="K239" s="263"/>
      <c r="L239" s="263"/>
      <c r="M239" s="263"/>
      <c r="N239" s="263"/>
      <c r="O239" s="263"/>
      <c r="P239" s="263"/>
      <c r="Q239" s="263"/>
      <c r="R239" s="263"/>
      <c r="S239" s="263"/>
    </row>
    <row r="240" spans="5:19" ht="12.75" customHeight="1">
      <c r="E240" s="263"/>
      <c r="F240" s="263"/>
      <c r="G240" s="263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</row>
    <row r="241" spans="5:19" ht="12.75" customHeight="1">
      <c r="E241" s="263"/>
      <c r="F241" s="263"/>
      <c r="G241" s="263"/>
      <c r="H241" s="263"/>
      <c r="I241" s="263"/>
      <c r="J241" s="263"/>
      <c r="K241" s="263"/>
      <c r="L241" s="263"/>
      <c r="M241" s="263"/>
      <c r="N241" s="263"/>
      <c r="O241" s="263"/>
      <c r="P241" s="263"/>
      <c r="Q241" s="263"/>
      <c r="R241" s="263"/>
      <c r="S241" s="263"/>
    </row>
    <row r="242" spans="5:19" ht="12.75" customHeight="1">
      <c r="E242" s="263"/>
      <c r="F242" s="263"/>
      <c r="G242" s="263"/>
      <c r="H242" s="263"/>
      <c r="I242" s="263"/>
      <c r="J242" s="263"/>
      <c r="K242" s="263"/>
      <c r="L242" s="263"/>
      <c r="M242" s="263"/>
      <c r="N242" s="263"/>
      <c r="O242" s="263"/>
      <c r="P242" s="263"/>
      <c r="Q242" s="263"/>
      <c r="R242" s="263"/>
      <c r="S242" s="263"/>
    </row>
    <row r="243" spans="5:19" ht="12.75" customHeight="1">
      <c r="E243" s="263"/>
      <c r="F243" s="263"/>
      <c r="G243" s="263"/>
      <c r="H243" s="263"/>
      <c r="I243" s="263"/>
      <c r="J243" s="263"/>
      <c r="K243" s="263"/>
      <c r="L243" s="263"/>
      <c r="M243" s="263"/>
      <c r="N243" s="263"/>
      <c r="O243" s="263"/>
      <c r="P243" s="263"/>
      <c r="Q243" s="263"/>
      <c r="R243" s="263"/>
      <c r="S243" s="263"/>
    </row>
    <row r="244" spans="5:19" ht="12.75" customHeight="1">
      <c r="E244" s="263"/>
      <c r="F244" s="263"/>
      <c r="G244" s="263"/>
      <c r="H244" s="263"/>
      <c r="I244" s="263"/>
      <c r="J244" s="263"/>
      <c r="K244" s="263"/>
      <c r="L244" s="263"/>
      <c r="M244" s="263"/>
      <c r="N244" s="263"/>
      <c r="O244" s="263"/>
      <c r="P244" s="263"/>
      <c r="Q244" s="263"/>
      <c r="R244" s="263"/>
      <c r="S244" s="263"/>
    </row>
    <row r="245" spans="5:19" ht="12.75" customHeight="1">
      <c r="E245" s="263"/>
      <c r="F245" s="263"/>
      <c r="G245" s="263"/>
      <c r="H245" s="263"/>
      <c r="I245" s="263"/>
      <c r="J245" s="263"/>
      <c r="K245" s="263"/>
      <c r="L245" s="263"/>
      <c r="M245" s="263"/>
      <c r="N245" s="263"/>
      <c r="O245" s="263"/>
      <c r="P245" s="263"/>
      <c r="Q245" s="263"/>
      <c r="R245" s="263"/>
      <c r="S245" s="263"/>
    </row>
    <row r="246" spans="5:19" ht="12.75" customHeight="1">
      <c r="E246" s="263"/>
      <c r="F246" s="263"/>
      <c r="G246" s="263"/>
      <c r="H246" s="263"/>
      <c r="I246" s="263"/>
      <c r="J246" s="263"/>
      <c r="K246" s="263"/>
      <c r="L246" s="263"/>
      <c r="M246" s="263"/>
      <c r="N246" s="263"/>
      <c r="O246" s="263"/>
      <c r="P246" s="263"/>
      <c r="Q246" s="263"/>
      <c r="R246" s="263"/>
      <c r="S246" s="263"/>
    </row>
    <row r="247" spans="5:19" ht="12.75" customHeight="1">
      <c r="E247" s="263"/>
      <c r="F247" s="263"/>
      <c r="G247" s="263"/>
      <c r="H247" s="263"/>
      <c r="I247" s="263"/>
      <c r="J247" s="263"/>
      <c r="K247" s="263"/>
      <c r="L247" s="263"/>
      <c r="M247" s="263"/>
      <c r="N247" s="263"/>
      <c r="O247" s="263"/>
      <c r="P247" s="263"/>
      <c r="Q247" s="263"/>
      <c r="R247" s="263"/>
      <c r="S247" s="263"/>
    </row>
    <row r="248" spans="5:19" ht="12.75" customHeight="1">
      <c r="E248" s="263"/>
      <c r="F248" s="263"/>
      <c r="G248" s="263"/>
      <c r="H248" s="263"/>
      <c r="I248" s="263"/>
      <c r="J248" s="263"/>
      <c r="K248" s="263"/>
      <c r="L248" s="263"/>
      <c r="M248" s="263"/>
      <c r="N248" s="263"/>
      <c r="O248" s="263"/>
      <c r="P248" s="263"/>
      <c r="Q248" s="263"/>
      <c r="R248" s="263"/>
      <c r="S248" s="263"/>
    </row>
    <row r="249" spans="5:19" ht="12.75" customHeight="1">
      <c r="E249" s="263"/>
      <c r="F249" s="263"/>
      <c r="G249" s="263"/>
      <c r="H249" s="263"/>
      <c r="I249" s="263"/>
      <c r="J249" s="263"/>
      <c r="K249" s="263"/>
      <c r="L249" s="263"/>
      <c r="M249" s="263"/>
      <c r="N249" s="263"/>
      <c r="O249" s="263"/>
      <c r="P249" s="263"/>
      <c r="Q249" s="263"/>
      <c r="R249" s="263"/>
      <c r="S249" s="263"/>
    </row>
    <row r="250" spans="5:19" ht="12.75" customHeight="1">
      <c r="E250" s="263"/>
      <c r="F250" s="263"/>
      <c r="G250" s="263"/>
      <c r="H250" s="263"/>
      <c r="I250" s="263"/>
      <c r="J250" s="263"/>
      <c r="K250" s="263"/>
      <c r="L250" s="263"/>
      <c r="M250" s="263"/>
      <c r="N250" s="263"/>
      <c r="O250" s="263"/>
      <c r="P250" s="263"/>
      <c r="Q250" s="263"/>
      <c r="R250" s="263"/>
      <c r="S250" s="263"/>
    </row>
    <row r="251" spans="5:19" ht="12.75" customHeight="1">
      <c r="E251" s="263"/>
      <c r="F251" s="263"/>
      <c r="G251" s="263"/>
      <c r="H251" s="263"/>
      <c r="I251" s="263"/>
      <c r="J251" s="263"/>
      <c r="K251" s="263"/>
      <c r="L251" s="263"/>
      <c r="M251" s="263"/>
      <c r="N251" s="263"/>
      <c r="O251" s="263"/>
      <c r="P251" s="263"/>
      <c r="Q251" s="263"/>
      <c r="R251" s="263"/>
      <c r="S251" s="263"/>
    </row>
    <row r="252" spans="5:19" ht="12.75" customHeight="1">
      <c r="E252" s="263"/>
      <c r="F252" s="263"/>
      <c r="G252" s="263"/>
      <c r="H252" s="263"/>
      <c r="I252" s="263"/>
      <c r="J252" s="263"/>
      <c r="K252" s="263"/>
      <c r="L252" s="263"/>
      <c r="M252" s="263"/>
      <c r="N252" s="263"/>
      <c r="O252" s="263"/>
      <c r="P252" s="263"/>
      <c r="Q252" s="263"/>
      <c r="R252" s="263"/>
      <c r="S252" s="263"/>
    </row>
    <row r="253" spans="5:19" ht="12.75" customHeight="1">
      <c r="E253" s="263"/>
      <c r="F253" s="263"/>
      <c r="G253" s="263"/>
      <c r="H253" s="263"/>
      <c r="I253" s="263"/>
      <c r="J253" s="263"/>
      <c r="K253" s="263"/>
      <c r="L253" s="263"/>
      <c r="M253" s="263"/>
      <c r="N253" s="263"/>
      <c r="O253" s="263"/>
      <c r="P253" s="263"/>
      <c r="Q253" s="263"/>
      <c r="R253" s="263"/>
      <c r="S253" s="263"/>
    </row>
    <row r="254" spans="5:19" ht="12.75" customHeight="1">
      <c r="E254" s="263"/>
      <c r="F254" s="263"/>
      <c r="G254" s="263"/>
      <c r="H254" s="263"/>
      <c r="I254" s="263"/>
      <c r="J254" s="263"/>
      <c r="K254" s="263"/>
      <c r="L254" s="263"/>
      <c r="M254" s="263"/>
      <c r="N254" s="263"/>
      <c r="O254" s="263"/>
      <c r="P254" s="263"/>
      <c r="Q254" s="263"/>
      <c r="R254" s="263"/>
      <c r="S254" s="263"/>
    </row>
    <row r="255" spans="5:19" ht="12.75" customHeight="1">
      <c r="E255" s="263"/>
      <c r="F255" s="263"/>
      <c r="G255" s="263"/>
      <c r="H255" s="263"/>
      <c r="I255" s="263"/>
      <c r="J255" s="263"/>
      <c r="K255" s="263"/>
      <c r="L255" s="263"/>
      <c r="M255" s="263"/>
      <c r="N255" s="263"/>
      <c r="O255" s="263"/>
      <c r="P255" s="263"/>
      <c r="Q255" s="263"/>
      <c r="R255" s="263"/>
      <c r="S255" s="263"/>
    </row>
    <row r="256" spans="5:19" ht="12.75" customHeight="1">
      <c r="E256" s="263"/>
      <c r="F256" s="263"/>
      <c r="G256" s="263"/>
      <c r="H256" s="263"/>
      <c r="I256" s="263"/>
      <c r="J256" s="263"/>
      <c r="K256" s="263"/>
      <c r="L256" s="263"/>
      <c r="M256" s="263"/>
      <c r="N256" s="263"/>
      <c r="O256" s="263"/>
      <c r="P256" s="263"/>
      <c r="Q256" s="263"/>
      <c r="R256" s="263"/>
      <c r="S256" s="263"/>
    </row>
    <row r="257" spans="5:19" ht="12.75" customHeight="1">
      <c r="E257" s="263"/>
      <c r="F257" s="263"/>
      <c r="G257" s="263"/>
      <c r="H257" s="263"/>
      <c r="I257" s="263"/>
      <c r="J257" s="263"/>
      <c r="K257" s="263"/>
      <c r="L257" s="263"/>
      <c r="M257" s="263"/>
      <c r="N257" s="263"/>
      <c r="O257" s="263"/>
      <c r="P257" s="263"/>
      <c r="Q257" s="263"/>
      <c r="R257" s="263"/>
      <c r="S257" s="263"/>
    </row>
    <row r="258" spans="5:19" ht="12.75" customHeight="1">
      <c r="E258" s="263"/>
      <c r="F258" s="263"/>
      <c r="G258" s="263"/>
      <c r="H258" s="263"/>
      <c r="I258" s="263"/>
      <c r="J258" s="263"/>
      <c r="K258" s="263"/>
      <c r="L258" s="263"/>
      <c r="M258" s="263"/>
      <c r="N258" s="263"/>
      <c r="O258" s="263"/>
      <c r="P258" s="263"/>
      <c r="Q258" s="263"/>
      <c r="R258" s="263"/>
      <c r="S258" s="263"/>
    </row>
    <row r="259" spans="5:19" ht="12.75" customHeight="1">
      <c r="E259" s="263"/>
      <c r="F259" s="263"/>
      <c r="G259" s="263"/>
      <c r="H259" s="263"/>
      <c r="I259" s="263"/>
      <c r="J259" s="263"/>
      <c r="K259" s="263"/>
      <c r="L259" s="263"/>
      <c r="M259" s="263"/>
      <c r="N259" s="263"/>
      <c r="O259" s="263"/>
      <c r="P259" s="263"/>
      <c r="Q259" s="263"/>
      <c r="R259" s="263"/>
      <c r="S259" s="263"/>
    </row>
    <row r="260" spans="5:19" ht="12.75" customHeight="1">
      <c r="E260" s="263"/>
      <c r="F260" s="263"/>
      <c r="G260" s="263"/>
      <c r="H260" s="263"/>
      <c r="I260" s="263"/>
      <c r="J260" s="263"/>
      <c r="K260" s="263"/>
      <c r="L260" s="263"/>
      <c r="M260" s="263"/>
      <c r="N260" s="263"/>
      <c r="O260" s="263"/>
      <c r="P260" s="263"/>
      <c r="Q260" s="263"/>
      <c r="R260" s="263"/>
      <c r="S260" s="263"/>
    </row>
    <row r="261" spans="5:19" ht="12.75" customHeight="1">
      <c r="E261" s="263"/>
      <c r="F261" s="263"/>
      <c r="G261" s="263"/>
      <c r="H261" s="263"/>
      <c r="I261" s="263"/>
      <c r="J261" s="263"/>
      <c r="K261" s="263"/>
      <c r="L261" s="263"/>
      <c r="M261" s="263"/>
      <c r="N261" s="263"/>
      <c r="O261" s="263"/>
      <c r="P261" s="263"/>
      <c r="Q261" s="263"/>
      <c r="R261" s="263"/>
      <c r="S261" s="263"/>
    </row>
    <row r="262" spans="5:19" ht="12.75" customHeight="1">
      <c r="E262" s="263"/>
      <c r="F262" s="263"/>
      <c r="G262" s="263"/>
      <c r="H262" s="263"/>
      <c r="I262" s="263"/>
      <c r="J262" s="263"/>
      <c r="K262" s="263"/>
      <c r="L262" s="263"/>
      <c r="M262" s="263"/>
      <c r="N262" s="263"/>
      <c r="O262" s="263"/>
      <c r="P262" s="263"/>
      <c r="Q262" s="263"/>
      <c r="R262" s="263"/>
      <c r="S262" s="263"/>
    </row>
    <row r="263" spans="5:19" ht="12.75" customHeight="1">
      <c r="E263" s="263"/>
      <c r="F263" s="263"/>
      <c r="G263" s="263"/>
      <c r="H263" s="263"/>
      <c r="I263" s="263"/>
      <c r="J263" s="263"/>
      <c r="K263" s="263"/>
      <c r="L263" s="263"/>
      <c r="M263" s="263"/>
      <c r="N263" s="263"/>
      <c r="O263" s="263"/>
      <c r="P263" s="263"/>
      <c r="Q263" s="263"/>
      <c r="R263" s="263"/>
      <c r="S263" s="263"/>
    </row>
    <row r="264" spans="5:19" ht="12.75" customHeight="1">
      <c r="E264" s="263"/>
      <c r="F264" s="263"/>
      <c r="G264" s="263"/>
      <c r="H264" s="263"/>
      <c r="I264" s="263"/>
      <c r="J264" s="263"/>
      <c r="K264" s="263"/>
      <c r="L264" s="263"/>
      <c r="M264" s="263"/>
      <c r="N264" s="263"/>
      <c r="O264" s="263"/>
      <c r="P264" s="263"/>
      <c r="Q264" s="263"/>
      <c r="R264" s="263"/>
      <c r="S264" s="263"/>
    </row>
    <row r="265" spans="5:19" ht="12.75" customHeight="1">
      <c r="E265" s="263"/>
      <c r="F265" s="263"/>
      <c r="G265" s="263"/>
      <c r="H265" s="263"/>
      <c r="I265" s="263"/>
      <c r="J265" s="263"/>
      <c r="K265" s="263"/>
      <c r="L265" s="263"/>
      <c r="M265" s="263"/>
      <c r="N265" s="263"/>
      <c r="O265" s="263"/>
      <c r="P265" s="263"/>
      <c r="Q265" s="263"/>
      <c r="R265" s="263"/>
      <c r="S265" s="263"/>
    </row>
    <row r="266" spans="5:19" ht="12.75" customHeight="1">
      <c r="E266" s="263"/>
      <c r="F266" s="263"/>
      <c r="G266" s="263"/>
      <c r="H266" s="263"/>
      <c r="I266" s="263"/>
      <c r="J266" s="263"/>
      <c r="K266" s="263"/>
      <c r="L266" s="263"/>
      <c r="M266" s="263"/>
      <c r="N266" s="263"/>
      <c r="O266" s="263"/>
      <c r="P266" s="263"/>
      <c r="Q266" s="263"/>
      <c r="R266" s="263"/>
      <c r="S266" s="263"/>
    </row>
    <row r="267" spans="5:19" ht="12.75" customHeight="1">
      <c r="E267" s="263"/>
      <c r="F267" s="263"/>
      <c r="G267" s="263"/>
      <c r="H267" s="263"/>
      <c r="I267" s="263"/>
      <c r="J267" s="263"/>
      <c r="K267" s="263"/>
      <c r="L267" s="263"/>
      <c r="M267" s="263"/>
      <c r="N267" s="263"/>
      <c r="O267" s="263"/>
      <c r="P267" s="263"/>
      <c r="Q267" s="263"/>
      <c r="R267" s="263"/>
      <c r="S267" s="263"/>
    </row>
    <row r="268" spans="5:19" ht="12.75" customHeight="1">
      <c r="E268" s="263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3"/>
      <c r="Q268" s="263"/>
      <c r="R268" s="263"/>
      <c r="S268" s="263"/>
    </row>
    <row r="269" spans="5:19" ht="12.75" customHeight="1">
      <c r="E269" s="263"/>
      <c r="F269" s="263"/>
      <c r="G269" s="263"/>
      <c r="H269" s="263"/>
      <c r="I269" s="263"/>
      <c r="J269" s="263"/>
      <c r="K269" s="263"/>
      <c r="L269" s="263"/>
      <c r="M269" s="263"/>
      <c r="N269" s="263"/>
      <c r="O269" s="263"/>
      <c r="P269" s="263"/>
      <c r="Q269" s="263"/>
      <c r="R269" s="263"/>
      <c r="S269" s="263"/>
    </row>
    <row r="270" spans="5:19" ht="12.75" customHeight="1">
      <c r="E270" s="263"/>
      <c r="F270" s="263"/>
      <c r="G270" s="263"/>
      <c r="H270" s="263"/>
      <c r="I270" s="263"/>
      <c r="J270" s="263"/>
      <c r="K270" s="263"/>
      <c r="L270" s="263"/>
      <c r="M270" s="263"/>
      <c r="N270" s="263"/>
      <c r="O270" s="263"/>
      <c r="P270" s="263"/>
      <c r="Q270" s="263"/>
      <c r="R270" s="263"/>
      <c r="S270" s="263"/>
    </row>
    <row r="271" spans="5:19" ht="12.75" customHeight="1">
      <c r="E271" s="263"/>
      <c r="F271" s="263"/>
      <c r="G271" s="263"/>
      <c r="H271" s="263"/>
      <c r="I271" s="263"/>
      <c r="J271" s="263"/>
      <c r="K271" s="263"/>
      <c r="L271" s="263"/>
      <c r="M271" s="263"/>
      <c r="N271" s="263"/>
      <c r="O271" s="263"/>
      <c r="P271" s="263"/>
      <c r="Q271" s="263"/>
      <c r="R271" s="263"/>
      <c r="S271" s="263"/>
    </row>
    <row r="272" spans="5:19" ht="12.75" customHeight="1">
      <c r="E272" s="263"/>
      <c r="F272" s="263"/>
      <c r="G272" s="263"/>
      <c r="H272" s="263"/>
      <c r="I272" s="263"/>
      <c r="J272" s="263"/>
      <c r="K272" s="263"/>
      <c r="L272" s="263"/>
      <c r="M272" s="263"/>
      <c r="N272" s="263"/>
      <c r="O272" s="263"/>
      <c r="P272" s="263"/>
      <c r="Q272" s="263"/>
      <c r="R272" s="263"/>
      <c r="S272" s="263"/>
    </row>
    <row r="273" spans="5:19" ht="12.75" customHeight="1">
      <c r="E273" s="263"/>
      <c r="F273" s="263"/>
      <c r="G273" s="263"/>
      <c r="H273" s="263"/>
      <c r="I273" s="263"/>
      <c r="J273" s="263"/>
      <c r="K273" s="263"/>
      <c r="L273" s="263"/>
      <c r="M273" s="263"/>
      <c r="N273" s="263"/>
      <c r="O273" s="263"/>
      <c r="P273" s="263"/>
      <c r="Q273" s="263"/>
      <c r="R273" s="263"/>
      <c r="S273" s="263"/>
    </row>
    <row r="274" spans="5:19" ht="12.75" customHeight="1">
      <c r="E274" s="263"/>
      <c r="F274" s="263"/>
      <c r="G274" s="263"/>
      <c r="H274" s="263"/>
      <c r="I274" s="263"/>
      <c r="J274" s="263"/>
      <c r="K274" s="263"/>
      <c r="L274" s="263"/>
      <c r="M274" s="263"/>
      <c r="N274" s="263"/>
      <c r="O274" s="263"/>
      <c r="P274" s="263"/>
      <c r="Q274" s="263"/>
      <c r="R274" s="263"/>
      <c r="S274" s="263"/>
    </row>
    <row r="275" spans="5:19" ht="12.75" customHeight="1"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</row>
    <row r="276" spans="5:19" ht="12.75" customHeight="1"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</row>
    <row r="277" spans="5:19" ht="12.75" customHeight="1"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</row>
    <row r="278" spans="5:19" ht="12.75" customHeight="1">
      <c r="E278" s="263"/>
      <c r="F278" s="263"/>
      <c r="G278" s="263"/>
      <c r="H278" s="263"/>
      <c r="I278" s="263"/>
      <c r="J278" s="263"/>
      <c r="K278" s="263"/>
      <c r="L278" s="263"/>
      <c r="M278" s="263"/>
      <c r="N278" s="263"/>
      <c r="O278" s="263"/>
      <c r="P278" s="263"/>
      <c r="Q278" s="263"/>
      <c r="R278" s="263"/>
      <c r="S278" s="263"/>
    </row>
    <row r="279" spans="5:19" ht="12.75" customHeight="1">
      <c r="E279" s="263"/>
      <c r="F279" s="263"/>
      <c r="G279" s="263"/>
      <c r="H279" s="263"/>
      <c r="I279" s="263"/>
      <c r="J279" s="263"/>
      <c r="K279" s="263"/>
      <c r="L279" s="263"/>
      <c r="M279" s="263"/>
      <c r="N279" s="263"/>
      <c r="O279" s="263"/>
      <c r="P279" s="263"/>
      <c r="Q279" s="263"/>
      <c r="R279" s="263"/>
      <c r="S279" s="263"/>
    </row>
    <row r="280" spans="5:19" ht="12.75" customHeight="1">
      <c r="E280" s="263"/>
      <c r="F280" s="263"/>
      <c r="G280" s="263"/>
      <c r="H280" s="263"/>
      <c r="I280" s="263"/>
      <c r="J280" s="263"/>
      <c r="K280" s="263"/>
      <c r="L280" s="263"/>
      <c r="M280" s="263"/>
      <c r="N280" s="263"/>
      <c r="O280" s="263"/>
      <c r="P280" s="263"/>
      <c r="Q280" s="263"/>
      <c r="R280" s="263"/>
      <c r="S280" s="263"/>
    </row>
    <row r="281" spans="5:19" ht="12.75" customHeight="1">
      <c r="E281" s="263"/>
      <c r="F281" s="263"/>
      <c r="G281" s="263"/>
      <c r="H281" s="263"/>
      <c r="I281" s="263"/>
      <c r="J281" s="263"/>
      <c r="K281" s="263"/>
      <c r="L281" s="263"/>
      <c r="M281" s="263"/>
      <c r="N281" s="263"/>
      <c r="O281" s="263"/>
      <c r="P281" s="263"/>
      <c r="Q281" s="263"/>
      <c r="R281" s="263"/>
      <c r="S281" s="263"/>
    </row>
    <row r="282" spans="5:19" ht="12.75" customHeight="1">
      <c r="E282" s="263"/>
      <c r="F282" s="263"/>
      <c r="G282" s="263"/>
      <c r="H282" s="263"/>
      <c r="I282" s="263"/>
      <c r="J282" s="263"/>
      <c r="K282" s="263"/>
      <c r="L282" s="263"/>
      <c r="M282" s="263"/>
      <c r="N282" s="263"/>
      <c r="O282" s="263"/>
      <c r="P282" s="263"/>
      <c r="Q282" s="263"/>
      <c r="R282" s="263"/>
      <c r="S282" s="263"/>
    </row>
    <row r="283" spans="5:19" ht="12.75" customHeight="1">
      <c r="E283" s="263"/>
      <c r="F283" s="263"/>
      <c r="G283" s="263"/>
      <c r="H283" s="263"/>
      <c r="I283" s="263"/>
      <c r="J283" s="263"/>
      <c r="K283" s="263"/>
      <c r="L283" s="263"/>
      <c r="M283" s="263"/>
      <c r="N283" s="263"/>
      <c r="O283" s="263"/>
      <c r="P283" s="263"/>
      <c r="Q283" s="263"/>
      <c r="R283" s="263"/>
      <c r="S283" s="263"/>
    </row>
    <row r="284" spans="5:19" ht="12.75" customHeight="1">
      <c r="E284" s="263"/>
      <c r="F284" s="263"/>
      <c r="G284" s="263"/>
      <c r="H284" s="263"/>
      <c r="I284" s="263"/>
      <c r="J284" s="263"/>
      <c r="K284" s="263"/>
      <c r="L284" s="263"/>
      <c r="M284" s="263"/>
      <c r="N284" s="263"/>
      <c r="O284" s="263"/>
      <c r="P284" s="263"/>
      <c r="Q284" s="263"/>
      <c r="R284" s="263"/>
      <c r="S284" s="263"/>
    </row>
    <row r="285" spans="5:19" ht="12.75" customHeight="1">
      <c r="E285" s="263"/>
      <c r="F285" s="263"/>
      <c r="G285" s="263"/>
      <c r="H285" s="263"/>
      <c r="I285" s="263"/>
      <c r="J285" s="263"/>
      <c r="K285" s="263"/>
      <c r="L285" s="263"/>
      <c r="M285" s="263"/>
      <c r="N285" s="263"/>
      <c r="O285" s="263"/>
      <c r="P285" s="263"/>
      <c r="Q285" s="263"/>
      <c r="R285" s="263"/>
      <c r="S285" s="263"/>
    </row>
    <row r="286" spans="5:19" ht="12.75" customHeight="1">
      <c r="E286" s="263"/>
      <c r="F286" s="263"/>
      <c r="G286" s="263"/>
      <c r="H286" s="263"/>
      <c r="I286" s="263"/>
      <c r="J286" s="263"/>
      <c r="K286" s="263"/>
      <c r="L286" s="263"/>
      <c r="M286" s="263"/>
      <c r="N286" s="263"/>
      <c r="O286" s="263"/>
      <c r="P286" s="263"/>
      <c r="Q286" s="263"/>
      <c r="R286" s="263"/>
      <c r="S286" s="263"/>
    </row>
    <row r="287" spans="5:19" ht="12.75" customHeight="1">
      <c r="E287" s="263"/>
      <c r="F287" s="263"/>
      <c r="G287" s="263"/>
      <c r="H287" s="263"/>
      <c r="I287" s="263"/>
      <c r="J287" s="263"/>
      <c r="K287" s="263"/>
      <c r="L287" s="263"/>
      <c r="M287" s="263"/>
      <c r="N287" s="263"/>
      <c r="O287" s="263"/>
      <c r="P287" s="263"/>
      <c r="Q287" s="263"/>
      <c r="R287" s="263"/>
      <c r="S287" s="263"/>
    </row>
    <row r="288" spans="5:19" ht="12.75" customHeight="1">
      <c r="E288" s="263"/>
      <c r="F288" s="263"/>
      <c r="G288" s="263"/>
      <c r="H288" s="263"/>
      <c r="I288" s="263"/>
      <c r="J288" s="263"/>
      <c r="K288" s="263"/>
      <c r="L288" s="263"/>
      <c r="M288" s="263"/>
      <c r="N288" s="263"/>
      <c r="O288" s="263"/>
      <c r="P288" s="263"/>
      <c r="Q288" s="263"/>
      <c r="R288" s="263"/>
      <c r="S288" s="263"/>
    </row>
    <row r="289" spans="5:19" ht="12.75" customHeight="1">
      <c r="E289" s="263"/>
      <c r="F289" s="263"/>
      <c r="G289" s="263"/>
      <c r="H289" s="263"/>
      <c r="I289" s="263"/>
      <c r="J289" s="263"/>
      <c r="K289" s="263"/>
      <c r="L289" s="263"/>
      <c r="M289" s="263"/>
      <c r="N289" s="263"/>
      <c r="O289" s="263"/>
      <c r="P289" s="263"/>
      <c r="Q289" s="263"/>
      <c r="R289" s="263"/>
      <c r="S289" s="263"/>
    </row>
    <row r="290" spans="5:19" ht="12.75" customHeight="1">
      <c r="E290" s="263"/>
      <c r="F290" s="263"/>
      <c r="G290" s="263"/>
      <c r="H290" s="263"/>
      <c r="I290" s="263"/>
      <c r="J290" s="263"/>
      <c r="K290" s="263"/>
      <c r="L290" s="263"/>
      <c r="M290" s="263"/>
      <c r="N290" s="263"/>
      <c r="O290" s="263"/>
      <c r="P290" s="263"/>
      <c r="Q290" s="263"/>
      <c r="R290" s="263"/>
      <c r="S290" s="263"/>
    </row>
    <row r="291" spans="5:19" ht="12.75" customHeight="1">
      <c r="E291" s="263"/>
      <c r="F291" s="263"/>
      <c r="G291" s="263"/>
      <c r="H291" s="263"/>
      <c r="I291" s="263"/>
      <c r="J291" s="263"/>
      <c r="K291" s="263"/>
      <c r="L291" s="263"/>
      <c r="M291" s="263"/>
      <c r="N291" s="263"/>
      <c r="O291" s="263"/>
      <c r="P291" s="263"/>
      <c r="Q291" s="263"/>
      <c r="R291" s="263"/>
      <c r="S291" s="263"/>
    </row>
    <row r="292" spans="5:19" ht="12.75" customHeight="1">
      <c r="E292" s="263"/>
      <c r="F292" s="263"/>
      <c r="G292" s="263"/>
      <c r="H292" s="263"/>
      <c r="I292" s="263"/>
      <c r="J292" s="263"/>
      <c r="K292" s="263"/>
      <c r="L292" s="263"/>
      <c r="M292" s="263"/>
      <c r="N292" s="263"/>
      <c r="O292" s="263"/>
      <c r="P292" s="263"/>
      <c r="Q292" s="263"/>
      <c r="R292" s="263"/>
      <c r="S292" s="263"/>
    </row>
    <row r="293" spans="5:19" ht="12.75" customHeight="1">
      <c r="E293" s="263"/>
      <c r="F293" s="263"/>
      <c r="G293" s="263"/>
      <c r="H293" s="263"/>
      <c r="I293" s="263"/>
      <c r="J293" s="263"/>
      <c r="K293" s="263"/>
      <c r="L293" s="263"/>
      <c r="M293" s="263"/>
      <c r="N293" s="263"/>
      <c r="O293" s="263"/>
      <c r="P293" s="263"/>
      <c r="Q293" s="263"/>
      <c r="R293" s="263"/>
      <c r="S293" s="263"/>
    </row>
    <row r="294" spans="5:19" ht="12.75" customHeight="1">
      <c r="E294" s="263"/>
      <c r="F294" s="263"/>
      <c r="G294" s="263"/>
      <c r="H294" s="263"/>
      <c r="I294" s="263"/>
      <c r="J294" s="263"/>
      <c r="K294" s="263"/>
      <c r="L294" s="263"/>
      <c r="M294" s="263"/>
      <c r="N294" s="263"/>
      <c r="O294" s="263"/>
      <c r="P294" s="263"/>
      <c r="Q294" s="263"/>
      <c r="R294" s="263"/>
      <c r="S294" s="263"/>
    </row>
    <row r="295" spans="5:19" ht="12.75" customHeight="1">
      <c r="E295" s="263"/>
      <c r="F295" s="263"/>
      <c r="G295" s="263"/>
      <c r="H295" s="263"/>
      <c r="I295" s="263"/>
      <c r="J295" s="263"/>
      <c r="K295" s="263"/>
      <c r="L295" s="263"/>
      <c r="M295" s="263"/>
      <c r="N295" s="263"/>
      <c r="O295" s="263"/>
      <c r="P295" s="263"/>
      <c r="Q295" s="263"/>
      <c r="R295" s="263"/>
      <c r="S295" s="263"/>
    </row>
    <row r="296" spans="5:19" ht="12.75" customHeight="1">
      <c r="E296" s="263"/>
      <c r="F296" s="263"/>
      <c r="G296" s="263"/>
      <c r="H296" s="263"/>
      <c r="I296" s="263"/>
      <c r="J296" s="263"/>
      <c r="K296" s="263"/>
      <c r="L296" s="263"/>
      <c r="M296" s="263"/>
      <c r="N296" s="263"/>
      <c r="O296" s="263"/>
      <c r="P296" s="263"/>
      <c r="Q296" s="263"/>
      <c r="R296" s="263"/>
      <c r="S296" s="263"/>
    </row>
  </sheetData>
  <sheetProtection/>
  <mergeCells count="12">
    <mergeCell ref="Y187:Y188"/>
    <mergeCell ref="A10:A11"/>
    <mergeCell ref="B10:B11"/>
    <mergeCell ref="A13:A21"/>
    <mergeCell ref="T215:X215"/>
    <mergeCell ref="C10:C11"/>
    <mergeCell ref="C8:S8"/>
    <mergeCell ref="T10:X10"/>
    <mergeCell ref="E10:I10"/>
    <mergeCell ref="J10:N10"/>
    <mergeCell ref="O10:S10"/>
    <mergeCell ref="D10:D11"/>
  </mergeCells>
  <conditionalFormatting sqref="D42 D21:S21 D19:S19 D183:D197 D32 D171:D174 E24:S214 D211:D214">
    <cfRule type="expression" priority="9" dxfId="0" stopIfTrue="1">
      <formula>LEN(TRIM(D19))&gt;0</formula>
    </cfRule>
  </conditionalFormatting>
  <conditionalFormatting sqref="D30">
    <cfRule type="expression" priority="7" dxfId="0" stopIfTrue="1">
      <formula>LEN(TRIM(D30))&gt;0</formula>
    </cfRule>
  </conditionalFormatting>
  <printOptions/>
  <pageMargins left="0.2362204724409449" right="0" top="0.1968503937007874" bottom="0.3937007874015748" header="0.15748031496062992" footer="0.15748031496062992"/>
  <pageSetup fitToHeight="0" fitToWidth="1" horizontalDpi="300" verticalDpi="3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"Klaipedos energija"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 Gaidiene</dc:creator>
  <cp:keywords/>
  <dc:description/>
  <cp:lastModifiedBy>Virginija Palaimiene</cp:lastModifiedBy>
  <cp:lastPrinted>2019-02-26T06:11:49Z</cp:lastPrinted>
  <dcterms:created xsi:type="dcterms:W3CDTF">2008-07-18T05:03:15Z</dcterms:created>
  <dcterms:modified xsi:type="dcterms:W3CDTF">2019-03-18T08:18:20Z</dcterms:modified>
  <cp:category/>
  <cp:version/>
  <cp:contentType/>
  <cp:contentStatus/>
</cp:coreProperties>
</file>