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trateginio planavimo skyrius\SVP ATASKAITOS\2018 SVP ataskaita\Sprendimas\"/>
    </mc:Choice>
  </mc:AlternateContent>
  <bookViews>
    <workbookView xWindow="30" yWindow="1905" windowWidth="23010" windowHeight="9480" activeTab="1"/>
  </bookViews>
  <sheets>
    <sheet name="Ataskaita" sheetId="13" r:id="rId1"/>
    <sheet name="Priemonių suvestinė" sheetId="10" r:id="rId2"/>
    <sheet name="Asignavimų valdytojų kodai" sheetId="3" state="hidden" r:id="rId3"/>
  </sheets>
  <definedNames>
    <definedName name="_xlnm.Print_Area" localSheetId="0">Ataskaita!$A$1:$I$34</definedName>
    <definedName name="_xlnm.Print_Area" localSheetId="1">'Priemonių suvestinė'!$A$1:$O$121</definedName>
    <definedName name="_xlnm.Print_Titles" localSheetId="1">'Priemonių suvestinė'!$4:$6</definedName>
  </definedNames>
  <calcPr calcId="162913" fullPrecision="0"/>
</workbook>
</file>

<file path=xl/calcChain.xml><?xml version="1.0" encoding="utf-8"?>
<calcChain xmlns="http://schemas.openxmlformats.org/spreadsheetml/2006/main">
  <c r="J40" i="10" l="1"/>
  <c r="J41" i="10"/>
  <c r="J39" i="10"/>
  <c r="I39" i="10"/>
  <c r="J111" i="10" l="1"/>
  <c r="J67" i="10"/>
  <c r="H97" i="10" l="1"/>
  <c r="H109" i="10"/>
  <c r="H118" i="10"/>
  <c r="H117" i="10"/>
  <c r="H116" i="10"/>
  <c r="H115" i="10"/>
  <c r="H113" i="10"/>
  <c r="H111" i="10"/>
  <c r="H110" i="10"/>
  <c r="H93" i="10"/>
  <c r="H71" i="10"/>
  <c r="H112" i="10" s="1"/>
  <c r="H67" i="10"/>
  <c r="H68" i="10" s="1"/>
  <c r="H57" i="10"/>
  <c r="H39" i="10"/>
  <c r="H86" i="10" l="1"/>
  <c r="H98" i="10" s="1"/>
  <c r="H114" i="10"/>
  <c r="H108" i="10"/>
  <c r="H107" i="10" s="1"/>
  <c r="H58" i="10"/>
  <c r="I113" i="10"/>
  <c r="I118" i="10"/>
  <c r="I117" i="10"/>
  <c r="I116" i="10"/>
  <c r="I115" i="10"/>
  <c r="I111" i="10"/>
  <c r="I110" i="10"/>
  <c r="I97" i="10"/>
  <c r="I89" i="10"/>
  <c r="I93" i="10" s="1"/>
  <c r="I71" i="10"/>
  <c r="I112" i="10" s="1"/>
  <c r="I70" i="10"/>
  <c r="I86" i="10" s="1"/>
  <c r="I67" i="10"/>
  <c r="I68" i="10" s="1"/>
  <c r="I40" i="10"/>
  <c r="I57" i="10" s="1"/>
  <c r="H119" i="10" l="1"/>
  <c r="H99" i="10"/>
  <c r="H100" i="10" s="1"/>
  <c r="I109" i="10"/>
  <c r="I108" i="10" s="1"/>
  <c r="I107" i="10" s="1"/>
  <c r="I98" i="10"/>
  <c r="I114" i="10"/>
  <c r="I58" i="10"/>
  <c r="I99" i="10" l="1"/>
  <c r="I100" i="10" s="1"/>
  <c r="I119" i="10" l="1"/>
  <c r="J97" i="10" l="1"/>
  <c r="J93" i="10"/>
  <c r="J86" i="10"/>
  <c r="J68" i="10"/>
  <c r="J98" i="10" l="1"/>
  <c r="J57" i="10"/>
  <c r="J58" i="10" l="1"/>
  <c r="J99" i="10" s="1"/>
  <c r="J118" i="10" l="1"/>
  <c r="J117" i="10"/>
  <c r="J116" i="10"/>
  <c r="J115" i="10"/>
  <c r="J113" i="10"/>
  <c r="J112" i="10"/>
  <c r="J110" i="10"/>
  <c r="J109" i="10"/>
  <c r="J114" i="10" l="1"/>
  <c r="J108" i="10"/>
  <c r="J107" i="10" s="1"/>
  <c r="J119" i="10" l="1"/>
  <c r="J100" i="10"/>
</calcChain>
</file>

<file path=xl/comments1.xml><?xml version="1.0" encoding="utf-8"?>
<comments xmlns="http://schemas.openxmlformats.org/spreadsheetml/2006/main">
  <authors>
    <author>Audra Cepiene</author>
  </authors>
  <commentList>
    <comment ref="D50" authorId="0" shapeId="0">
      <text>
        <r>
          <rPr>
            <sz val="9"/>
            <color indexed="81"/>
            <rFont val="Tahoma"/>
            <family val="2"/>
            <charset val="186"/>
          </rPr>
          <t xml:space="preserve">Planuojama įsigyti 16 vnt. garažų, kurie trukdo Pylimo gatvės tiesimui. Įsigijimo vertė paskaičiuota pagal Nekilnojamojo turto registro pateikiamas vidutines rinkos vertes 2018-01-01 dienai.
</t>
        </r>
      </text>
    </comment>
    <comment ref="D51" authorId="0" shapeId="0">
      <text>
        <r>
          <rPr>
            <sz val="9"/>
            <color indexed="81"/>
            <rFont val="Tahoma"/>
            <family val="2"/>
            <charset val="186"/>
          </rPr>
          <t xml:space="preserve">Planuojama įsigyti 2 garažus, kurie nuosavybės teise priklauso 2 fiziniams asmenims. </t>
        </r>
      </text>
    </comment>
    <comment ref="D52" authorId="0" shape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D53" authorId="0" shapeId="0">
      <text>
        <r>
          <rPr>
            <sz val="9"/>
            <color indexed="81"/>
            <rFont val="Tahoma"/>
            <family val="2"/>
            <charset val="186"/>
          </rPr>
          <t>planuojama paimti 4 sklypus LEZ plėtrai</t>
        </r>
      </text>
    </comment>
    <comment ref="D54" authorId="0" shapeId="0">
      <text>
        <r>
          <rPr>
            <sz val="9"/>
            <color indexed="81"/>
            <rFont val="Tahoma"/>
            <family val="2"/>
            <charset val="186"/>
          </rPr>
          <t>Panuojama įsigyti gyvenamąjį namą su negyvenamosiomis patalpomis Naujojo Uosto g. 5</t>
        </r>
      </text>
    </comment>
    <comment ref="D55" authorId="0" shapeId="0">
      <text>
        <r>
          <rPr>
            <sz val="9"/>
            <color indexed="81"/>
            <rFont val="Tahoma"/>
            <family val="2"/>
            <charset val="186"/>
          </rPr>
          <t xml:space="preserve">1. Pagal Klaipėdos miesto tarybos 2008-02-28 sprendimu Nr. T2-47 patvirtinto Kelio nuo Medelyno g. per Labrenciškės gyvenvietę į Girulius detaliojo plano sprendinius numatyta tiesti naują gatvę, sujungsiančią Medelyno g. su Pamario g. 
Gatvė bus tiesiama per šiuo metu miško paskirties žemę, kurią reikia Lietuvos Respublikos Vyriausybės nustatyta tvarka paversti kitomis naudmenomis, kompensuojant miško vertę pinigais. Lietuvos Respublikos aplinkos ministerijos Valstybinės miškų tarnyba apskaičiavo piniginę kompensaciją už miško žemės pavertimą kitomis naudmenomis – 132 000 Eur. Rengiamas kelio techninis projektas, kuris galės būti įgyvendinamas tik sumokėjus į valstybės biudžetą apskaičiuotą piniginę kompensaciją ir įregistravus  kitos paskirties žemės sklypą nekilnojamojo turto registre.
           2. Pagal Klaipėdos miesto tarybos 2008-04-04 sprendimu Nr. T2-115 patvirtinto Pamario g. rekonstrukcijos su gretimų teritorijų rekreacine infrastruktūra detaliojo plano sprendinius numatyta rekonstruoti Pamario g., įrengiant automobilių stovėjimo aikšteles. Gatvės platinimui ir aikštelių įrengimui miško žemę reikia paversti kitomis naudmenomis, už kurią paskaičiuota piniginė kompensacija – 307145 Eur.  Rengiamas gatvės rekonstrukcijos techninis projektas, kurį įgyvendinti bus galima tik pervedus į Valstybės biudžetą piniginę kompensaciją, įregistravus kitos paskirties žemės sklypą Nekilnojamojo turto registre.   
           3. Pagal parengtą Girulių detalųjį planą yra numatyta įrengti automobilių stovėjimo aikštelę prie Stovyklos g., rekonstruoti Skautų g. tęsinį iki Stovyklos g., išplatinant iki 10 m pločio,  taip pat nutiesti D1 kategorijos Rasytės g. tęsinį iki sankryžos su Šlaito g. .tam reikia paversti miško žemę kitomis naudmenomis (lėšos planuojamos 2018 m.).  
</t>
        </r>
      </text>
    </comment>
    <comment ref="E87" authorId="0" shapeId="0">
      <text>
        <r>
          <rPr>
            <b/>
            <sz val="9"/>
            <color indexed="81"/>
            <rFont val="Tahoma"/>
            <family val="2"/>
            <charset val="186"/>
          </rPr>
          <t>P.2.4.3.2.</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E94"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H100" authorId="0" shapeId="0">
      <text>
        <r>
          <rPr>
            <b/>
            <sz val="9"/>
            <color indexed="81"/>
            <rFont val="Tahoma"/>
            <family val="2"/>
            <charset val="186"/>
          </rPr>
          <t xml:space="preserve">1186,4
</t>
        </r>
        <r>
          <rPr>
            <sz val="9"/>
            <color indexed="81"/>
            <rFont val="Tahoma"/>
            <family val="2"/>
            <charset val="186"/>
          </rPr>
          <t xml:space="preserve">
</t>
        </r>
      </text>
    </comment>
    <comment ref="I108" authorId="0" shapeId="0">
      <text>
        <r>
          <rPr>
            <b/>
            <sz val="9"/>
            <color indexed="81"/>
            <rFont val="Tahoma"/>
            <family val="2"/>
            <charset val="186"/>
          </rPr>
          <t>802,3</t>
        </r>
        <r>
          <rPr>
            <sz val="9"/>
            <color indexed="81"/>
            <rFont val="Tahoma"/>
            <family val="2"/>
            <charset val="186"/>
          </rPr>
          <t xml:space="preserve">
</t>
        </r>
      </text>
    </comment>
    <comment ref="H119" authorId="0" shapeId="0">
      <text>
        <r>
          <rPr>
            <b/>
            <sz val="9"/>
            <color indexed="81"/>
            <rFont val="Tahoma"/>
            <family val="2"/>
            <charset val="186"/>
          </rPr>
          <t>1386,4</t>
        </r>
        <r>
          <rPr>
            <sz val="9"/>
            <color indexed="81"/>
            <rFont val="Tahoma"/>
            <family val="2"/>
            <charset val="186"/>
          </rPr>
          <t xml:space="preserve">
</t>
        </r>
      </text>
    </comment>
    <comment ref="I119" authorId="0" shapeId="0">
      <text>
        <r>
          <rPr>
            <b/>
            <sz val="9"/>
            <color indexed="81"/>
            <rFont val="Tahoma"/>
            <family val="2"/>
            <charset val="186"/>
          </rPr>
          <t>1205,4</t>
        </r>
        <r>
          <rPr>
            <sz val="9"/>
            <color indexed="81"/>
            <rFont val="Tahoma"/>
            <family val="2"/>
            <charset val="186"/>
          </rPr>
          <t xml:space="preserve">
</t>
        </r>
      </text>
    </comment>
  </commentList>
</comments>
</file>

<file path=xl/sharedStrings.xml><?xml version="1.0" encoding="utf-8"?>
<sst xmlns="http://schemas.openxmlformats.org/spreadsheetml/2006/main" count="310" uniqueCount="221">
  <si>
    <t>Uždavinio kodas</t>
  </si>
  <si>
    <t>Priemonės kodas</t>
  </si>
  <si>
    <t>Priemonės požymis</t>
  </si>
  <si>
    <t>Asignavimų valdytojo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</si>
  <si>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</si>
  <si>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</si>
  <si>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</si>
  <si>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</si>
  <si>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</si>
  <si>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</si>
  <si>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</si>
  <si>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</si>
  <si>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</si>
  <si>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</si>
  <si>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</si>
  <si>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</si>
  <si>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                              Pavadinimas</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</si>
  <si>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</si>
  <si>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</si>
  <si>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</si>
  <si>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</si>
  <si>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</si>
  <si>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</si>
  <si>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</si>
  <si>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</si>
  <si>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</si>
  <si>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</si>
  <si>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</si>
  <si>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</si>
  <si>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</si>
  <si>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</si>
  <si>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Veiklos plano tikslo kodas</t>
  </si>
  <si>
    <t>* patvirtinta Klaipėdos miesto savivaldybės administracijos direktoriaus 2011-02-24 įsakymu Nr. AD1-384</t>
  </si>
  <si>
    <t>SB</t>
  </si>
  <si>
    <t>03</t>
  </si>
  <si>
    <t>MIESTO URBANISTINIO PLANAVIMO PROGRAMOS (NR. 01)</t>
  </si>
  <si>
    <t>01 Miesto urbanistinio planavimo programa</t>
  </si>
  <si>
    <t>Užtikrinti kompleksišką ir darnų miesto planavimą</t>
  </si>
  <si>
    <t>Rengti miesto teritorijų planavimo bei susijusius dokumentus</t>
  </si>
  <si>
    <t>4</t>
  </si>
  <si>
    <t xml:space="preserve">B </t>
  </si>
  <si>
    <t>Parengtas detalusis planas, vnt.</t>
  </si>
  <si>
    <t>Parengta planų, vnt.</t>
  </si>
  <si>
    <t>Užtikrinti geoinformacinių sistemų (GIS) administravimą ir vykdomų geodezinių darbų kontrolę</t>
  </si>
  <si>
    <t>Parengta žemės paėmimo visuomenės poreikiams projektų, vnt.</t>
  </si>
  <si>
    <t>Savivaldybės administracijos GIS programinės įrangos ir informacinių sistemų, veikiančių GIS pagrindu, atnaujinimas, papildymas</t>
  </si>
  <si>
    <t>Atnaujinta duomenų bazių, vnt.</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</si>
  <si>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</si>
  <si>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</si>
  <si>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</si>
  <si>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</si>
  <si>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</si>
  <si>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Strateginis tikslas 01. Didinti miesto konkurencingumą, kryptingai vystant infrastruktūrą ir sudarant palankias sąlygas verslui</t>
  </si>
  <si>
    <t>Bendrojo plano parengimas</t>
  </si>
  <si>
    <t>P2.2.2.4</t>
  </si>
  <si>
    <t>P2.1.3.2</t>
  </si>
  <si>
    <t>Parengta galimybių studija, vnt.</t>
  </si>
  <si>
    <t>Geoinformacinių sistemų (GIS) administravimas ir kontrolė:</t>
  </si>
  <si>
    <t>P2.4.3.2</t>
  </si>
  <si>
    <t>Paversta kitomis naudmenomis miško žemės, ha</t>
  </si>
  <si>
    <t>Kultūros paveldo objektų apskaitos, tvarkybos ir sklaidos dokumentacijos parengimas:</t>
  </si>
  <si>
    <t>SB(ŽPL)</t>
  </si>
  <si>
    <t>Detaliųjų ir kitų planų rengimas:</t>
  </si>
  <si>
    <t>Žemės sklypų planų rengimas:</t>
  </si>
  <si>
    <t>Skulptūrų parko (buv. senųjų miesto kapinių) sutvarkymo techninio projekto parengimas</t>
  </si>
  <si>
    <t>Kultūros paveldo sklaida:</t>
  </si>
  <si>
    <t>Suorganizuotas renginys, vnt.</t>
  </si>
  <si>
    <t>Europos kultūros paveldo dienų renginio organizavimas</t>
  </si>
  <si>
    <t>Archeologinių tyrimų vykdymas Klaipėdos miesto teritorijoje</t>
  </si>
  <si>
    <t xml:space="preserve">Miško žemės keitimas kitomis naudmenomis inžinerinės infrastruktūros plėtrai:  </t>
  </si>
  <si>
    <t>Savivaldybės teritorijoje esančių geodezinių ženklų inventorizacija ir sunaikintų geodezinių ženklų atstatymas</t>
  </si>
  <si>
    <t>tūkst. Eur</t>
  </si>
  <si>
    <t>Girulių automobilių stovėjimo aikštelei įrengti ir gatvės tęsiniui tiesti</t>
  </si>
  <si>
    <t>Parengtas naujas Bendrasis planas, vnt.</t>
  </si>
  <si>
    <t>Topografinėms-inžinerinėms nuotraukoms vykdyti reikalingų išeitinių duomenų išdavimas, atliktų geodezinių darbų kontrolės vykdymas, Klaipėdos miesto žemės kadastro skaitmeninių duomenų įsigijimas</t>
  </si>
  <si>
    <t>Atnaujinta GIS licencijuotų darbo vietų, vnt.</t>
  </si>
  <si>
    <t>Atstatyta geodezinių ženklų, vnt.</t>
  </si>
  <si>
    <t>Atlikta archeologinių tyrimų, vnt.</t>
  </si>
  <si>
    <t>Atnaujintų topografinių-inžinerinių nuotraukų kokybės tikrinimo programų, vnt.</t>
  </si>
  <si>
    <t>Atskirų žemės sklypų planų ir susijusių dokumentų parengimas</t>
  </si>
  <si>
    <t>WebGIS programų sukūrimas ir teminių žemėlapių viešinimas</t>
  </si>
  <si>
    <t>I. Kanto ir S. Daukanto skvero bei jame esančio memorialo sutvarkymo techninio projekto parengimas</t>
  </si>
  <si>
    <t>5</t>
  </si>
  <si>
    <t>P2.4.3.3</t>
  </si>
  <si>
    <t>Koreguota techninių projektų, vnt.</t>
  </si>
  <si>
    <t>Darnaus judumo plano parengimas</t>
  </si>
  <si>
    <t>Žemės sklypo Turgaus g. 24 detaliojo plano keitimas (Šv. Jono bažnyčios detalusis planas)</t>
  </si>
  <si>
    <t>Suorganizuota renginių, vnt.</t>
  </si>
  <si>
    <t>Parengtų programų ir teminių žemėlapių viešinimas pagal poreikį, proc.</t>
  </si>
  <si>
    <t>Planavimo dokumetų viešinimas ir sklaida</t>
  </si>
  <si>
    <t>Atlikta viso pastato fasadų atnaujinimo darbų. Užbaigtumas, proc.</t>
  </si>
  <si>
    <t>Kultūros paveldo objektų tvarkybos darbų vykdymas</t>
  </si>
  <si>
    <t>Pakeistas detalusis planas, vnt.</t>
  </si>
  <si>
    <t>P2.4.3.5</t>
  </si>
  <si>
    <r>
      <t xml:space="preserve">Savivaldybės biudžeto lėšos </t>
    </r>
    <r>
      <rPr>
        <b/>
        <sz val="10"/>
        <color theme="1"/>
        <rFont val="Times New Roman"/>
        <family val="1"/>
        <charset val="186"/>
      </rPr>
      <t>SB</t>
    </r>
  </si>
  <si>
    <r>
      <t xml:space="preserve">Programų lėšų likučių laikinai laisvos lėšos </t>
    </r>
    <r>
      <rPr>
        <b/>
        <sz val="10"/>
        <color theme="1"/>
        <rFont val="Times New Roman"/>
        <family val="1"/>
        <charset val="186"/>
      </rPr>
      <t>SB(L)</t>
    </r>
  </si>
  <si>
    <r>
      <t xml:space="preserve">Europos Sąjungos paramos lėšos </t>
    </r>
    <r>
      <rPr>
        <b/>
        <sz val="10"/>
        <color theme="1"/>
        <rFont val="Times New Roman"/>
        <family val="1"/>
        <charset val="186"/>
      </rPr>
      <t>ES</t>
    </r>
  </si>
  <si>
    <r>
      <t xml:space="preserve">Žemės pardavimų likučio lėšos </t>
    </r>
    <r>
      <rPr>
        <b/>
        <sz val="10"/>
        <color theme="1"/>
        <rFont val="Times New Roman"/>
        <family val="1"/>
        <charset val="186"/>
      </rPr>
      <t>SB(ŽPL)</t>
    </r>
  </si>
  <si>
    <r>
      <t xml:space="preserve">Klaipėdos valstybinio jūrų uosto lėšos </t>
    </r>
    <r>
      <rPr>
        <b/>
        <sz val="10"/>
        <color theme="1"/>
        <rFont val="Times New Roman"/>
        <family val="1"/>
        <charset val="186"/>
      </rPr>
      <t>KVJUD</t>
    </r>
  </si>
  <si>
    <r>
      <t xml:space="preserve">Kiti finansavimo šaltiniai </t>
    </r>
    <r>
      <rPr>
        <b/>
        <sz val="10"/>
        <color theme="1"/>
        <rFont val="Times New Roman"/>
        <family val="1"/>
        <charset val="186"/>
      </rPr>
      <t>Kt</t>
    </r>
  </si>
  <si>
    <r>
      <t xml:space="preserve">Valstybės biudžeto lėšos </t>
    </r>
    <r>
      <rPr>
        <b/>
        <sz val="10"/>
        <color theme="1"/>
        <rFont val="Times New Roman"/>
        <family val="1"/>
        <charset val="186"/>
      </rPr>
      <t>LRVB</t>
    </r>
  </si>
  <si>
    <t>Parengtas Darnaus judumo planas, vnt.</t>
  </si>
  <si>
    <t>Kultūros paveldo objektų tvarkyba:</t>
  </si>
  <si>
    <t>Kompensacijų išmokėjimas už visuomenės poreikiams paimtą turtą ir turto įsigijimas infrastruktūros plėtrai:</t>
  </si>
  <si>
    <t>Teritorijos prie Labrenciškių g. ir Medelyno g. detaliojo plano, patvirtinto Klaipėdos miesto savivaldybės tarybos 2005 m. gruodžio 22 d. sprendimu Nr. T2-417, koregavimas</t>
  </si>
  <si>
    <t>Įgyvendinta rinkodaros priemonių, skirtų Bendrajam planui viešinti, vnt.</t>
  </si>
  <si>
    <t>Žemės visuomenės poreikiams paėmimas ir turto įsigijimas inžinerinės infrastruktūros plėtrai:</t>
  </si>
  <si>
    <t>SB(ES)</t>
  </si>
  <si>
    <t>Savivaldybės biudžetas, iš jo:</t>
  </si>
  <si>
    <t xml:space="preserve">Sutvarkyta kultūros paveldo objektų, vnt. </t>
  </si>
  <si>
    <t xml:space="preserve">Dokumentų paketo dėl Šv. Jono bažnyčios atstatymo projekto pripažinimo valstybei svarbiu ekonominiu projektu ir projektinių pasiūlymų su įveiklinimo koncepcija parengimas </t>
  </si>
  <si>
    <r>
      <t xml:space="preserve">Europos Sąjungos paramos lėšos, kurios įtrauktos į Savivaldybės biudžetą </t>
    </r>
    <r>
      <rPr>
        <b/>
        <sz val="10"/>
        <color theme="1"/>
        <rFont val="Times New Roman"/>
        <family val="1"/>
        <charset val="186"/>
      </rPr>
      <t>SB(ES)</t>
    </r>
  </si>
  <si>
    <t>Parengtas specialusis planas, vnt.</t>
  </si>
  <si>
    <t>SB(VB)</t>
  </si>
  <si>
    <t>Parengta schema, vnt.</t>
  </si>
  <si>
    <t>Įvykdyta paslauga, vnt.</t>
  </si>
  <si>
    <r>
      <t xml:space="preserve">Valstybės biudžeto specialiosios tikslinės dotacijos lėšos </t>
    </r>
    <r>
      <rPr>
        <b/>
        <sz val="10"/>
        <color theme="1"/>
        <rFont val="Times New Roman"/>
        <family val="1"/>
        <charset val="186"/>
      </rPr>
      <t>SB(VB)</t>
    </r>
  </si>
  <si>
    <t xml:space="preserve">Leidinio apie Klaipėdos miesto architektūrą ir urbanistiką išleidimas ir architektūrinės parodos organizavimas </t>
  </si>
  <si>
    <t xml:space="preserve">Jūrinio paveldo dekoratyvinio-informacinio ženklo sukūrimas ir jūrinio paveldo objektų paženklinimas Klaipėdoje </t>
  </si>
  <si>
    <t>SB(L)</t>
  </si>
  <si>
    <t>Vykdyti paveldo objektų išsaugojimo priemones</t>
  </si>
  <si>
    <t>Klaipėdos miesto piliakalnių sutvarkymas</t>
  </si>
  <si>
    <t>Suremontuotas pastato (Turgaus g. 22) fasadas, kv. m</t>
  </si>
  <si>
    <t>Pastato Liepų g. 7 fasadų atnaujinimas ir  kiti remonto darbai</t>
  </si>
  <si>
    <t>6</t>
  </si>
  <si>
    <t>Suremontuotos pastato (Aukštoji g. 13) patalpos, kub. m</t>
  </si>
  <si>
    <t xml:space="preserve"> </t>
  </si>
  <si>
    <t>1. Garažų Didžioji Vandens g. 28 B;</t>
  </si>
  <si>
    <t>2. Kūlių Vartų g. 5A;</t>
  </si>
  <si>
    <t>3. Danės g. 6, Gluosnių skg. 6 ir Bangų g. 11;</t>
  </si>
  <si>
    <t>4. LEZ teritorijoje esantys 4 sklypai;</t>
  </si>
  <si>
    <t>5. Naujoji Uosto g. 5;</t>
  </si>
  <si>
    <t xml:space="preserve">Teritorijos tarp Danės upės, Neringos 1-osios g., sodų bendrijų „Dobilas“ ir „Neringa“ teritorijų bei Veterinarijos g. detaliojo plano rengimas </t>
  </si>
  <si>
    <t xml:space="preserve">Rytinės dalies B teritorijos (tarp Pajūrio g., kelio A13, Liepų g. ir Danės g.) susisiekimo infrastruktūros vystymo specialiojo plano parengimas </t>
  </si>
  <si>
    <t>Sąnaudų ir naudos analizės rengimas ir paimamo turto vertės nustatymas, žemės paėmimo visuomenės poreikiams projektų rengimas: 1. Pylimo g. rekonstruoti; 2. Bastionų komplekso (Jono kalnelio) apsaugai; 3. Bastionų g. tiesti; 4. Laisvosios ekonominės zonos (LEZ) teritorijai atlaisvinti; 5. Naujajai Uosto g. rekonstruoti; 6. Pilies g. rekonstruoti</t>
  </si>
  <si>
    <t>100</t>
  </si>
  <si>
    <t>Kvartalo prie Kosmonautų g. tęsinio (Šiaurės prospekto) iki Pievų g. ir Rokiškio g. detaliojo plano, patvirtinto Klaipėdos miesto tarybos 1999-04-01 sprendimu, Nr. 54, koregavimas</t>
  </si>
  <si>
    <t>Galimybių studijos dėl kapinių plėtros su papildymu dėl galimų krematoriumo Klaipėdos miesto ir priemiesčių teritorijoje statybos zonų nustatymo parengimas</t>
  </si>
  <si>
    <t xml:space="preserve">Žemės sklypo Taikos pr. 54 detaliojo plano, patvirtinto Klaipėdos miesto savivaldybės tarybos 2007-08-02 sprendimu Nr. T2-252, koregavimas </t>
  </si>
  <si>
    <t>Klaipėdos miesto rytinės dalies A teritorijos susisiekimo infrastruktūros vystymo specialiojo plano, patvirtinto Klaipėdos miesto savivaldybės administracijos direktoriaus 2015 m. spalio 12 d.  įsakymu Nr. AD1-2997, koregavimas</t>
  </si>
  <si>
    <t xml:space="preserve">Klaipėdos senamiesčio ir naujamiesčio erdvių ir pastatų fasadų dekoratyvinio apšvietimo schemos parengimas </t>
  </si>
  <si>
    <t>Savivaldybei priklausančių pastatų – kultūros paveldo objektų remontas</t>
  </si>
  <si>
    <t>Restauruota atkurta fasado lipdinių, kv. m</t>
  </si>
  <si>
    <t>Parengti projektiniai pasiūlymai, vnt.</t>
  </si>
  <si>
    <t xml:space="preserve">STRATEGINIO VEIKLOS PLANO VYKDYMO ATASKAITA </t>
  </si>
  <si>
    <t>MIESTO URBANISTINIO PLANAVIMO PROGRAMA (NR. 01)</t>
  </si>
  <si>
    <t>Vertinimo kriterijaus</t>
  </si>
  <si>
    <t>Informacija apie pasiektus rezultatus, duomenys apie programai skirtų asignavimų panaudojimo tikslingumą</t>
  </si>
  <si>
    <t>Priežastys, dėl kurių planuotos rodiklių reikšmės nepasiektos</t>
  </si>
  <si>
    <t>pavadinimas</t>
  </si>
  <si>
    <t>faktinės reikšmės</t>
  </si>
  <si>
    <t>ĮVYKDYMO ATASKAITA</t>
  </si>
  <si>
    <r>
      <t>Asignavimų valdytojai:</t>
    </r>
    <r>
      <rPr>
        <sz val="12"/>
        <rFont val="Times New Roman"/>
        <family val="1"/>
        <charset val="186"/>
      </rPr>
      <t xml:space="preserve"> Urbanistinės plėtros departamentas (4), Savivaldybės administracija (1).</t>
    </r>
  </si>
  <si>
    <r>
      <rPr>
        <b/>
        <sz val="12"/>
        <rFont val="Times New Roman"/>
        <family val="1"/>
        <charset val="186"/>
      </rPr>
      <t>Programą vykdė:</t>
    </r>
    <r>
      <rPr>
        <sz val="12"/>
        <rFont val="Times New Roman"/>
        <family val="1"/>
        <charset val="186"/>
      </rPr>
      <t xml:space="preserve"> Urbanistinės plėtros departamentas (Urbanistikos skyrius, Geodezijos ir GIS skyrius, Žemėtvarkos ir teritorijų plėtros skyrius, Paveldosaugos skyrius), Savivaldybės administracijos direktoriaus pavaduotojo pavaldumo Ūkio skyrius.</t>
    </r>
  </si>
  <si>
    <t>faktiškai įvykdyta</t>
  </si>
  <si>
    <t>–</t>
  </si>
  <si>
    <t>(pagal planą arba geriau);</t>
  </si>
  <si>
    <t>iš dalies įvykdyta</t>
  </si>
  <si>
    <r>
      <rPr>
        <b/>
        <sz val="11"/>
        <rFont val="Times New Roman"/>
        <family val="1"/>
        <charset val="186"/>
      </rPr>
      <t>Pastaba</t>
    </r>
    <r>
      <rPr>
        <sz val="11"/>
        <rFont val="Times New Roman"/>
        <family val="1"/>
        <charset val="186"/>
      </rPr>
      <t>. Strateginio planavimo skyrius, vertindamas programos įgyvendinimo lygį, atsižvelgia į programos priemonių ir papriemonių įgyvendinimo lygį:</t>
    </r>
  </si>
  <si>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</si>
  <si>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</si>
  <si>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</si>
  <si>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 xml:space="preserve">2018 M. KLAIPĖDOS MIESTO SAVIVALDYBĖS </t>
  </si>
  <si>
    <t>2018 m. panaudotos lėšos (kasinės išlaidos)</t>
  </si>
  <si>
    <t>2018 m. SVP programos Nr. 01 įvykdymas</t>
  </si>
  <si>
    <t xml:space="preserve">Suderintų teritorijų planavimo dokumentų (specialiųjų planų, detaliųjų planų) skaičius, vnt.  </t>
  </si>
  <si>
    <t>Visuomenės reikmėms atlaisvintos teritorijos plotas per ataskaitinį laikotarpį, ha</t>
  </si>
  <si>
    <t>Atnaujintas topografinių duomenų bazės plotas, ha</t>
  </si>
  <si>
    <t>Į Lietuvos Respublikos nekilnojamųjų vertybių registrą įtrauktų objektų arba objektų, kurių vertingosios savybės patikslintos, skaičius, vnt.</t>
  </si>
  <si>
    <t>Kultūros paveldo objektų, kuriems atlikti tvarkybos darbai, dalis nuo visų kultūros paveldo objektų,  proc.</t>
  </si>
  <si>
    <t>2018 m. asignavimų patvirtintas planas*</t>
  </si>
  <si>
    <t>patvirtintos reikšmės</t>
  </si>
  <si>
    <t>Asignavimai (Eur)</t>
  </si>
  <si>
    <t>Žemėtvarkos sk.</t>
  </si>
  <si>
    <t>GIS skyrius</t>
  </si>
  <si>
    <t>Paveldosaugos sk.</t>
  </si>
  <si>
    <t>Architektūros sk.</t>
  </si>
  <si>
    <t>Planuota kriterijaus reikšmė įvykdyta iš dalies. 2018 metų III ketvirtį buvo pasirašytas susitarimas dėl paslaugų termino pratęsimo iki 2018-12-13. Vyko visuomenės supažindinimas su parengtais sprendiniais, buvo gauti keli pasiūlymai. Detaliojo plano korekcija bus parengta 2019 m. pradžioje</t>
  </si>
  <si>
    <t>Planuota kriterijaus reikšmė įvykdyta iš dalies. Buvo parengta koncepcija, tačiau 2018 m. III ketvirtį buvo pasirašytas susitarimas dėl paslaugų termino pratęsimo iki 2018-12-13. Vyko visuomenės supažindinimas su parengtais sprendiniais, buvo gauti keli pasiūlymai.  Detaliojo plano korekcija bus parengta 2019 metų pradžioje.</t>
  </si>
  <si>
    <t>04</t>
  </si>
  <si>
    <t>05</t>
  </si>
  <si>
    <t>06</t>
  </si>
  <si>
    <t>07</t>
  </si>
  <si>
    <t>08</t>
  </si>
  <si>
    <t>09</t>
  </si>
  <si>
    <t>10</t>
  </si>
  <si>
    <t>11</t>
  </si>
  <si>
    <t>12</t>
  </si>
  <si>
    <t xml:space="preserve">Planuota kriterijaus reikšmė įvykdyta iš dalies. Projektai parengti, tačiau užsitęsė ekspertizės paslauga, todėl darbai nukelti į 2019 m. </t>
  </si>
  <si>
    <t>49</t>
  </si>
  <si>
    <t>2400</t>
  </si>
  <si>
    <r>
      <rPr>
        <b/>
        <sz val="12"/>
        <rFont val="Times New Roman"/>
        <family val="1"/>
        <charset val="186"/>
      </rPr>
      <t xml:space="preserve">Iš 2018 m. </t>
    </r>
    <r>
      <rPr>
        <sz val="12"/>
        <rFont val="Times New Roman"/>
        <family val="1"/>
        <charset val="186"/>
      </rPr>
      <t xml:space="preserve">planuotų įvykdyti 31 papriemonių ir papriemonių (kurioms patvirtinti / skirti asignavimai): </t>
    </r>
  </si>
  <si>
    <t>Darbai vėluoja dėl Kultūros paveldo departamento nurodymo atlikti papildomus archeologinius tyrimus. Plano keitimo (Jono bažnyčios sklypas) rengimas užsitęsė, kadangi preliminarus formuojamas sklypas turi būti kitoks nei specialiajame plane, todėl buvo atliekami papildomi tyrimai dėl bažnyčios pamatų vietos ištyrimo siekiant pagrįsti formuojamo sklypo vietą. Darbai suplanuoti 2019 m.</t>
  </si>
  <si>
    <t>nevykdytina</t>
  </si>
  <si>
    <t>(blogiau, nei planuota);</t>
  </si>
  <si>
    <t xml:space="preserve">(praradusi aktualumą dėl pasikeitusių teisės aktų ar kitų aplinkybių). </t>
  </si>
  <si>
    <t>Parengta Klaipėdos miesto bendrojo plano keitimo koncepcija, tačiau jai nėra pritarusi savivaldybės taryba. Planuojame, kad  Bendrasis planas bus baigtas 2019 m. pirmąjį pusmetį.</t>
  </si>
  <si>
    <t>Parengta detaliojo plano korektūra, vnt.</t>
  </si>
  <si>
    <t xml:space="preserve">Pagal planą detaliojo plano korektūrą numatyta parengti 2019 m. Pasirašyta paslaugų sutartis, darbai vykdomi pagal darbų grafiką. </t>
  </si>
  <si>
    <t>Pagal planą detalusis planas turi būti parengtas 2019 m. Tačiau per metus paaiškėjo, kad tikslingiau rengti žemėtvarkos projektą. Žemėtvarkos skyrius suformuos sklypą žemės valdos projektu pagal Bendrojo plano sprendinius.</t>
  </si>
  <si>
    <t>Pagal specialųjį planą numatyta parengti 2019 m. Klaipėdos miesto rytinės dalies A teritorijos susisiekimo infrastruktūros vystymo specialusis planas patvirtintas 2015 m. spalio mėn. Kadangi Klaipėdos rajono savivaldybė suplanavo jungtį su Klaipėdos miesto Vėjo gatve kitoje vietoje, būtina parengti specialiojo plano korektūrą. Viešojo pirkimo procedūros baigtos 2018 m. rugsėjo mėn. Planuojama specialiojo plano koregavimą baigti 2019 metais.</t>
  </si>
  <si>
    <t>Planuota kriterijaus reikšmė įvykdyta iš dalies. 2018 m. kovo 28 d. buvo pasirašytas susitarimas dėl prievolių terminų pratęsimo iki 2018 m. gruodžio 31 d. Bendrojo plano rengimo darbai užsitęsė dėl miesto ir uosto bendrųjų planų koncepcijų nesuderinamumo. Savivaldybės specialistai kartu su Bendrojo plano keitimo rengėjais parengė Dalykinių sąlygų sąvadą, kuris ne kartą buvo svarstytas savivaldybėje, derintas su Klaipėdos valstybinio jūrų uosto direkcija (KVJUD) ir teiktas Lietuvos Respublikos ministrui pirmininkui. Sąvadui pritarė savivaldybės tarybos kolegija. Įvyko  ataskaitos ir koncepcijos pristatymas visuomenei bei KVJUD tarybai.  2018 m. spalio 25 d. vykusiame savivaldybės tarybos posėdyje buvo teikiamas svarstyti sprendimo projektas „Dėl siūlymo pritarti Klaipėdos miesto bendrojo plano keitimo koncepcijos variantui“. Sprendimo projektui nepritarta.</t>
  </si>
  <si>
    <t>Pastatai – Liepų g. 7 bei piliavietės atkūrimo darbai.</t>
  </si>
  <si>
    <t>Parengtas Darnaus judumo planas ir patvirtintas tarybos 2018-09-13 sprendimu Nr. T2-185.</t>
  </si>
  <si>
    <t>Pagal planą specialųjį planą numatyta parengti 2021 m. Pasirašyta paslaugų sutartis, darbai vykdomi pagal darbų grafiką.</t>
  </si>
  <si>
    <t>Planuota kriterijaus reikšmė prarado aktualumą, kadangi Bendrojo plano koncepcija nepatvirtinta.</t>
  </si>
  <si>
    <t>Žemės sklypų kadastriniai matavimai, formavimo ir pertvarkymo projektų rengimas vyksta nuolat, pagal poreikį.</t>
  </si>
  <si>
    <t>Pateiktas prašymas Valstybinei miškų tarnybai dėl kompensacijos dydžio apskaičiavimo.</t>
  </si>
  <si>
    <t>Priemonės vykdymas buvo atidėtas tarybos 2018-10-25 sprendimu Nr. T2-221.</t>
  </si>
  <si>
    <t>Parengta 4 objektų dokumentacija, iš jų  3 miesto bažnyčios įtrauktos į Kultūros vertybių registrą.</t>
  </si>
  <si>
    <t>Pagal planą schemą planuojama parengti 2019 m. Parengta ir pristatyta dekoratyvinio apšvietimo esama situacijos analizė.</t>
  </si>
  <si>
    <t>Įvykdyta. Suorganizuotas Europos paveldo dienų renginys „Neužšąlantys namai“.</t>
  </si>
  <si>
    <t>Išleista  knyga-albumas „Klaipėda senuose žemėlapiuose“.</t>
  </si>
  <si>
    <t>Atlikti Karalienės Luizės jaunimo centro kiemo archeologiniai tyrimai (nagrinėjant sporto aikštelės įrengimo galimybę). Atlikti  Šv. Jono bažnyčios (Turgaus g. 24) archeologiniai tyrimai.</t>
  </si>
  <si>
    <t>Priemonė prarado aktualumą dėl pasikeitusių aplinkybių.</t>
  </si>
  <si>
    <t>Patalpos nėra perimtos iš AB Lietuvos pašto. Vykdomos patalpų perėmimo procedūros.</t>
  </si>
  <si>
    <t>Pastato administratorius nepateikė patikslinto poreikio. Buvo suremontuoti tik vamzdynai.</t>
  </si>
  <si>
    <t>*Pagal Klaipėdos miesto savivaldybės tarybos 2018 m. sausio 25 d. sprendimą Nr. T2-6.</t>
  </si>
  <si>
    <t>**Pagal Klaipėdos miesto savivaldybės tarybos 2018 m. spalio 25 d. sprendimą Nr. T2-221.</t>
  </si>
  <si>
    <t>Išmokėtos kompensacijos už paimamą visuomenės poreikiams turtą, esantį Gluosnių g. 6 ir Bangų g. 11. Rengiamos sąlygos žemės sklypo Kūlių Vartų g. 5A paėmimo visuomenės poreikiams projektui parengti.
Vykdoma Didžioji Vandens g. 28B pastatų (garažų) pirkimo procedūra, vadovaujantis Lietuvos Respublikos Vyriausybės 2003-06-25 nutarimu  Nr. 841.</t>
  </si>
  <si>
    <t>Buvo atlikti buvusio dujų fabriko komplekso dviejų dujų saugyklų tvarkybos darbai.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</si>
</sst>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0.0"/>
  </numFmts>
  <fonts count="34" x14ac:knownFonts="1">
    <font>
      <sz val="10"/>
      <name val="Arial"/>
      <charset val="186"/>
    </font>
    <font>
      <sz val="8"/>
      <name val="Arial"/>
      <family val="2"/>
      <charset val="186"/>
    </font>
    <font>
      <sz val="10"/>
      <name val="Times New Roman"/>
      <family val="1"/>
      <charset val="186"/>
    </font>
    <font>
      <sz val="12"/>
      <name val="Times New Roman"/>
      <family val="1"/>
      <charset val="186"/>
    </font>
    <font>
      <b/>
      <sz val="10"/>
      <name val="Times New Roman"/>
      <family val="1"/>
      <charset val="186"/>
    </font>
    <font>
      <sz val="10"/>
      <name val="Arial"/>
      <family val="2"/>
      <charset val="186"/>
    </font>
    <font>
      <sz val="9"/>
      <name val="Times New Roman"/>
      <family val="1"/>
      <charset val="186"/>
    </font>
    <font>
      <sz val="9"/>
      <color indexed="81"/>
      <name val="Tahoma"/>
      <family val="2"/>
      <charset val="186"/>
    </font>
    <font>
      <b/>
      <sz val="9"/>
      <color indexed="81"/>
      <name val="Tahoma"/>
      <family val="2"/>
      <charset val="186"/>
    </font>
    <font>
      <sz val="10"/>
      <color rgb="FFFF0000"/>
      <name val="Times New Roman"/>
      <family val="1"/>
      <charset val="186"/>
    </font>
    <font>
      <i/>
      <sz val="10"/>
      <color theme="3"/>
      <name val="Times New Roman"/>
      <family val="1"/>
      <charset val="186"/>
    </font>
    <font>
      <sz val="10"/>
      <color theme="1"/>
      <name val="Times New Roman"/>
      <family val="1"/>
      <charset val="186"/>
    </font>
    <font>
      <sz val="10"/>
      <name val="Arial"/>
      <family val="2"/>
      <charset val="186"/>
    </font>
    <font>
      <sz val="10"/>
      <color theme="1"/>
      <name val="Arial"/>
      <family val="2"/>
      <charset val="186"/>
    </font>
    <font>
      <b/>
      <sz val="9"/>
      <color theme="1"/>
      <name val="Times New Roman"/>
      <family val="1"/>
      <charset val="186"/>
    </font>
    <font>
      <b/>
      <sz val="10"/>
      <color theme="1"/>
      <name val="Times New Roman"/>
      <family val="1"/>
      <charset val="186"/>
    </font>
    <font>
      <sz val="9"/>
      <color theme="1"/>
      <name val="Times New Roman"/>
      <family val="1"/>
      <charset val="186"/>
    </font>
    <font>
      <b/>
      <sz val="10"/>
      <color theme="1"/>
      <name val="Times New Roman"/>
      <family val="1"/>
      <charset val="204"/>
    </font>
    <font>
      <sz val="10"/>
      <color theme="1"/>
      <name val="Arial"/>
      <family val="2"/>
      <charset val="186"/>
    </font>
    <font>
      <sz val="8"/>
      <color theme="1"/>
      <name val="Times New Roman"/>
      <family val="1"/>
      <charset val="186"/>
    </font>
    <font>
      <i/>
      <sz val="10"/>
      <color theme="1"/>
      <name val="Times New Roman"/>
      <family val="1"/>
      <charset val="186"/>
    </font>
    <font>
      <sz val="7"/>
      <color theme="1"/>
      <name val="Times New Roman"/>
      <family val="1"/>
      <charset val="186"/>
    </font>
    <font>
      <b/>
      <sz val="10"/>
      <color theme="1"/>
      <name val="Arial"/>
      <family val="2"/>
      <charset val="186"/>
    </font>
    <font>
      <sz val="9"/>
      <color theme="1"/>
      <name val="Arial"/>
      <family val="2"/>
      <charset val="186"/>
    </font>
    <font>
      <sz val="11"/>
      <name val="Times New Roman"/>
      <family val="1"/>
      <charset val="186"/>
    </font>
    <font>
      <b/>
      <sz val="11"/>
      <name val="Times New Roman"/>
      <family val="1"/>
      <charset val="186"/>
    </font>
    <font>
      <i/>
      <sz val="9"/>
      <color theme="1"/>
      <name val="Times New Roman"/>
      <family val="1"/>
      <charset val="186"/>
    </font>
    <font>
      <sz val="11"/>
      <name val="Times New Roman"/>
      <family val="1"/>
    </font>
    <font>
      <b/>
      <sz val="10"/>
      <name val="Times New Roman"/>
      <family val="1"/>
    </font>
    <font>
      <sz val="10"/>
      <name val="Times New Roman"/>
      <family val="1"/>
    </font>
    <font>
      <b/>
      <sz val="12"/>
      <name val="Times New Roman"/>
      <family val="1"/>
      <charset val="186"/>
    </font>
    <font>
      <b/>
      <sz val="10"/>
      <name val="Arial"/>
      <family val="2"/>
      <charset val="186"/>
    </font>
    <font>
      <sz val="8"/>
      <name val="Times New Roman"/>
      <family val="1"/>
      <charset val="186"/>
    </font>
    <font>
      <sz val="10"/>
      <color rgb="FF000000"/>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thin">
        <color indexed="64"/>
      </right>
      <top/>
      <bottom style="hair">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0" fontId="5" fillId="0" borderId="0"/>
    <xf numFmtId="43" fontId="12" fillId="0" borderId="0" applyFont="0" applyFill="0" applyBorder="0" applyAlignment="0" applyProtection="0"/>
  </cellStyleXfs>
  <cellXfs count="719">
    <xf numFmtId="0" fontId="0" fillId="0" borderId="0" xfId="0"/>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0" xfId="0" applyFont="1"/>
    <xf numFmtId="165" fontId="2" fillId="6" borderId="3" xfId="0" applyNumberFormat="1" applyFont="1" applyFill="1" applyBorder="1" applyAlignment="1">
      <alignment horizontal="center" vertical="top"/>
    </xf>
    <xf numFmtId="165" fontId="2" fillId="6" borderId="32" xfId="0" applyNumberFormat="1" applyFont="1" applyFill="1" applyBorder="1" applyAlignment="1">
      <alignment horizontal="center" vertical="top"/>
    </xf>
    <xf numFmtId="1" fontId="2" fillId="3" borderId="38"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xf>
    <xf numFmtId="3" fontId="2" fillId="6" borderId="27" xfId="0" applyNumberFormat="1" applyFont="1" applyFill="1" applyBorder="1" applyAlignment="1">
      <alignment horizontal="center" vertical="top"/>
    </xf>
    <xf numFmtId="3" fontId="2" fillId="6" borderId="15" xfId="0" applyNumberFormat="1" applyFont="1" applyFill="1" applyBorder="1" applyAlignment="1">
      <alignment horizontal="center" vertical="top"/>
    </xf>
    <xf numFmtId="3" fontId="2" fillId="6" borderId="1" xfId="0" applyNumberFormat="1" applyFont="1" applyFill="1" applyBorder="1" applyAlignment="1">
      <alignment horizontal="center" vertical="top"/>
    </xf>
    <xf numFmtId="0" fontId="2" fillId="6" borderId="28" xfId="0" applyFont="1" applyFill="1" applyBorder="1" applyAlignment="1">
      <alignment horizontal="left" vertical="top" wrapText="1"/>
    </xf>
    <xf numFmtId="1" fontId="2" fillId="6" borderId="15" xfId="0" applyNumberFormat="1" applyFont="1" applyFill="1" applyBorder="1" applyAlignment="1">
      <alignment horizontal="center" vertical="top" wrapText="1"/>
    </xf>
    <xf numFmtId="165" fontId="2" fillId="6" borderId="50" xfId="0" applyNumberFormat="1" applyFont="1" applyFill="1" applyBorder="1" applyAlignment="1">
      <alignment vertical="top" wrapText="1"/>
    </xf>
    <xf numFmtId="0" fontId="2" fillId="0" borderId="28" xfId="0" applyFont="1" applyBorder="1" applyAlignment="1">
      <alignment vertical="top" wrapText="1"/>
    </xf>
    <xf numFmtId="0" fontId="11" fillId="6" borderId="32" xfId="0" applyFont="1" applyFill="1" applyBorder="1" applyAlignment="1">
      <alignment horizontal="center" vertical="top"/>
    </xf>
    <xf numFmtId="0" fontId="2" fillId="6" borderId="50" xfId="0" applyFont="1" applyFill="1" applyBorder="1" applyAlignment="1">
      <alignment vertical="top" wrapText="1"/>
    </xf>
    <xf numFmtId="0" fontId="10" fillId="6" borderId="28" xfId="0" applyFont="1" applyFill="1" applyBorder="1" applyAlignment="1">
      <alignment horizontal="left" wrapText="1"/>
    </xf>
    <xf numFmtId="165" fontId="2" fillId="6" borderId="26" xfId="0" applyNumberFormat="1" applyFont="1" applyFill="1" applyBorder="1" applyAlignment="1">
      <alignment vertical="top" wrapText="1"/>
    </xf>
    <xf numFmtId="0" fontId="2" fillId="6" borderId="14" xfId="0" applyFont="1" applyFill="1" applyBorder="1" applyAlignment="1">
      <alignment horizontal="left" vertical="top" wrapText="1"/>
    </xf>
    <xf numFmtId="165" fontId="11" fillId="6" borderId="32" xfId="0" applyNumberFormat="1" applyFont="1" applyFill="1" applyBorder="1" applyAlignment="1">
      <alignment horizontal="center" vertical="top"/>
    </xf>
    <xf numFmtId="0" fontId="2" fillId="6" borderId="37" xfId="0" applyFont="1" applyFill="1" applyBorder="1" applyAlignment="1">
      <alignment horizontal="left" vertical="top" wrapText="1"/>
    </xf>
    <xf numFmtId="0" fontId="11" fillId="0" borderId="0" xfId="0" applyFont="1" applyAlignment="1">
      <alignment vertical="top"/>
    </xf>
    <xf numFmtId="0" fontId="11" fillId="0" borderId="0" xfId="0" applyFont="1" applyBorder="1" applyAlignment="1">
      <alignment vertical="top"/>
    </xf>
    <xf numFmtId="0" fontId="11" fillId="0" borderId="0" xfId="0" applyFont="1" applyAlignment="1">
      <alignment vertical="center"/>
    </xf>
    <xf numFmtId="0" fontId="11" fillId="0" borderId="0" xfId="0" applyNumberFormat="1" applyFont="1" applyAlignment="1">
      <alignment vertical="top"/>
    </xf>
    <xf numFmtId="0" fontId="11" fillId="0" borderId="0" xfId="0" applyFont="1" applyAlignment="1">
      <alignment horizontal="center" vertical="top"/>
    </xf>
    <xf numFmtId="0" fontId="18" fillId="0" borderId="0" xfId="0" applyFont="1"/>
    <xf numFmtId="49" fontId="15" fillId="9" borderId="11" xfId="0" applyNumberFormat="1" applyFont="1" applyFill="1" applyBorder="1" applyAlignment="1">
      <alignment horizontal="center" vertical="top"/>
    </xf>
    <xf numFmtId="49" fontId="15" fillId="2" borderId="1" xfId="0" applyNumberFormat="1" applyFont="1" applyFill="1" applyBorder="1" applyAlignment="1">
      <alignment horizontal="center" vertical="top"/>
    </xf>
    <xf numFmtId="49" fontId="15" fillId="6" borderId="26" xfId="0" applyNumberFormat="1" applyFont="1" applyFill="1" applyBorder="1" applyAlignment="1">
      <alignment horizontal="center" vertical="top"/>
    </xf>
    <xf numFmtId="0" fontId="15" fillId="6" borderId="31" xfId="0" applyFont="1" applyFill="1" applyBorder="1" applyAlignment="1">
      <alignment horizontal="center" vertical="center" wrapText="1"/>
    </xf>
    <xf numFmtId="3" fontId="15" fillId="6" borderId="36" xfId="0" applyNumberFormat="1" applyFont="1" applyFill="1" applyBorder="1" applyAlignment="1">
      <alignment horizontal="center" vertical="top"/>
    </xf>
    <xf numFmtId="165" fontId="11" fillId="6" borderId="17" xfId="0" applyNumberFormat="1" applyFont="1" applyFill="1" applyBorder="1" applyAlignment="1">
      <alignment horizontal="center" vertical="top"/>
    </xf>
    <xf numFmtId="165" fontId="11" fillId="6" borderId="50" xfId="0" applyNumberFormat="1" applyFont="1" applyFill="1" applyBorder="1" applyAlignment="1">
      <alignment horizontal="center" vertical="top"/>
    </xf>
    <xf numFmtId="165" fontId="11" fillId="6" borderId="3" xfId="0" applyNumberFormat="1" applyFont="1" applyFill="1" applyBorder="1" applyAlignment="1">
      <alignment horizontal="center" vertical="top"/>
    </xf>
    <xf numFmtId="165" fontId="11" fillId="6" borderId="41" xfId="0" applyNumberFormat="1" applyFont="1" applyFill="1" applyBorder="1" applyAlignment="1">
      <alignment horizontal="center" vertical="top"/>
    </xf>
    <xf numFmtId="165" fontId="11" fillId="6" borderId="18" xfId="0" applyNumberFormat="1" applyFont="1" applyFill="1" applyBorder="1" applyAlignment="1">
      <alignment horizontal="center" vertical="top"/>
    </xf>
    <xf numFmtId="165" fontId="11" fillId="6" borderId="19" xfId="0" applyNumberFormat="1" applyFont="1" applyFill="1" applyBorder="1" applyAlignment="1">
      <alignment horizontal="center" vertical="top"/>
    </xf>
    <xf numFmtId="165" fontId="11" fillId="6" borderId="58" xfId="0" applyNumberFormat="1" applyFont="1" applyFill="1" applyBorder="1" applyAlignment="1">
      <alignment horizontal="center" vertical="top"/>
    </xf>
    <xf numFmtId="165" fontId="11" fillId="0" borderId="19" xfId="0" applyNumberFormat="1" applyFont="1" applyBorder="1" applyAlignment="1">
      <alignment horizontal="center" vertical="top"/>
    </xf>
    <xf numFmtId="3" fontId="11" fillId="6" borderId="32" xfId="0" applyNumberFormat="1" applyFont="1" applyFill="1" applyBorder="1" applyAlignment="1">
      <alignment horizontal="center" vertical="top"/>
    </xf>
    <xf numFmtId="3" fontId="11" fillId="6" borderId="6" xfId="0" applyNumberFormat="1" applyFont="1" applyFill="1" applyBorder="1" applyAlignment="1">
      <alignment vertical="top" wrapText="1"/>
    </xf>
    <xf numFmtId="3" fontId="11" fillId="6" borderId="36" xfId="0" applyNumberFormat="1" applyFont="1" applyFill="1" applyBorder="1" applyAlignment="1">
      <alignment horizontal="center" vertical="top"/>
    </xf>
    <xf numFmtId="3" fontId="11" fillId="6" borderId="12" xfId="0" applyNumberFormat="1" applyFont="1" applyFill="1" applyBorder="1" applyAlignment="1">
      <alignment horizontal="center" vertical="top"/>
    </xf>
    <xf numFmtId="3" fontId="11" fillId="6" borderId="58" xfId="0" applyNumberFormat="1" applyFont="1" applyFill="1" applyBorder="1" applyAlignment="1">
      <alignment horizontal="center" vertical="top"/>
    </xf>
    <xf numFmtId="3" fontId="11" fillId="6" borderId="28" xfId="0" applyNumberFormat="1" applyFont="1" applyFill="1" applyBorder="1" applyAlignment="1">
      <alignment vertical="top" wrapText="1"/>
    </xf>
    <xf numFmtId="3" fontId="11" fillId="6" borderId="27" xfId="0" applyNumberFormat="1" applyFont="1" applyFill="1" applyBorder="1" applyAlignment="1">
      <alignment horizontal="center" vertical="top"/>
    </xf>
    <xf numFmtId="3" fontId="11" fillId="6" borderId="42" xfId="0" applyNumberFormat="1" applyFont="1" applyFill="1" applyBorder="1" applyAlignment="1">
      <alignment horizontal="center" vertical="top"/>
    </xf>
    <xf numFmtId="3" fontId="11" fillId="6" borderId="50" xfId="0" applyNumberFormat="1" applyFont="1" applyFill="1" applyBorder="1" applyAlignment="1">
      <alignment horizontal="center" vertical="top"/>
    </xf>
    <xf numFmtId="3" fontId="11" fillId="3" borderId="12" xfId="0" applyNumberFormat="1" applyFont="1" applyFill="1" applyBorder="1" applyAlignment="1">
      <alignment horizontal="center" vertical="top"/>
    </xf>
    <xf numFmtId="0" fontId="11" fillId="6" borderId="58" xfId="0" applyFont="1" applyFill="1" applyBorder="1" applyAlignment="1">
      <alignment horizontal="center" vertical="top"/>
    </xf>
    <xf numFmtId="165" fontId="15" fillId="2" borderId="39" xfId="0" applyNumberFormat="1" applyFont="1" applyFill="1" applyBorder="1" applyAlignment="1">
      <alignment horizontal="center" vertical="top"/>
    </xf>
    <xf numFmtId="165" fontId="15" fillId="2" borderId="57" xfId="0" applyNumberFormat="1" applyFont="1" applyFill="1" applyBorder="1" applyAlignment="1">
      <alignment horizontal="center" vertical="top"/>
    </xf>
    <xf numFmtId="49" fontId="15" fillId="9" borderId="34" xfId="0" applyNumberFormat="1" applyFont="1" applyFill="1" applyBorder="1" applyAlignment="1">
      <alignment horizontal="center" vertical="top"/>
    </xf>
    <xf numFmtId="49" fontId="15" fillId="2" borderId="2" xfId="0" applyNumberFormat="1" applyFont="1" applyFill="1" applyBorder="1" applyAlignment="1">
      <alignment horizontal="center" vertical="top"/>
    </xf>
    <xf numFmtId="0" fontId="15" fillId="0" borderId="47" xfId="0" applyFont="1" applyBorder="1" applyAlignment="1">
      <alignment vertical="top"/>
    </xf>
    <xf numFmtId="0" fontId="15" fillId="3" borderId="5" xfId="0" applyFont="1" applyFill="1" applyBorder="1" applyAlignment="1">
      <alignment horizontal="left" vertical="top" wrapText="1"/>
    </xf>
    <xf numFmtId="3" fontId="15" fillId="3" borderId="23" xfId="0" applyNumberFormat="1" applyFont="1" applyFill="1" applyBorder="1" applyAlignment="1">
      <alignment horizontal="center" vertical="top" wrapText="1"/>
    </xf>
    <xf numFmtId="3" fontId="15" fillId="3" borderId="43" xfId="0" applyNumberFormat="1" applyFont="1" applyFill="1" applyBorder="1" applyAlignment="1">
      <alignment horizontal="center" vertical="top" wrapText="1"/>
    </xf>
    <xf numFmtId="3" fontId="11" fillId="6" borderId="15" xfId="0" applyNumberFormat="1" applyFont="1" applyFill="1" applyBorder="1" applyAlignment="1">
      <alignment horizontal="center" vertical="top"/>
    </xf>
    <xf numFmtId="3" fontId="11" fillId="6" borderId="62" xfId="0" applyNumberFormat="1" applyFont="1" applyFill="1" applyBorder="1" applyAlignment="1">
      <alignment horizontal="center" vertical="top"/>
    </xf>
    <xf numFmtId="49" fontId="15" fillId="9" borderId="35" xfId="0" applyNumberFormat="1" applyFont="1" applyFill="1" applyBorder="1" applyAlignment="1">
      <alignment horizontal="center" vertical="top"/>
    </xf>
    <xf numFmtId="165" fontId="15" fillId="2" borderId="20" xfId="0" applyNumberFormat="1" applyFont="1" applyFill="1" applyBorder="1" applyAlignment="1">
      <alignment horizontal="center" vertical="top"/>
    </xf>
    <xf numFmtId="165" fontId="15" fillId="2" borderId="35" xfId="0" applyNumberFormat="1" applyFont="1" applyFill="1" applyBorder="1" applyAlignment="1">
      <alignment horizontal="center" vertical="top"/>
    </xf>
    <xf numFmtId="0" fontId="11" fillId="0" borderId="47" xfId="0" applyFont="1" applyFill="1" applyBorder="1" applyAlignment="1">
      <alignment horizontal="center" vertical="top"/>
    </xf>
    <xf numFmtId="0" fontId="16" fillId="0" borderId="6" xfId="0" applyFont="1" applyFill="1" applyBorder="1" applyAlignment="1">
      <alignment horizontal="center" vertical="center" textRotation="90" wrapText="1"/>
    </xf>
    <xf numFmtId="0" fontId="11" fillId="0" borderId="48" xfId="0" applyFont="1" applyFill="1" applyBorder="1" applyAlignment="1">
      <alignment horizontal="center" vertical="top"/>
    </xf>
    <xf numFmtId="0" fontId="16" fillId="6" borderId="32" xfId="0" applyFont="1" applyFill="1" applyBorder="1" applyAlignment="1">
      <alignment horizontal="center" vertical="center" textRotation="90" wrapText="1"/>
    </xf>
    <xf numFmtId="0" fontId="14" fillId="8" borderId="25" xfId="0" applyFont="1" applyFill="1" applyBorder="1" applyAlignment="1">
      <alignment horizontal="center" vertical="top"/>
    </xf>
    <xf numFmtId="165" fontId="15" fillId="8" borderId="39" xfId="0" applyNumberFormat="1" applyFont="1" applyFill="1" applyBorder="1" applyAlignment="1">
      <alignment horizontal="center" vertical="top"/>
    </xf>
    <xf numFmtId="0" fontId="11" fillId="0" borderId="58" xfId="0" applyFont="1" applyFill="1" applyBorder="1" applyAlignment="1">
      <alignment horizontal="center" vertical="top"/>
    </xf>
    <xf numFmtId="49" fontId="15" fillId="4" borderId="34" xfId="0" applyNumberFormat="1" applyFont="1" applyFill="1" applyBorder="1" applyAlignment="1">
      <alignment horizontal="center" vertical="top"/>
    </xf>
    <xf numFmtId="165" fontId="15" fillId="4" borderId="39" xfId="0" applyNumberFormat="1" applyFont="1" applyFill="1" applyBorder="1" applyAlignment="1">
      <alignment horizontal="center" vertical="top"/>
    </xf>
    <xf numFmtId="0" fontId="11" fillId="0" borderId="0" xfId="0" applyFont="1" applyFill="1" applyAlignment="1">
      <alignment vertical="top"/>
    </xf>
    <xf numFmtId="0" fontId="11" fillId="3" borderId="0" xfId="0" applyFont="1" applyFill="1" applyAlignment="1">
      <alignment vertical="top"/>
    </xf>
    <xf numFmtId="49" fontId="15"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xf>
    <xf numFmtId="164" fontId="11" fillId="0" borderId="0" xfId="0" applyNumberFormat="1" applyFont="1" applyAlignment="1">
      <alignment vertical="top"/>
    </xf>
    <xf numFmtId="165" fontId="11" fillId="0" borderId="0" xfId="0" applyNumberFormat="1" applyFont="1" applyAlignment="1">
      <alignment vertical="top"/>
    </xf>
    <xf numFmtId="3" fontId="11" fillId="0" borderId="0" xfId="0" applyNumberFormat="1" applyFont="1" applyAlignment="1">
      <alignment vertical="top"/>
    </xf>
    <xf numFmtId="165" fontId="15" fillId="4" borderId="4" xfId="0" applyNumberFormat="1" applyFont="1" applyFill="1" applyBorder="1" applyAlignment="1">
      <alignment horizontal="center" vertical="top"/>
    </xf>
    <xf numFmtId="165" fontId="11" fillId="8" borderId="19" xfId="0" applyNumberFormat="1" applyFont="1" applyFill="1" applyBorder="1" applyAlignment="1">
      <alignment horizontal="center" vertical="top"/>
    </xf>
    <xf numFmtId="165" fontId="15" fillId="4" borderId="19" xfId="0" applyNumberFormat="1" applyFont="1" applyFill="1" applyBorder="1" applyAlignment="1">
      <alignment horizontal="center" vertical="top"/>
    </xf>
    <xf numFmtId="1" fontId="11" fillId="3" borderId="16" xfId="0" applyNumberFormat="1" applyFont="1" applyFill="1" applyBorder="1" applyAlignment="1">
      <alignment horizontal="center" vertical="top" wrapText="1"/>
    </xf>
    <xf numFmtId="49" fontId="15" fillId="6" borderId="12" xfId="0" applyNumberFormat="1" applyFont="1" applyFill="1" applyBorder="1" applyAlignment="1">
      <alignment horizontal="center" vertical="top"/>
    </xf>
    <xf numFmtId="1" fontId="2" fillId="6" borderId="51" xfId="0" applyNumberFormat="1" applyFont="1" applyFill="1" applyBorder="1" applyAlignment="1">
      <alignment horizontal="center" vertical="top" wrapText="1"/>
    </xf>
    <xf numFmtId="1" fontId="2" fillId="0" borderId="0" xfId="0" applyNumberFormat="1" applyFont="1" applyFill="1" applyBorder="1" applyAlignment="1">
      <alignment horizontal="center" vertical="top" wrapText="1"/>
    </xf>
    <xf numFmtId="49" fontId="15" fillId="9" borderId="7" xfId="0" applyNumberFormat="1" applyFont="1" applyFill="1" applyBorder="1" applyAlignment="1">
      <alignment horizontal="center" vertical="top"/>
    </xf>
    <xf numFmtId="0" fontId="11" fillId="6" borderId="5" xfId="0" applyFont="1" applyFill="1" applyBorder="1" applyAlignment="1">
      <alignment horizontal="left" vertical="top" wrapText="1"/>
    </xf>
    <xf numFmtId="3" fontId="11" fillId="3" borderId="27" xfId="0" applyNumberFormat="1" applyFont="1" applyFill="1" applyBorder="1" applyAlignment="1">
      <alignment horizontal="center" vertical="top"/>
    </xf>
    <xf numFmtId="165" fontId="15" fillId="8" borderId="57" xfId="0" applyNumberFormat="1" applyFont="1" applyFill="1" applyBorder="1" applyAlignment="1">
      <alignment horizontal="center" vertical="top"/>
    </xf>
    <xf numFmtId="3" fontId="15" fillId="6" borderId="40" xfId="0" applyNumberFormat="1" applyFont="1" applyFill="1" applyBorder="1" applyAlignment="1">
      <alignment horizontal="left" vertical="top" wrapText="1"/>
    </xf>
    <xf numFmtId="0" fontId="15" fillId="6" borderId="36" xfId="0" applyFont="1" applyFill="1" applyBorder="1" applyAlignment="1">
      <alignment vertical="top" wrapText="1"/>
    </xf>
    <xf numFmtId="3" fontId="11" fillId="6" borderId="16" xfId="0" applyNumberFormat="1" applyFont="1" applyFill="1" applyBorder="1" applyAlignment="1">
      <alignment horizontal="center" vertical="top"/>
    </xf>
    <xf numFmtId="165" fontId="15" fillId="8" borderId="19" xfId="0" applyNumberFormat="1" applyFont="1" applyFill="1" applyBorder="1" applyAlignment="1">
      <alignment horizontal="center" vertical="top"/>
    </xf>
    <xf numFmtId="0" fontId="11" fillId="0" borderId="0" xfId="0" applyFont="1" applyFill="1" applyAlignment="1">
      <alignment horizontal="center" vertical="top"/>
    </xf>
    <xf numFmtId="165" fontId="11" fillId="0" borderId="0" xfId="0" applyNumberFormat="1" applyFont="1" applyFill="1" applyAlignment="1">
      <alignment vertical="top"/>
    </xf>
    <xf numFmtId="164" fontId="11" fillId="0" borderId="0" xfId="0" applyNumberFormat="1" applyFont="1" applyFill="1" applyAlignment="1">
      <alignment vertical="top"/>
    </xf>
    <xf numFmtId="0" fontId="2" fillId="6" borderId="6" xfId="0" applyFont="1" applyFill="1" applyBorder="1" applyAlignment="1">
      <alignment horizontal="left" vertical="top" wrapText="1"/>
    </xf>
    <xf numFmtId="0" fontId="2" fillId="0" borderId="0" xfId="0" applyFont="1" applyAlignment="1">
      <alignment vertical="top"/>
    </xf>
    <xf numFmtId="0" fontId="2" fillId="0" borderId="0" xfId="0" applyFont="1" applyBorder="1" applyAlignment="1">
      <alignment vertical="top"/>
    </xf>
    <xf numFmtId="165" fontId="2" fillId="6" borderId="17" xfId="0" applyNumberFormat="1" applyFont="1" applyFill="1" applyBorder="1" applyAlignment="1">
      <alignment horizontal="center" vertical="top"/>
    </xf>
    <xf numFmtId="165" fontId="2" fillId="6" borderId="58" xfId="0" applyNumberFormat="1" applyFont="1" applyFill="1" applyBorder="1" applyAlignment="1">
      <alignment horizontal="center" vertical="top"/>
    </xf>
    <xf numFmtId="165" fontId="2" fillId="6" borderId="19"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3" fontId="2" fillId="3" borderId="27" xfId="0" applyNumberFormat="1" applyFont="1" applyFill="1" applyBorder="1" applyAlignment="1">
      <alignment horizontal="center" vertical="top"/>
    </xf>
    <xf numFmtId="0" fontId="2" fillId="6" borderId="17" xfId="0" applyFont="1" applyFill="1" applyBorder="1" applyAlignment="1">
      <alignment horizontal="center" vertical="top"/>
    </xf>
    <xf numFmtId="3" fontId="2" fillId="6" borderId="11" xfId="0" applyNumberFormat="1" applyFont="1" applyFill="1" applyBorder="1" applyAlignment="1">
      <alignment vertical="top" wrapText="1"/>
    </xf>
    <xf numFmtId="49" fontId="15" fillId="10" borderId="36" xfId="0" applyNumberFormat="1" applyFont="1" applyFill="1" applyBorder="1" applyAlignment="1">
      <alignment horizontal="center" vertical="top"/>
    </xf>
    <xf numFmtId="49" fontId="15" fillId="0" borderId="10" xfId="0" applyNumberFormat="1" applyFont="1" applyBorder="1" applyAlignment="1">
      <alignment horizontal="center" vertical="top"/>
    </xf>
    <xf numFmtId="165" fontId="21" fillId="0" borderId="8" xfId="0" applyNumberFormat="1" applyFont="1" applyFill="1" applyBorder="1" applyAlignment="1">
      <alignment horizontal="center" vertical="center" textRotation="90" wrapText="1"/>
    </xf>
    <xf numFmtId="3" fontId="11" fillId="6" borderId="9" xfId="0" applyNumberFormat="1" applyFont="1" applyFill="1" applyBorder="1" applyAlignment="1">
      <alignment horizontal="center" vertical="top"/>
    </xf>
    <xf numFmtId="3" fontId="11" fillId="6" borderId="26" xfId="0" applyNumberFormat="1" applyFont="1" applyFill="1" applyBorder="1" applyAlignment="1">
      <alignment horizontal="center" vertical="top"/>
    </xf>
    <xf numFmtId="49" fontId="15" fillId="0" borderId="13" xfId="0" applyNumberFormat="1" applyFont="1" applyBorder="1" applyAlignment="1">
      <alignment horizontal="center" vertical="top"/>
    </xf>
    <xf numFmtId="3" fontId="11" fillId="6" borderId="3" xfId="0" applyNumberFormat="1" applyFont="1" applyFill="1" applyBorder="1" applyAlignment="1">
      <alignment horizontal="center" vertical="top"/>
    </xf>
    <xf numFmtId="3" fontId="11" fillId="6" borderId="32" xfId="0" applyNumberFormat="1" applyFont="1" applyFill="1" applyBorder="1" applyAlignment="1">
      <alignment horizontal="center" vertical="center" textRotation="90" wrapText="1"/>
    </xf>
    <xf numFmtId="3" fontId="2" fillId="6" borderId="51" xfId="0" applyNumberFormat="1" applyFont="1" applyFill="1" applyBorder="1" applyAlignment="1">
      <alignment horizontal="center" vertical="top"/>
    </xf>
    <xf numFmtId="0" fontId="11" fillId="0" borderId="4" xfId="0" applyFont="1" applyFill="1" applyBorder="1" applyAlignment="1">
      <alignment horizontal="center" vertical="top" wrapText="1"/>
    </xf>
    <xf numFmtId="165" fontId="26" fillId="6" borderId="6" xfId="0" applyNumberFormat="1" applyFont="1" applyFill="1" applyBorder="1" applyAlignment="1">
      <alignment horizontal="center" vertical="center" textRotation="90" wrapText="1"/>
    </xf>
    <xf numFmtId="3" fontId="4" fillId="9" borderId="6" xfId="0" applyNumberFormat="1" applyFont="1" applyFill="1" applyBorder="1" applyAlignment="1">
      <alignment vertical="top"/>
    </xf>
    <xf numFmtId="0" fontId="2" fillId="6" borderId="38" xfId="0" applyFont="1" applyFill="1" applyBorder="1" applyAlignment="1">
      <alignment horizontal="left" vertical="top" wrapText="1"/>
    </xf>
    <xf numFmtId="3" fontId="2" fillId="6" borderId="13" xfId="0" applyNumberFormat="1" applyFont="1" applyFill="1" applyBorder="1" applyAlignment="1">
      <alignment horizontal="left" vertical="top" wrapText="1"/>
    </xf>
    <xf numFmtId="0" fontId="16" fillId="6" borderId="6" xfId="0" applyFont="1" applyFill="1" applyBorder="1" applyAlignment="1">
      <alignment horizontal="center" vertical="center" textRotation="90" wrapText="1"/>
    </xf>
    <xf numFmtId="0" fontId="16" fillId="6" borderId="28" xfId="0" applyFont="1" applyFill="1" applyBorder="1" applyAlignment="1">
      <alignment horizontal="center" vertical="center" textRotation="90" wrapText="1"/>
    </xf>
    <xf numFmtId="0" fontId="15" fillId="6" borderId="6" xfId="0" applyFont="1" applyFill="1" applyBorder="1" applyAlignment="1">
      <alignment horizontal="center" vertical="center" wrapText="1"/>
    </xf>
    <xf numFmtId="1" fontId="2" fillId="6" borderId="33" xfId="0" applyNumberFormat="1" applyFont="1" applyFill="1" applyBorder="1" applyAlignment="1">
      <alignment horizontal="center" vertical="center"/>
    </xf>
    <xf numFmtId="3" fontId="4" fillId="2" borderId="65" xfId="0" applyNumberFormat="1" applyFont="1" applyFill="1" applyBorder="1" applyAlignment="1">
      <alignment vertical="top"/>
    </xf>
    <xf numFmtId="165" fontId="4" fillId="6" borderId="64" xfId="0" applyNumberFormat="1" applyFont="1" applyFill="1" applyBorder="1" applyAlignment="1">
      <alignment horizontal="left" vertical="top" wrapText="1"/>
    </xf>
    <xf numFmtId="3" fontId="4" fillId="6" borderId="38" xfId="2" applyNumberFormat="1" applyFont="1" applyFill="1" applyBorder="1" applyAlignment="1">
      <alignment horizontal="center" vertical="top"/>
    </xf>
    <xf numFmtId="0" fontId="11" fillId="6" borderId="19" xfId="0" applyFont="1" applyFill="1" applyBorder="1" applyAlignment="1">
      <alignment horizontal="center" vertical="top"/>
    </xf>
    <xf numFmtId="3" fontId="2" fillId="6" borderId="37" xfId="0" applyNumberFormat="1" applyFont="1" applyFill="1" applyBorder="1" applyAlignment="1">
      <alignment horizontal="center" vertical="top"/>
    </xf>
    <xf numFmtId="0" fontId="14" fillId="8" borderId="59" xfId="0" applyFont="1" applyFill="1" applyBorder="1" applyAlignment="1">
      <alignment horizontal="center" vertical="top"/>
    </xf>
    <xf numFmtId="49" fontId="15" fillId="6" borderId="36" xfId="0" applyNumberFormat="1" applyFont="1" applyFill="1" applyBorder="1" applyAlignment="1">
      <alignment horizontal="center" vertical="top" wrapText="1"/>
    </xf>
    <xf numFmtId="49" fontId="15" fillId="6" borderId="33" xfId="0" applyNumberFormat="1" applyFont="1" applyFill="1" applyBorder="1" applyAlignment="1">
      <alignment horizontal="center" vertical="top" wrapText="1"/>
    </xf>
    <xf numFmtId="165" fontId="16" fillId="6" borderId="57" xfId="0" applyNumberFormat="1" applyFont="1" applyFill="1" applyBorder="1" applyAlignment="1">
      <alignment horizontal="center" vertical="center" textRotation="90" wrapText="1"/>
    </xf>
    <xf numFmtId="49" fontId="15" fillId="6" borderId="22" xfId="0" applyNumberFormat="1" applyFont="1" applyFill="1" applyBorder="1" applyAlignment="1">
      <alignment horizontal="center" vertical="top"/>
    </xf>
    <xf numFmtId="49" fontId="15" fillId="9" borderId="57" xfId="0" applyNumberFormat="1" applyFont="1" applyFill="1" applyBorder="1" applyAlignment="1">
      <alignment horizontal="center" vertical="top"/>
    </xf>
    <xf numFmtId="49" fontId="15" fillId="10" borderId="49" xfId="0" applyNumberFormat="1" applyFont="1" applyFill="1" applyBorder="1" applyAlignment="1">
      <alignment horizontal="center" vertical="top"/>
    </xf>
    <xf numFmtId="165" fontId="15" fillId="9" borderId="35" xfId="0" applyNumberFormat="1" applyFont="1" applyFill="1" applyBorder="1" applyAlignment="1">
      <alignment horizontal="center" vertical="top"/>
    </xf>
    <xf numFmtId="165" fontId="15" fillId="4" borderId="57" xfId="0" applyNumberFormat="1" applyFont="1" applyFill="1" applyBorder="1" applyAlignment="1">
      <alignment horizontal="center" vertical="top"/>
    </xf>
    <xf numFmtId="3" fontId="15" fillId="6" borderId="14" xfId="0" applyNumberFormat="1" applyFont="1" applyFill="1" applyBorder="1" applyAlignment="1">
      <alignment horizontal="center" vertical="top"/>
    </xf>
    <xf numFmtId="0" fontId="11" fillId="6" borderId="46" xfId="0" applyFont="1" applyFill="1" applyBorder="1" applyAlignment="1">
      <alignment horizontal="center" vertical="top"/>
    </xf>
    <xf numFmtId="165" fontId="11" fillId="6" borderId="46" xfId="0" applyNumberFormat="1" applyFont="1" applyFill="1" applyBorder="1" applyAlignment="1">
      <alignment horizontal="center" vertical="top"/>
    </xf>
    <xf numFmtId="165" fontId="11" fillId="6" borderId="60" xfId="0" applyNumberFormat="1" applyFont="1" applyFill="1" applyBorder="1" applyAlignment="1">
      <alignment horizontal="center" vertical="top"/>
    </xf>
    <xf numFmtId="3" fontId="11" fillId="6" borderId="21" xfId="0" applyNumberFormat="1" applyFont="1" applyFill="1" applyBorder="1" applyAlignment="1">
      <alignment horizontal="center" vertical="top"/>
    </xf>
    <xf numFmtId="0" fontId="16" fillId="6" borderId="58" xfId="0" applyFont="1" applyFill="1" applyBorder="1" applyAlignment="1">
      <alignment horizontal="center" vertical="center" textRotation="90" wrapText="1"/>
    </xf>
    <xf numFmtId="165" fontId="2" fillId="6" borderId="63" xfId="0" applyNumberFormat="1" applyFont="1" applyFill="1" applyBorder="1" applyAlignment="1">
      <alignment horizontal="left" vertical="top" wrapText="1"/>
    </xf>
    <xf numFmtId="165" fontId="9" fillId="6" borderId="32" xfId="0" applyNumberFormat="1" applyFont="1" applyFill="1" applyBorder="1" applyAlignment="1">
      <alignment horizontal="center" vertical="top"/>
    </xf>
    <xf numFmtId="49" fontId="15" fillId="9" borderId="6" xfId="0" applyNumberFormat="1" applyFont="1" applyFill="1" applyBorder="1" applyAlignment="1">
      <alignment horizontal="center" vertical="top"/>
    </xf>
    <xf numFmtId="49" fontId="15" fillId="2" borderId="12" xfId="0" applyNumberFormat="1" applyFont="1" applyFill="1" applyBorder="1" applyAlignment="1">
      <alignment horizontal="center" vertical="top"/>
    </xf>
    <xf numFmtId="0" fontId="11" fillId="6" borderId="32" xfId="0" applyFont="1" applyFill="1" applyBorder="1" applyAlignment="1">
      <alignment horizontal="center" vertical="center" textRotation="90" wrapText="1"/>
    </xf>
    <xf numFmtId="49" fontId="15" fillId="2" borderId="23" xfId="0" applyNumberFormat="1" applyFont="1" applyFill="1" applyBorder="1" applyAlignment="1">
      <alignment horizontal="center" vertical="top"/>
    </xf>
    <xf numFmtId="49" fontId="15" fillId="9" borderId="32" xfId="0" applyNumberFormat="1" applyFont="1" applyFill="1" applyBorder="1" applyAlignment="1">
      <alignment horizontal="center" vertical="top"/>
    </xf>
    <xf numFmtId="49" fontId="15" fillId="2" borderId="36" xfId="0" applyNumberFormat="1" applyFont="1" applyFill="1" applyBorder="1" applyAlignment="1">
      <alignment horizontal="center" vertical="top"/>
    </xf>
    <xf numFmtId="49" fontId="15" fillId="9" borderId="5" xfId="0" applyNumberFormat="1" applyFont="1" applyFill="1" applyBorder="1" applyAlignment="1">
      <alignment horizontal="center" vertical="top"/>
    </xf>
    <xf numFmtId="0" fontId="13" fillId="0" borderId="0" xfId="0" applyFont="1" applyAlignment="1">
      <alignment vertical="top" wrapText="1"/>
    </xf>
    <xf numFmtId="49" fontId="4" fillId="6" borderId="14" xfId="0" applyNumberFormat="1" applyFont="1" applyFill="1" applyBorder="1" applyAlignment="1">
      <alignment horizontal="center" vertical="top"/>
    </xf>
    <xf numFmtId="49" fontId="15" fillId="6" borderId="16" xfId="0" applyNumberFormat="1" applyFont="1" applyFill="1" applyBorder="1" applyAlignment="1">
      <alignment horizontal="center" vertical="top"/>
    </xf>
    <xf numFmtId="49" fontId="15" fillId="9" borderId="32" xfId="0" applyNumberFormat="1" applyFont="1" applyFill="1" applyBorder="1" applyAlignment="1">
      <alignment horizontal="center" vertical="top"/>
    </xf>
    <xf numFmtId="0" fontId="11" fillId="6" borderId="32" xfId="0" applyFont="1" applyFill="1" applyBorder="1" applyAlignment="1">
      <alignment horizontal="center" vertical="center" textRotation="90" wrapText="1"/>
    </xf>
    <xf numFmtId="0" fontId="2" fillId="6" borderId="22" xfId="0" applyFont="1" applyFill="1" applyBorder="1" applyAlignment="1">
      <alignment horizontal="left" vertical="top" wrapText="1"/>
    </xf>
    <xf numFmtId="0" fontId="2" fillId="6" borderId="31" xfId="0" applyFont="1" applyFill="1" applyBorder="1" applyAlignment="1">
      <alignment horizontal="left" vertical="top" wrapText="1"/>
    </xf>
    <xf numFmtId="49" fontId="15" fillId="6" borderId="36" xfId="0" applyNumberFormat="1" applyFont="1" applyFill="1" applyBorder="1" applyAlignment="1">
      <alignment horizontal="center" vertical="top"/>
    </xf>
    <xf numFmtId="0" fontId="11" fillId="6" borderId="3" xfId="0" applyFont="1" applyFill="1" applyBorder="1" applyAlignment="1">
      <alignment horizontal="center" vertical="top" wrapText="1"/>
    </xf>
    <xf numFmtId="0" fontId="15" fillId="6" borderId="6" xfId="0" applyFont="1" applyFill="1" applyBorder="1" applyAlignment="1">
      <alignment vertical="top" wrapText="1"/>
    </xf>
    <xf numFmtId="3" fontId="15" fillId="6" borderId="36" xfId="0" applyNumberFormat="1" applyFont="1" applyFill="1" applyBorder="1" applyAlignment="1">
      <alignment horizontal="center" vertical="top" wrapText="1"/>
    </xf>
    <xf numFmtId="3" fontId="15" fillId="6" borderId="14" xfId="0" applyNumberFormat="1" applyFont="1" applyFill="1" applyBorder="1" applyAlignment="1">
      <alignment horizontal="center" vertical="top" wrapText="1"/>
    </xf>
    <xf numFmtId="49" fontId="11" fillId="6" borderId="14" xfId="0" applyNumberFormat="1" applyFont="1" applyFill="1" applyBorder="1" applyAlignment="1">
      <alignment horizontal="center" vertical="top"/>
    </xf>
    <xf numFmtId="0" fontId="2" fillId="6" borderId="50" xfId="0" applyFont="1" applyFill="1" applyBorder="1" applyAlignment="1">
      <alignment horizontal="center" vertical="top"/>
    </xf>
    <xf numFmtId="165" fontId="11" fillId="6" borderId="4" xfId="0" applyNumberFormat="1" applyFont="1" applyFill="1" applyBorder="1" applyAlignment="1">
      <alignment horizontal="center" vertical="top"/>
    </xf>
    <xf numFmtId="3" fontId="11" fillId="3" borderId="23" xfId="0" applyNumberFormat="1" applyFont="1" applyFill="1" applyBorder="1" applyAlignment="1">
      <alignment horizontal="center" vertical="top"/>
    </xf>
    <xf numFmtId="0" fontId="2" fillId="0" borderId="28" xfId="0" applyFont="1" applyFill="1" applyBorder="1" applyAlignment="1">
      <alignment horizontal="left" vertical="top" wrapText="1"/>
    </xf>
    <xf numFmtId="0" fontId="16" fillId="6" borderId="5" xfId="0" applyFont="1" applyFill="1" applyBorder="1" applyAlignment="1">
      <alignment horizontal="center" vertical="center" textRotation="90" wrapText="1"/>
    </xf>
    <xf numFmtId="0" fontId="11" fillId="6" borderId="60" xfId="0" applyFont="1" applyFill="1" applyBorder="1" applyAlignment="1">
      <alignment horizontal="center" vertical="top"/>
    </xf>
    <xf numFmtId="3" fontId="15" fillId="6" borderId="36" xfId="0" applyNumberFormat="1" applyFont="1" applyFill="1" applyBorder="1" applyAlignment="1">
      <alignment horizontal="left" vertical="top" wrapText="1"/>
    </xf>
    <xf numFmtId="3" fontId="11" fillId="6" borderId="60" xfId="0" applyNumberFormat="1" applyFont="1" applyFill="1" applyBorder="1" applyAlignment="1">
      <alignment horizontal="center" vertical="center" textRotation="90" wrapText="1"/>
    </xf>
    <xf numFmtId="3" fontId="15" fillId="6" borderId="24" xfId="0" applyNumberFormat="1" applyFont="1" applyFill="1" applyBorder="1" applyAlignment="1">
      <alignment horizontal="center" vertical="top"/>
    </xf>
    <xf numFmtId="3" fontId="11" fillId="0" borderId="46" xfId="0" applyNumberFormat="1" applyFont="1" applyFill="1" applyBorder="1" applyAlignment="1">
      <alignment horizontal="center" vertical="top"/>
    </xf>
    <xf numFmtId="165" fontId="11" fillId="0" borderId="60" xfId="0" applyNumberFormat="1" applyFont="1" applyFill="1" applyBorder="1" applyAlignment="1">
      <alignment horizontal="center" vertical="top"/>
    </xf>
    <xf numFmtId="165" fontId="11" fillId="0" borderId="46" xfId="0" applyNumberFormat="1" applyFont="1" applyFill="1" applyBorder="1" applyAlignment="1">
      <alignment horizontal="center" vertical="top"/>
    </xf>
    <xf numFmtId="3" fontId="11" fillId="0" borderId="5" xfId="0" applyNumberFormat="1" applyFont="1" applyFill="1" applyBorder="1" applyAlignment="1">
      <alignment vertical="top" wrapText="1"/>
    </xf>
    <xf numFmtId="3" fontId="11" fillId="0" borderId="23" xfId="0" applyNumberFormat="1" applyFont="1" applyFill="1" applyBorder="1" applyAlignment="1">
      <alignment horizontal="center" vertical="top"/>
    </xf>
    <xf numFmtId="3" fontId="11" fillId="0" borderId="58" xfId="0" applyNumberFormat="1" applyFont="1" applyFill="1" applyBorder="1" applyAlignment="1">
      <alignment horizontal="center" vertical="top"/>
    </xf>
    <xf numFmtId="165" fontId="11" fillId="0" borderId="58" xfId="0" applyNumberFormat="1" applyFont="1" applyFill="1" applyBorder="1" applyAlignment="1">
      <alignment horizontal="center" vertical="top"/>
    </xf>
    <xf numFmtId="165" fontId="11" fillId="0" borderId="19" xfId="0" applyNumberFormat="1" applyFont="1" applyFill="1" applyBorder="1" applyAlignment="1">
      <alignment horizontal="center" vertical="top"/>
    </xf>
    <xf numFmtId="3" fontId="11" fillId="0" borderId="28" xfId="0" applyNumberFormat="1" applyFont="1" applyFill="1" applyBorder="1" applyAlignment="1">
      <alignment vertical="top" wrapText="1"/>
    </xf>
    <xf numFmtId="3" fontId="11" fillId="0" borderId="27" xfId="0" applyNumberFormat="1" applyFont="1" applyFill="1" applyBorder="1" applyAlignment="1">
      <alignment horizontal="center" vertical="top"/>
    </xf>
    <xf numFmtId="0" fontId="15" fillId="6" borderId="31" xfId="0" applyFont="1" applyFill="1" applyBorder="1" applyAlignment="1">
      <alignment vertical="top" wrapText="1"/>
    </xf>
    <xf numFmtId="3" fontId="15" fillId="6" borderId="38" xfId="0" applyNumberFormat="1" applyFont="1" applyFill="1" applyBorder="1" applyAlignment="1">
      <alignment horizontal="center" vertical="top" wrapText="1"/>
    </xf>
    <xf numFmtId="3" fontId="15" fillId="6" borderId="16" xfId="0" applyNumberFormat="1" applyFont="1" applyFill="1" applyBorder="1" applyAlignment="1">
      <alignment horizontal="center" vertical="top" wrapText="1"/>
    </xf>
    <xf numFmtId="0" fontId="11" fillId="6" borderId="57" xfId="0" applyFont="1" applyFill="1" applyBorder="1" applyAlignment="1">
      <alignment vertical="top" wrapText="1"/>
    </xf>
    <xf numFmtId="3" fontId="11" fillId="6" borderId="30" xfId="0" applyNumberFormat="1" applyFont="1" applyFill="1" applyBorder="1" applyAlignment="1">
      <alignment horizontal="center" vertical="top"/>
    </xf>
    <xf numFmtId="0" fontId="15" fillId="6" borderId="16" xfId="0" applyFont="1" applyFill="1" applyBorder="1" applyAlignment="1">
      <alignment vertical="top" wrapText="1"/>
    </xf>
    <xf numFmtId="49" fontId="15" fillId="6" borderId="40" xfId="0" applyNumberFormat="1" applyFont="1" applyFill="1" applyBorder="1" applyAlignment="1">
      <alignment horizontal="left" vertical="top"/>
    </xf>
    <xf numFmtId="0" fontId="15" fillId="6" borderId="24" xfId="0" applyFont="1" applyFill="1" applyBorder="1" applyAlignment="1">
      <alignment horizontal="left" vertical="top" wrapText="1"/>
    </xf>
    <xf numFmtId="0" fontId="0" fillId="6" borderId="26" xfId="0" applyFill="1" applyBorder="1" applyAlignment="1">
      <alignment horizontal="left" vertical="top" wrapText="1"/>
    </xf>
    <xf numFmtId="0" fontId="11" fillId="6" borderId="26" xfId="0" applyFont="1" applyFill="1" applyBorder="1" applyAlignment="1">
      <alignment horizontal="left" vertical="top" wrapText="1"/>
    </xf>
    <xf numFmtId="165" fontId="11" fillId="6" borderId="37" xfId="0" applyNumberFormat="1" applyFont="1" applyFill="1" applyBorder="1" applyAlignment="1">
      <alignment horizontal="left" vertical="top" wrapText="1"/>
    </xf>
    <xf numFmtId="165" fontId="15" fillId="8" borderId="58" xfId="0" applyNumberFormat="1" applyFont="1" applyFill="1" applyBorder="1" applyAlignment="1">
      <alignment horizontal="center" vertical="top"/>
    </xf>
    <xf numFmtId="0" fontId="20" fillId="6" borderId="6" xfId="0" applyFont="1" applyFill="1" applyBorder="1" applyAlignment="1">
      <alignment horizontal="left" vertical="center" wrapText="1"/>
    </xf>
    <xf numFmtId="3" fontId="9" fillId="6" borderId="12" xfId="0" applyNumberFormat="1" applyFont="1" applyFill="1" applyBorder="1" applyAlignment="1">
      <alignment horizontal="center" vertical="top"/>
    </xf>
    <xf numFmtId="3" fontId="11" fillId="6" borderId="14" xfId="0" applyNumberFormat="1" applyFont="1" applyFill="1" applyBorder="1" applyAlignment="1">
      <alignment horizontal="center" vertical="top"/>
    </xf>
    <xf numFmtId="3" fontId="11" fillId="6" borderId="17" xfId="0" applyNumberFormat="1" applyFont="1" applyFill="1" applyBorder="1" applyAlignment="1">
      <alignment horizontal="center" vertical="top" wrapText="1"/>
    </xf>
    <xf numFmtId="49" fontId="15" fillId="9" borderId="6" xfId="0" applyNumberFormat="1" applyFont="1" applyFill="1" applyBorder="1" applyAlignment="1">
      <alignment horizontal="center" vertical="top"/>
    </xf>
    <xf numFmtId="49" fontId="15" fillId="2" borderId="12" xfId="0" applyNumberFormat="1" applyFont="1" applyFill="1" applyBorder="1" applyAlignment="1">
      <alignment horizontal="center" vertical="top"/>
    </xf>
    <xf numFmtId="3" fontId="11" fillId="6" borderId="32" xfId="0" applyNumberFormat="1" applyFont="1" applyFill="1" applyBorder="1" applyAlignment="1">
      <alignment horizontal="center" vertical="center" textRotation="90" wrapText="1"/>
    </xf>
    <xf numFmtId="165" fontId="16" fillId="6" borderId="32" xfId="0" applyNumberFormat="1" applyFont="1" applyFill="1" applyBorder="1" applyAlignment="1">
      <alignment horizontal="center" vertical="center" textRotation="90" wrapText="1"/>
    </xf>
    <xf numFmtId="49" fontId="15" fillId="6" borderId="14" xfId="0" applyNumberFormat="1" applyFont="1" applyFill="1" applyBorder="1" applyAlignment="1">
      <alignment horizontal="center" vertical="top"/>
    </xf>
    <xf numFmtId="0" fontId="14" fillId="8" borderId="0" xfId="0" applyFont="1" applyFill="1" applyBorder="1" applyAlignment="1">
      <alignment horizontal="center" vertical="top"/>
    </xf>
    <xf numFmtId="165" fontId="15" fillId="8" borderId="32" xfId="0" applyNumberFormat="1" applyFont="1" applyFill="1" applyBorder="1" applyAlignment="1">
      <alignment horizontal="center" vertical="top"/>
    </xf>
    <xf numFmtId="49" fontId="15" fillId="6" borderId="49" xfId="0" applyNumberFormat="1" applyFont="1" applyFill="1" applyBorder="1" applyAlignment="1">
      <alignment horizontal="center" vertical="top" wrapText="1"/>
    </xf>
    <xf numFmtId="165" fontId="11" fillId="6" borderId="49" xfId="0" applyNumberFormat="1" applyFont="1" applyFill="1" applyBorder="1" applyAlignment="1">
      <alignment horizontal="left" vertical="top" wrapText="1"/>
    </xf>
    <xf numFmtId="3" fontId="11" fillId="6" borderId="32" xfId="0" applyNumberFormat="1" applyFont="1" applyFill="1" applyBorder="1" applyAlignment="1">
      <alignment horizontal="center" vertical="center" textRotation="90" wrapText="1"/>
    </xf>
    <xf numFmtId="3" fontId="11" fillId="6" borderId="3" xfId="0" applyNumberFormat="1" applyFont="1" applyFill="1" applyBorder="1" applyAlignment="1">
      <alignment horizontal="center" vertical="top" wrapText="1"/>
    </xf>
    <xf numFmtId="0" fontId="11" fillId="6" borderId="3" xfId="0" applyFont="1" applyFill="1" applyBorder="1" applyAlignment="1">
      <alignment horizontal="center" vertical="top"/>
    </xf>
    <xf numFmtId="0" fontId="11" fillId="6" borderId="3" xfId="0" applyFont="1" applyFill="1" applyBorder="1" applyAlignment="1">
      <alignment vertical="top"/>
    </xf>
    <xf numFmtId="0" fontId="2" fillId="6" borderId="3" xfId="0" applyFont="1" applyFill="1" applyBorder="1" applyAlignment="1">
      <alignment horizontal="center" vertical="top" wrapText="1"/>
    </xf>
    <xf numFmtId="3" fontId="11" fillId="6" borderId="3" xfId="0" applyNumberFormat="1" applyFont="1" applyFill="1" applyBorder="1" applyAlignment="1">
      <alignment horizontal="center" vertical="top" wrapText="1"/>
    </xf>
    <xf numFmtId="49" fontId="15" fillId="9" borderId="5" xfId="0" applyNumberFormat="1" applyFont="1" applyFill="1" applyBorder="1" applyAlignment="1">
      <alignment horizontal="center" vertical="top"/>
    </xf>
    <xf numFmtId="49" fontId="15" fillId="9" borderId="6" xfId="0" applyNumberFormat="1" applyFont="1" applyFill="1" applyBorder="1" applyAlignment="1">
      <alignment horizontal="center" vertical="top"/>
    </xf>
    <xf numFmtId="49" fontId="15" fillId="2" borderId="12" xfId="0" applyNumberFormat="1" applyFont="1" applyFill="1" applyBorder="1" applyAlignment="1">
      <alignment horizontal="center" vertical="top"/>
    </xf>
    <xf numFmtId="49" fontId="15" fillId="6" borderId="12" xfId="0" applyNumberFormat="1" applyFont="1" applyFill="1" applyBorder="1" applyAlignment="1">
      <alignment horizontal="center" vertical="top" wrapText="1"/>
    </xf>
    <xf numFmtId="0" fontId="11" fillId="6" borderId="28" xfId="0" applyFont="1" applyFill="1" applyBorder="1" applyAlignment="1">
      <alignment horizontal="left" vertical="top" wrapText="1"/>
    </xf>
    <xf numFmtId="49" fontId="15" fillId="2" borderId="23" xfId="0" applyNumberFormat="1" applyFont="1" applyFill="1" applyBorder="1" applyAlignment="1">
      <alignment horizontal="center" vertical="top"/>
    </xf>
    <xf numFmtId="49" fontId="15" fillId="6" borderId="14" xfId="0" applyNumberFormat="1" applyFont="1" applyFill="1" applyBorder="1" applyAlignment="1">
      <alignment horizontal="center" vertical="top"/>
    </xf>
    <xf numFmtId="49" fontId="15" fillId="6" borderId="24" xfId="0" applyNumberFormat="1" applyFont="1" applyFill="1" applyBorder="1" applyAlignment="1">
      <alignment horizontal="center" vertical="top"/>
    </xf>
    <xf numFmtId="0" fontId="11" fillId="6" borderId="6" xfId="0" applyFont="1" applyFill="1" applyBorder="1" applyAlignment="1">
      <alignment horizontal="left" vertical="top" wrapText="1"/>
    </xf>
    <xf numFmtId="49" fontId="15" fillId="6" borderId="23" xfId="0" applyNumberFormat="1" applyFont="1" applyFill="1" applyBorder="1" applyAlignment="1">
      <alignment horizontal="center" vertical="top" wrapText="1"/>
    </xf>
    <xf numFmtId="49" fontId="15" fillId="2" borderId="49" xfId="0" applyNumberFormat="1" applyFont="1" applyFill="1" applyBorder="1" applyAlignment="1">
      <alignment horizontal="center" vertical="top"/>
    </xf>
    <xf numFmtId="3" fontId="6" fillId="6" borderId="6" xfId="0" applyNumberFormat="1" applyFont="1" applyFill="1" applyBorder="1" applyAlignment="1">
      <alignment vertical="top" wrapText="1"/>
    </xf>
    <xf numFmtId="3" fontId="4" fillId="6" borderId="36" xfId="2" applyNumberFormat="1" applyFont="1" applyFill="1" applyBorder="1" applyAlignment="1">
      <alignment horizontal="center" vertical="top"/>
    </xf>
    <xf numFmtId="165" fontId="11" fillId="0" borderId="47" xfId="0" applyNumberFormat="1" applyFont="1" applyBorder="1" applyAlignment="1">
      <alignment horizontal="center" vertical="top"/>
    </xf>
    <xf numFmtId="165" fontId="11" fillId="0" borderId="4" xfId="0" applyNumberFormat="1" applyFont="1" applyBorder="1" applyAlignment="1">
      <alignment horizontal="center" vertical="top"/>
    </xf>
    <xf numFmtId="165" fontId="16" fillId="0" borderId="31" xfId="0" applyNumberFormat="1" applyFont="1" applyFill="1" applyBorder="1" applyAlignment="1">
      <alignment horizontal="center" vertical="center" textRotation="90" wrapText="1"/>
    </xf>
    <xf numFmtId="49" fontId="15" fillId="9" borderId="6" xfId="0" applyNumberFormat="1" applyFont="1" applyFill="1" applyBorder="1" applyAlignment="1">
      <alignment horizontal="center" vertical="top"/>
    </xf>
    <xf numFmtId="49" fontId="15" fillId="2" borderId="12" xfId="0" applyNumberFormat="1" applyFont="1" applyFill="1" applyBorder="1" applyAlignment="1">
      <alignment horizontal="center" vertical="top"/>
    </xf>
    <xf numFmtId="49" fontId="15" fillId="6" borderId="12" xfId="0" applyNumberFormat="1" applyFont="1" applyFill="1" applyBorder="1" applyAlignment="1">
      <alignment horizontal="center" vertical="top"/>
    </xf>
    <xf numFmtId="0" fontId="13" fillId="0" borderId="0" xfId="0" applyFont="1" applyAlignment="1">
      <alignment vertical="top" wrapText="1"/>
    </xf>
    <xf numFmtId="49" fontId="15" fillId="6" borderId="36" xfId="0" applyNumberFormat="1" applyFont="1" applyFill="1" applyBorder="1" applyAlignment="1">
      <alignment horizontal="center" vertical="top"/>
    </xf>
    <xf numFmtId="49" fontId="15" fillId="9" borderId="32" xfId="0" applyNumberFormat="1" applyFont="1" applyFill="1" applyBorder="1" applyAlignment="1">
      <alignment horizontal="center" vertical="top"/>
    </xf>
    <xf numFmtId="49" fontId="15" fillId="2" borderId="36" xfId="0" applyNumberFormat="1" applyFont="1" applyFill="1" applyBorder="1" applyAlignment="1">
      <alignment horizontal="center" vertical="top"/>
    </xf>
    <xf numFmtId="3" fontId="11" fillId="6" borderId="3" xfId="0" applyNumberFormat="1" applyFont="1" applyFill="1" applyBorder="1" applyAlignment="1">
      <alignment horizontal="center" vertical="top" wrapText="1"/>
    </xf>
    <xf numFmtId="3" fontId="11" fillId="6" borderId="67" xfId="0" applyNumberFormat="1" applyFont="1" applyFill="1" applyBorder="1" applyAlignment="1">
      <alignment horizontal="center" vertical="top"/>
    </xf>
    <xf numFmtId="49" fontId="15" fillId="6" borderId="23" xfId="0" applyNumberFormat="1" applyFont="1" applyFill="1" applyBorder="1" applyAlignment="1">
      <alignment horizontal="center" vertical="top" wrapText="1"/>
    </xf>
    <xf numFmtId="0" fontId="2" fillId="6" borderId="36" xfId="0" applyFont="1" applyFill="1" applyBorder="1" applyAlignment="1">
      <alignment horizontal="left" vertical="top" wrapText="1"/>
    </xf>
    <xf numFmtId="49" fontId="15" fillId="9" borderId="6" xfId="0" applyNumberFormat="1" applyFont="1" applyFill="1" applyBorder="1" applyAlignment="1">
      <alignment horizontal="center" vertical="top"/>
    </xf>
    <xf numFmtId="49" fontId="15" fillId="2" borderId="12" xfId="0" applyNumberFormat="1" applyFont="1" applyFill="1" applyBorder="1" applyAlignment="1">
      <alignment horizontal="center" vertical="top"/>
    </xf>
    <xf numFmtId="49" fontId="15" fillId="6" borderId="12" xfId="0" applyNumberFormat="1" applyFont="1" applyFill="1" applyBorder="1" applyAlignment="1">
      <alignment horizontal="center" vertical="top"/>
    </xf>
    <xf numFmtId="49" fontId="15" fillId="6" borderId="36" xfId="0" applyNumberFormat="1" applyFont="1" applyFill="1" applyBorder="1" applyAlignment="1">
      <alignment horizontal="center" vertical="top"/>
    </xf>
    <xf numFmtId="3" fontId="11" fillId="6" borderId="3" xfId="0" applyNumberFormat="1" applyFont="1" applyFill="1" applyBorder="1" applyAlignment="1">
      <alignment horizontal="center" vertical="top" wrapText="1"/>
    </xf>
    <xf numFmtId="0" fontId="3" fillId="0" borderId="0" xfId="0" applyFont="1" applyAlignment="1">
      <alignment horizontal="left" vertical="top" wrapText="1"/>
    </xf>
    <xf numFmtId="3" fontId="11" fillId="3" borderId="14" xfId="0" applyNumberFormat="1" applyFont="1" applyFill="1" applyBorder="1" applyAlignment="1">
      <alignment horizontal="center" vertical="top"/>
    </xf>
    <xf numFmtId="165" fontId="2" fillId="0" borderId="8" xfId="0" applyNumberFormat="1" applyFont="1" applyFill="1" applyBorder="1" applyAlignment="1">
      <alignment horizontal="left" vertical="top" wrapText="1"/>
    </xf>
    <xf numFmtId="165" fontId="11" fillId="0" borderId="28" xfId="0" applyNumberFormat="1" applyFont="1" applyFill="1" applyBorder="1" applyAlignment="1">
      <alignment horizontal="left" vertical="top" wrapText="1"/>
    </xf>
    <xf numFmtId="3" fontId="2" fillId="6" borderId="16" xfId="0" applyNumberFormat="1" applyFont="1" applyFill="1" applyBorder="1" applyAlignment="1">
      <alignment horizontal="left" vertical="top" wrapText="1"/>
    </xf>
    <xf numFmtId="3" fontId="2" fillId="6" borderId="14" xfId="0" applyNumberFormat="1" applyFont="1" applyFill="1" applyBorder="1" applyAlignment="1">
      <alignment horizontal="justify" vertical="top" wrapText="1"/>
    </xf>
    <xf numFmtId="165" fontId="2" fillId="3" borderId="6" xfId="0" applyNumberFormat="1" applyFont="1" applyFill="1" applyBorder="1" applyAlignment="1">
      <alignment vertical="top" wrapText="1"/>
    </xf>
    <xf numFmtId="0" fontId="4" fillId="6" borderId="6" xfId="0" applyFont="1" applyFill="1" applyBorder="1" applyAlignment="1">
      <alignment horizontal="center" vertical="center" wrapText="1"/>
    </xf>
    <xf numFmtId="3" fontId="4" fillId="6" borderId="36" xfId="0" applyNumberFormat="1" applyFont="1" applyFill="1" applyBorder="1" applyAlignment="1">
      <alignment horizontal="center" vertical="top"/>
    </xf>
    <xf numFmtId="0" fontId="4" fillId="6" borderId="14" xfId="0" applyFont="1" applyFill="1" applyBorder="1" applyAlignment="1">
      <alignment horizontal="center" vertical="center" wrapText="1"/>
    </xf>
    <xf numFmtId="0" fontId="2" fillId="6" borderId="32" xfId="0" applyFont="1" applyFill="1" applyBorder="1" applyAlignment="1">
      <alignment horizontal="center" vertical="top" wrapText="1"/>
    </xf>
    <xf numFmtId="0" fontId="2" fillId="6" borderId="6" xfId="0" applyFont="1" applyFill="1" applyBorder="1" applyAlignment="1">
      <alignment vertical="center" textRotation="90" wrapText="1"/>
    </xf>
    <xf numFmtId="0" fontId="5" fillId="6" borderId="6" xfId="0" applyFont="1" applyFill="1" applyBorder="1" applyAlignment="1">
      <alignment horizontal="center" vertical="center" textRotation="90" wrapText="1"/>
    </xf>
    <xf numFmtId="0" fontId="5" fillId="6" borderId="14" xfId="0" applyFont="1" applyFill="1" applyBorder="1" applyAlignment="1">
      <alignment horizontal="center" vertical="center" wrapText="1"/>
    </xf>
    <xf numFmtId="0" fontId="2" fillId="6" borderId="58" xfId="0" applyFont="1" applyFill="1" applyBorder="1" applyAlignment="1">
      <alignment horizontal="center" vertical="top" wrapText="1"/>
    </xf>
    <xf numFmtId="165" fontId="2" fillId="6" borderId="16" xfId="0" applyNumberFormat="1" applyFont="1" applyFill="1" applyBorder="1" applyAlignment="1">
      <alignment horizontal="left" vertical="top" wrapText="1"/>
    </xf>
    <xf numFmtId="49" fontId="15" fillId="6" borderId="14" xfId="0" applyNumberFormat="1" applyFont="1" applyFill="1" applyBorder="1" applyAlignment="1">
      <alignment horizontal="center" vertical="top"/>
    </xf>
    <xf numFmtId="165" fontId="2" fillId="6" borderId="36" xfId="0" applyNumberFormat="1" applyFont="1" applyFill="1" applyBorder="1" applyAlignment="1">
      <alignment horizontal="left" vertical="top" wrapText="1"/>
    </xf>
    <xf numFmtId="165" fontId="2" fillId="6" borderId="6" xfId="0" applyNumberFormat="1" applyFont="1" applyFill="1" applyBorder="1" applyAlignment="1">
      <alignment horizontal="left" vertical="top" wrapText="1"/>
    </xf>
    <xf numFmtId="49" fontId="15" fillId="9" borderId="6" xfId="0" applyNumberFormat="1" applyFont="1" applyFill="1" applyBorder="1" applyAlignment="1">
      <alignment horizontal="center" vertical="top"/>
    </xf>
    <xf numFmtId="49" fontId="15" fillId="2" borderId="12" xfId="0" applyNumberFormat="1" applyFont="1" applyFill="1" applyBorder="1" applyAlignment="1">
      <alignment horizontal="center" vertical="top"/>
    </xf>
    <xf numFmtId="0" fontId="2" fillId="6" borderId="65" xfId="0" applyFont="1" applyFill="1" applyBorder="1" applyAlignment="1">
      <alignment horizontal="left" vertical="top" wrapText="1"/>
    </xf>
    <xf numFmtId="0" fontId="2" fillId="6" borderId="63" xfId="0" applyFont="1" applyFill="1" applyBorder="1" applyAlignment="1">
      <alignment horizontal="left" vertical="top" wrapText="1"/>
    </xf>
    <xf numFmtId="3" fontId="11" fillId="6" borderId="13" xfId="0" applyNumberFormat="1" applyFont="1" applyFill="1" applyBorder="1" applyAlignment="1">
      <alignment horizontal="center" vertical="top"/>
    </xf>
    <xf numFmtId="3" fontId="11" fillId="6" borderId="0" xfId="0" applyNumberFormat="1" applyFont="1" applyFill="1" applyBorder="1" applyAlignment="1">
      <alignment horizontal="center" vertical="top"/>
    </xf>
    <xf numFmtId="3" fontId="11" fillId="6" borderId="59" xfId="0" applyNumberFormat="1" applyFont="1" applyFill="1" applyBorder="1" applyAlignment="1">
      <alignment horizontal="center" vertical="top"/>
    </xf>
    <xf numFmtId="3" fontId="11" fillId="3" borderId="0" xfId="0" applyNumberFormat="1" applyFont="1" applyFill="1" applyBorder="1" applyAlignment="1">
      <alignment horizontal="center" vertical="top"/>
    </xf>
    <xf numFmtId="3" fontId="15" fillId="3" borderId="66" xfId="0" applyNumberFormat="1" applyFont="1" applyFill="1" applyBorder="1" applyAlignment="1">
      <alignment horizontal="center" vertical="top" wrapText="1"/>
    </xf>
    <xf numFmtId="3" fontId="11" fillId="6" borderId="51" xfId="0" applyNumberFormat="1" applyFont="1" applyFill="1" applyBorder="1" applyAlignment="1">
      <alignment horizontal="center" vertical="top"/>
    </xf>
    <xf numFmtId="3" fontId="20" fillId="6" borderId="59" xfId="0" applyNumberFormat="1" applyFont="1" applyFill="1" applyBorder="1" applyAlignment="1">
      <alignment horizontal="center" vertical="top"/>
    </xf>
    <xf numFmtId="3" fontId="11" fillId="6" borderId="53" xfId="0" applyNumberFormat="1" applyFont="1" applyFill="1" applyBorder="1" applyAlignment="1">
      <alignment horizontal="center" vertical="top"/>
    </xf>
    <xf numFmtId="3" fontId="11" fillId="6" borderId="54" xfId="0" applyNumberFormat="1" applyFont="1" applyFill="1" applyBorder="1" applyAlignment="1">
      <alignment horizontal="center" vertical="top"/>
    </xf>
    <xf numFmtId="3" fontId="11" fillId="3" borderId="16" xfId="0" applyNumberFormat="1" applyFont="1" applyFill="1" applyBorder="1" applyAlignment="1">
      <alignment horizontal="center" vertical="top"/>
    </xf>
    <xf numFmtId="3" fontId="11" fillId="3" borderId="59" xfId="0" applyNumberFormat="1" applyFont="1" applyFill="1" applyBorder="1" applyAlignment="1">
      <alignment horizontal="center" vertical="top"/>
    </xf>
    <xf numFmtId="3" fontId="11" fillId="3" borderId="26" xfId="0" applyNumberFormat="1" applyFont="1" applyFill="1" applyBorder="1" applyAlignment="1">
      <alignment horizontal="center" vertical="top"/>
    </xf>
    <xf numFmtId="3" fontId="20" fillId="6" borderId="16" xfId="0" applyNumberFormat="1" applyFont="1" applyFill="1" applyBorder="1" applyAlignment="1">
      <alignment horizontal="center" vertical="top"/>
    </xf>
    <xf numFmtId="3" fontId="20" fillId="6" borderId="26" xfId="0" applyNumberFormat="1" applyFont="1" applyFill="1" applyBorder="1" applyAlignment="1">
      <alignment horizontal="center" vertical="top"/>
    </xf>
    <xf numFmtId="3" fontId="11" fillId="6" borderId="10" xfId="0" applyNumberFormat="1" applyFont="1" applyFill="1" applyBorder="1" applyAlignment="1">
      <alignment horizontal="center" vertical="top"/>
    </xf>
    <xf numFmtId="49" fontId="15" fillId="9" borderId="6" xfId="0" applyNumberFormat="1" applyFont="1" applyFill="1" applyBorder="1" applyAlignment="1">
      <alignment horizontal="center" vertical="top"/>
    </xf>
    <xf numFmtId="49" fontId="15" fillId="6" borderId="14" xfId="0" applyNumberFormat="1" applyFont="1" applyFill="1" applyBorder="1" applyAlignment="1">
      <alignment horizontal="center" vertical="top"/>
    </xf>
    <xf numFmtId="3" fontId="11" fillId="6" borderId="25" xfId="0" applyNumberFormat="1" applyFont="1" applyFill="1" applyBorder="1" applyAlignment="1">
      <alignment horizontal="center" vertical="top"/>
    </xf>
    <xf numFmtId="3" fontId="11" fillId="0" borderId="66" xfId="0" applyNumberFormat="1" applyFont="1" applyFill="1" applyBorder="1" applyAlignment="1">
      <alignment horizontal="center" vertical="top"/>
    </xf>
    <xf numFmtId="3" fontId="11" fillId="0" borderId="59" xfId="0" applyNumberFormat="1" applyFont="1" applyFill="1" applyBorder="1" applyAlignment="1">
      <alignment horizontal="center" vertical="top"/>
    </xf>
    <xf numFmtId="3" fontId="2" fillId="6" borderId="59" xfId="0" applyNumberFormat="1" applyFont="1" applyFill="1" applyBorder="1" applyAlignment="1">
      <alignment horizontal="center" vertical="top"/>
    </xf>
    <xf numFmtId="3" fontId="11" fillId="3" borderId="66" xfId="0" applyNumberFormat="1" applyFont="1" applyFill="1" applyBorder="1" applyAlignment="1">
      <alignment horizontal="center" vertical="top"/>
    </xf>
    <xf numFmtId="3" fontId="11" fillId="6" borderId="38" xfId="0" applyNumberFormat="1" applyFont="1" applyFill="1" applyBorder="1" applyAlignment="1">
      <alignment horizontal="center" vertical="top"/>
    </xf>
    <xf numFmtId="165" fontId="2" fillId="0" borderId="0" xfId="0" applyNumberFormat="1" applyFont="1" applyBorder="1" applyAlignment="1">
      <alignment vertical="top"/>
    </xf>
    <xf numFmtId="0" fontId="2" fillId="0" borderId="25" xfId="0" applyFont="1" applyBorder="1" applyAlignment="1">
      <alignment vertical="top"/>
    </xf>
    <xf numFmtId="0" fontId="2" fillId="0" borderId="25" xfId="0" applyFont="1" applyBorder="1" applyAlignment="1">
      <alignment vertical="center"/>
    </xf>
    <xf numFmtId="0" fontId="4" fillId="0" borderId="25" xfId="0" applyNumberFormat="1" applyFont="1" applyBorder="1" applyAlignment="1">
      <alignment vertical="top"/>
    </xf>
    <xf numFmtId="0" fontId="2" fillId="0" borderId="25" xfId="0" applyFont="1" applyBorder="1" applyAlignment="1">
      <alignment horizontal="center" vertical="top"/>
    </xf>
    <xf numFmtId="3" fontId="2" fillId="6" borderId="53" xfId="0" applyNumberFormat="1" applyFont="1" applyFill="1" applyBorder="1" applyAlignment="1">
      <alignment horizontal="center" vertical="top"/>
    </xf>
    <xf numFmtId="3" fontId="11" fillId="3" borderId="24" xfId="0" applyNumberFormat="1" applyFont="1" applyFill="1" applyBorder="1" applyAlignment="1">
      <alignment horizontal="center" vertical="top"/>
    </xf>
    <xf numFmtId="3" fontId="11" fillId="6" borderId="22" xfId="0" applyNumberFormat="1" applyFont="1" applyFill="1" applyBorder="1" applyAlignment="1">
      <alignment horizontal="center" vertical="top"/>
    </xf>
    <xf numFmtId="0" fontId="30" fillId="0" borderId="0" xfId="0" applyFont="1" applyAlignment="1">
      <alignment horizontal="center"/>
    </xf>
    <xf numFmtId="0" fontId="3" fillId="0" borderId="0" xfId="0" applyFont="1" applyAlignment="1">
      <alignment horizontal="center" vertical="top"/>
    </xf>
    <xf numFmtId="0" fontId="30" fillId="0" borderId="0" xfId="0" applyFont="1" applyAlignment="1">
      <alignment horizontal="left" vertical="top"/>
    </xf>
    <xf numFmtId="0" fontId="3" fillId="0" borderId="0" xfId="0" applyFont="1" applyAlignment="1">
      <alignment horizontal="left" vertical="top"/>
    </xf>
    <xf numFmtId="0" fontId="0" fillId="0" borderId="0" xfId="0" applyAlignment="1">
      <alignment vertical="top" wrapText="1"/>
    </xf>
    <xf numFmtId="0" fontId="3" fillId="0" borderId="0" xfId="0" applyFont="1" applyAlignment="1">
      <alignment horizontal="center" vertical="top" wrapText="1"/>
    </xf>
    <xf numFmtId="0" fontId="3" fillId="0" borderId="0" xfId="0" applyFont="1" applyAlignment="1">
      <alignment horizontal="center"/>
    </xf>
    <xf numFmtId="0" fontId="3" fillId="0" borderId="0" xfId="0" applyFont="1" applyAlignment="1">
      <alignment horizontal="right" vertical="top"/>
    </xf>
    <xf numFmtId="0" fontId="31" fillId="0" borderId="0" xfId="0" applyFont="1" applyAlignment="1">
      <alignment horizontal="center"/>
    </xf>
    <xf numFmtId="0" fontId="24" fillId="0" borderId="0" xfId="0" applyFont="1" applyBorder="1" applyAlignment="1">
      <alignment horizontal="left" vertical="top"/>
    </xf>
    <xf numFmtId="0" fontId="24" fillId="0" borderId="0" xfId="0" applyFont="1" applyAlignment="1">
      <alignment horizontal="left" vertical="center"/>
    </xf>
    <xf numFmtId="165" fontId="11" fillId="6" borderId="43" xfId="0" applyNumberFormat="1" applyFont="1" applyFill="1" applyBorder="1" applyAlignment="1">
      <alignment horizontal="center" vertical="top"/>
    </xf>
    <xf numFmtId="165" fontId="11" fillId="6" borderId="42" xfId="0" applyNumberFormat="1" applyFont="1" applyFill="1" applyBorder="1" applyAlignment="1">
      <alignment horizontal="center" vertical="top"/>
    </xf>
    <xf numFmtId="165" fontId="11" fillId="6" borderId="41" xfId="0" applyNumberFormat="1" applyFont="1" applyFill="1" applyBorder="1" applyAlignment="1">
      <alignment horizontal="center" vertical="top" wrapText="1"/>
    </xf>
    <xf numFmtId="165" fontId="11" fillId="6" borderId="59" xfId="0" applyNumberFormat="1" applyFont="1" applyFill="1" applyBorder="1" applyAlignment="1">
      <alignment horizontal="center" vertical="top" wrapText="1"/>
    </xf>
    <xf numFmtId="165" fontId="15" fillId="8" borderId="25" xfId="0" applyNumberFormat="1" applyFont="1" applyFill="1" applyBorder="1" applyAlignment="1">
      <alignment horizontal="center" vertical="top"/>
    </xf>
    <xf numFmtId="49" fontId="2" fillId="6" borderId="74"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3" fontId="11" fillId="6" borderId="49" xfId="0" applyNumberFormat="1" applyFont="1" applyFill="1" applyBorder="1" applyAlignment="1">
      <alignment horizontal="center" vertical="top"/>
    </xf>
    <xf numFmtId="0" fontId="3" fillId="0" borderId="0" xfId="0" applyFont="1" applyAlignment="1">
      <alignment horizontal="left" vertical="top"/>
    </xf>
    <xf numFmtId="1" fontId="2" fillId="6" borderId="27" xfId="0" applyNumberFormat="1" applyFont="1" applyFill="1" applyBorder="1" applyAlignment="1">
      <alignment horizontal="center" vertical="center"/>
    </xf>
    <xf numFmtId="49" fontId="4" fillId="9" borderId="6" xfId="0" applyNumberFormat="1" applyFont="1" applyFill="1" applyBorder="1" applyAlignment="1">
      <alignment horizontal="center" vertical="top"/>
    </xf>
    <xf numFmtId="0" fontId="4" fillId="9" borderId="36" xfId="0" applyFont="1" applyFill="1" applyBorder="1" applyAlignment="1">
      <alignment horizontal="left" vertical="top"/>
    </xf>
    <xf numFmtId="0" fontId="0" fillId="9" borderId="0" xfId="0" applyFill="1" applyBorder="1" applyAlignment="1">
      <alignment horizontal="left" vertical="top"/>
    </xf>
    <xf numFmtId="0" fontId="2" fillId="9" borderId="1" xfId="0" applyFont="1" applyFill="1" applyBorder="1" applyAlignment="1">
      <alignment vertical="top" wrapText="1"/>
    </xf>
    <xf numFmtId="0" fontId="2" fillId="9" borderId="1" xfId="0" applyFont="1" applyFill="1" applyBorder="1" applyAlignment="1">
      <alignment horizontal="center" vertical="top" wrapText="1"/>
    </xf>
    <xf numFmtId="0" fontId="2" fillId="9" borderId="1" xfId="0" applyFont="1" applyFill="1" applyBorder="1" applyAlignment="1">
      <alignment vertical="center" wrapText="1"/>
    </xf>
    <xf numFmtId="49" fontId="2" fillId="9" borderId="1" xfId="0" applyNumberFormat="1" applyFont="1" applyFill="1" applyBorder="1" applyAlignment="1">
      <alignment horizontal="center" vertical="center"/>
    </xf>
    <xf numFmtId="0" fontId="2" fillId="9" borderId="33" xfId="0" applyFont="1" applyFill="1" applyBorder="1" applyAlignment="1">
      <alignment horizontal="left" vertical="top" wrapText="1"/>
    </xf>
    <xf numFmtId="0" fontId="2" fillId="9" borderId="42" xfId="0" applyFont="1" applyFill="1" applyBorder="1" applyAlignment="1">
      <alignment horizontal="left" vertical="top" wrapText="1"/>
    </xf>
    <xf numFmtId="49" fontId="2" fillId="9" borderId="1" xfId="0" applyNumberFormat="1" applyFont="1" applyFill="1" applyBorder="1" applyAlignment="1">
      <alignment horizontal="center" vertical="top"/>
    </xf>
    <xf numFmtId="0" fontId="2" fillId="9" borderId="1" xfId="0" applyFont="1" applyFill="1" applyBorder="1" applyAlignment="1">
      <alignment horizontal="center" vertical="top"/>
    </xf>
    <xf numFmtId="3" fontId="2" fillId="6" borderId="28" xfId="0" applyNumberFormat="1" applyFont="1" applyFill="1" applyBorder="1" applyAlignment="1">
      <alignment vertical="top" wrapText="1"/>
    </xf>
    <xf numFmtId="0" fontId="2" fillId="6" borderId="58" xfId="0" applyFont="1" applyFill="1" applyBorder="1" applyAlignment="1">
      <alignment horizontal="center" vertical="top"/>
    </xf>
    <xf numFmtId="165" fontId="2" fillId="6" borderId="19" xfId="0" applyNumberFormat="1" applyFont="1" applyFill="1" applyBorder="1" applyAlignment="1">
      <alignment horizontal="center" vertical="center"/>
    </xf>
    <xf numFmtId="3" fontId="2" fillId="6" borderId="18" xfId="0" applyNumberFormat="1" applyFont="1" applyFill="1" applyBorder="1" applyAlignment="1">
      <alignment horizontal="center" vertical="top" wrapText="1"/>
    </xf>
    <xf numFmtId="165" fontId="2" fillId="6" borderId="48" xfId="0" applyNumberFormat="1" applyFont="1" applyFill="1" applyBorder="1" applyAlignment="1">
      <alignment horizontal="center" vertical="top"/>
    </xf>
    <xf numFmtId="165" fontId="2" fillId="6" borderId="18" xfId="0" applyNumberFormat="1" applyFont="1" applyFill="1" applyBorder="1" applyAlignment="1">
      <alignment horizontal="center" vertical="top"/>
    </xf>
    <xf numFmtId="3" fontId="2" fillId="6" borderId="17" xfId="0" applyNumberFormat="1" applyFont="1" applyFill="1" applyBorder="1" applyAlignment="1">
      <alignment horizontal="center" vertical="top" wrapText="1"/>
    </xf>
    <xf numFmtId="165" fontId="2" fillId="6" borderId="50" xfId="0" applyNumberFormat="1" applyFont="1" applyFill="1" applyBorder="1" applyAlignment="1">
      <alignment horizontal="center" vertical="top"/>
    </xf>
    <xf numFmtId="165" fontId="2" fillId="6" borderId="17" xfId="0" applyNumberFormat="1" applyFont="1" applyFill="1" applyBorder="1" applyAlignment="1">
      <alignment horizontal="center" vertical="center"/>
    </xf>
    <xf numFmtId="0" fontId="2" fillId="6" borderId="50" xfId="0" applyFont="1" applyFill="1" applyBorder="1" applyAlignment="1">
      <alignment horizontal="center" vertical="top" wrapText="1"/>
    </xf>
    <xf numFmtId="165" fontId="2" fillId="6" borderId="32" xfId="0" applyNumberFormat="1" applyFont="1" applyFill="1" applyBorder="1" applyAlignment="1">
      <alignment vertical="top" wrapText="1"/>
    </xf>
    <xf numFmtId="0" fontId="2" fillId="6" borderId="18" xfId="0" applyFont="1" applyFill="1" applyBorder="1" applyAlignment="1">
      <alignment horizontal="center" vertical="top" wrapText="1"/>
    </xf>
    <xf numFmtId="0" fontId="2" fillId="6" borderId="19" xfId="0" applyFont="1" applyFill="1" applyBorder="1" applyAlignment="1">
      <alignment horizontal="center" vertical="top"/>
    </xf>
    <xf numFmtId="3" fontId="11" fillId="6" borderId="31" xfId="0" applyNumberFormat="1" applyFont="1" applyFill="1" applyBorder="1" applyAlignment="1">
      <alignment vertical="top" wrapText="1"/>
    </xf>
    <xf numFmtId="0" fontId="11" fillId="6" borderId="28" xfId="0" applyFont="1" applyFill="1" applyBorder="1" applyAlignment="1">
      <alignment horizontal="left" vertical="top" wrapText="1"/>
    </xf>
    <xf numFmtId="0" fontId="11" fillId="6" borderId="31" xfId="0" applyFont="1" applyFill="1" applyBorder="1" applyAlignment="1">
      <alignment horizontal="left" vertical="top" wrapText="1"/>
    </xf>
    <xf numFmtId="165" fontId="2" fillId="6" borderId="61" xfId="0" applyNumberFormat="1" applyFont="1" applyFill="1" applyBorder="1" applyAlignment="1">
      <alignment horizontal="left" vertical="top" wrapText="1"/>
    </xf>
    <xf numFmtId="165" fontId="2" fillId="6" borderId="65" xfId="0" applyNumberFormat="1" applyFont="1" applyFill="1" applyBorder="1" applyAlignment="1">
      <alignment horizontal="left" vertical="top" wrapText="1"/>
    </xf>
    <xf numFmtId="165" fontId="2" fillId="6" borderId="28" xfId="0" applyNumberFormat="1" applyFont="1" applyFill="1" applyBorder="1" applyAlignment="1">
      <alignment horizontal="left" vertical="top" wrapText="1"/>
    </xf>
    <xf numFmtId="165" fontId="11" fillId="0" borderId="42" xfId="0" applyNumberFormat="1" applyFont="1" applyBorder="1" applyAlignment="1">
      <alignment horizontal="center" vertical="top"/>
    </xf>
    <xf numFmtId="0" fontId="2" fillId="0" borderId="6" xfId="0" applyFont="1" applyBorder="1" applyAlignment="1">
      <alignment vertical="top" wrapText="1"/>
    </xf>
    <xf numFmtId="1" fontId="2" fillId="0" borderId="65" xfId="0" applyNumberFormat="1" applyFont="1" applyFill="1" applyBorder="1" applyAlignment="1">
      <alignment horizontal="center" vertical="top" wrapText="1"/>
    </xf>
    <xf numFmtId="49" fontId="15" fillId="6" borderId="14" xfId="0" applyNumberFormat="1" applyFont="1" applyFill="1" applyBorder="1" applyAlignment="1">
      <alignment horizontal="center" vertical="top"/>
    </xf>
    <xf numFmtId="49" fontId="15" fillId="9" borderId="32" xfId="0" applyNumberFormat="1" applyFont="1" applyFill="1" applyBorder="1" applyAlignment="1">
      <alignment horizontal="center" vertical="top"/>
    </xf>
    <xf numFmtId="49" fontId="15" fillId="2" borderId="36" xfId="0" applyNumberFormat="1" applyFont="1" applyFill="1" applyBorder="1" applyAlignment="1">
      <alignment horizontal="center" vertical="top"/>
    </xf>
    <xf numFmtId="0" fontId="11" fillId="0" borderId="0" xfId="0" applyNumberFormat="1" applyFont="1" applyFill="1" applyBorder="1" applyAlignment="1">
      <alignment horizontal="left" vertical="top" wrapText="1"/>
    </xf>
    <xf numFmtId="1" fontId="2" fillId="6" borderId="15" xfId="0" applyNumberFormat="1" applyFont="1" applyFill="1" applyBorder="1" applyAlignment="1">
      <alignment horizontal="center" vertical="top"/>
    </xf>
    <xf numFmtId="1" fontId="2" fillId="6" borderId="38" xfId="0" applyNumberFormat="1" applyFont="1" applyFill="1" applyBorder="1" applyAlignment="1">
      <alignment horizontal="center" vertical="top"/>
    </xf>
    <xf numFmtId="0" fontId="2" fillId="0" borderId="66" xfId="0" applyFont="1" applyBorder="1" applyAlignment="1">
      <alignment horizontal="center" vertical="center" textRotation="90" shrinkToFit="1"/>
    </xf>
    <xf numFmtId="0" fontId="0" fillId="0" borderId="0" xfId="0" applyBorder="1" applyAlignment="1">
      <alignment horizontal="left" vertical="top" wrapText="1"/>
    </xf>
    <xf numFmtId="165" fontId="11" fillId="0" borderId="32" xfId="0" applyNumberFormat="1" applyFont="1" applyBorder="1" applyAlignment="1">
      <alignment horizontal="center" vertical="top"/>
    </xf>
    <xf numFmtId="1" fontId="2" fillId="3" borderId="15" xfId="0" applyNumberFormat="1" applyFont="1" applyFill="1" applyBorder="1" applyAlignment="1">
      <alignment horizontal="left" vertical="top" wrapText="1"/>
    </xf>
    <xf numFmtId="0" fontId="2" fillId="6" borderId="48" xfId="0" applyFont="1" applyFill="1" applyBorder="1" applyAlignment="1">
      <alignment horizontal="center" vertical="top" wrapText="1"/>
    </xf>
    <xf numFmtId="49" fontId="15" fillId="6" borderId="12" xfId="0" applyNumberFormat="1" applyFont="1" applyFill="1" applyBorder="1" applyAlignment="1">
      <alignment horizontal="center" vertical="top"/>
    </xf>
    <xf numFmtId="49" fontId="15" fillId="6" borderId="23" xfId="0" applyNumberFormat="1" applyFont="1" applyFill="1" applyBorder="1" applyAlignment="1">
      <alignment horizontal="center" vertical="top"/>
    </xf>
    <xf numFmtId="49" fontId="15" fillId="2" borderId="12" xfId="0" applyNumberFormat="1" applyFont="1" applyFill="1" applyBorder="1" applyAlignment="1">
      <alignment horizontal="center" vertical="top"/>
    </xf>
    <xf numFmtId="1" fontId="2" fillId="11" borderId="38" xfId="0" applyNumberFormat="1" applyFont="1" applyFill="1" applyBorder="1" applyAlignment="1">
      <alignment horizontal="center" vertical="top" wrapText="1"/>
    </xf>
    <xf numFmtId="1" fontId="2" fillId="11" borderId="36" xfId="0" applyNumberFormat="1" applyFont="1" applyFill="1" applyBorder="1" applyAlignment="1">
      <alignment horizontal="center" vertical="top" wrapText="1"/>
    </xf>
    <xf numFmtId="1" fontId="2" fillId="11" borderId="51" xfId="0" applyNumberFormat="1" applyFont="1" applyFill="1" applyBorder="1" applyAlignment="1">
      <alignment horizontal="center" vertical="top"/>
    </xf>
    <xf numFmtId="1" fontId="2" fillId="11" borderId="15" xfId="0" applyNumberFormat="1" applyFont="1" applyFill="1" applyBorder="1" applyAlignment="1">
      <alignment horizontal="center" vertical="top"/>
    </xf>
    <xf numFmtId="1" fontId="2" fillId="11" borderId="59" xfId="0" applyNumberFormat="1" applyFont="1" applyFill="1" applyBorder="1" applyAlignment="1">
      <alignment horizontal="center" vertical="top"/>
    </xf>
    <xf numFmtId="1" fontId="2" fillId="11" borderId="27" xfId="0" applyNumberFormat="1" applyFont="1" applyFill="1" applyBorder="1" applyAlignment="1">
      <alignment horizontal="center" vertical="top"/>
    </xf>
    <xf numFmtId="165" fontId="2" fillId="11" borderId="50" xfId="0" applyNumberFormat="1" applyFont="1" applyFill="1" applyBorder="1" applyAlignment="1">
      <alignment vertical="top" wrapText="1"/>
    </xf>
    <xf numFmtId="1" fontId="2" fillId="11" borderId="15" xfId="0" applyNumberFormat="1" applyFont="1" applyFill="1" applyBorder="1" applyAlignment="1">
      <alignment horizontal="center" vertical="top" wrapText="1"/>
    </xf>
    <xf numFmtId="1" fontId="2" fillId="11" borderId="51" xfId="0" applyNumberFormat="1" applyFont="1" applyFill="1" applyBorder="1" applyAlignment="1">
      <alignment horizontal="center" vertical="top" wrapText="1"/>
    </xf>
    <xf numFmtId="165" fontId="2" fillId="11" borderId="28" xfId="0" applyNumberFormat="1" applyFont="1" applyFill="1" applyBorder="1" applyAlignment="1">
      <alignment vertical="top" wrapText="1"/>
    </xf>
    <xf numFmtId="1" fontId="2" fillId="11" borderId="27" xfId="0" applyNumberFormat="1" applyFont="1" applyFill="1" applyBorder="1" applyAlignment="1">
      <alignment horizontal="center" vertical="top" wrapText="1"/>
    </xf>
    <xf numFmtId="1" fontId="2" fillId="11" borderId="0" xfId="0" applyNumberFormat="1" applyFont="1" applyFill="1" applyBorder="1" applyAlignment="1">
      <alignment horizontal="center" vertical="top" wrapText="1"/>
    </xf>
    <xf numFmtId="1" fontId="2" fillId="11" borderId="12" xfId="0" applyNumberFormat="1" applyFont="1" applyFill="1" applyBorder="1" applyAlignment="1">
      <alignment horizontal="center" vertical="top" wrapText="1"/>
    </xf>
    <xf numFmtId="3" fontId="2" fillId="11" borderId="31" xfId="0" applyNumberFormat="1" applyFont="1" applyFill="1" applyBorder="1" applyAlignment="1">
      <alignment vertical="top" wrapText="1"/>
    </xf>
    <xf numFmtId="3" fontId="2" fillId="11" borderId="15" xfId="0" applyNumberFormat="1" applyFont="1" applyFill="1" applyBorder="1" applyAlignment="1">
      <alignment horizontal="center" vertical="top"/>
    </xf>
    <xf numFmtId="3" fontId="2" fillId="11" borderId="51" xfId="0" applyNumberFormat="1" applyFont="1" applyFill="1" applyBorder="1" applyAlignment="1">
      <alignment horizontal="center" vertical="top"/>
    </xf>
    <xf numFmtId="3" fontId="2" fillId="11" borderId="28" xfId="0" applyNumberFormat="1" applyFont="1" applyFill="1" applyBorder="1" applyAlignment="1">
      <alignment vertical="top" wrapText="1"/>
    </xf>
    <xf numFmtId="3" fontId="2" fillId="11" borderId="12" xfId="0" applyNumberFormat="1" applyFont="1" applyFill="1" applyBorder="1" applyAlignment="1">
      <alignment horizontal="center" vertical="top"/>
    </xf>
    <xf numFmtId="3" fontId="2" fillId="11" borderId="0" xfId="0" applyNumberFormat="1" applyFont="1" applyFill="1" applyBorder="1" applyAlignment="1">
      <alignment horizontal="center" vertical="top"/>
    </xf>
    <xf numFmtId="165" fontId="2" fillId="6" borderId="6" xfId="0" applyNumberFormat="1" applyFont="1" applyFill="1" applyBorder="1" applyAlignment="1">
      <alignment vertical="top" wrapText="1"/>
    </xf>
    <xf numFmtId="1" fontId="2" fillId="6" borderId="12" xfId="0" applyNumberFormat="1" applyFont="1" applyFill="1" applyBorder="1" applyAlignment="1">
      <alignment horizontal="center" vertical="top" wrapText="1"/>
    </xf>
    <xf numFmtId="1" fontId="2" fillId="6" borderId="0" xfId="0" applyNumberFormat="1" applyFont="1" applyFill="1" applyBorder="1" applyAlignment="1">
      <alignment horizontal="center" vertical="top" wrapText="1"/>
    </xf>
    <xf numFmtId="49" fontId="11" fillId="6" borderId="12" xfId="0" applyNumberFormat="1" applyFont="1" applyFill="1" applyBorder="1" applyAlignment="1">
      <alignment horizontal="center" vertical="top"/>
    </xf>
    <xf numFmtId="49" fontId="11" fillId="6" borderId="27" xfId="0" applyNumberFormat="1" applyFont="1" applyFill="1" applyBorder="1" applyAlignment="1">
      <alignment horizontal="center" vertical="top"/>
    </xf>
    <xf numFmtId="49" fontId="11" fillId="6" borderId="15" xfId="0" applyNumberFormat="1" applyFont="1" applyFill="1" applyBorder="1" applyAlignment="1">
      <alignment horizontal="center" vertical="top"/>
    </xf>
    <xf numFmtId="49" fontId="11" fillId="6" borderId="1" xfId="0" applyNumberFormat="1" applyFont="1" applyFill="1" applyBorder="1" applyAlignment="1">
      <alignment horizontal="center" vertical="top"/>
    </xf>
    <xf numFmtId="49" fontId="11" fillId="6" borderId="33" xfId="0" applyNumberFormat="1" applyFont="1" applyFill="1" applyBorder="1" applyAlignment="1">
      <alignment horizontal="center" vertical="top" wrapText="1"/>
    </xf>
    <xf numFmtId="0" fontId="11" fillId="6" borderId="13" xfId="0" applyFont="1" applyFill="1" applyBorder="1" applyAlignment="1">
      <alignment vertical="top" wrapText="1"/>
    </xf>
    <xf numFmtId="0" fontId="2" fillId="6" borderId="11" xfId="0" applyFont="1" applyFill="1" applyBorder="1" applyAlignment="1">
      <alignment horizontal="left" vertical="top" wrapText="1"/>
    </xf>
    <xf numFmtId="3" fontId="11" fillId="6" borderId="52" xfId="0" applyNumberFormat="1" applyFont="1" applyFill="1" applyBorder="1" applyAlignment="1">
      <alignment horizontal="center" vertical="top"/>
    </xf>
    <xf numFmtId="165" fontId="11" fillId="11" borderId="36" xfId="0" applyNumberFormat="1" applyFont="1" applyFill="1" applyBorder="1" applyAlignment="1">
      <alignment horizontal="left" vertical="top" wrapText="1"/>
    </xf>
    <xf numFmtId="165" fontId="11" fillId="11" borderId="5" xfId="0" applyNumberFormat="1" applyFont="1" applyFill="1" applyBorder="1" applyAlignment="1">
      <alignment vertical="top" wrapText="1"/>
    </xf>
    <xf numFmtId="3" fontId="11" fillId="11" borderId="40" xfId="0" applyNumberFormat="1" applyFont="1" applyFill="1" applyBorder="1" applyAlignment="1">
      <alignment horizontal="center" vertical="top"/>
    </xf>
    <xf numFmtId="3" fontId="11" fillId="11" borderId="23" xfId="0" applyNumberFormat="1" applyFont="1" applyFill="1" applyBorder="1" applyAlignment="1">
      <alignment horizontal="center" vertical="top"/>
    </xf>
    <xf numFmtId="165" fontId="11" fillId="11" borderId="32" xfId="0" applyNumberFormat="1" applyFont="1" applyFill="1" applyBorder="1" applyAlignment="1">
      <alignment vertical="top" wrapText="1"/>
    </xf>
    <xf numFmtId="3" fontId="11" fillId="11" borderId="36" xfId="0" applyNumberFormat="1" applyFont="1" applyFill="1" applyBorder="1" applyAlignment="1">
      <alignment horizontal="center" vertical="top"/>
    </xf>
    <xf numFmtId="3" fontId="11" fillId="11" borderId="12" xfId="0" applyNumberFormat="1" applyFont="1" applyFill="1" applyBorder="1" applyAlignment="1">
      <alignment horizontal="center" vertical="top"/>
    </xf>
    <xf numFmtId="165" fontId="11" fillId="11" borderId="58" xfId="0" applyNumberFormat="1" applyFont="1" applyFill="1" applyBorder="1" applyAlignment="1">
      <alignment vertical="top" wrapText="1"/>
    </xf>
    <xf numFmtId="3" fontId="11" fillId="11" borderId="33" xfId="0" applyNumberFormat="1" applyFont="1" applyFill="1" applyBorder="1" applyAlignment="1">
      <alignment horizontal="center" vertical="top"/>
    </xf>
    <xf numFmtId="3" fontId="11" fillId="11" borderId="27" xfId="0" applyNumberFormat="1" applyFont="1" applyFill="1" applyBorder="1" applyAlignment="1">
      <alignment horizontal="center" vertical="top"/>
    </xf>
    <xf numFmtId="165" fontId="11" fillId="11" borderId="24" xfId="0" applyNumberFormat="1" applyFont="1" applyFill="1" applyBorder="1" applyAlignment="1">
      <alignment horizontal="left" vertical="top" wrapText="1"/>
    </xf>
    <xf numFmtId="165" fontId="11" fillId="11" borderId="26" xfId="0" applyNumberFormat="1" applyFont="1" applyFill="1" applyBorder="1" applyAlignment="1">
      <alignment horizontal="left" vertical="top" wrapText="1"/>
    </xf>
    <xf numFmtId="0" fontId="11" fillId="6" borderId="76" xfId="0" applyFont="1" applyFill="1" applyBorder="1" applyAlignment="1">
      <alignment horizontal="center" vertical="top"/>
    </xf>
    <xf numFmtId="165" fontId="11" fillId="6" borderId="76" xfId="0" applyNumberFormat="1" applyFont="1" applyFill="1" applyBorder="1" applyAlignment="1">
      <alignment horizontal="center" vertical="top"/>
    </xf>
    <xf numFmtId="165" fontId="11" fillId="6" borderId="77" xfId="0" applyNumberFormat="1" applyFont="1" applyFill="1" applyBorder="1" applyAlignment="1">
      <alignment horizontal="center" vertical="top"/>
    </xf>
    <xf numFmtId="49" fontId="2" fillId="6" borderId="0" xfId="0" applyNumberFormat="1" applyFont="1" applyFill="1" applyBorder="1" applyAlignment="1">
      <alignment vertical="top"/>
    </xf>
    <xf numFmtId="49" fontId="11" fillId="6" borderId="36" xfId="0" applyNumberFormat="1" applyFont="1" applyFill="1" applyBorder="1" applyAlignment="1">
      <alignment horizontal="center" vertical="top" wrapText="1"/>
    </xf>
    <xf numFmtId="49" fontId="11" fillId="6" borderId="15" xfId="0" applyNumberFormat="1" applyFont="1" applyFill="1" applyBorder="1" applyAlignment="1">
      <alignment horizontal="center" vertical="top" wrapText="1"/>
    </xf>
    <xf numFmtId="49" fontId="2" fillId="6" borderId="15" xfId="0" applyNumberFormat="1" applyFont="1" applyFill="1" applyBorder="1" applyAlignment="1">
      <alignment vertical="top"/>
    </xf>
    <xf numFmtId="0" fontId="2" fillId="0" borderId="16" xfId="0" applyNumberFormat="1" applyFont="1" applyFill="1" applyBorder="1" applyAlignment="1">
      <alignment horizontal="left" vertical="top" wrapText="1"/>
    </xf>
    <xf numFmtId="0" fontId="2" fillId="9" borderId="1" xfId="0" applyFont="1" applyFill="1" applyBorder="1" applyAlignment="1">
      <alignment horizontal="center" vertical="center" wrapText="1"/>
    </xf>
    <xf numFmtId="0" fontId="15" fillId="11" borderId="14" xfId="0" applyFont="1" applyFill="1" applyBorder="1" applyAlignment="1">
      <alignment vertical="top" wrapText="1"/>
    </xf>
    <xf numFmtId="0" fontId="11" fillId="11" borderId="26" xfId="0" applyFont="1" applyFill="1" applyBorder="1" applyAlignment="1">
      <alignment vertical="top" wrapText="1"/>
    </xf>
    <xf numFmtId="164" fontId="11" fillId="11" borderId="12" xfId="0" applyNumberFormat="1" applyFont="1" applyFill="1" applyBorder="1" applyAlignment="1">
      <alignment horizontal="center" vertical="top"/>
    </xf>
    <xf numFmtId="49" fontId="19" fillId="11" borderId="27" xfId="0" applyNumberFormat="1" applyFont="1" applyFill="1" applyBorder="1" applyAlignment="1">
      <alignment horizontal="center" vertical="top"/>
    </xf>
    <xf numFmtId="49" fontId="19" fillId="11" borderId="59" xfId="0" applyNumberFormat="1" applyFont="1" applyFill="1" applyBorder="1" applyAlignment="1">
      <alignment horizontal="center" vertical="top"/>
    </xf>
    <xf numFmtId="3" fontId="11" fillId="3" borderId="12" xfId="0" applyNumberFormat="1" applyFont="1" applyFill="1" applyBorder="1" applyAlignment="1">
      <alignment horizontal="left" vertical="top" wrapText="1"/>
    </xf>
    <xf numFmtId="3" fontId="11" fillId="6" borderId="1" xfId="0" applyNumberFormat="1" applyFont="1" applyFill="1" applyBorder="1" applyAlignment="1">
      <alignment horizontal="left" vertical="top"/>
    </xf>
    <xf numFmtId="165" fontId="2" fillId="0" borderId="1" xfId="0" applyNumberFormat="1" applyFont="1" applyFill="1" applyBorder="1" applyAlignment="1">
      <alignment vertical="top" wrapText="1"/>
    </xf>
    <xf numFmtId="0" fontId="33" fillId="6" borderId="27" xfId="0" applyNumberFormat="1" applyFont="1" applyFill="1" applyBorder="1" applyAlignment="1" applyProtection="1">
      <alignment horizontal="left" vertical="top" wrapText="1" readingOrder="1"/>
      <protection locked="0"/>
    </xf>
    <xf numFmtId="0" fontId="2" fillId="6" borderId="61" xfId="0" applyFont="1" applyFill="1" applyBorder="1" applyAlignment="1">
      <alignment horizontal="left" vertical="top" wrapText="1"/>
    </xf>
    <xf numFmtId="3" fontId="2" fillId="6" borderId="78" xfId="0" applyNumberFormat="1" applyFont="1" applyFill="1" applyBorder="1" applyAlignment="1">
      <alignment horizontal="center" vertical="top"/>
    </xf>
    <xf numFmtId="3" fontId="11" fillId="6" borderId="79" xfId="0" applyNumberFormat="1" applyFont="1" applyFill="1" applyBorder="1" applyAlignment="1">
      <alignment horizontal="center" vertical="top"/>
    </xf>
    <xf numFmtId="3" fontId="11" fillId="6" borderId="78" xfId="0" applyNumberFormat="1" applyFont="1" applyFill="1" applyBorder="1" applyAlignment="1">
      <alignment horizontal="left" vertical="top" wrapText="1"/>
    </xf>
    <xf numFmtId="3" fontId="11" fillId="6" borderId="52" xfId="0" applyNumberFormat="1" applyFont="1" applyFill="1" applyBorder="1" applyAlignment="1">
      <alignment horizontal="center" vertical="top" wrapText="1"/>
    </xf>
    <xf numFmtId="3" fontId="11" fillId="6" borderId="27" xfId="0" applyNumberFormat="1" applyFont="1" applyFill="1" applyBorder="1" applyAlignment="1">
      <alignment horizontal="left" vertical="top" wrapText="1"/>
    </xf>
    <xf numFmtId="165" fontId="15" fillId="9" borderId="20" xfId="0" applyNumberFormat="1" applyFont="1" applyFill="1" applyBorder="1" applyAlignment="1">
      <alignment horizontal="center" vertical="top"/>
    </xf>
    <xf numFmtId="165" fontId="2" fillId="6" borderId="1" xfId="0" applyNumberFormat="1" applyFont="1" applyFill="1" applyBorder="1" applyAlignment="1">
      <alignment horizontal="left" vertical="top" wrapText="1"/>
    </xf>
    <xf numFmtId="0" fontId="11" fillId="11" borderId="6" xfId="0" applyFont="1" applyFill="1" applyBorder="1" applyAlignment="1">
      <alignment horizontal="left" vertical="top" wrapText="1"/>
    </xf>
    <xf numFmtId="3" fontId="2" fillId="6" borderId="38" xfId="0" applyNumberFormat="1" applyFont="1" applyFill="1" applyBorder="1" applyAlignment="1">
      <alignment horizontal="left" vertical="top" wrapText="1"/>
    </xf>
    <xf numFmtId="3" fontId="2" fillId="6" borderId="37" xfId="0" applyNumberFormat="1" applyFont="1" applyFill="1" applyBorder="1" applyAlignment="1">
      <alignment horizontal="left" vertical="top" wrapText="1"/>
    </xf>
    <xf numFmtId="1" fontId="11" fillId="6" borderId="14" xfId="0" applyNumberFormat="1" applyFont="1" applyFill="1" applyBorder="1" applyAlignment="1">
      <alignment horizontal="center" vertical="top" wrapText="1"/>
    </xf>
    <xf numFmtId="3" fontId="11" fillId="0" borderId="24" xfId="0" applyNumberFormat="1" applyFont="1" applyFill="1" applyBorder="1" applyAlignment="1">
      <alignment horizontal="center" vertical="top"/>
    </xf>
    <xf numFmtId="3" fontId="11" fillId="0" borderId="26" xfId="0" applyNumberFormat="1" applyFont="1" applyFill="1" applyBorder="1" applyAlignment="1">
      <alignment horizontal="center" vertical="top"/>
    </xf>
    <xf numFmtId="3" fontId="2" fillId="6" borderId="14" xfId="0" applyNumberFormat="1" applyFont="1" applyFill="1" applyBorder="1" applyAlignment="1">
      <alignment horizontal="left" vertical="top" wrapText="1"/>
    </xf>
    <xf numFmtId="1" fontId="11" fillId="6" borderId="14" xfId="0" applyNumberFormat="1" applyFont="1" applyFill="1" applyBorder="1" applyAlignment="1">
      <alignment horizontal="center" vertical="center"/>
    </xf>
    <xf numFmtId="1" fontId="11" fillId="6" borderId="14" xfId="0" applyNumberFormat="1" applyFont="1" applyFill="1" applyBorder="1" applyAlignment="1">
      <alignment horizontal="left" vertical="top" wrapText="1"/>
    </xf>
    <xf numFmtId="1" fontId="11" fillId="11" borderId="0" xfId="0" applyNumberFormat="1" applyFont="1" applyFill="1" applyBorder="1" applyAlignment="1">
      <alignment horizontal="center" vertical="top"/>
    </xf>
    <xf numFmtId="165" fontId="2" fillId="8" borderId="68" xfId="0" applyNumberFormat="1" applyFont="1" applyFill="1" applyBorder="1" applyAlignment="1">
      <alignment horizontal="left" vertical="top" wrapText="1"/>
    </xf>
    <xf numFmtId="1" fontId="2" fillId="8" borderId="67" xfId="0" applyNumberFormat="1" applyFont="1" applyFill="1" applyBorder="1" applyAlignment="1">
      <alignment horizontal="center" vertical="top" wrapText="1"/>
    </xf>
    <xf numFmtId="1" fontId="2" fillId="8" borderId="69" xfId="0" applyNumberFormat="1" applyFont="1" applyFill="1" applyBorder="1" applyAlignment="1">
      <alignment horizontal="center" vertical="top" wrapText="1"/>
    </xf>
    <xf numFmtId="1" fontId="11" fillId="8" borderId="67" xfId="0" applyNumberFormat="1" applyFont="1" applyFill="1" applyBorder="1" applyAlignment="1">
      <alignment horizontal="left" vertical="top" wrapText="1"/>
    </xf>
    <xf numFmtId="3" fontId="11" fillId="11" borderId="15" xfId="0" applyNumberFormat="1" applyFont="1" applyFill="1" applyBorder="1" applyAlignment="1">
      <alignment horizontal="center" vertical="top"/>
    </xf>
    <xf numFmtId="3" fontId="11" fillId="11" borderId="51" xfId="0" applyNumberFormat="1" applyFont="1" applyFill="1" applyBorder="1" applyAlignment="1">
      <alignment horizontal="center" vertical="top"/>
    </xf>
    <xf numFmtId="3" fontId="11" fillId="11" borderId="0" xfId="0" applyNumberFormat="1" applyFont="1" applyFill="1" applyBorder="1" applyAlignment="1">
      <alignment horizontal="center" vertical="top"/>
    </xf>
    <xf numFmtId="3" fontId="11" fillId="11" borderId="6" xfId="0" applyNumberFormat="1" applyFont="1" applyFill="1" applyBorder="1" applyAlignment="1">
      <alignment horizontal="left" vertical="top" wrapText="1"/>
    </xf>
    <xf numFmtId="3" fontId="11" fillId="11" borderId="41" xfId="0" applyNumberFormat="1" applyFont="1" applyFill="1" applyBorder="1" applyAlignment="1">
      <alignment horizontal="center" vertical="top"/>
    </xf>
    <xf numFmtId="0" fontId="13" fillId="11" borderId="6" xfId="0" applyFont="1" applyFill="1" applyBorder="1" applyAlignment="1">
      <alignment horizontal="left" vertical="top" wrapText="1"/>
    </xf>
    <xf numFmtId="3" fontId="6" fillId="11" borderId="36" xfId="0" applyNumberFormat="1" applyFont="1" applyFill="1" applyBorder="1" applyAlignment="1">
      <alignment horizontal="center" vertical="top"/>
    </xf>
    <xf numFmtId="0" fontId="13" fillId="11" borderId="28" xfId="0" applyFont="1" applyFill="1" applyBorder="1" applyAlignment="1">
      <alignment horizontal="left" vertical="top" wrapText="1"/>
    </xf>
    <xf numFmtId="3" fontId="11" fillId="11" borderId="59" xfId="0" applyNumberFormat="1" applyFont="1" applyFill="1" applyBorder="1" applyAlignment="1">
      <alignment horizontal="center" vertical="top"/>
    </xf>
    <xf numFmtId="3" fontId="11" fillId="11" borderId="42" xfId="0" applyNumberFormat="1" applyFont="1" applyFill="1" applyBorder="1" applyAlignment="1">
      <alignment horizontal="center" vertical="top"/>
    </xf>
    <xf numFmtId="165" fontId="11" fillId="11" borderId="26" xfId="0" applyNumberFormat="1" applyFont="1" applyFill="1" applyBorder="1" applyAlignment="1">
      <alignment vertical="top" wrapText="1"/>
    </xf>
    <xf numFmtId="165" fontId="11" fillId="11" borderId="14" xfId="0" applyNumberFormat="1" applyFont="1" applyFill="1" applyBorder="1" applyAlignment="1">
      <alignment vertical="top" wrapText="1"/>
    </xf>
    <xf numFmtId="164" fontId="2" fillId="11" borderId="14" xfId="0" applyNumberFormat="1" applyFont="1" applyFill="1" applyBorder="1" applyAlignment="1">
      <alignment vertical="top" wrapText="1"/>
    </xf>
    <xf numFmtId="0" fontId="2" fillId="11" borderId="14" xfId="0" applyFont="1" applyFill="1" applyBorder="1" applyAlignment="1">
      <alignment vertical="top" wrapText="1"/>
    </xf>
    <xf numFmtId="0" fontId="2" fillId="8" borderId="38" xfId="0" applyFont="1" applyFill="1" applyBorder="1" applyAlignment="1">
      <alignment horizontal="left" vertical="top" wrapText="1"/>
    </xf>
    <xf numFmtId="0" fontId="2" fillId="8" borderId="33" xfId="0" applyFont="1" applyFill="1" applyBorder="1" applyAlignment="1">
      <alignment horizontal="left" vertical="top" wrapText="1"/>
    </xf>
    <xf numFmtId="0" fontId="2" fillId="8" borderId="31" xfId="0" applyFont="1" applyFill="1" applyBorder="1" applyAlignment="1">
      <alignment horizontal="left" vertical="top" wrapText="1"/>
    </xf>
    <xf numFmtId="3" fontId="2" fillId="8" borderId="15" xfId="0" applyNumberFormat="1" applyFont="1" applyFill="1" applyBorder="1" applyAlignment="1">
      <alignment horizontal="center" vertical="top"/>
    </xf>
    <xf numFmtId="0" fontId="2" fillId="8" borderId="38" xfId="0" applyNumberFormat="1" applyFont="1" applyFill="1" applyBorder="1" applyAlignment="1">
      <alignment horizontal="center" vertical="top"/>
    </xf>
    <xf numFmtId="0" fontId="2" fillId="8" borderId="16" xfId="0" applyNumberFormat="1" applyFont="1" applyFill="1" applyBorder="1" applyAlignment="1">
      <alignment horizontal="left" vertical="top" wrapText="1"/>
    </xf>
    <xf numFmtId="0" fontId="2" fillId="8" borderId="71" xfId="0" applyFont="1" applyFill="1" applyBorder="1" applyAlignment="1">
      <alignment horizontal="left" vertical="top" wrapText="1"/>
    </xf>
    <xf numFmtId="3" fontId="2" fillId="8" borderId="70" xfId="0" applyNumberFormat="1" applyFont="1" applyFill="1" applyBorder="1" applyAlignment="1">
      <alignment horizontal="center" vertical="top"/>
    </xf>
    <xf numFmtId="0" fontId="2" fillId="8" borderId="72" xfId="0" applyNumberFormat="1" applyFont="1" applyFill="1" applyBorder="1" applyAlignment="1">
      <alignment horizontal="center" vertical="top"/>
    </xf>
    <xf numFmtId="0" fontId="2" fillId="8" borderId="73" xfId="0" applyNumberFormat="1" applyFont="1" applyFill="1" applyBorder="1" applyAlignment="1">
      <alignment horizontal="left" vertical="top" wrapText="1"/>
    </xf>
    <xf numFmtId="0" fontId="2" fillId="8" borderId="15" xfId="0" applyNumberFormat="1" applyFont="1" applyFill="1" applyBorder="1" applyAlignment="1">
      <alignment horizontal="left" vertical="top" wrapText="1"/>
    </xf>
    <xf numFmtId="0" fontId="2" fillId="8" borderId="27" xfId="0" applyNumberFormat="1" applyFont="1" applyFill="1" applyBorder="1" applyAlignment="1">
      <alignment horizontal="center" vertical="top"/>
    </xf>
    <xf numFmtId="0" fontId="2" fillId="6" borderId="6" xfId="0" applyFont="1" applyFill="1" applyBorder="1" applyAlignment="1">
      <alignment vertical="top" wrapText="1"/>
    </xf>
    <xf numFmtId="0" fontId="2" fillId="6" borderId="33" xfId="0" applyFont="1" applyFill="1" applyBorder="1" applyAlignment="1">
      <alignment horizontal="left" vertical="top" wrapText="1"/>
    </xf>
    <xf numFmtId="1" fontId="2" fillId="0" borderId="27" xfId="0" applyNumberFormat="1" applyFont="1" applyFill="1" applyBorder="1" applyAlignment="1">
      <alignment horizontal="center" vertical="top" wrapText="1"/>
    </xf>
    <xf numFmtId="1" fontId="2" fillId="0" borderId="59" xfId="0" applyNumberFormat="1" applyFont="1" applyFill="1" applyBorder="1" applyAlignment="1">
      <alignment horizontal="center" vertical="top" wrapText="1"/>
    </xf>
    <xf numFmtId="1" fontId="11" fillId="0" borderId="27" xfId="0" applyNumberFormat="1" applyFont="1" applyFill="1" applyBorder="1" applyAlignment="1">
      <alignment horizontal="center" vertical="top" wrapText="1"/>
    </xf>
    <xf numFmtId="1" fontId="11" fillId="0" borderId="26" xfId="0" applyNumberFormat="1" applyFont="1" applyFill="1" applyBorder="1" applyAlignment="1">
      <alignment horizontal="center" vertical="top" wrapText="1"/>
    </xf>
    <xf numFmtId="0" fontId="24"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xf>
    <xf numFmtId="0" fontId="3" fillId="0" borderId="0" xfId="0" applyFont="1" applyAlignment="1">
      <alignment horizontal="left" vertical="top"/>
    </xf>
    <xf numFmtId="0" fontId="30" fillId="0" borderId="0" xfId="0" applyFont="1" applyAlignment="1">
      <alignment horizontal="center" wrapText="1"/>
    </xf>
    <xf numFmtId="0" fontId="0" fillId="0" borderId="0" xfId="0" applyAlignment="1">
      <alignment horizontal="center" wrapText="1"/>
    </xf>
    <xf numFmtId="0" fontId="24" fillId="0" borderId="0" xfId="0" applyFont="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applyFont="1" applyAlignment="1">
      <alignment horizontal="center" vertical="top" wrapText="1"/>
    </xf>
    <xf numFmtId="0" fontId="5" fillId="0" borderId="0" xfId="0" applyFont="1" applyAlignment="1">
      <alignment vertical="top" wrapText="1"/>
    </xf>
    <xf numFmtId="0" fontId="30" fillId="0" borderId="0" xfId="0" applyFont="1"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49" fontId="15" fillId="9" borderId="6" xfId="0" applyNumberFormat="1" applyFont="1" applyFill="1" applyBorder="1" applyAlignment="1">
      <alignment horizontal="center" vertical="top"/>
    </xf>
    <xf numFmtId="49" fontId="15" fillId="2" borderId="12" xfId="0" applyNumberFormat="1" applyFont="1" applyFill="1" applyBorder="1" applyAlignment="1">
      <alignment horizontal="center" vertical="top"/>
    </xf>
    <xf numFmtId="49" fontId="11" fillId="6" borderId="15" xfId="0" applyNumberFormat="1" applyFont="1" applyFill="1" applyBorder="1" applyAlignment="1">
      <alignment horizontal="center" vertical="top"/>
    </xf>
    <xf numFmtId="49" fontId="11" fillId="6" borderId="27" xfId="0" applyNumberFormat="1" applyFont="1" applyFill="1" applyBorder="1" applyAlignment="1">
      <alignment horizontal="center" vertical="top"/>
    </xf>
    <xf numFmtId="0" fontId="2" fillId="6" borderId="16" xfId="0" applyFont="1" applyFill="1" applyBorder="1" applyAlignment="1">
      <alignment vertical="top" wrapText="1"/>
    </xf>
    <xf numFmtId="0" fontId="5" fillId="6" borderId="26" xfId="0" applyFont="1" applyFill="1" applyBorder="1" applyAlignment="1">
      <alignment vertical="top" wrapText="1"/>
    </xf>
    <xf numFmtId="49" fontId="15" fillId="2" borderId="44" xfId="0" applyNumberFormat="1" applyFont="1" applyFill="1" applyBorder="1" applyAlignment="1">
      <alignment horizontal="left" vertical="top"/>
    </xf>
    <xf numFmtId="49" fontId="15" fillId="2" borderId="45" xfId="0" applyNumberFormat="1" applyFont="1" applyFill="1" applyBorder="1" applyAlignment="1">
      <alignment horizontal="left" vertical="top"/>
    </xf>
    <xf numFmtId="49" fontId="15" fillId="2" borderId="55" xfId="0" applyNumberFormat="1" applyFont="1" applyFill="1" applyBorder="1" applyAlignment="1">
      <alignment horizontal="left" vertical="top"/>
    </xf>
    <xf numFmtId="0" fontId="11" fillId="6" borderId="38" xfId="0" applyFont="1" applyFill="1" applyBorder="1" applyAlignment="1">
      <alignment vertical="top" wrapText="1"/>
    </xf>
    <xf numFmtId="0" fontId="11" fillId="6" borderId="33" xfId="0" applyFont="1" applyFill="1" applyBorder="1" applyAlignment="1">
      <alignment vertical="top" wrapText="1"/>
    </xf>
    <xf numFmtId="0" fontId="11" fillId="6" borderId="32" xfId="0" applyFont="1" applyFill="1" applyBorder="1" applyAlignment="1">
      <alignment horizontal="center" vertical="center" textRotation="90" wrapText="1"/>
    </xf>
    <xf numFmtId="49" fontId="11" fillId="6" borderId="14" xfId="0" applyNumberFormat="1" applyFont="1" applyFill="1" applyBorder="1" applyAlignment="1">
      <alignment horizontal="center" vertical="top"/>
    </xf>
    <xf numFmtId="3" fontId="2" fillId="6" borderId="15" xfId="0" applyNumberFormat="1" applyFont="1" applyFill="1" applyBorder="1" applyAlignment="1">
      <alignment horizontal="left" vertical="top" wrapText="1"/>
    </xf>
    <xf numFmtId="0" fontId="0" fillId="0" borderId="27" xfId="0" applyBorder="1" applyAlignment="1">
      <alignment horizontal="left" vertical="top" wrapText="1"/>
    </xf>
    <xf numFmtId="0" fontId="27" fillId="0" borderId="0" xfId="0" applyFont="1" applyAlignment="1">
      <alignment horizontal="center" vertical="top"/>
    </xf>
    <xf numFmtId="0" fontId="25" fillId="0" borderId="0" xfId="0" applyFont="1" applyAlignment="1">
      <alignment horizontal="center" vertical="top" wrapText="1"/>
    </xf>
    <xf numFmtId="0" fontId="2" fillId="0" borderId="25" xfId="0" applyFont="1" applyBorder="1" applyAlignment="1">
      <alignment horizontal="right" vertical="top"/>
    </xf>
    <xf numFmtId="0" fontId="0" fillId="0" borderId="25" xfId="0" applyBorder="1" applyAlignment="1">
      <alignment vertical="top"/>
    </xf>
    <xf numFmtId="0" fontId="32" fillId="0" borderId="5" xfId="0" applyFont="1" applyBorder="1" applyAlignment="1">
      <alignment horizontal="center" vertical="center" textRotation="90" shrinkToFit="1"/>
    </xf>
    <xf numFmtId="0" fontId="32" fillId="0" borderId="6" xfId="0" applyFont="1" applyBorder="1" applyAlignment="1">
      <alignment horizontal="center" vertical="center" textRotation="90" shrinkToFit="1"/>
    </xf>
    <xf numFmtId="0" fontId="32" fillId="0" borderId="7" xfId="0" applyFont="1" applyBorder="1" applyAlignment="1">
      <alignment horizontal="center" vertical="center" textRotation="90" shrinkToFit="1"/>
    </xf>
    <xf numFmtId="0" fontId="2" fillId="0" borderId="23" xfId="0" applyFont="1" applyBorder="1" applyAlignment="1">
      <alignment horizontal="center" vertical="center" textRotation="90" shrinkToFit="1"/>
    </xf>
    <xf numFmtId="0" fontId="2" fillId="0" borderId="12" xfId="0" applyFont="1" applyBorder="1" applyAlignment="1">
      <alignment horizontal="center" vertical="center" textRotation="90" shrinkToFit="1"/>
    </xf>
    <xf numFmtId="0" fontId="2" fillId="0" borderId="21" xfId="0" applyFont="1" applyBorder="1" applyAlignment="1">
      <alignment horizontal="center" vertical="center" textRotation="90" shrinkToFit="1"/>
    </xf>
    <xf numFmtId="0" fontId="2" fillId="0" borderId="40"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60" xfId="0" applyFont="1" applyBorder="1" applyAlignment="1">
      <alignment horizontal="center" vertical="center" textRotation="90" shrinkToFit="1"/>
    </xf>
    <xf numFmtId="0" fontId="2" fillId="0" borderId="32" xfId="0" applyFont="1" applyBorder="1" applyAlignment="1">
      <alignment horizontal="center" vertical="center" textRotation="90" shrinkToFit="1"/>
    </xf>
    <xf numFmtId="0" fontId="2" fillId="0" borderId="57" xfId="0" applyFont="1" applyBorder="1" applyAlignment="1">
      <alignment horizontal="center" vertical="center" textRotation="90" shrinkToFit="1"/>
    </xf>
    <xf numFmtId="0" fontId="2" fillId="0" borderId="24" xfId="0" applyNumberFormat="1" applyFont="1" applyBorder="1" applyAlignment="1">
      <alignment horizontal="center" vertical="center" textRotation="90" shrinkToFit="1"/>
    </xf>
    <xf numFmtId="0" fontId="2" fillId="0" borderId="14" xfId="0" applyNumberFormat="1" applyFont="1" applyBorder="1" applyAlignment="1">
      <alignment horizontal="center" vertical="center" textRotation="90" shrinkToFit="1"/>
    </xf>
    <xf numFmtId="0" fontId="2" fillId="0" borderId="22" xfId="0" applyNumberFormat="1" applyFont="1" applyBorder="1" applyAlignment="1">
      <alignment horizontal="center" vertical="center" textRotation="90" shrinkToFit="1"/>
    </xf>
    <xf numFmtId="0" fontId="2" fillId="0" borderId="46" xfId="0" applyFont="1" applyBorder="1" applyAlignment="1">
      <alignment horizontal="center" vertical="center" textRotation="90" shrinkToFit="1"/>
    </xf>
    <xf numFmtId="0" fontId="2" fillId="0" borderId="3" xfId="0" applyFont="1" applyBorder="1" applyAlignment="1">
      <alignment horizontal="center" vertical="center" textRotation="90" shrinkToFit="1"/>
    </xf>
    <xf numFmtId="0" fontId="2" fillId="0" borderId="39" xfId="0" applyFont="1" applyBorder="1" applyAlignment="1">
      <alignment horizontal="center" vertical="center" textRotation="90" shrinkToFit="1"/>
    </xf>
    <xf numFmtId="3" fontId="28" fillId="0" borderId="66" xfId="0" applyNumberFormat="1" applyFont="1" applyBorder="1" applyAlignment="1">
      <alignment horizontal="center" vertical="center" wrapText="1"/>
    </xf>
    <xf numFmtId="3" fontId="28" fillId="0" borderId="43" xfId="0" applyNumberFormat="1" applyFont="1" applyBorder="1" applyAlignment="1">
      <alignment horizontal="center" vertical="center" wrapText="1"/>
    </xf>
    <xf numFmtId="0" fontId="29" fillId="0" borderId="60" xfId="0" applyFont="1" applyBorder="1" applyAlignment="1">
      <alignment horizontal="center" vertical="center" wrapText="1"/>
    </xf>
    <xf numFmtId="0" fontId="29" fillId="0" borderId="6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39" xfId="0" applyNumberFormat="1" applyFont="1" applyBorder="1" applyAlignment="1">
      <alignment horizontal="center" vertical="center" wrapText="1"/>
    </xf>
    <xf numFmtId="0" fontId="29" fillId="0" borderId="50" xfId="0" applyFont="1" applyBorder="1" applyAlignment="1">
      <alignment horizontal="center" vertical="center" wrapText="1"/>
    </xf>
    <xf numFmtId="0" fontId="29" fillId="0" borderId="57" xfId="0" applyFont="1" applyBorder="1" applyAlignment="1">
      <alignment horizontal="center" vertical="center" wrapText="1"/>
    </xf>
    <xf numFmtId="0" fontId="2" fillId="0" borderId="15"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15" xfId="0" applyFont="1" applyBorder="1" applyAlignment="1">
      <alignment horizontal="center" vertical="center" textRotation="90"/>
    </xf>
    <xf numFmtId="0" fontId="2" fillId="0" borderId="21" xfId="0" applyFont="1" applyBorder="1" applyAlignment="1">
      <alignment horizontal="center" vertical="center" textRotation="90"/>
    </xf>
    <xf numFmtId="0" fontId="15" fillId="8" borderId="58" xfId="0" applyFont="1" applyFill="1" applyBorder="1" applyAlignment="1">
      <alignment horizontal="right" vertical="top" wrapText="1"/>
    </xf>
    <xf numFmtId="0" fontId="15" fillId="8" borderId="59" xfId="0" applyFont="1" applyFill="1" applyBorder="1" applyAlignment="1">
      <alignment horizontal="right" vertical="top" wrapText="1"/>
    </xf>
    <xf numFmtId="0" fontId="15" fillId="8" borderId="42" xfId="0" applyFont="1" applyFill="1" applyBorder="1" applyAlignment="1">
      <alignment horizontal="right" vertical="top" wrapText="1"/>
    </xf>
    <xf numFmtId="49" fontId="15" fillId="4" borderId="44" xfId="0" applyNumberFormat="1" applyFont="1" applyFill="1" applyBorder="1" applyAlignment="1">
      <alignment horizontal="right" vertical="top"/>
    </xf>
    <xf numFmtId="49" fontId="15" fillId="4" borderId="45" xfId="0" applyNumberFormat="1" applyFont="1" applyFill="1" applyBorder="1" applyAlignment="1">
      <alignment horizontal="right" vertical="top"/>
    </xf>
    <xf numFmtId="49" fontId="15" fillId="2" borderId="44" xfId="0" applyNumberFormat="1" applyFont="1" applyFill="1" applyBorder="1" applyAlignment="1">
      <alignment horizontal="right" vertical="top"/>
    </xf>
    <xf numFmtId="49" fontId="15" fillId="2" borderId="45" xfId="0" applyNumberFormat="1" applyFont="1" applyFill="1" applyBorder="1" applyAlignment="1">
      <alignment horizontal="right" vertical="top"/>
    </xf>
    <xf numFmtId="0" fontId="15" fillId="11" borderId="16" xfId="0" applyFont="1" applyFill="1" applyBorder="1" applyAlignment="1">
      <alignment vertical="top" wrapText="1"/>
    </xf>
    <xf numFmtId="0" fontId="0" fillId="11" borderId="14" xfId="0" applyFill="1" applyBorder="1" applyAlignment="1">
      <alignment vertical="top" wrapText="1"/>
    </xf>
    <xf numFmtId="49" fontId="15" fillId="9" borderId="5" xfId="0" applyNumberFormat="1" applyFont="1" applyFill="1" applyBorder="1" applyAlignment="1">
      <alignment horizontal="center" vertical="top"/>
    </xf>
    <xf numFmtId="49" fontId="15" fillId="2" borderId="23" xfId="0" applyNumberFormat="1" applyFont="1" applyFill="1" applyBorder="1" applyAlignment="1">
      <alignment horizontal="center" vertical="top"/>
    </xf>
    <xf numFmtId="3" fontId="11" fillId="6" borderId="38" xfId="0" applyNumberFormat="1" applyFont="1" applyFill="1" applyBorder="1" applyAlignment="1">
      <alignment horizontal="left" vertical="top" wrapText="1"/>
    </xf>
    <xf numFmtId="3" fontId="11" fillId="6" borderId="33" xfId="0" applyNumberFormat="1" applyFont="1" applyFill="1" applyBorder="1" applyAlignment="1">
      <alignment horizontal="left" vertical="top" wrapText="1"/>
    </xf>
    <xf numFmtId="3" fontId="11" fillId="6" borderId="31" xfId="0" applyNumberFormat="1" applyFont="1" applyFill="1" applyBorder="1" applyAlignment="1">
      <alignment horizontal="center" vertical="center" textRotation="90" wrapText="1"/>
    </xf>
    <xf numFmtId="0" fontId="18" fillId="0" borderId="6" xfId="0" applyFont="1" applyBorder="1" applyAlignment="1">
      <alignment horizontal="center" vertical="center" textRotation="90" wrapText="1"/>
    </xf>
    <xf numFmtId="49" fontId="15" fillId="9" borderId="44" xfId="0" applyNumberFormat="1" applyFont="1" applyFill="1" applyBorder="1" applyAlignment="1">
      <alignment horizontal="right" vertical="top"/>
    </xf>
    <xf numFmtId="49" fontId="15" fillId="9" borderId="45" xfId="0" applyNumberFormat="1" applyFont="1" applyFill="1" applyBorder="1" applyAlignment="1">
      <alignment horizontal="right" vertical="top"/>
    </xf>
    <xf numFmtId="49" fontId="15" fillId="6" borderId="23" xfId="0" applyNumberFormat="1" applyFont="1" applyFill="1" applyBorder="1" applyAlignment="1">
      <alignment horizontal="center" vertical="top" wrapText="1"/>
    </xf>
    <xf numFmtId="49" fontId="15" fillId="6" borderId="12" xfId="0" applyNumberFormat="1" applyFont="1" applyFill="1" applyBorder="1" applyAlignment="1">
      <alignment horizontal="center" vertical="top" wrapText="1"/>
    </xf>
    <xf numFmtId="0" fontId="15" fillId="4" borderId="47" xfId="0" applyFont="1" applyFill="1" applyBorder="1" applyAlignment="1">
      <alignment horizontal="right" vertical="top" wrapText="1"/>
    </xf>
    <xf numFmtId="0" fontId="15" fillId="4" borderId="54" xfId="0" applyFont="1" applyFill="1" applyBorder="1" applyAlignment="1">
      <alignment horizontal="right" vertical="top" wrapText="1"/>
    </xf>
    <xf numFmtId="0" fontId="15" fillId="4" borderId="56" xfId="0" applyFont="1" applyFill="1" applyBorder="1" applyAlignment="1">
      <alignment horizontal="right" vertical="top" wrapText="1"/>
    </xf>
    <xf numFmtId="165" fontId="2" fillId="6" borderId="16" xfId="0" applyNumberFormat="1" applyFont="1" applyFill="1" applyBorder="1" applyAlignment="1">
      <alignment horizontal="left" vertical="top" wrapText="1"/>
    </xf>
    <xf numFmtId="0" fontId="5" fillId="6" borderId="26" xfId="0" applyFont="1" applyFill="1" applyBorder="1" applyAlignment="1">
      <alignment horizontal="left" vertical="top" wrapText="1"/>
    </xf>
    <xf numFmtId="49" fontId="15" fillId="6" borderId="24" xfId="0" applyNumberFormat="1" applyFont="1" applyFill="1" applyBorder="1" applyAlignment="1">
      <alignment horizontal="center" vertical="top"/>
    </xf>
    <xf numFmtId="49" fontId="15" fillId="6" borderId="75" xfId="0" applyNumberFormat="1" applyFont="1" applyFill="1" applyBorder="1" applyAlignment="1">
      <alignment horizontal="center" vertical="top"/>
    </xf>
    <xf numFmtId="49" fontId="15" fillId="9" borderId="32" xfId="0" applyNumberFormat="1" applyFont="1" applyFill="1" applyBorder="1" applyAlignment="1">
      <alignment horizontal="center" vertical="top"/>
    </xf>
    <xf numFmtId="49" fontId="15" fillId="2" borderId="36" xfId="0" applyNumberFormat="1" applyFont="1" applyFill="1" applyBorder="1" applyAlignment="1">
      <alignment horizontal="center" vertical="top"/>
    </xf>
    <xf numFmtId="49" fontId="11" fillId="6" borderId="15" xfId="0" applyNumberFormat="1" applyFont="1" applyFill="1" applyBorder="1" applyAlignment="1">
      <alignment horizontal="center" vertical="top" wrapText="1"/>
    </xf>
    <xf numFmtId="49" fontId="11" fillId="6" borderId="12" xfId="0" applyNumberFormat="1" applyFont="1" applyFill="1" applyBorder="1" applyAlignment="1">
      <alignment horizontal="center" vertical="top" wrapText="1"/>
    </xf>
    <xf numFmtId="0" fontId="2" fillId="6" borderId="16" xfId="0" applyFont="1" applyFill="1" applyBorder="1" applyAlignment="1">
      <alignment horizontal="left" vertical="top" wrapText="1"/>
    </xf>
    <xf numFmtId="0" fontId="5" fillId="6" borderId="14" xfId="0" applyFont="1" applyFill="1" applyBorder="1" applyAlignment="1">
      <alignment horizontal="left" vertical="top" wrapText="1"/>
    </xf>
    <xf numFmtId="0" fontId="16" fillId="6" borderId="50" xfId="0" applyFont="1" applyFill="1" applyBorder="1" applyAlignment="1">
      <alignment horizontal="center" vertical="center" textRotation="90" wrapText="1"/>
    </xf>
    <xf numFmtId="0" fontId="23" fillId="6" borderId="32" xfId="0" applyFont="1" applyFill="1" applyBorder="1" applyAlignment="1">
      <alignment horizontal="center"/>
    </xf>
    <xf numFmtId="49" fontId="15" fillId="6" borderId="14" xfId="0" applyNumberFormat="1" applyFont="1" applyFill="1" applyBorder="1" applyAlignment="1">
      <alignment horizontal="center" vertical="top"/>
    </xf>
    <xf numFmtId="0" fontId="22" fillId="6" borderId="14" xfId="0" applyFont="1" applyFill="1" applyBorder="1" applyAlignment="1">
      <alignment horizontal="center"/>
    </xf>
    <xf numFmtId="0" fontId="11" fillId="0" borderId="48" xfId="0" applyFont="1" applyBorder="1" applyAlignment="1">
      <alignment horizontal="left" vertical="top" wrapText="1"/>
    </xf>
    <xf numFmtId="0" fontId="11" fillId="0" borderId="53" xfId="0" applyFont="1" applyBorder="1" applyAlignment="1">
      <alignment horizontal="left" vertical="top" wrapText="1"/>
    </xf>
    <xf numFmtId="0" fontId="11" fillId="0" borderId="52" xfId="0" applyFont="1" applyBorder="1" applyAlignment="1">
      <alignment horizontal="left" vertical="top" wrapText="1"/>
    </xf>
    <xf numFmtId="0" fontId="15" fillId="8" borderId="57" xfId="0" applyFont="1" applyFill="1" applyBorder="1" applyAlignment="1">
      <alignment horizontal="right" vertical="top" wrapText="1"/>
    </xf>
    <xf numFmtId="0" fontId="15" fillId="8" borderId="25" xfId="0" applyFont="1" applyFill="1" applyBorder="1" applyAlignment="1">
      <alignment horizontal="right" vertical="top" wrapText="1"/>
    </xf>
    <xf numFmtId="0" fontId="15" fillId="8" borderId="30" xfId="0" applyFont="1" applyFill="1" applyBorder="1" applyAlignment="1">
      <alignment horizontal="right" vertical="top" wrapText="1"/>
    </xf>
    <xf numFmtId="0" fontId="11" fillId="3" borderId="58" xfId="0" applyFont="1" applyFill="1" applyBorder="1" applyAlignment="1">
      <alignment horizontal="left" vertical="top" wrapText="1"/>
    </xf>
    <xf numFmtId="0" fontId="11" fillId="3" borderId="59" xfId="0" applyFont="1" applyFill="1" applyBorder="1" applyAlignment="1">
      <alignment horizontal="left" vertical="top" wrapText="1"/>
    </xf>
    <xf numFmtId="0" fontId="11" fillId="3" borderId="42" xfId="0" applyFont="1" applyFill="1" applyBorder="1" applyAlignment="1">
      <alignment horizontal="left" vertical="top" wrapText="1"/>
    </xf>
    <xf numFmtId="0" fontId="11" fillId="3" borderId="48" xfId="0" applyFont="1" applyFill="1" applyBorder="1" applyAlignment="1">
      <alignment horizontal="left" vertical="top" wrapText="1"/>
    </xf>
    <xf numFmtId="0" fontId="13" fillId="0" borderId="53" xfId="0" applyFont="1" applyBorder="1" applyAlignment="1">
      <alignment horizontal="left" vertical="top" wrapText="1"/>
    </xf>
    <xf numFmtId="0" fontId="13" fillId="0" borderId="52" xfId="0" applyFont="1" applyBorder="1" applyAlignment="1">
      <alignment horizontal="left" vertical="top" wrapText="1"/>
    </xf>
    <xf numFmtId="0" fontId="11" fillId="8" borderId="48" xfId="0" applyFont="1" applyFill="1" applyBorder="1" applyAlignment="1">
      <alignment horizontal="left" vertical="top" wrapText="1"/>
    </xf>
    <xf numFmtId="0" fontId="11" fillId="8" borderId="53" xfId="0" applyFont="1" applyFill="1" applyBorder="1" applyAlignment="1">
      <alignment horizontal="left" vertical="top" wrapText="1"/>
    </xf>
    <xf numFmtId="0" fontId="11" fillId="8" borderId="52" xfId="0" applyFont="1" applyFill="1" applyBorder="1" applyAlignment="1">
      <alignment horizontal="left" vertical="top" wrapText="1"/>
    </xf>
    <xf numFmtId="0" fontId="15" fillId="4" borderId="48" xfId="0" applyFont="1" applyFill="1" applyBorder="1" applyAlignment="1">
      <alignment horizontal="right" vertical="top" wrapText="1"/>
    </xf>
    <xf numFmtId="0" fontId="15" fillId="4" borderId="53" xfId="0" applyFont="1" applyFill="1" applyBorder="1" applyAlignment="1">
      <alignment horizontal="right" vertical="top" wrapText="1"/>
    </xf>
    <xf numFmtId="0" fontId="15" fillId="4" borderId="52" xfId="0" applyFont="1" applyFill="1" applyBorder="1" applyAlignment="1">
      <alignment horizontal="right" vertical="top" wrapText="1"/>
    </xf>
    <xf numFmtId="0" fontId="11" fillId="0" borderId="58" xfId="0" applyFont="1" applyBorder="1" applyAlignment="1">
      <alignment horizontal="left" vertical="top" wrapText="1"/>
    </xf>
    <xf numFmtId="0" fontId="11" fillId="0" borderId="59" xfId="0" applyFont="1" applyBorder="1" applyAlignment="1">
      <alignment horizontal="left" vertical="top" wrapText="1"/>
    </xf>
    <xf numFmtId="0" fontId="11" fillId="0" borderId="42" xfId="0" applyFont="1" applyBorder="1" applyAlignment="1">
      <alignment horizontal="left" vertical="top" wrapText="1"/>
    </xf>
    <xf numFmtId="49" fontId="15" fillId="0" borderId="25" xfId="0" applyNumberFormat="1" applyFont="1" applyFill="1" applyBorder="1" applyAlignment="1">
      <alignment horizontal="center" vertical="top" wrapText="1"/>
    </xf>
    <xf numFmtId="3" fontId="2" fillId="0" borderId="46" xfId="0" applyNumberFormat="1" applyFont="1" applyBorder="1" applyAlignment="1">
      <alignment horizontal="center" vertical="center" wrapText="1"/>
    </xf>
    <xf numFmtId="0" fontId="15" fillId="0" borderId="60"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7"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11"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11" fillId="2" borderId="35" xfId="0" applyFont="1" applyFill="1" applyBorder="1" applyAlignment="1">
      <alignment horizontal="center" vertical="top" wrapText="1"/>
    </xf>
    <xf numFmtId="0" fontId="11" fillId="2" borderId="45" xfId="0" applyFont="1" applyFill="1" applyBorder="1" applyAlignment="1">
      <alignment horizontal="center" vertical="top" wrapText="1"/>
    </xf>
    <xf numFmtId="0" fontId="11" fillId="2" borderId="55" xfId="0" applyFont="1" applyFill="1" applyBorder="1" applyAlignment="1">
      <alignment horizontal="center" vertical="top" wrapText="1"/>
    </xf>
    <xf numFmtId="0" fontId="15" fillId="2" borderId="44" xfId="0" applyFont="1" applyFill="1" applyBorder="1" applyAlignment="1">
      <alignment horizontal="left" vertical="top" wrapText="1"/>
    </xf>
    <xf numFmtId="0" fontId="15" fillId="2" borderId="45" xfId="0" applyFont="1" applyFill="1" applyBorder="1" applyAlignment="1">
      <alignment horizontal="left" vertical="top" wrapText="1"/>
    </xf>
    <xf numFmtId="0" fontId="15" fillId="2" borderId="55" xfId="0" applyFont="1" applyFill="1" applyBorder="1" applyAlignment="1">
      <alignment horizontal="left" vertical="top" wrapText="1"/>
    </xf>
    <xf numFmtId="0" fontId="0" fillId="6" borderId="26" xfId="0" applyFill="1" applyBorder="1" applyAlignment="1">
      <alignment vertical="top" wrapText="1"/>
    </xf>
    <xf numFmtId="0" fontId="21" fillId="6" borderId="31" xfId="0" applyFont="1" applyFill="1" applyBorder="1" applyAlignment="1">
      <alignment horizontal="center" vertical="center" textRotation="90" wrapText="1"/>
    </xf>
    <xf numFmtId="0" fontId="0" fillId="0" borderId="28" xfId="0" applyBorder="1" applyAlignment="1">
      <alignment horizontal="center" vertical="center" textRotation="90" wrapText="1"/>
    </xf>
    <xf numFmtId="0" fontId="11" fillId="9" borderId="45" xfId="0" applyFont="1" applyFill="1" applyBorder="1" applyAlignment="1">
      <alignment horizontal="center" vertical="top"/>
    </xf>
    <xf numFmtId="0" fontId="11" fillId="9" borderId="55" xfId="0" applyFont="1" applyFill="1" applyBorder="1" applyAlignment="1">
      <alignment horizontal="center" vertical="top"/>
    </xf>
    <xf numFmtId="0" fontId="11" fillId="4" borderId="45" xfId="0" applyFont="1" applyFill="1" applyBorder="1" applyAlignment="1">
      <alignment horizontal="center" vertical="top"/>
    </xf>
    <xf numFmtId="0" fontId="11" fillId="4" borderId="55" xfId="0" applyFont="1" applyFill="1" applyBorder="1" applyAlignment="1">
      <alignment horizontal="center" vertical="top"/>
    </xf>
    <xf numFmtId="0" fontId="15" fillId="6" borderId="24" xfId="0" applyFont="1" applyFill="1" applyBorder="1" applyAlignment="1">
      <alignment horizontal="left" vertical="top" wrapText="1"/>
    </xf>
    <xf numFmtId="0" fontId="0" fillId="6" borderId="14" xfId="0" applyFill="1" applyBorder="1" applyAlignment="1">
      <alignment horizontal="left" vertical="top" wrapText="1"/>
    </xf>
    <xf numFmtId="3" fontId="11" fillId="11" borderId="24" xfId="0" applyNumberFormat="1" applyFont="1" applyFill="1" applyBorder="1" applyAlignment="1">
      <alignment horizontal="left" vertical="top" wrapText="1"/>
    </xf>
    <xf numFmtId="0" fontId="0" fillId="0" borderId="14" xfId="0" applyBorder="1" applyAlignment="1">
      <alignment horizontal="left" vertical="top" wrapText="1"/>
    </xf>
    <xf numFmtId="0" fontId="0" fillId="0" borderId="26" xfId="0" applyBorder="1" applyAlignment="1">
      <alignment horizontal="left" vertical="top" wrapText="1"/>
    </xf>
    <xf numFmtId="165" fontId="19" fillId="6" borderId="5" xfId="0" applyNumberFormat="1" applyFont="1" applyFill="1" applyBorder="1" applyAlignment="1">
      <alignment horizontal="center" vertical="center" textRotation="90" wrapText="1"/>
    </xf>
    <xf numFmtId="165" fontId="19" fillId="6" borderId="6" xfId="0" applyNumberFormat="1"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33" fillId="6" borderId="15" xfId="0" applyNumberFormat="1" applyFont="1" applyFill="1" applyBorder="1" applyAlignment="1" applyProtection="1">
      <alignment horizontal="left" vertical="top" wrapText="1" readingOrder="1"/>
      <protection locked="0"/>
    </xf>
    <xf numFmtId="0" fontId="0" fillId="6" borderId="27" xfId="0" applyFill="1" applyBorder="1" applyAlignment="1">
      <alignment vertical="top"/>
    </xf>
    <xf numFmtId="0" fontId="33" fillId="0" borderId="15" xfId="0" applyNumberFormat="1" applyFont="1" applyFill="1" applyBorder="1" applyAlignment="1" applyProtection="1">
      <alignment horizontal="left" vertical="top" wrapText="1" readingOrder="1"/>
      <protection locked="0"/>
    </xf>
    <xf numFmtId="0" fontId="0" fillId="0" borderId="27" xfId="0" applyBorder="1" applyAlignment="1">
      <alignment vertical="top" wrapText="1"/>
    </xf>
    <xf numFmtId="49" fontId="11" fillId="6" borderId="12" xfId="0" applyNumberFormat="1" applyFont="1" applyFill="1" applyBorder="1" applyAlignment="1">
      <alignment horizontal="center" vertical="top"/>
    </xf>
    <xf numFmtId="0" fontId="2" fillId="6" borderId="26" xfId="0" applyFont="1" applyFill="1" applyBorder="1" applyAlignment="1">
      <alignment horizontal="left" vertical="top" wrapText="1"/>
    </xf>
    <xf numFmtId="0" fontId="2" fillId="6" borderId="6" xfId="0" applyFont="1" applyFill="1" applyBorder="1" applyAlignment="1">
      <alignment horizontal="center" vertical="center" textRotation="90" wrapText="1"/>
    </xf>
    <xf numFmtId="49" fontId="15" fillId="2" borderId="25" xfId="0" applyNumberFormat="1" applyFont="1" applyFill="1" applyBorder="1" applyAlignment="1">
      <alignment horizontal="right" vertical="top"/>
    </xf>
    <xf numFmtId="0" fontId="11" fillId="2" borderId="57" xfId="0" applyFont="1" applyFill="1" applyBorder="1" applyAlignment="1">
      <alignment horizontal="center" vertical="top" wrapText="1"/>
    </xf>
    <xf numFmtId="0" fontId="11" fillId="2" borderId="25" xfId="0" applyFont="1" applyFill="1" applyBorder="1" applyAlignment="1">
      <alignment horizontal="center" vertical="top" wrapText="1"/>
    </xf>
    <xf numFmtId="0" fontId="11" fillId="2" borderId="30" xfId="0" applyFont="1" applyFill="1" applyBorder="1" applyAlignment="1">
      <alignment horizontal="center" vertical="top" wrapText="1"/>
    </xf>
    <xf numFmtId="0" fontId="5" fillId="6" borderId="6" xfId="0" applyFont="1" applyFill="1" applyBorder="1" applyAlignment="1">
      <alignment horizontal="center" vertical="center" textRotation="90" wrapText="1"/>
    </xf>
    <xf numFmtId="49" fontId="4" fillId="6" borderId="14" xfId="0" applyNumberFormat="1" applyFont="1" applyFill="1" applyBorder="1" applyAlignment="1">
      <alignment horizontal="center" vertical="top"/>
    </xf>
    <xf numFmtId="1" fontId="2" fillId="6" borderId="38" xfId="0" applyNumberFormat="1" applyFont="1" applyFill="1" applyBorder="1" applyAlignment="1">
      <alignment horizontal="left" vertical="top" wrapText="1"/>
    </xf>
    <xf numFmtId="1" fontId="11" fillId="11" borderId="16" xfId="0" applyNumberFormat="1" applyFont="1" applyFill="1" applyBorder="1" applyAlignment="1">
      <alignment horizontal="left" vertical="top" wrapText="1"/>
    </xf>
    <xf numFmtId="0" fontId="0" fillId="11" borderId="26" xfId="0" applyFill="1" applyBorder="1" applyAlignment="1">
      <alignment horizontal="left" vertical="top" wrapText="1"/>
    </xf>
    <xf numFmtId="3" fontId="2" fillId="11" borderId="16" xfId="0" applyNumberFormat="1" applyFont="1" applyFill="1" applyBorder="1" applyAlignment="1">
      <alignment horizontal="left" vertical="top" wrapText="1"/>
    </xf>
    <xf numFmtId="1" fontId="2" fillId="11" borderId="15" xfId="0" applyNumberFormat="1" applyFont="1" applyFill="1" applyBorder="1" applyAlignment="1">
      <alignment horizontal="center" vertical="top"/>
    </xf>
    <xf numFmtId="1" fontId="2" fillId="11" borderId="27" xfId="0" applyNumberFormat="1" applyFont="1" applyFill="1" applyBorder="1" applyAlignment="1">
      <alignment horizontal="center" vertical="top"/>
    </xf>
    <xf numFmtId="1" fontId="11" fillId="11" borderId="26" xfId="0" applyNumberFormat="1" applyFont="1" applyFill="1" applyBorder="1" applyAlignment="1">
      <alignment horizontal="left" vertical="top" wrapText="1"/>
    </xf>
    <xf numFmtId="1" fontId="2" fillId="6" borderId="14" xfId="0" applyNumberFormat="1" applyFont="1" applyFill="1" applyBorder="1" applyAlignment="1">
      <alignment horizontal="left" vertical="top" wrapText="1"/>
    </xf>
    <xf numFmtId="0" fontId="0" fillId="0" borderId="14" xfId="0" applyBorder="1" applyAlignment="1">
      <alignment vertical="top" wrapText="1"/>
    </xf>
    <xf numFmtId="3" fontId="11" fillId="11" borderId="16" xfId="0" applyNumberFormat="1" applyFont="1" applyFill="1" applyBorder="1" applyAlignment="1">
      <alignment horizontal="left" vertical="top" wrapText="1"/>
    </xf>
    <xf numFmtId="0" fontId="0" fillId="11" borderId="14" xfId="0" applyFill="1" applyBorder="1" applyAlignment="1">
      <alignment horizontal="left" vertical="top"/>
    </xf>
    <xf numFmtId="164" fontId="11" fillId="11" borderId="16" xfId="0" applyNumberFormat="1" applyFont="1" applyFill="1" applyBorder="1" applyAlignment="1">
      <alignment horizontal="left" vertical="top" wrapText="1"/>
    </xf>
    <xf numFmtId="0" fontId="11" fillId="11" borderId="6" xfId="0" applyFont="1" applyFill="1" applyBorder="1" applyAlignment="1">
      <alignment horizontal="left" vertical="top" wrapText="1"/>
    </xf>
    <xf numFmtId="0" fontId="11" fillId="11" borderId="28" xfId="0" applyFont="1" applyFill="1" applyBorder="1" applyAlignment="1">
      <alignment horizontal="left" vertical="top" wrapText="1"/>
    </xf>
    <xf numFmtId="3" fontId="11" fillId="6" borderId="16" xfId="0" applyNumberFormat="1" applyFont="1" applyFill="1" applyBorder="1" applyAlignment="1">
      <alignment horizontal="left" vertical="top" wrapText="1"/>
    </xf>
    <xf numFmtId="1" fontId="2" fillId="6" borderId="12" xfId="0" applyNumberFormat="1" applyFont="1" applyFill="1" applyBorder="1" applyAlignment="1">
      <alignment horizontal="left" vertical="top" wrapText="1"/>
    </xf>
    <xf numFmtId="0" fontId="0" fillId="0" borderId="12" xfId="0" applyBorder="1" applyAlignment="1">
      <alignment vertical="top" wrapText="1"/>
    </xf>
    <xf numFmtId="3" fontId="11" fillId="6" borderId="15" xfId="0" applyNumberFormat="1" applyFont="1" applyFill="1" applyBorder="1" applyAlignment="1">
      <alignment horizontal="left" vertical="top" wrapText="1"/>
    </xf>
    <xf numFmtId="3" fontId="11" fillId="11" borderId="15" xfId="0" applyNumberFormat="1" applyFont="1" applyFill="1" applyBorder="1" applyAlignment="1">
      <alignment horizontal="left" vertical="top" wrapText="1"/>
    </xf>
    <xf numFmtId="0" fontId="0" fillId="11" borderId="12" xfId="0" applyFill="1" applyBorder="1" applyAlignment="1">
      <alignment horizontal="left" vertical="top"/>
    </xf>
    <xf numFmtId="165" fontId="2" fillId="11" borderId="31" xfId="0" applyNumberFormat="1" applyFont="1" applyFill="1" applyBorder="1" applyAlignment="1">
      <alignment vertical="top" wrapText="1"/>
    </xf>
    <xf numFmtId="165" fontId="2" fillId="11" borderId="6" xfId="0" applyNumberFormat="1" applyFont="1" applyFill="1" applyBorder="1" applyAlignment="1">
      <alignment vertical="top" wrapText="1"/>
    </xf>
    <xf numFmtId="3" fontId="2" fillId="11" borderId="26" xfId="0" applyNumberFormat="1" applyFont="1" applyFill="1" applyBorder="1" applyAlignment="1">
      <alignment horizontal="left" vertical="top" wrapText="1"/>
    </xf>
    <xf numFmtId="3" fontId="11" fillId="11" borderId="6" xfId="0" applyNumberFormat="1" applyFont="1" applyFill="1" applyBorder="1" applyAlignment="1">
      <alignment horizontal="left" vertical="top" wrapText="1"/>
    </xf>
    <xf numFmtId="0" fontId="0" fillId="11" borderId="6" xfId="0" applyFill="1" applyBorder="1" applyAlignment="1">
      <alignment horizontal="left" vertical="top" wrapText="1"/>
    </xf>
    <xf numFmtId="3" fontId="11" fillId="11" borderId="31" xfId="0" applyNumberFormat="1" applyFont="1" applyFill="1" applyBorder="1" applyAlignment="1">
      <alignment horizontal="left" vertical="top" wrapText="1"/>
    </xf>
    <xf numFmtId="49" fontId="15" fillId="9" borderId="28" xfId="0" applyNumberFormat="1" applyFont="1" applyFill="1" applyBorder="1" applyAlignment="1">
      <alignment horizontal="center" vertical="top"/>
    </xf>
    <xf numFmtId="0" fontId="2" fillId="11" borderId="16" xfId="0" applyFont="1" applyFill="1" applyBorder="1" applyAlignment="1">
      <alignment horizontal="left" vertical="top" wrapText="1"/>
    </xf>
    <xf numFmtId="0" fontId="2" fillId="11" borderId="26" xfId="0" applyFont="1" applyFill="1" applyBorder="1" applyAlignment="1">
      <alignment horizontal="left" vertical="top" wrapText="1"/>
    </xf>
    <xf numFmtId="49" fontId="2" fillId="6" borderId="14" xfId="0" applyNumberFormat="1" applyFont="1" applyFill="1" applyBorder="1" applyAlignment="1">
      <alignment horizontal="center" vertical="top"/>
    </xf>
    <xf numFmtId="49" fontId="15" fillId="2" borderId="27" xfId="0" applyNumberFormat="1" applyFont="1" applyFill="1" applyBorder="1" applyAlignment="1">
      <alignment horizontal="center" vertical="top"/>
    </xf>
    <xf numFmtId="0" fontId="2" fillId="6" borderId="28" xfId="0" applyFont="1" applyFill="1" applyBorder="1" applyAlignment="1">
      <alignment horizontal="center" vertical="center" textRotation="90" wrapText="1"/>
    </xf>
    <xf numFmtId="3" fontId="15" fillId="11" borderId="16" xfId="0" applyNumberFormat="1" applyFont="1" applyFill="1" applyBorder="1" applyAlignment="1">
      <alignment vertical="top" wrapText="1"/>
    </xf>
    <xf numFmtId="3" fontId="15" fillId="11" borderId="14" xfId="0" applyNumberFormat="1" applyFont="1" applyFill="1" applyBorder="1" applyAlignment="1">
      <alignment vertical="top" wrapText="1"/>
    </xf>
    <xf numFmtId="0" fontId="2" fillId="6" borderId="14" xfId="0" applyFont="1" applyFill="1" applyBorder="1" applyAlignment="1">
      <alignment horizontal="left" vertical="top" wrapText="1"/>
    </xf>
    <xf numFmtId="49" fontId="4" fillId="6" borderId="26" xfId="0" applyNumberFormat="1" applyFont="1" applyFill="1" applyBorder="1" applyAlignment="1">
      <alignment horizontal="center" vertical="top"/>
    </xf>
    <xf numFmtId="49" fontId="17" fillId="5" borderId="47" xfId="0" applyNumberFormat="1" applyFont="1" applyFill="1" applyBorder="1" applyAlignment="1">
      <alignment horizontal="left" vertical="top" wrapText="1"/>
    </xf>
    <xf numFmtId="49" fontId="17" fillId="5" borderId="54" xfId="0" applyNumberFormat="1" applyFont="1" applyFill="1" applyBorder="1" applyAlignment="1">
      <alignment horizontal="left" vertical="top" wrapText="1"/>
    </xf>
    <xf numFmtId="49" fontId="17" fillId="5" borderId="56" xfId="0" applyNumberFormat="1" applyFont="1" applyFill="1" applyBorder="1" applyAlignment="1">
      <alignment horizontal="left" vertical="top" wrapText="1"/>
    </xf>
    <xf numFmtId="0" fontId="17" fillId="7" borderId="48" xfId="0" applyFont="1" applyFill="1" applyBorder="1" applyAlignment="1">
      <alignment horizontal="left" vertical="top" wrapText="1"/>
    </xf>
    <xf numFmtId="0" fontId="17" fillId="7" borderId="53" xfId="0" applyFont="1" applyFill="1" applyBorder="1" applyAlignment="1">
      <alignment horizontal="left" vertical="top" wrapText="1"/>
    </xf>
    <xf numFmtId="0" fontId="17" fillId="7" borderId="52" xfId="0" applyFont="1" applyFill="1" applyBorder="1" applyAlignment="1">
      <alignment horizontal="left" vertical="top" wrapText="1"/>
    </xf>
    <xf numFmtId="0" fontId="15" fillId="2" borderId="37" xfId="0" applyFont="1" applyFill="1" applyBorder="1" applyAlignment="1">
      <alignment horizontal="left" vertical="top" wrapText="1"/>
    </xf>
    <xf numFmtId="0" fontId="15" fillId="2" borderId="53" xfId="0" applyFont="1" applyFill="1" applyBorder="1" applyAlignment="1">
      <alignment horizontal="left" vertical="top" wrapText="1"/>
    </xf>
    <xf numFmtId="0" fontId="15" fillId="2" borderId="52" xfId="0" applyFont="1" applyFill="1" applyBorder="1" applyAlignment="1">
      <alignment horizontal="left" vertical="top" wrapText="1"/>
    </xf>
    <xf numFmtId="3" fontId="2" fillId="11" borderId="16" xfId="0" applyNumberFormat="1" applyFont="1" applyFill="1" applyBorder="1" applyAlignment="1">
      <alignment horizontal="justify" vertical="top" wrapText="1"/>
    </xf>
    <xf numFmtId="3" fontId="2" fillId="11" borderId="26" xfId="0" applyNumberFormat="1" applyFont="1" applyFill="1" applyBorder="1" applyAlignment="1">
      <alignment horizontal="justify" vertical="top" wrapText="1"/>
    </xf>
    <xf numFmtId="165" fontId="2" fillId="11" borderId="28" xfId="0" applyNumberFormat="1" applyFont="1" applyFill="1" applyBorder="1" applyAlignment="1">
      <alignment vertical="top" wrapText="1"/>
    </xf>
    <xf numFmtId="0" fontId="2" fillId="9" borderId="36" xfId="0" applyFont="1" applyFill="1" applyBorder="1" applyAlignment="1">
      <alignment horizontal="justify" vertical="top"/>
    </xf>
    <xf numFmtId="0" fontId="5" fillId="9" borderId="41" xfId="0" applyFont="1" applyFill="1" applyBorder="1" applyAlignment="1">
      <alignment horizontal="justify" vertical="top"/>
    </xf>
    <xf numFmtId="0" fontId="2" fillId="9" borderId="37" xfId="0" applyFont="1" applyFill="1" applyBorder="1" applyAlignment="1">
      <alignment horizontal="left" vertical="top" wrapText="1"/>
    </xf>
    <xf numFmtId="0" fontId="2" fillId="9" borderId="52" xfId="0" applyFont="1" applyFill="1" applyBorder="1" applyAlignment="1">
      <alignment horizontal="left" vertical="top" wrapText="1"/>
    </xf>
    <xf numFmtId="0" fontId="2" fillId="9" borderId="37" xfId="0" applyFont="1" applyFill="1" applyBorder="1" applyAlignment="1">
      <alignment vertical="top" wrapText="1"/>
    </xf>
    <xf numFmtId="0" fontId="2" fillId="9" borderId="52" xfId="0" applyFont="1" applyFill="1" applyBorder="1" applyAlignment="1">
      <alignment vertical="top" wrapText="1"/>
    </xf>
    <xf numFmtId="0" fontId="5" fillId="9" borderId="52" xfId="0" applyFont="1" applyFill="1" applyBorder="1" applyAlignment="1">
      <alignment horizontal="left" vertical="top" wrapText="1"/>
    </xf>
    <xf numFmtId="1" fontId="2" fillId="11" borderId="15" xfId="0" applyNumberFormat="1" applyFont="1" applyFill="1" applyBorder="1" applyAlignment="1">
      <alignment horizontal="left" vertical="top" wrapText="1"/>
    </xf>
    <xf numFmtId="0" fontId="0" fillId="11" borderId="27" xfId="0" applyFill="1" applyBorder="1" applyAlignment="1">
      <alignment horizontal="left" vertical="top" wrapText="1"/>
    </xf>
    <xf numFmtId="0" fontId="2" fillId="9" borderId="37" xfId="0" applyFont="1" applyFill="1" applyBorder="1" applyAlignment="1">
      <alignment vertical="center" wrapText="1"/>
    </xf>
    <xf numFmtId="0" fontId="0" fillId="0" borderId="53" xfId="0" applyBorder="1" applyAlignment="1">
      <alignment vertical="center" wrapText="1"/>
    </xf>
    <xf numFmtId="0" fontId="0" fillId="0" borderId="29" xfId="0" applyBorder="1" applyAlignment="1">
      <alignment vertical="center" wrapText="1"/>
    </xf>
    <xf numFmtId="0" fontId="3" fillId="0" borderId="1" xfId="0" applyFont="1" applyBorder="1" applyAlignment="1">
      <alignment horizontal="center" vertical="center"/>
    </xf>
    <xf numFmtId="0" fontId="2" fillId="0" borderId="0" xfId="0" applyFont="1" applyFill="1" applyBorder="1" applyAlignment="1">
      <alignment horizontal="left" vertical="top" wrapText="1"/>
    </xf>
  </cellXfs>
  <cellStyles count="3">
    <cellStyle name="Įprastas" xfId="0" builtinId="0"/>
    <cellStyle name="Įprastas 2" xfId="1"/>
    <cellStyle name="Kablelis" xfId="2" builtinId="3"/>
  </cellStyles>
  <dxfs count="0"/>
  <tableStyles count="0" defaultTableStyle="TableStyleMedium2" defaultPivotStyle="PivotStyleLight16"/>
  <colors>
    <mruColors>
      <color rgb="FFFFCCFF"/>
      <color rgb="FFCCECFF"/>
      <color rgb="FF99FFCC"/>
      <color rgb="FFCCFFCC"/>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bg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A051-4A4F-AA7F-2114B37A616E}"/>
              </c:ext>
            </c:extLst>
          </c:dPt>
          <c:dPt>
            <c:idx val="1"/>
            <c:bubble3D val="0"/>
            <c:spPr>
              <a:solidFill>
                <a:schemeClr val="accent1">
                  <a:lumMod val="20000"/>
                  <a:lumOff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051-4A4F-AA7F-2114B37A616E}"/>
              </c:ext>
            </c:extLst>
          </c:dPt>
          <c:dPt>
            <c:idx val="2"/>
            <c:bubble3D val="0"/>
            <c:spPr>
              <a:solidFill>
                <a:schemeClr val="bg1">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051-4A4F-AA7F-2114B37A616E}"/>
              </c:ext>
            </c:extLst>
          </c:dPt>
          <c:dLbls>
            <c:dLbl>
              <c:idx val="0"/>
              <c:spPr>
                <a:noFill/>
                <a:ln>
                  <a:noFill/>
                </a:ln>
                <a:effectLst>
                  <a:outerShdw blurRad="50800" dist="38100" dir="2700000" algn="tl" rotWithShape="0">
                    <a:schemeClr val="bg1">
                      <a:alpha val="40000"/>
                    </a:schemeClr>
                  </a:outerShdw>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A051-4A4F-AA7F-2114B37A616E}"/>
                </c:ext>
              </c:extLst>
            </c:dLbl>
            <c:dLbl>
              <c:idx val="2"/>
              <c:layout>
                <c:manualLayout>
                  <c:x val="0.13091469816272966"/>
                  <c:y val="2.683107319918343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051-4A4F-AA7F-2114B37A616E}"/>
                </c:ext>
              </c:extLst>
            </c:dLbl>
            <c:spPr>
              <a:noFill/>
              <a:ln>
                <a:noFill/>
              </a:ln>
              <a:effectLst>
                <a:outerShdw blurRad="50800" dist="38100" dir="2700000" algn="tl" rotWithShape="0">
                  <a:schemeClr val="bg1">
                    <a:alpha val="40000"/>
                  </a:schemeClr>
                </a:outerShdw>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multiLvlStrRef>
              <c:f>Ataskaita!$B$10:$D$12</c:f>
              <c:multiLvlStrCache>
                <c:ptCount val="3"/>
                <c:lvl>
                  <c:pt idx="0">
                    <c:v>–</c:v>
                  </c:pt>
                  <c:pt idx="1">
                    <c:v>–</c:v>
                  </c:pt>
                  <c:pt idx="2">
                    <c:v>–</c:v>
                  </c:pt>
                </c:lvl>
                <c:lvl>
                  <c:pt idx="0">
                    <c:v>faktiškai įvykdyta</c:v>
                  </c:pt>
                  <c:pt idx="1">
                    <c:v>iš dalies įvykdyta</c:v>
                  </c:pt>
                  <c:pt idx="2">
                    <c:v>nevykdytina</c:v>
                  </c:pt>
                </c:lvl>
              </c:multiLvlStrCache>
            </c:multiLvlStrRef>
          </c:cat>
          <c:val>
            <c:numRef>
              <c:f>Ataskaita!$E$10:$E$12</c:f>
              <c:numCache>
                <c:formatCode>General</c:formatCode>
                <c:ptCount val="3"/>
                <c:pt idx="0">
                  <c:v>23</c:v>
                </c:pt>
                <c:pt idx="1">
                  <c:v>7</c:v>
                </c:pt>
                <c:pt idx="2">
                  <c:v>1</c:v>
                </c:pt>
              </c:numCache>
            </c:numRef>
          </c:val>
          <c:extLst>
            <c:ext xmlns:c16="http://schemas.microsoft.com/office/drawing/2014/chart" uri="{C3380CC4-5D6E-409C-BE32-E72D297353CC}">
              <c16:uniqueId val="{00000000-A051-4A4F-AA7F-2114B37A616E}"/>
            </c:ext>
          </c:extLst>
        </c:ser>
        <c:dLbls>
          <c:dLblPos val="ctr"/>
          <c:showLegendKey val="0"/>
          <c:showVal val="0"/>
          <c:showCatName val="1"/>
          <c:showSerName val="0"/>
          <c:showPercent val="0"/>
          <c:showBubbleSize val="0"/>
          <c:showLeaderLines val="1"/>
        </c:dLbls>
      </c:pie3DChart>
      <c:spPr>
        <a:noFill/>
        <a:ln>
          <a:noFill/>
        </a:ln>
        <a:effectLst>
          <a:outerShdw blurRad="50800" dist="38100" dir="5400000" algn="t" rotWithShape="0">
            <a:schemeClr val="tx1">
              <a:alpha val="40000"/>
            </a:schemeClr>
          </a:outerShdw>
        </a:effectLst>
      </c:spPr>
    </c:plotArea>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lt-L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552450</xdr:colOff>
      <xdr:row>14</xdr:row>
      <xdr:rowOff>95250</xdr:rowOff>
    </xdr:from>
    <xdr:to>
      <xdr:col>8</xdr:col>
      <xdr:colOff>247650</xdr:colOff>
      <xdr:row>28</xdr:row>
      <xdr:rowOff>38100</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zoomScaleSheetLayoutView="100" workbookViewId="0">
      <selection activeCell="M29" sqref="M29"/>
    </sheetView>
  </sheetViews>
  <sheetFormatPr defaultRowHeight="12.75" x14ac:dyDescent="0.2"/>
  <cols>
    <col min="9" max="9" width="18.7109375" customWidth="1"/>
    <col min="10" max="10" width="7.28515625" customWidth="1"/>
  </cols>
  <sheetData>
    <row r="1" spans="1:11" s="3" customFormat="1" ht="15.75" x14ac:dyDescent="0.25">
      <c r="A1" s="491" t="s">
        <v>162</v>
      </c>
      <c r="B1" s="492"/>
      <c r="C1" s="492"/>
      <c r="D1" s="492"/>
      <c r="E1" s="492"/>
      <c r="F1" s="492"/>
      <c r="G1" s="492"/>
      <c r="H1" s="492"/>
      <c r="I1" s="492"/>
      <c r="J1" s="305"/>
      <c r="K1" s="305"/>
    </row>
    <row r="2" spans="1:11" s="3" customFormat="1" ht="15.75" x14ac:dyDescent="0.25">
      <c r="A2" s="491" t="s">
        <v>35</v>
      </c>
      <c r="B2" s="492"/>
      <c r="C2" s="492"/>
      <c r="D2" s="492"/>
      <c r="E2" s="492"/>
      <c r="F2" s="492"/>
      <c r="G2" s="492"/>
      <c r="H2" s="492"/>
      <c r="I2" s="492"/>
      <c r="J2" s="305"/>
      <c r="K2" s="305"/>
    </row>
    <row r="3" spans="1:11" s="3" customFormat="1" ht="15.75" x14ac:dyDescent="0.25">
      <c r="A3" s="491" t="s">
        <v>151</v>
      </c>
      <c r="B3" s="492"/>
      <c r="C3" s="492"/>
      <c r="D3" s="492"/>
      <c r="E3" s="492"/>
      <c r="F3" s="492"/>
      <c r="G3" s="492"/>
      <c r="H3" s="492"/>
      <c r="I3" s="492"/>
      <c r="J3" s="305"/>
      <c r="K3" s="305"/>
    </row>
    <row r="4" spans="1:11" s="3" customFormat="1" ht="15.75" x14ac:dyDescent="0.25">
      <c r="E4" s="306"/>
    </row>
    <row r="5" spans="1:11" s="3" customFormat="1" ht="15.75" x14ac:dyDescent="0.25">
      <c r="A5" s="498" t="s">
        <v>152</v>
      </c>
      <c r="B5" s="499"/>
      <c r="C5" s="499"/>
      <c r="D5" s="499"/>
      <c r="E5" s="499"/>
      <c r="F5" s="499"/>
      <c r="G5" s="499"/>
      <c r="H5" s="499"/>
      <c r="I5" s="499"/>
      <c r="J5" s="307"/>
      <c r="K5" s="307"/>
    </row>
    <row r="6" spans="1:11" s="3" customFormat="1" ht="50.25" customHeight="1" x14ac:dyDescent="0.25">
      <c r="A6" s="500" t="s">
        <v>153</v>
      </c>
      <c r="B6" s="499"/>
      <c r="C6" s="499"/>
      <c r="D6" s="499"/>
      <c r="E6" s="499"/>
      <c r="F6" s="499"/>
      <c r="G6" s="499"/>
      <c r="H6" s="499"/>
      <c r="I6" s="499"/>
      <c r="J6" s="308"/>
      <c r="K6" s="308"/>
    </row>
    <row r="7" spans="1:11" s="3" customFormat="1" ht="15.75" x14ac:dyDescent="0.25">
      <c r="A7" s="251"/>
      <c r="B7" s="309"/>
      <c r="C7" s="309"/>
      <c r="D7" s="309"/>
      <c r="E7" s="309"/>
      <c r="F7" s="309"/>
      <c r="G7" s="309"/>
      <c r="H7" s="309"/>
      <c r="I7" s="309"/>
      <c r="J7" s="308"/>
      <c r="K7" s="308"/>
    </row>
    <row r="8" spans="1:11" s="3" customFormat="1" ht="21" customHeight="1" x14ac:dyDescent="0.25">
      <c r="A8" s="496" t="s">
        <v>191</v>
      </c>
      <c r="B8" s="497"/>
      <c r="C8" s="497"/>
      <c r="D8" s="497"/>
      <c r="E8" s="497"/>
      <c r="F8" s="497"/>
      <c r="G8" s="497"/>
      <c r="H8" s="497"/>
      <c r="I8" s="497"/>
      <c r="J8" s="306"/>
      <c r="K8" s="306"/>
    </row>
    <row r="9" spans="1:11" s="3" customFormat="1" ht="15.75" x14ac:dyDescent="0.25">
      <c r="A9" s="310"/>
      <c r="B9" s="309"/>
      <c r="C9" s="309"/>
      <c r="D9" s="309"/>
      <c r="E9" s="309"/>
      <c r="F9" s="309"/>
      <c r="G9" s="309"/>
      <c r="H9" s="309"/>
      <c r="I9" s="309"/>
      <c r="J9" s="306"/>
      <c r="K9" s="306"/>
    </row>
    <row r="10" spans="1:11" s="3" customFormat="1" ht="15.75" x14ac:dyDescent="0.25">
      <c r="B10" s="489" t="s">
        <v>154</v>
      </c>
      <c r="C10" s="489"/>
      <c r="D10" s="311" t="s">
        <v>155</v>
      </c>
      <c r="E10" s="306">
        <v>23</v>
      </c>
      <c r="F10" s="324" t="s">
        <v>156</v>
      </c>
      <c r="G10" s="324"/>
      <c r="H10" s="308"/>
      <c r="I10" s="308"/>
      <c r="J10" s="308"/>
      <c r="K10" s="308"/>
    </row>
    <row r="11" spans="1:11" s="3" customFormat="1" ht="15.75" x14ac:dyDescent="0.25">
      <c r="B11" s="489" t="s">
        <v>157</v>
      </c>
      <c r="C11" s="489"/>
      <c r="D11" s="311" t="s">
        <v>155</v>
      </c>
      <c r="E11" s="306">
        <v>7</v>
      </c>
      <c r="F11" s="324" t="s">
        <v>194</v>
      </c>
      <c r="G11" s="324"/>
      <c r="H11" s="308"/>
      <c r="I11" s="308"/>
      <c r="J11" s="308"/>
      <c r="K11" s="308"/>
    </row>
    <row r="12" spans="1:11" s="3" customFormat="1" ht="32.25" customHeight="1" x14ac:dyDescent="0.25">
      <c r="B12" s="490" t="s">
        <v>193</v>
      </c>
      <c r="C12" s="490"/>
      <c r="D12" s="306" t="s">
        <v>155</v>
      </c>
      <c r="E12" s="306">
        <v>1</v>
      </c>
      <c r="F12" s="494" t="s">
        <v>195</v>
      </c>
      <c r="G12" s="495"/>
      <c r="H12" s="495"/>
      <c r="I12" s="495"/>
      <c r="J12" s="308"/>
      <c r="K12" s="308"/>
    </row>
    <row r="13" spans="1:11" s="3" customFormat="1" ht="15.75" x14ac:dyDescent="0.25">
      <c r="B13" s="308"/>
      <c r="C13" s="308"/>
      <c r="D13" s="311"/>
      <c r="E13" s="312"/>
      <c r="F13" s="308"/>
      <c r="G13" s="308"/>
      <c r="H13" s="308"/>
      <c r="I13" s="308"/>
      <c r="J13" s="308"/>
      <c r="K13" s="308"/>
    </row>
    <row r="14" spans="1:11" s="3" customFormat="1" ht="15.75" x14ac:dyDescent="0.25">
      <c r="B14" s="491" t="s">
        <v>164</v>
      </c>
      <c r="C14" s="492"/>
      <c r="D14" s="492"/>
      <c r="E14" s="492"/>
      <c r="F14" s="492"/>
      <c r="G14" s="492"/>
      <c r="H14" s="492"/>
      <c r="I14" s="313"/>
    </row>
    <row r="15" spans="1:11" s="3" customFormat="1" ht="15.75" x14ac:dyDescent="0.25">
      <c r="E15" s="306"/>
    </row>
    <row r="16" spans="1:11" s="3" customFormat="1" ht="15.75" x14ac:dyDescent="0.25">
      <c r="E16" s="306"/>
    </row>
    <row r="17" spans="1:15" s="3" customFormat="1" ht="15.75" x14ac:dyDescent="0.25">
      <c r="E17" s="306"/>
    </row>
    <row r="18" spans="1:15" s="3" customFormat="1" ht="15.75" x14ac:dyDescent="0.25">
      <c r="E18" s="306"/>
    </row>
    <row r="19" spans="1:15" s="3" customFormat="1" ht="15.75" x14ac:dyDescent="0.25">
      <c r="E19" s="306"/>
    </row>
    <row r="20" spans="1:15" s="3" customFormat="1" ht="15.75" x14ac:dyDescent="0.25">
      <c r="E20" s="306"/>
    </row>
    <row r="21" spans="1:15" s="3" customFormat="1" ht="15.75" x14ac:dyDescent="0.25">
      <c r="E21" s="306"/>
    </row>
    <row r="22" spans="1:15" s="3" customFormat="1" ht="15.75" x14ac:dyDescent="0.25">
      <c r="E22" s="306"/>
    </row>
    <row r="23" spans="1:15" s="3" customFormat="1" ht="15.75" x14ac:dyDescent="0.25">
      <c r="E23" s="306"/>
      <c r="O23" s="3" t="s">
        <v>126</v>
      </c>
    </row>
    <row r="24" spans="1:15" s="3" customFormat="1" ht="15.75" x14ac:dyDescent="0.25">
      <c r="E24" s="306"/>
    </row>
    <row r="25" spans="1:15" s="3" customFormat="1" ht="15.75" x14ac:dyDescent="0.25">
      <c r="E25" s="306"/>
    </row>
    <row r="26" spans="1:15" s="3" customFormat="1" ht="15.75" x14ac:dyDescent="0.25">
      <c r="E26" s="306"/>
    </row>
    <row r="27" spans="1:15" s="3" customFormat="1" ht="15.75" x14ac:dyDescent="0.25">
      <c r="E27" s="306"/>
    </row>
    <row r="28" spans="1:15" s="3" customFormat="1" ht="15.75" x14ac:dyDescent="0.25">
      <c r="E28" s="306"/>
    </row>
    <row r="29" spans="1:15" s="3" customFormat="1" ht="15.75" x14ac:dyDescent="0.25">
      <c r="E29" s="306"/>
    </row>
    <row r="30" spans="1:15" s="3" customFormat="1" ht="15.75" x14ac:dyDescent="0.25">
      <c r="E30" s="306"/>
    </row>
    <row r="31" spans="1:15" s="3" customFormat="1" ht="33" customHeight="1" x14ac:dyDescent="0.25">
      <c r="A31" s="493" t="s">
        <v>158</v>
      </c>
      <c r="B31" s="488"/>
      <c r="C31" s="488"/>
      <c r="D31" s="488"/>
      <c r="E31" s="488"/>
      <c r="F31" s="488"/>
      <c r="G31" s="488"/>
      <c r="H31" s="488"/>
      <c r="I31" s="488"/>
      <c r="J31" s="314"/>
      <c r="K31" s="314"/>
    </row>
    <row r="32" spans="1:15" s="3" customFormat="1" ht="29.25" customHeight="1" x14ac:dyDescent="0.25">
      <c r="A32" s="487" t="s">
        <v>159</v>
      </c>
      <c r="B32" s="488"/>
      <c r="C32" s="488"/>
      <c r="D32" s="488"/>
      <c r="E32" s="488"/>
      <c r="F32" s="488"/>
      <c r="G32" s="488"/>
      <c r="H32" s="488"/>
      <c r="I32" s="488"/>
      <c r="J32" s="315"/>
      <c r="K32" s="315"/>
    </row>
    <row r="33" spans="1:11" s="3" customFormat="1" ht="31.5" customHeight="1" x14ac:dyDescent="0.25">
      <c r="A33" s="487" t="s">
        <v>160</v>
      </c>
      <c r="B33" s="488"/>
      <c r="C33" s="488"/>
      <c r="D33" s="488"/>
      <c r="E33" s="488"/>
      <c r="F33" s="488"/>
      <c r="G33" s="488"/>
      <c r="H33" s="488"/>
      <c r="I33" s="488"/>
      <c r="J33" s="315"/>
      <c r="K33" s="315"/>
    </row>
    <row r="34" spans="1:11" s="3" customFormat="1" ht="29.25" customHeight="1" x14ac:dyDescent="0.25">
      <c r="A34" s="487" t="s">
        <v>161</v>
      </c>
      <c r="B34" s="488"/>
      <c r="C34" s="488"/>
      <c r="D34" s="488"/>
      <c r="E34" s="488"/>
      <c r="F34" s="488"/>
      <c r="G34" s="488"/>
      <c r="H34" s="488"/>
      <c r="I34" s="488"/>
      <c r="J34" s="315"/>
      <c r="K34" s="315"/>
    </row>
  </sheetData>
  <mergeCells count="15">
    <mergeCell ref="A8:I8"/>
    <mergeCell ref="A1:I1"/>
    <mergeCell ref="A2:I2"/>
    <mergeCell ref="A3:I3"/>
    <mergeCell ref="A5:I5"/>
    <mergeCell ref="A6:I6"/>
    <mergeCell ref="A33:I33"/>
    <mergeCell ref="A34:I34"/>
    <mergeCell ref="B10:C10"/>
    <mergeCell ref="B11:C11"/>
    <mergeCell ref="B12:C12"/>
    <mergeCell ref="B14:H14"/>
    <mergeCell ref="A31:I31"/>
    <mergeCell ref="A32:I32"/>
    <mergeCell ref="F12:I12"/>
  </mergeCells>
  <pageMargins left="1.1811023622047245" right="0.19685039370078741" top="0.74803149606299213" bottom="0.7480314960629921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3"/>
  <sheetViews>
    <sheetView tabSelected="1" topLeftCell="A22" zoomScaleNormal="100" zoomScaleSheetLayoutView="100" workbookViewId="0">
      <selection activeCell="S25" sqref="S25"/>
    </sheetView>
  </sheetViews>
  <sheetFormatPr defaultColWidth="9.140625" defaultRowHeight="12.75" x14ac:dyDescent="0.2"/>
  <cols>
    <col min="1" max="3" width="2.85546875" style="22" customWidth="1"/>
    <col min="4" max="4" width="37.42578125" style="22" customWidth="1"/>
    <col min="5" max="5" width="3.7109375" style="24" customWidth="1"/>
    <col min="6" max="6" width="4.28515625" style="25" customWidth="1"/>
    <col min="7" max="7" width="7.7109375" style="26" customWidth="1"/>
    <col min="8" max="9" width="10" style="22" customWidth="1"/>
    <col min="10" max="10" width="10.42578125" style="22" customWidth="1"/>
    <col min="11" max="11" width="30.85546875" style="22" customWidth="1"/>
    <col min="12" max="12" width="4.140625" style="22" customWidth="1"/>
    <col min="13" max="13" width="3.7109375" style="22" customWidth="1"/>
    <col min="14" max="14" width="35.42578125" style="22" customWidth="1"/>
    <col min="15" max="15" width="38.28515625" style="22" customWidth="1"/>
    <col min="16" max="16384" width="9.140625" style="23"/>
  </cols>
  <sheetData>
    <row r="1" spans="1:15" s="297" customFormat="1" ht="15.75" customHeight="1" x14ac:dyDescent="0.2">
      <c r="A1" s="516" t="s">
        <v>144</v>
      </c>
      <c r="B1" s="516"/>
      <c r="C1" s="516"/>
      <c r="D1" s="516"/>
      <c r="E1" s="516"/>
      <c r="F1" s="516"/>
      <c r="G1" s="516"/>
      <c r="H1" s="516"/>
      <c r="I1" s="516"/>
      <c r="J1" s="516"/>
      <c r="K1" s="516"/>
      <c r="L1" s="516"/>
      <c r="M1" s="516"/>
      <c r="N1" s="516"/>
      <c r="O1" s="516"/>
    </row>
    <row r="2" spans="1:15" s="101" customFormat="1" ht="14.25" x14ac:dyDescent="0.2">
      <c r="A2" s="517" t="s">
        <v>145</v>
      </c>
      <c r="B2" s="517"/>
      <c r="C2" s="517"/>
      <c r="D2" s="517"/>
      <c r="E2" s="517"/>
      <c r="F2" s="517"/>
      <c r="G2" s="517"/>
      <c r="H2" s="517"/>
      <c r="I2" s="517"/>
      <c r="J2" s="517"/>
      <c r="K2" s="517"/>
      <c r="L2" s="517"/>
      <c r="M2" s="517"/>
      <c r="N2" s="517"/>
      <c r="O2" s="517"/>
    </row>
    <row r="3" spans="1:15" s="101" customFormat="1" ht="15" customHeight="1" thickBot="1" x14ac:dyDescent="0.25">
      <c r="A3" s="298"/>
      <c r="B3" s="298"/>
      <c r="C3" s="298"/>
      <c r="D3" s="298"/>
      <c r="E3" s="299"/>
      <c r="F3" s="300"/>
      <c r="G3" s="301"/>
      <c r="H3" s="298"/>
      <c r="I3" s="298"/>
      <c r="J3" s="298"/>
      <c r="K3" s="518" t="s">
        <v>71</v>
      </c>
      <c r="L3" s="518"/>
      <c r="M3" s="518"/>
      <c r="N3" s="518"/>
      <c r="O3" s="519"/>
    </row>
    <row r="4" spans="1:15" s="297" customFormat="1" ht="30" customHeight="1" x14ac:dyDescent="0.2">
      <c r="A4" s="520" t="s">
        <v>31</v>
      </c>
      <c r="B4" s="523" t="s">
        <v>0</v>
      </c>
      <c r="C4" s="523" t="s">
        <v>1</v>
      </c>
      <c r="D4" s="526" t="s">
        <v>11</v>
      </c>
      <c r="E4" s="529" t="s">
        <v>2</v>
      </c>
      <c r="F4" s="532" t="s">
        <v>3</v>
      </c>
      <c r="G4" s="535" t="s">
        <v>4</v>
      </c>
      <c r="H4" s="365"/>
      <c r="I4" s="538" t="s">
        <v>172</v>
      </c>
      <c r="J4" s="539"/>
      <c r="K4" s="540" t="s">
        <v>146</v>
      </c>
      <c r="L4" s="541"/>
      <c r="M4" s="541"/>
      <c r="N4" s="542" t="s">
        <v>147</v>
      </c>
      <c r="O4" s="545" t="s">
        <v>148</v>
      </c>
    </row>
    <row r="5" spans="1:15" s="297" customFormat="1" ht="33.75" customHeight="1" x14ac:dyDescent="0.2">
      <c r="A5" s="521"/>
      <c r="B5" s="524"/>
      <c r="C5" s="524"/>
      <c r="D5" s="527"/>
      <c r="E5" s="530"/>
      <c r="F5" s="533"/>
      <c r="G5" s="536"/>
      <c r="H5" s="548" t="s">
        <v>170</v>
      </c>
      <c r="I5" s="548" t="s">
        <v>170</v>
      </c>
      <c r="J5" s="548" t="s">
        <v>163</v>
      </c>
      <c r="K5" s="550" t="s">
        <v>149</v>
      </c>
      <c r="L5" s="552" t="s">
        <v>171</v>
      </c>
      <c r="M5" s="554" t="s">
        <v>150</v>
      </c>
      <c r="N5" s="543"/>
      <c r="O5" s="546"/>
    </row>
    <row r="6" spans="1:15" s="297" customFormat="1" ht="44.25" customHeight="1" thickBot="1" x14ac:dyDescent="0.25">
      <c r="A6" s="522"/>
      <c r="B6" s="525"/>
      <c r="C6" s="525"/>
      <c r="D6" s="528"/>
      <c r="E6" s="531"/>
      <c r="F6" s="534"/>
      <c r="G6" s="537"/>
      <c r="H6" s="549"/>
      <c r="I6" s="549"/>
      <c r="J6" s="549"/>
      <c r="K6" s="551"/>
      <c r="L6" s="553"/>
      <c r="M6" s="555"/>
      <c r="N6" s="544"/>
      <c r="O6" s="547"/>
    </row>
    <row r="7" spans="1:15" s="27" customFormat="1" ht="15" customHeight="1" x14ac:dyDescent="0.2">
      <c r="A7" s="693" t="s">
        <v>52</v>
      </c>
      <c r="B7" s="694"/>
      <c r="C7" s="694"/>
      <c r="D7" s="694"/>
      <c r="E7" s="694"/>
      <c r="F7" s="694"/>
      <c r="G7" s="694"/>
      <c r="H7" s="694"/>
      <c r="I7" s="694"/>
      <c r="J7" s="694"/>
      <c r="K7" s="694"/>
      <c r="L7" s="694"/>
      <c r="M7" s="694"/>
      <c r="N7" s="694"/>
      <c r="O7" s="695"/>
    </row>
    <row r="8" spans="1:15" s="27" customFormat="1" ht="13.5" customHeight="1" x14ac:dyDescent="0.2">
      <c r="A8" s="696" t="s">
        <v>36</v>
      </c>
      <c r="B8" s="697"/>
      <c r="C8" s="697"/>
      <c r="D8" s="697"/>
      <c r="E8" s="697"/>
      <c r="F8" s="697"/>
      <c r="G8" s="697"/>
      <c r="H8" s="697"/>
      <c r="I8" s="697"/>
      <c r="J8" s="697"/>
      <c r="K8" s="697"/>
      <c r="L8" s="697"/>
      <c r="M8" s="697"/>
      <c r="N8" s="697"/>
      <c r="O8" s="698"/>
    </row>
    <row r="9" spans="1:15" s="101" customFormat="1" ht="39.75" customHeight="1" x14ac:dyDescent="0.2">
      <c r="A9" s="326" t="s">
        <v>5</v>
      </c>
      <c r="B9" s="327" t="s">
        <v>37</v>
      </c>
      <c r="C9" s="328"/>
      <c r="D9" s="328"/>
      <c r="E9" s="328"/>
      <c r="F9" s="328"/>
      <c r="G9" s="328"/>
      <c r="H9" s="714" t="s">
        <v>176</v>
      </c>
      <c r="I9" s="715"/>
      <c r="J9" s="716"/>
      <c r="K9" s="329" t="s">
        <v>165</v>
      </c>
      <c r="L9" s="330">
        <v>18</v>
      </c>
      <c r="M9" s="330">
        <v>20</v>
      </c>
      <c r="N9" s="705"/>
      <c r="O9" s="706"/>
    </row>
    <row r="10" spans="1:15" s="101" customFormat="1" ht="39" customHeight="1" x14ac:dyDescent="0.2">
      <c r="A10" s="326"/>
      <c r="B10" s="327"/>
      <c r="C10" s="328"/>
      <c r="D10" s="328"/>
      <c r="E10" s="328"/>
      <c r="F10" s="328"/>
      <c r="G10" s="328"/>
      <c r="H10" s="714" t="s">
        <v>173</v>
      </c>
      <c r="I10" s="715"/>
      <c r="J10" s="716"/>
      <c r="K10" s="329" t="s">
        <v>166</v>
      </c>
      <c r="L10" s="330">
        <v>9.2899999999999996E-2</v>
      </c>
      <c r="M10" s="330">
        <v>0.7</v>
      </c>
      <c r="N10" s="707"/>
      <c r="O10" s="708"/>
    </row>
    <row r="11" spans="1:15" s="101" customFormat="1" ht="24.75" customHeight="1" x14ac:dyDescent="0.2">
      <c r="A11" s="326"/>
      <c r="B11" s="327"/>
      <c r="C11" s="328"/>
      <c r="D11" s="328"/>
      <c r="E11" s="328"/>
      <c r="F11" s="328"/>
      <c r="G11" s="328"/>
      <c r="H11" s="714" t="s">
        <v>174</v>
      </c>
      <c r="I11" s="715"/>
      <c r="J11" s="716"/>
      <c r="K11" s="331" t="s">
        <v>167</v>
      </c>
      <c r="L11" s="423">
        <v>2400</v>
      </c>
      <c r="M11" s="332" t="s">
        <v>190</v>
      </c>
      <c r="N11" s="333"/>
      <c r="O11" s="334"/>
    </row>
    <row r="12" spans="1:15" s="101" customFormat="1" ht="57" customHeight="1" x14ac:dyDescent="0.2">
      <c r="A12" s="326"/>
      <c r="B12" s="327"/>
      <c r="C12" s="328"/>
      <c r="D12" s="328"/>
      <c r="E12" s="328"/>
      <c r="F12" s="328"/>
      <c r="G12" s="328"/>
      <c r="H12" s="714" t="s">
        <v>175</v>
      </c>
      <c r="I12" s="715"/>
      <c r="J12" s="716"/>
      <c r="K12" s="329" t="s">
        <v>168</v>
      </c>
      <c r="L12" s="330">
        <v>5</v>
      </c>
      <c r="M12" s="335" t="s">
        <v>82</v>
      </c>
      <c r="N12" s="709"/>
      <c r="O12" s="710"/>
    </row>
    <row r="13" spans="1:15" s="101" customFormat="1" ht="39" customHeight="1" x14ac:dyDescent="0.2">
      <c r="A13" s="326"/>
      <c r="B13" s="327"/>
      <c r="C13" s="328"/>
      <c r="D13" s="328"/>
      <c r="E13" s="328"/>
      <c r="F13" s="328"/>
      <c r="G13" s="328"/>
      <c r="H13" s="714" t="s">
        <v>175</v>
      </c>
      <c r="I13" s="715"/>
      <c r="J13" s="716"/>
      <c r="K13" s="329" t="s">
        <v>169</v>
      </c>
      <c r="L13" s="330">
        <v>0.5</v>
      </c>
      <c r="M13" s="336">
        <v>5</v>
      </c>
      <c r="N13" s="707" t="s">
        <v>202</v>
      </c>
      <c r="O13" s="711"/>
    </row>
    <row r="14" spans="1:15" ht="15" customHeight="1" x14ac:dyDescent="0.2">
      <c r="A14" s="28" t="s">
        <v>5</v>
      </c>
      <c r="B14" s="29" t="s">
        <v>5</v>
      </c>
      <c r="C14" s="699" t="s">
        <v>38</v>
      </c>
      <c r="D14" s="700"/>
      <c r="E14" s="700"/>
      <c r="F14" s="700"/>
      <c r="G14" s="700"/>
      <c r="H14" s="700"/>
      <c r="I14" s="700"/>
      <c r="J14" s="700"/>
      <c r="K14" s="700"/>
      <c r="L14" s="700"/>
      <c r="M14" s="700"/>
      <c r="N14" s="700"/>
      <c r="O14" s="701"/>
    </row>
    <row r="15" spans="1:15" ht="14.25" customHeight="1" x14ac:dyDescent="0.2">
      <c r="A15" s="149" t="s">
        <v>5</v>
      </c>
      <c r="B15" s="150" t="s">
        <v>5</v>
      </c>
      <c r="C15" s="85" t="s">
        <v>5</v>
      </c>
      <c r="D15" s="193" t="s">
        <v>62</v>
      </c>
      <c r="E15" s="31"/>
      <c r="F15" s="158" t="s">
        <v>39</v>
      </c>
      <c r="G15" s="218" t="s">
        <v>33</v>
      </c>
      <c r="H15" s="34">
        <v>176.4</v>
      </c>
      <c r="I15" s="34">
        <v>176.4</v>
      </c>
      <c r="J15" s="33">
        <v>28.5</v>
      </c>
      <c r="K15" s="188"/>
      <c r="L15" s="189"/>
      <c r="M15" s="189"/>
      <c r="N15" s="189"/>
      <c r="O15" s="190"/>
    </row>
    <row r="16" spans="1:15" ht="12.75" customHeight="1" x14ac:dyDescent="0.2">
      <c r="A16" s="235"/>
      <c r="B16" s="236"/>
      <c r="C16" s="237"/>
      <c r="D16" s="93"/>
      <c r="E16" s="125"/>
      <c r="F16" s="239"/>
      <c r="G16" s="242" t="s">
        <v>61</v>
      </c>
      <c r="H16" s="20">
        <v>48</v>
      </c>
      <c r="I16" s="20">
        <v>48</v>
      </c>
      <c r="J16" s="35">
        <v>43.3</v>
      </c>
      <c r="K16" s="165"/>
      <c r="L16" s="166"/>
      <c r="M16" s="166"/>
      <c r="N16" s="166"/>
      <c r="O16" s="167"/>
    </row>
    <row r="17" spans="1:15" ht="13.5" customHeight="1" x14ac:dyDescent="0.2">
      <c r="A17" s="246"/>
      <c r="B17" s="247"/>
      <c r="C17" s="248"/>
      <c r="D17" s="93"/>
      <c r="E17" s="125"/>
      <c r="F17" s="249"/>
      <c r="G17" s="250" t="s">
        <v>119</v>
      </c>
      <c r="H17" s="20">
        <v>5</v>
      </c>
      <c r="I17" s="20">
        <v>5</v>
      </c>
      <c r="J17" s="35">
        <v>5</v>
      </c>
      <c r="K17" s="165"/>
      <c r="L17" s="166"/>
      <c r="M17" s="166"/>
      <c r="N17" s="166"/>
      <c r="O17" s="167"/>
    </row>
    <row r="18" spans="1:15" ht="13.5" customHeight="1" x14ac:dyDescent="0.2">
      <c r="A18" s="149"/>
      <c r="B18" s="150"/>
      <c r="C18" s="85"/>
      <c r="D18" s="93"/>
      <c r="E18" s="125"/>
      <c r="F18" s="163"/>
      <c r="G18" s="164" t="s">
        <v>107</v>
      </c>
      <c r="H18" s="20">
        <v>21.6</v>
      </c>
      <c r="I18" s="20">
        <v>21.6</v>
      </c>
      <c r="J18" s="35">
        <v>21.5</v>
      </c>
      <c r="K18" s="165"/>
      <c r="L18" s="166"/>
      <c r="M18" s="166"/>
      <c r="N18" s="166"/>
      <c r="O18" s="167"/>
    </row>
    <row r="19" spans="1:15" ht="15" customHeight="1" x14ac:dyDescent="0.2">
      <c r="A19" s="149"/>
      <c r="B19" s="150"/>
      <c r="C19" s="397" t="s">
        <v>5</v>
      </c>
      <c r="D19" s="702" t="s">
        <v>53</v>
      </c>
      <c r="E19" s="31" t="s">
        <v>40</v>
      </c>
      <c r="F19" s="32"/>
      <c r="G19" s="203"/>
      <c r="H19" s="34"/>
      <c r="I19" s="34"/>
      <c r="J19" s="33"/>
      <c r="K19" s="677" t="s">
        <v>73</v>
      </c>
      <c r="L19" s="373">
        <v>1</v>
      </c>
      <c r="M19" s="373">
        <v>0</v>
      </c>
      <c r="N19" s="712" t="s">
        <v>196</v>
      </c>
      <c r="O19" s="658" t="s">
        <v>201</v>
      </c>
    </row>
    <row r="20" spans="1:15" ht="242.25" customHeight="1" x14ac:dyDescent="0.2">
      <c r="A20" s="149"/>
      <c r="B20" s="150"/>
      <c r="C20" s="396"/>
      <c r="D20" s="703"/>
      <c r="E20" s="125"/>
      <c r="F20" s="32"/>
      <c r="G20" s="214"/>
      <c r="H20" s="20"/>
      <c r="I20" s="20"/>
      <c r="J20" s="35"/>
      <c r="K20" s="704"/>
      <c r="L20" s="374"/>
      <c r="M20" s="374"/>
      <c r="N20" s="713"/>
      <c r="O20" s="659"/>
    </row>
    <row r="21" spans="1:15" ht="47.25" customHeight="1" x14ac:dyDescent="0.2">
      <c r="A21" s="235"/>
      <c r="B21" s="236"/>
      <c r="C21" s="398" t="s">
        <v>7</v>
      </c>
      <c r="D21" s="256" t="s">
        <v>85</v>
      </c>
      <c r="E21" s="258"/>
      <c r="F21" s="259"/>
      <c r="G21" s="340"/>
      <c r="H21" s="341"/>
      <c r="I21" s="341"/>
      <c r="J21" s="342"/>
      <c r="K21" s="257" t="s">
        <v>101</v>
      </c>
      <c r="L21" s="6">
        <v>1</v>
      </c>
      <c r="M21" s="6">
        <v>1</v>
      </c>
      <c r="N21" s="368" t="s">
        <v>203</v>
      </c>
      <c r="O21" s="84"/>
    </row>
    <row r="22" spans="1:15" ht="24.75" customHeight="1" x14ac:dyDescent="0.2">
      <c r="A22" s="149"/>
      <c r="B22" s="150"/>
      <c r="C22" s="397" t="s">
        <v>34</v>
      </c>
      <c r="D22" s="684" t="s">
        <v>136</v>
      </c>
      <c r="E22" s="655"/>
      <c r="F22" s="260"/>
      <c r="G22" s="343"/>
      <c r="H22" s="344"/>
      <c r="I22" s="344"/>
      <c r="J22" s="345"/>
      <c r="K22" s="677" t="s">
        <v>41</v>
      </c>
      <c r="L22" s="661">
        <v>1</v>
      </c>
      <c r="M22" s="375">
        <v>0</v>
      </c>
      <c r="N22" s="376"/>
      <c r="O22" s="658" t="s">
        <v>177</v>
      </c>
    </row>
    <row r="23" spans="1:15" ht="67.5" customHeight="1" x14ac:dyDescent="0.2">
      <c r="A23" s="149"/>
      <c r="B23" s="150"/>
      <c r="C23" s="396"/>
      <c r="D23" s="685"/>
      <c r="E23" s="655"/>
      <c r="F23" s="260"/>
      <c r="G23" s="338"/>
      <c r="H23" s="103"/>
      <c r="I23" s="103"/>
      <c r="J23" s="339"/>
      <c r="K23" s="678"/>
      <c r="L23" s="662"/>
      <c r="M23" s="377"/>
      <c r="N23" s="378"/>
      <c r="O23" s="663"/>
    </row>
    <row r="24" spans="1:15" ht="23.25" customHeight="1" x14ac:dyDescent="0.2">
      <c r="A24" s="501"/>
      <c r="B24" s="502"/>
      <c r="C24" s="503" t="s">
        <v>179</v>
      </c>
      <c r="D24" s="684" t="s">
        <v>104</v>
      </c>
      <c r="E24" s="650"/>
      <c r="F24" s="656"/>
      <c r="G24" s="343"/>
      <c r="H24" s="344"/>
      <c r="I24" s="344"/>
      <c r="J24" s="102"/>
      <c r="K24" s="379" t="s">
        <v>41</v>
      </c>
      <c r="L24" s="380">
        <v>1</v>
      </c>
      <c r="M24" s="381">
        <v>0</v>
      </c>
      <c r="N24" s="380"/>
      <c r="O24" s="658" t="s">
        <v>178</v>
      </c>
    </row>
    <row r="25" spans="1:15" ht="78.75" customHeight="1" x14ac:dyDescent="0.2">
      <c r="A25" s="501"/>
      <c r="B25" s="502"/>
      <c r="C25" s="648"/>
      <c r="D25" s="685"/>
      <c r="E25" s="650"/>
      <c r="F25" s="656"/>
      <c r="G25" s="265"/>
      <c r="H25" s="103"/>
      <c r="I25" s="103"/>
      <c r="J25" s="104"/>
      <c r="K25" s="382"/>
      <c r="L25" s="383"/>
      <c r="M25" s="384"/>
      <c r="N25" s="385"/>
      <c r="O25" s="659"/>
    </row>
    <row r="26" spans="1:15" ht="19.5" customHeight="1" x14ac:dyDescent="0.2">
      <c r="A26" s="149"/>
      <c r="B26" s="150"/>
      <c r="C26" s="397" t="s">
        <v>180</v>
      </c>
      <c r="D26" s="660" t="s">
        <v>86</v>
      </c>
      <c r="E26" s="650"/>
      <c r="F26" s="157"/>
      <c r="G26" s="343"/>
      <c r="H26" s="102"/>
      <c r="I26" s="344"/>
      <c r="J26" s="102"/>
      <c r="K26" s="386" t="s">
        <v>92</v>
      </c>
      <c r="L26" s="387">
        <v>1</v>
      </c>
      <c r="M26" s="388">
        <v>0</v>
      </c>
      <c r="N26" s="387"/>
      <c r="O26" s="660" t="s">
        <v>192</v>
      </c>
    </row>
    <row r="27" spans="1:15" ht="96.75" customHeight="1" x14ac:dyDescent="0.2">
      <c r="A27" s="149"/>
      <c r="B27" s="150"/>
      <c r="C27" s="395"/>
      <c r="D27" s="679"/>
      <c r="E27" s="650"/>
      <c r="F27" s="157"/>
      <c r="G27" s="265"/>
      <c r="H27" s="103"/>
      <c r="I27" s="103"/>
      <c r="J27" s="104"/>
      <c r="K27" s="389"/>
      <c r="L27" s="390"/>
      <c r="M27" s="391"/>
      <c r="N27" s="390"/>
      <c r="O27" s="659"/>
    </row>
    <row r="28" spans="1:15" ht="51.75" customHeight="1" x14ac:dyDescent="0.2">
      <c r="A28" s="149"/>
      <c r="B28" s="150"/>
      <c r="C28" s="397" t="s">
        <v>181</v>
      </c>
      <c r="D28" s="255" t="s">
        <v>138</v>
      </c>
      <c r="E28" s="262"/>
      <c r="F28" s="157"/>
      <c r="G28" s="369"/>
      <c r="H28" s="341"/>
      <c r="I28" s="341"/>
      <c r="J28" s="342"/>
      <c r="K28" s="108" t="s">
        <v>197</v>
      </c>
      <c r="L28" s="9"/>
      <c r="M28" s="117"/>
      <c r="N28" s="442" t="s">
        <v>198</v>
      </c>
      <c r="O28" s="255"/>
    </row>
    <row r="29" spans="1:15" ht="78" customHeight="1" x14ac:dyDescent="0.2">
      <c r="A29" s="149"/>
      <c r="B29" s="150"/>
      <c r="C29" s="397" t="s">
        <v>182</v>
      </c>
      <c r="D29" s="122" t="s">
        <v>132</v>
      </c>
      <c r="E29" s="262"/>
      <c r="F29" s="157"/>
      <c r="G29" s="217"/>
      <c r="H29" s="5"/>
      <c r="I29" s="5"/>
      <c r="J29" s="4"/>
      <c r="K29" s="337" t="s">
        <v>41</v>
      </c>
      <c r="L29" s="9"/>
      <c r="M29" s="117"/>
      <c r="N29" s="442" t="s">
        <v>199</v>
      </c>
      <c r="O29" s="447"/>
    </row>
    <row r="30" spans="1:15" ht="57" customHeight="1" x14ac:dyDescent="0.2">
      <c r="A30" s="149"/>
      <c r="B30" s="150"/>
      <c r="C30" s="397" t="s">
        <v>183</v>
      </c>
      <c r="D30" s="255" t="s">
        <v>133</v>
      </c>
      <c r="E30" s="262"/>
      <c r="F30" s="157"/>
      <c r="G30" s="348"/>
      <c r="H30" s="341"/>
      <c r="I30" s="341"/>
      <c r="J30" s="342"/>
      <c r="K30" s="337" t="s">
        <v>112</v>
      </c>
      <c r="L30" s="10"/>
      <c r="M30" s="302"/>
      <c r="N30" s="443" t="s">
        <v>204</v>
      </c>
      <c r="O30" s="447"/>
    </row>
    <row r="31" spans="1:15" ht="33" customHeight="1" x14ac:dyDescent="0.2">
      <c r="A31" s="149"/>
      <c r="B31" s="150"/>
      <c r="C31" s="397" t="s">
        <v>184</v>
      </c>
      <c r="D31" s="586" t="s">
        <v>137</v>
      </c>
      <c r="E31" s="263"/>
      <c r="F31" s="264"/>
      <c r="G31" s="107"/>
      <c r="H31" s="344"/>
      <c r="I31" s="344"/>
      <c r="J31" s="345"/>
      <c r="K31" s="13" t="s">
        <v>56</v>
      </c>
      <c r="L31" s="364">
        <v>1</v>
      </c>
      <c r="M31" s="363">
        <v>1</v>
      </c>
      <c r="N31" s="657"/>
      <c r="O31" s="448"/>
    </row>
    <row r="32" spans="1:15" ht="22.5" customHeight="1" x14ac:dyDescent="0.2">
      <c r="A32" s="149"/>
      <c r="B32" s="150"/>
      <c r="C32" s="395"/>
      <c r="D32" s="649"/>
      <c r="E32" s="263"/>
      <c r="F32" s="264"/>
      <c r="G32" s="349"/>
      <c r="H32" s="103"/>
      <c r="I32" s="103"/>
      <c r="J32" s="339"/>
      <c r="K32" s="347"/>
      <c r="L32" s="126"/>
      <c r="M32" s="325"/>
      <c r="N32" s="515"/>
      <c r="O32" s="448"/>
    </row>
    <row r="33" spans="1:15" ht="20.25" customHeight="1" x14ac:dyDescent="0.2">
      <c r="A33" s="501"/>
      <c r="B33" s="502"/>
      <c r="C33" s="503" t="s">
        <v>185</v>
      </c>
      <c r="D33" s="586" t="s">
        <v>117</v>
      </c>
      <c r="E33" s="650"/>
      <c r="F33" s="686"/>
      <c r="G33" s="346"/>
      <c r="H33" s="344"/>
      <c r="I33" s="344"/>
      <c r="J33" s="102"/>
      <c r="K33" s="269" t="s">
        <v>49</v>
      </c>
      <c r="L33" s="12">
        <v>100</v>
      </c>
      <c r="M33" s="86">
        <v>100</v>
      </c>
      <c r="N33" s="12"/>
      <c r="O33" s="444"/>
    </row>
    <row r="34" spans="1:15" ht="22.5" customHeight="1" x14ac:dyDescent="0.2">
      <c r="A34" s="501"/>
      <c r="B34" s="502"/>
      <c r="C34" s="648"/>
      <c r="D34" s="649"/>
      <c r="E34" s="650"/>
      <c r="F34" s="686"/>
      <c r="G34" s="265"/>
      <c r="H34" s="103"/>
      <c r="I34" s="103"/>
      <c r="J34" s="104"/>
      <c r="K34" s="392"/>
      <c r="L34" s="393"/>
      <c r="M34" s="394"/>
      <c r="N34" s="393"/>
      <c r="O34" s="444"/>
    </row>
    <row r="35" spans="1:15" ht="42" customHeight="1" x14ac:dyDescent="0.2">
      <c r="A35" s="501"/>
      <c r="B35" s="502"/>
      <c r="C35" s="503" t="s">
        <v>186</v>
      </c>
      <c r="D35" s="121" t="s">
        <v>89</v>
      </c>
      <c r="E35" s="650"/>
      <c r="F35" s="656"/>
      <c r="G35" s="346"/>
      <c r="H35" s="344"/>
      <c r="I35" s="344"/>
      <c r="J35" s="102"/>
      <c r="K35" s="451" t="s">
        <v>105</v>
      </c>
      <c r="L35" s="452">
        <v>5</v>
      </c>
      <c r="M35" s="453">
        <v>0</v>
      </c>
      <c r="N35" s="454" t="s">
        <v>205</v>
      </c>
      <c r="O35" s="449"/>
    </row>
    <row r="36" spans="1:15" ht="19.5" customHeight="1" x14ac:dyDescent="0.2">
      <c r="A36" s="683"/>
      <c r="B36" s="687"/>
      <c r="C36" s="504"/>
      <c r="D36" s="482"/>
      <c r="E36" s="688"/>
      <c r="F36" s="692"/>
      <c r="G36" s="265"/>
      <c r="H36" s="103"/>
      <c r="I36" s="103"/>
      <c r="J36" s="104"/>
      <c r="K36" s="14" t="s">
        <v>87</v>
      </c>
      <c r="L36" s="483">
        <v>5</v>
      </c>
      <c r="M36" s="484">
        <v>5</v>
      </c>
      <c r="N36" s="485"/>
      <c r="O36" s="486"/>
    </row>
    <row r="37" spans="1:15" ht="102" customHeight="1" x14ac:dyDescent="0.2">
      <c r="A37" s="501"/>
      <c r="B37" s="502"/>
      <c r="C37" s="648" t="s">
        <v>187</v>
      </c>
      <c r="D37" s="691" t="s">
        <v>139</v>
      </c>
      <c r="E37" s="650"/>
      <c r="F37" s="656"/>
      <c r="G37" s="261"/>
      <c r="H37" s="5"/>
      <c r="I37" s="5"/>
      <c r="J37" s="4"/>
      <c r="K37" s="481" t="s">
        <v>112</v>
      </c>
      <c r="L37" s="393"/>
      <c r="M37" s="394"/>
      <c r="N37" s="672" t="s">
        <v>200</v>
      </c>
      <c r="O37" s="664"/>
    </row>
    <row r="38" spans="1:15" ht="39.75" customHeight="1" x14ac:dyDescent="0.2">
      <c r="A38" s="501"/>
      <c r="B38" s="502"/>
      <c r="C38" s="648"/>
      <c r="D38" s="691"/>
      <c r="E38" s="650"/>
      <c r="F38" s="656"/>
      <c r="G38" s="265"/>
      <c r="H38" s="103"/>
      <c r="I38" s="103"/>
      <c r="J38" s="104"/>
      <c r="K38" s="357"/>
      <c r="L38" s="358"/>
      <c r="M38" s="87"/>
      <c r="N38" s="673"/>
      <c r="O38" s="665"/>
    </row>
    <row r="39" spans="1:15" ht="17.25" customHeight="1" thickBot="1" x14ac:dyDescent="0.25">
      <c r="A39" s="159"/>
      <c r="B39" s="109"/>
      <c r="C39" s="134"/>
      <c r="D39" s="161"/>
      <c r="E39" s="135"/>
      <c r="F39" s="136"/>
      <c r="G39" s="132" t="s">
        <v>6</v>
      </c>
      <c r="H39" s="199">
        <f>SUM(H15:H36)</f>
        <v>251</v>
      </c>
      <c r="I39" s="199">
        <f>SUM(I15:I36)</f>
        <v>251</v>
      </c>
      <c r="J39" s="199">
        <f>SUM(J15:J36)</f>
        <v>98.3</v>
      </c>
      <c r="K39" s="191"/>
      <c r="L39" s="145"/>
      <c r="M39" s="291"/>
      <c r="N39" s="145"/>
      <c r="O39" s="304"/>
    </row>
    <row r="40" spans="1:15" ht="12.75" customHeight="1" x14ac:dyDescent="0.2">
      <c r="A40" s="565" t="s">
        <v>5</v>
      </c>
      <c r="B40" s="566" t="s">
        <v>5</v>
      </c>
      <c r="C40" s="371" t="s">
        <v>7</v>
      </c>
      <c r="D40" s="92" t="s">
        <v>63</v>
      </c>
      <c r="E40" s="176"/>
      <c r="F40" s="177" t="s">
        <v>39</v>
      </c>
      <c r="G40" s="178" t="s">
        <v>33</v>
      </c>
      <c r="H40" s="179">
        <v>228.2</v>
      </c>
      <c r="I40" s="179">
        <f>228.2-10</f>
        <v>218.2</v>
      </c>
      <c r="J40" s="180">
        <f>26.6+2.1+23.4</f>
        <v>52.1</v>
      </c>
      <c r="K40" s="181"/>
      <c r="L40" s="182"/>
      <c r="M40" s="292"/>
      <c r="N40" s="182"/>
      <c r="O40" s="445"/>
    </row>
    <row r="41" spans="1:15" ht="13.5" customHeight="1" x14ac:dyDescent="0.2">
      <c r="A41" s="501"/>
      <c r="B41" s="502"/>
      <c r="C41" s="370"/>
      <c r="D41" s="175"/>
      <c r="E41" s="213"/>
      <c r="F41" s="141"/>
      <c r="G41" s="41" t="s">
        <v>61</v>
      </c>
      <c r="H41" s="20">
        <v>245.2</v>
      </c>
      <c r="I41" s="20">
        <v>245.2</v>
      </c>
      <c r="J41" s="35">
        <f>10+232</f>
        <v>242</v>
      </c>
      <c r="K41" s="42"/>
      <c r="L41" s="44"/>
      <c r="M41" s="275"/>
      <c r="N41" s="44"/>
      <c r="O41" s="202"/>
    </row>
    <row r="42" spans="1:15" ht="15" customHeight="1" x14ac:dyDescent="0.2">
      <c r="A42" s="501"/>
      <c r="B42" s="502"/>
      <c r="C42" s="370"/>
      <c r="D42" s="175"/>
      <c r="E42" s="213"/>
      <c r="F42" s="141"/>
      <c r="G42" s="183" t="s">
        <v>113</v>
      </c>
      <c r="H42" s="184"/>
      <c r="I42" s="184"/>
      <c r="J42" s="185"/>
      <c r="K42" s="186"/>
      <c r="L42" s="187"/>
      <c r="M42" s="293"/>
      <c r="N42" s="187"/>
      <c r="O42" s="446"/>
    </row>
    <row r="43" spans="1:15" ht="27.75" customHeight="1" x14ac:dyDescent="0.2">
      <c r="A43" s="501"/>
      <c r="B43" s="502"/>
      <c r="C43" s="397" t="s">
        <v>5</v>
      </c>
      <c r="D43" s="567" t="s">
        <v>79</v>
      </c>
      <c r="E43" s="569" t="s">
        <v>54</v>
      </c>
      <c r="F43" s="141"/>
      <c r="G43" s="49"/>
      <c r="H43" s="34"/>
      <c r="I43" s="34"/>
      <c r="J43" s="33"/>
      <c r="K43" s="350" t="s">
        <v>42</v>
      </c>
      <c r="L43" s="44">
        <v>50</v>
      </c>
      <c r="M43" s="275">
        <v>25</v>
      </c>
      <c r="N43" s="674" t="s">
        <v>206</v>
      </c>
      <c r="O43" s="671"/>
    </row>
    <row r="44" spans="1:15" ht="10.5" customHeight="1" x14ac:dyDescent="0.2">
      <c r="A44" s="501"/>
      <c r="B44" s="502"/>
      <c r="C44" s="396"/>
      <c r="D44" s="568"/>
      <c r="E44" s="570"/>
      <c r="F44" s="141"/>
      <c r="G44" s="45"/>
      <c r="H44" s="39"/>
      <c r="I44" s="39"/>
      <c r="J44" s="38"/>
      <c r="K44" s="46"/>
      <c r="L44" s="47"/>
      <c r="M44" s="276"/>
      <c r="N44" s="515"/>
      <c r="O44" s="640"/>
    </row>
    <row r="45" spans="1:15" ht="13.5" customHeight="1" x14ac:dyDescent="0.2">
      <c r="A45" s="149"/>
      <c r="B45" s="150"/>
      <c r="C45" s="395" t="s">
        <v>7</v>
      </c>
      <c r="D45" s="689" t="s">
        <v>106</v>
      </c>
      <c r="E45" s="116"/>
      <c r="F45" s="141"/>
      <c r="G45" s="49"/>
      <c r="H45" s="34"/>
      <c r="I45" s="34"/>
      <c r="J45" s="33"/>
      <c r="K45" s="682" t="s">
        <v>44</v>
      </c>
      <c r="L45" s="455">
        <v>3</v>
      </c>
      <c r="M45" s="456">
        <v>2</v>
      </c>
      <c r="N45" s="675" t="s">
        <v>219</v>
      </c>
      <c r="O45" s="666"/>
    </row>
    <row r="46" spans="1:15" ht="24" customHeight="1" x14ac:dyDescent="0.2">
      <c r="A46" s="149"/>
      <c r="B46" s="150"/>
      <c r="C46" s="395"/>
      <c r="D46" s="690"/>
      <c r="E46" s="116"/>
      <c r="F46" s="141"/>
      <c r="G46" s="41"/>
      <c r="H46" s="20"/>
      <c r="I46" s="20"/>
      <c r="J46" s="35"/>
      <c r="K46" s="681"/>
      <c r="L46" s="409"/>
      <c r="M46" s="457"/>
      <c r="N46" s="676"/>
      <c r="O46" s="667"/>
    </row>
    <row r="47" spans="1:15" ht="105.75" customHeight="1" x14ac:dyDescent="0.2">
      <c r="A47" s="270"/>
      <c r="B47" s="271"/>
      <c r="C47" s="395"/>
      <c r="D47" s="465" t="s">
        <v>134</v>
      </c>
      <c r="E47" s="213"/>
      <c r="F47" s="141"/>
      <c r="G47" s="41"/>
      <c r="H47" s="20"/>
      <c r="I47" s="20"/>
      <c r="J47" s="35"/>
      <c r="K47" s="458"/>
      <c r="L47" s="409"/>
      <c r="M47" s="457"/>
      <c r="N47" s="676"/>
      <c r="O47" s="667"/>
    </row>
    <row r="48" spans="1:15" ht="23.25" customHeight="1" x14ac:dyDescent="0.2">
      <c r="A48" s="149"/>
      <c r="B48" s="150"/>
      <c r="C48" s="395"/>
      <c r="D48" s="563" t="s">
        <v>103</v>
      </c>
      <c r="E48" s="116"/>
      <c r="F48" s="141"/>
      <c r="G48" s="41"/>
      <c r="H48" s="20"/>
      <c r="I48" s="20"/>
      <c r="J48" s="35"/>
      <c r="K48" s="680"/>
      <c r="L48" s="409"/>
      <c r="M48" s="457"/>
      <c r="N48" s="409"/>
      <c r="O48" s="459"/>
    </row>
    <row r="49" spans="1:15" ht="15" customHeight="1" x14ac:dyDescent="0.2">
      <c r="A49" s="149"/>
      <c r="B49" s="150"/>
      <c r="C49" s="395"/>
      <c r="D49" s="564"/>
      <c r="E49" s="116"/>
      <c r="F49" s="141"/>
      <c r="G49" s="41"/>
      <c r="H49" s="148"/>
      <c r="I49" s="148"/>
      <c r="J49" s="35"/>
      <c r="K49" s="681"/>
      <c r="L49" s="409"/>
      <c r="M49" s="457"/>
      <c r="N49" s="409"/>
      <c r="O49" s="459"/>
    </row>
    <row r="50" spans="1:15" ht="12.75" customHeight="1" x14ac:dyDescent="0.2">
      <c r="A50" s="149"/>
      <c r="B50" s="150"/>
      <c r="C50" s="395"/>
      <c r="D50" s="466" t="s">
        <v>127</v>
      </c>
      <c r="E50" s="116"/>
      <c r="F50" s="141"/>
      <c r="G50" s="115"/>
      <c r="H50" s="20"/>
      <c r="I50" s="20"/>
      <c r="J50" s="35"/>
      <c r="K50" s="460"/>
      <c r="L50" s="461"/>
      <c r="M50" s="409"/>
      <c r="N50" s="409"/>
      <c r="O50" s="459"/>
    </row>
    <row r="51" spans="1:15" ht="12" customHeight="1" x14ac:dyDescent="0.2">
      <c r="A51" s="149"/>
      <c r="B51" s="150"/>
      <c r="C51" s="395"/>
      <c r="D51" s="467" t="s">
        <v>128</v>
      </c>
      <c r="E51" s="116"/>
      <c r="F51" s="141"/>
      <c r="G51" s="41"/>
      <c r="H51" s="20"/>
      <c r="I51" s="20"/>
      <c r="J51" s="35"/>
      <c r="K51" s="460"/>
      <c r="L51" s="409"/>
      <c r="M51" s="457"/>
      <c r="N51" s="409"/>
      <c r="O51" s="459"/>
    </row>
    <row r="52" spans="1:15" ht="12.75" customHeight="1" x14ac:dyDescent="0.2">
      <c r="A52" s="204"/>
      <c r="B52" s="205"/>
      <c r="C52" s="395"/>
      <c r="D52" s="468" t="s">
        <v>129</v>
      </c>
      <c r="E52" s="206"/>
      <c r="F52" s="141"/>
      <c r="G52" s="41"/>
      <c r="H52" s="20"/>
      <c r="I52" s="20"/>
      <c r="J52" s="35"/>
      <c r="K52" s="441"/>
      <c r="L52" s="409"/>
      <c r="M52" s="457"/>
      <c r="N52" s="409"/>
      <c r="O52" s="459"/>
    </row>
    <row r="53" spans="1:15" ht="12.75" customHeight="1" x14ac:dyDescent="0.2">
      <c r="A53" s="149"/>
      <c r="B53" s="150"/>
      <c r="C53" s="395"/>
      <c r="D53" s="466" t="s">
        <v>130</v>
      </c>
      <c r="E53" s="116"/>
      <c r="F53" s="141"/>
      <c r="G53" s="15"/>
      <c r="H53" s="15"/>
      <c r="I53" s="15"/>
      <c r="J53" s="216"/>
      <c r="K53" s="460"/>
      <c r="L53" s="409"/>
      <c r="M53" s="457"/>
      <c r="N53" s="409"/>
      <c r="O53" s="459"/>
    </row>
    <row r="54" spans="1:15" ht="14.25" customHeight="1" x14ac:dyDescent="0.2">
      <c r="A54" s="204"/>
      <c r="B54" s="205"/>
      <c r="C54" s="396"/>
      <c r="D54" s="465" t="s">
        <v>131</v>
      </c>
      <c r="E54" s="206"/>
      <c r="F54" s="141"/>
      <c r="G54" s="105"/>
      <c r="H54" s="5"/>
      <c r="I54" s="5"/>
      <c r="J54" s="35"/>
      <c r="K54" s="462"/>
      <c r="L54" s="412"/>
      <c r="M54" s="463"/>
      <c r="N54" s="412"/>
      <c r="O54" s="464"/>
    </row>
    <row r="55" spans="1:15" ht="27.75" customHeight="1" x14ac:dyDescent="0.2">
      <c r="A55" s="501"/>
      <c r="B55" s="502"/>
      <c r="C55" s="395" t="s">
        <v>34</v>
      </c>
      <c r="D55" s="424" t="s">
        <v>69</v>
      </c>
      <c r="E55" s="512"/>
      <c r="F55" s="513"/>
      <c r="G55" s="15"/>
      <c r="H55" s="20"/>
      <c r="I55" s="20"/>
      <c r="J55" s="35"/>
      <c r="K55" s="669" t="s">
        <v>59</v>
      </c>
      <c r="L55" s="426">
        <v>0.8</v>
      </c>
      <c r="M55" s="450">
        <v>0</v>
      </c>
      <c r="N55" s="426"/>
      <c r="O55" s="668" t="s">
        <v>207</v>
      </c>
    </row>
    <row r="56" spans="1:15" ht="26.25" customHeight="1" x14ac:dyDescent="0.2">
      <c r="A56" s="501"/>
      <c r="B56" s="502"/>
      <c r="C56" s="396"/>
      <c r="D56" s="425" t="s">
        <v>72</v>
      </c>
      <c r="E56" s="512"/>
      <c r="F56" s="513"/>
      <c r="G56" s="71"/>
      <c r="H56" s="39"/>
      <c r="I56" s="39"/>
      <c r="J56" s="38"/>
      <c r="K56" s="670"/>
      <c r="L56" s="427"/>
      <c r="M56" s="428"/>
      <c r="N56" s="427"/>
      <c r="O56" s="659"/>
    </row>
    <row r="57" spans="1:15" ht="17.25" customHeight="1" thickBot="1" x14ac:dyDescent="0.25">
      <c r="A57" s="137"/>
      <c r="B57" s="138"/>
      <c r="C57" s="211"/>
      <c r="D57" s="161"/>
      <c r="E57" s="135"/>
      <c r="F57" s="136"/>
      <c r="G57" s="69" t="s">
        <v>6</v>
      </c>
      <c r="H57" s="91">
        <f>SUM(H40:H56)</f>
        <v>473.4</v>
      </c>
      <c r="I57" s="91">
        <f>SUM(I40:I56)</f>
        <v>463.4</v>
      </c>
      <c r="J57" s="70">
        <f>SUM(J40:J56)</f>
        <v>294.10000000000002</v>
      </c>
      <c r="K57" s="191"/>
      <c r="L57" s="145"/>
      <c r="M57" s="291"/>
      <c r="N57" s="145"/>
      <c r="O57" s="192"/>
    </row>
    <row r="58" spans="1:15" ht="13.5" thickBot="1" x14ac:dyDescent="0.25">
      <c r="A58" s="88" t="s">
        <v>5</v>
      </c>
      <c r="B58" s="229" t="s">
        <v>5</v>
      </c>
      <c r="C58" s="651" t="s">
        <v>8</v>
      </c>
      <c r="D58" s="651"/>
      <c r="E58" s="651"/>
      <c r="F58" s="651"/>
      <c r="G58" s="651"/>
      <c r="H58" s="53">
        <f>H39+H57</f>
        <v>724.4</v>
      </c>
      <c r="I58" s="53">
        <f>I39+I57</f>
        <v>714.4</v>
      </c>
      <c r="J58" s="52">
        <f>J39+J57</f>
        <v>392.4</v>
      </c>
      <c r="K58" s="652"/>
      <c r="L58" s="653"/>
      <c r="M58" s="653"/>
      <c r="N58" s="653"/>
      <c r="O58" s="654"/>
    </row>
    <row r="59" spans="1:15" ht="17.25" customHeight="1" thickBot="1" x14ac:dyDescent="0.25">
      <c r="A59" s="54" t="s">
        <v>5</v>
      </c>
      <c r="B59" s="55" t="s">
        <v>7</v>
      </c>
      <c r="C59" s="507" t="s">
        <v>43</v>
      </c>
      <c r="D59" s="508"/>
      <c r="E59" s="508"/>
      <c r="F59" s="508"/>
      <c r="G59" s="508"/>
      <c r="H59" s="508"/>
      <c r="I59" s="508"/>
      <c r="J59" s="508"/>
      <c r="K59" s="508"/>
      <c r="L59" s="508"/>
      <c r="M59" s="508"/>
      <c r="N59" s="508"/>
      <c r="O59" s="509"/>
    </row>
    <row r="60" spans="1:15" ht="28.5" customHeight="1" x14ac:dyDescent="0.2">
      <c r="A60" s="149" t="s">
        <v>5</v>
      </c>
      <c r="B60" s="150" t="s">
        <v>7</v>
      </c>
      <c r="C60" s="194" t="s">
        <v>5</v>
      </c>
      <c r="D60" s="195" t="s">
        <v>57</v>
      </c>
      <c r="E60" s="56"/>
      <c r="F60" s="110" t="s">
        <v>39</v>
      </c>
      <c r="G60" s="118" t="s">
        <v>33</v>
      </c>
      <c r="H60" s="232">
        <v>71</v>
      </c>
      <c r="I60" s="232">
        <v>71</v>
      </c>
      <c r="J60" s="233">
        <v>70.8</v>
      </c>
      <c r="K60" s="57"/>
      <c r="L60" s="58"/>
      <c r="M60" s="278"/>
      <c r="N60" s="58"/>
      <c r="O60" s="59"/>
    </row>
    <row r="61" spans="1:15" ht="24.75" customHeight="1" x14ac:dyDescent="0.2">
      <c r="A61" s="501"/>
      <c r="B61" s="502"/>
      <c r="C61" s="503" t="s">
        <v>5</v>
      </c>
      <c r="D61" s="510" t="s">
        <v>45</v>
      </c>
      <c r="E61" s="512" t="s">
        <v>55</v>
      </c>
      <c r="F61" s="513"/>
      <c r="G61" s="215"/>
      <c r="H61" s="20"/>
      <c r="I61" s="20"/>
      <c r="J61" s="35"/>
      <c r="K61" s="352" t="s">
        <v>75</v>
      </c>
      <c r="L61" s="60">
        <v>80</v>
      </c>
      <c r="M61" s="279">
        <v>80</v>
      </c>
      <c r="N61" s="60"/>
      <c r="O61" s="61"/>
    </row>
    <row r="62" spans="1:15" ht="17.25" customHeight="1" x14ac:dyDescent="0.2">
      <c r="A62" s="501"/>
      <c r="B62" s="502"/>
      <c r="C62" s="504"/>
      <c r="D62" s="511"/>
      <c r="E62" s="512"/>
      <c r="F62" s="513"/>
      <c r="G62" s="130"/>
      <c r="H62" s="39"/>
      <c r="I62" s="39"/>
      <c r="J62" s="38"/>
      <c r="K62" s="351" t="s">
        <v>46</v>
      </c>
      <c r="L62" s="47">
        <v>5</v>
      </c>
      <c r="M62" s="276">
        <v>5</v>
      </c>
      <c r="N62" s="47"/>
      <c r="O62" s="48"/>
    </row>
    <row r="63" spans="1:15" ht="65.25" customHeight="1" x14ac:dyDescent="0.2">
      <c r="A63" s="149"/>
      <c r="B63" s="150"/>
      <c r="C63" s="398" t="s">
        <v>7</v>
      </c>
      <c r="D63" s="18" t="s">
        <v>74</v>
      </c>
      <c r="E63" s="151"/>
      <c r="F63" s="168"/>
      <c r="G63" s="130"/>
      <c r="H63" s="39"/>
      <c r="I63" s="39"/>
      <c r="J63" s="38"/>
      <c r="K63" s="11" t="s">
        <v>78</v>
      </c>
      <c r="L63" s="8">
        <v>2</v>
      </c>
      <c r="M63" s="294">
        <v>2</v>
      </c>
      <c r="N63" s="8"/>
      <c r="O63" s="48"/>
    </row>
    <row r="64" spans="1:15" ht="17.25" customHeight="1" x14ac:dyDescent="0.2">
      <c r="A64" s="501"/>
      <c r="B64" s="502"/>
      <c r="C64" s="503" t="s">
        <v>34</v>
      </c>
      <c r="D64" s="505" t="s">
        <v>70</v>
      </c>
      <c r="E64" s="151"/>
      <c r="F64" s="168"/>
      <c r="G64" s="215"/>
      <c r="H64" s="20"/>
      <c r="I64" s="20"/>
      <c r="J64" s="35"/>
      <c r="K64" s="16" t="s">
        <v>76</v>
      </c>
      <c r="L64" s="9">
        <v>0</v>
      </c>
      <c r="M64" s="117">
        <v>0</v>
      </c>
      <c r="N64" s="514" t="s">
        <v>208</v>
      </c>
      <c r="O64" s="61"/>
    </row>
    <row r="65" spans="1:15" ht="21.75" customHeight="1" x14ac:dyDescent="0.2">
      <c r="A65" s="501"/>
      <c r="B65" s="502"/>
      <c r="C65" s="504"/>
      <c r="D65" s="506"/>
      <c r="E65" s="151"/>
      <c r="F65" s="168"/>
      <c r="G65" s="130"/>
      <c r="H65" s="39"/>
      <c r="I65" s="39"/>
      <c r="J65" s="38"/>
      <c r="K65" s="17"/>
      <c r="L65" s="8"/>
      <c r="M65" s="294"/>
      <c r="N65" s="515"/>
      <c r="O65" s="48"/>
    </row>
    <row r="66" spans="1:15" ht="38.25" customHeight="1" x14ac:dyDescent="0.2">
      <c r="A66" s="149"/>
      <c r="B66" s="150"/>
      <c r="C66" s="398" t="s">
        <v>179</v>
      </c>
      <c r="D66" s="400" t="s">
        <v>80</v>
      </c>
      <c r="E66" s="160"/>
      <c r="F66" s="168"/>
      <c r="G66" s="130"/>
      <c r="H66" s="39"/>
      <c r="I66" s="39"/>
      <c r="J66" s="38"/>
      <c r="K66" s="401" t="s">
        <v>88</v>
      </c>
      <c r="L66" s="10">
        <v>100</v>
      </c>
      <c r="M66" s="131">
        <v>100</v>
      </c>
      <c r="N66" s="10"/>
      <c r="O66" s="402"/>
    </row>
    <row r="67" spans="1:15" ht="17.25" customHeight="1" thickBot="1" x14ac:dyDescent="0.25">
      <c r="A67" s="159"/>
      <c r="B67" s="109"/>
      <c r="C67" s="399"/>
      <c r="D67" s="161"/>
      <c r="E67" s="135"/>
      <c r="F67" s="136"/>
      <c r="G67" s="132" t="s">
        <v>6</v>
      </c>
      <c r="H67" s="199">
        <f>SUM(H60:H66)</f>
        <v>71</v>
      </c>
      <c r="I67" s="199">
        <f>SUM(I60:I66)</f>
        <v>71</v>
      </c>
      <c r="J67" s="199">
        <f>SUM(J60:J66)</f>
        <v>70.8</v>
      </c>
      <c r="K67" s="191"/>
      <c r="L67" s="145"/>
      <c r="M67" s="291"/>
      <c r="N67" s="145"/>
      <c r="O67" s="192"/>
    </row>
    <row r="68" spans="1:15" ht="13.5" thickBot="1" x14ac:dyDescent="0.25">
      <c r="A68" s="62" t="s">
        <v>5</v>
      </c>
      <c r="B68" s="55" t="s">
        <v>7</v>
      </c>
      <c r="C68" s="562" t="s">
        <v>8</v>
      </c>
      <c r="D68" s="562"/>
      <c r="E68" s="562"/>
      <c r="F68" s="562"/>
      <c r="G68" s="562"/>
      <c r="H68" s="64">
        <f>H67</f>
        <v>71</v>
      </c>
      <c r="I68" s="64">
        <f>I67</f>
        <v>71</v>
      </c>
      <c r="J68" s="64">
        <f>J67</f>
        <v>70.8</v>
      </c>
      <c r="K68" s="623"/>
      <c r="L68" s="624"/>
      <c r="M68" s="624"/>
      <c r="N68" s="624"/>
      <c r="O68" s="625"/>
    </row>
    <row r="69" spans="1:15" ht="17.25" customHeight="1" thickBot="1" x14ac:dyDescent="0.25">
      <c r="A69" s="54" t="s">
        <v>5</v>
      </c>
      <c r="B69" s="55" t="s">
        <v>34</v>
      </c>
      <c r="C69" s="626" t="s">
        <v>120</v>
      </c>
      <c r="D69" s="627"/>
      <c r="E69" s="627"/>
      <c r="F69" s="627"/>
      <c r="G69" s="627"/>
      <c r="H69" s="627"/>
      <c r="I69" s="627"/>
      <c r="J69" s="627"/>
      <c r="K69" s="627"/>
      <c r="L69" s="627"/>
      <c r="M69" s="627"/>
      <c r="N69" s="627"/>
      <c r="O69" s="628"/>
    </row>
    <row r="70" spans="1:15" ht="13.5" customHeight="1" x14ac:dyDescent="0.2">
      <c r="A70" s="219" t="s">
        <v>5</v>
      </c>
      <c r="B70" s="224" t="s">
        <v>34</v>
      </c>
      <c r="C70" s="228" t="s">
        <v>5</v>
      </c>
      <c r="D70" s="636" t="s">
        <v>60</v>
      </c>
      <c r="E70" s="173"/>
      <c r="F70" s="226" t="s">
        <v>39</v>
      </c>
      <c r="G70" s="174" t="s">
        <v>33</v>
      </c>
      <c r="H70" s="143">
        <v>48</v>
      </c>
      <c r="I70" s="143">
        <f>48-5+13+2</f>
        <v>58</v>
      </c>
      <c r="J70" s="316">
        <v>49.8</v>
      </c>
      <c r="K70" s="89"/>
      <c r="L70" s="171"/>
      <c r="M70" s="295"/>
      <c r="N70" s="171"/>
      <c r="O70" s="303"/>
    </row>
    <row r="71" spans="1:15" ht="14.25" customHeight="1" x14ac:dyDescent="0.2">
      <c r="A71" s="220"/>
      <c r="B71" s="221"/>
      <c r="C71" s="222"/>
      <c r="D71" s="637"/>
      <c r="E71" s="123"/>
      <c r="F71" s="30"/>
      <c r="G71" s="51" t="s">
        <v>119</v>
      </c>
      <c r="H71" s="104">
        <f>48.1</f>
        <v>48.1</v>
      </c>
      <c r="I71" s="104">
        <f>48.1</f>
        <v>48.1</v>
      </c>
      <c r="J71" s="317">
        <v>47.9</v>
      </c>
      <c r="K71" s="227"/>
      <c r="L71" s="50"/>
      <c r="M71" s="277"/>
      <c r="N71" s="50"/>
      <c r="O71" s="252"/>
    </row>
    <row r="72" spans="1:15" ht="18" customHeight="1" x14ac:dyDescent="0.2">
      <c r="A72" s="220"/>
      <c r="B72" s="221"/>
      <c r="C72" s="222"/>
      <c r="D72" s="196"/>
      <c r="E72" s="124"/>
      <c r="F72" s="30" t="s">
        <v>82</v>
      </c>
      <c r="G72" s="51" t="s">
        <v>33</v>
      </c>
      <c r="H72" s="38">
        <v>30</v>
      </c>
      <c r="I72" s="38">
        <v>30</v>
      </c>
      <c r="J72" s="317">
        <v>20.8</v>
      </c>
      <c r="K72" s="223"/>
      <c r="L72" s="90"/>
      <c r="M72" s="284"/>
      <c r="N72" s="90"/>
      <c r="O72" s="285"/>
    </row>
    <row r="73" spans="1:15" ht="42" customHeight="1" x14ac:dyDescent="0.2">
      <c r="A73" s="220"/>
      <c r="B73" s="221"/>
      <c r="C73" s="420" t="s">
        <v>5</v>
      </c>
      <c r="D73" s="197" t="s">
        <v>47</v>
      </c>
      <c r="E73" s="66"/>
      <c r="F73" s="225"/>
      <c r="G73" s="71"/>
      <c r="H73" s="40"/>
      <c r="I73" s="40"/>
      <c r="J73" s="356"/>
      <c r="K73" s="172" t="s">
        <v>50</v>
      </c>
      <c r="L73" s="106">
        <v>3</v>
      </c>
      <c r="M73" s="276">
        <v>4</v>
      </c>
      <c r="N73" s="429" t="s">
        <v>209</v>
      </c>
      <c r="O73" s="285"/>
    </row>
    <row r="74" spans="1:15" ht="15.75" customHeight="1" x14ac:dyDescent="0.2">
      <c r="A74" s="220"/>
      <c r="B74" s="221"/>
      <c r="C74" s="420" t="s">
        <v>7</v>
      </c>
      <c r="D74" s="505" t="s">
        <v>64</v>
      </c>
      <c r="E74" s="630" t="s">
        <v>58</v>
      </c>
      <c r="F74" s="225"/>
      <c r="G74" s="15"/>
      <c r="H74" s="35"/>
      <c r="I74" s="35"/>
      <c r="J74" s="36"/>
      <c r="K74" s="162" t="s">
        <v>51</v>
      </c>
      <c r="L74" s="9">
        <v>1</v>
      </c>
      <c r="M74" s="279">
        <v>1</v>
      </c>
      <c r="N74" s="644"/>
      <c r="O74" s="283"/>
    </row>
    <row r="75" spans="1:15" ht="17.25" customHeight="1" x14ac:dyDescent="0.2">
      <c r="A75" s="220"/>
      <c r="B75" s="221"/>
      <c r="C75" s="419"/>
      <c r="D75" s="629"/>
      <c r="E75" s="631"/>
      <c r="F75" s="225"/>
      <c r="G75" s="51"/>
      <c r="H75" s="38"/>
      <c r="I75" s="38"/>
      <c r="J75" s="317"/>
      <c r="K75" s="11"/>
      <c r="L75" s="8"/>
      <c r="M75" s="276"/>
      <c r="N75" s="645"/>
      <c r="O75" s="285"/>
    </row>
    <row r="76" spans="1:15" ht="18" customHeight="1" x14ac:dyDescent="0.2">
      <c r="A76" s="220"/>
      <c r="B76" s="221"/>
      <c r="C76" s="420" t="s">
        <v>34</v>
      </c>
      <c r="D76" s="578" t="s">
        <v>81</v>
      </c>
      <c r="E76" s="68"/>
      <c r="F76" s="225"/>
      <c r="G76" s="215"/>
      <c r="H76" s="35"/>
      <c r="I76" s="35"/>
      <c r="J76" s="36"/>
      <c r="K76" s="354" t="s">
        <v>51</v>
      </c>
      <c r="L76" s="9">
        <v>1</v>
      </c>
      <c r="M76" s="279">
        <v>1</v>
      </c>
      <c r="N76" s="646"/>
      <c r="O76" s="286"/>
    </row>
    <row r="77" spans="1:15" ht="28.5" customHeight="1" x14ac:dyDescent="0.2">
      <c r="A77" s="220"/>
      <c r="B77" s="221"/>
      <c r="C77" s="419"/>
      <c r="D77" s="579"/>
      <c r="E77" s="146"/>
      <c r="F77" s="225"/>
      <c r="G77" s="130"/>
      <c r="H77" s="38"/>
      <c r="I77" s="38"/>
      <c r="J77" s="317"/>
      <c r="K77" s="147"/>
      <c r="L77" s="8"/>
      <c r="M77" s="280"/>
      <c r="N77" s="647"/>
      <c r="O77" s="287"/>
    </row>
    <row r="78" spans="1:15" ht="42.75" customHeight="1" x14ac:dyDescent="0.2">
      <c r="A78" s="220"/>
      <c r="B78" s="221"/>
      <c r="C78" s="420" t="s">
        <v>179</v>
      </c>
      <c r="D78" s="121" t="s">
        <v>140</v>
      </c>
      <c r="E78" s="68"/>
      <c r="F78" s="225"/>
      <c r="G78" s="51"/>
      <c r="H78" s="38"/>
      <c r="I78" s="38"/>
      <c r="J78" s="317"/>
      <c r="K78" s="355" t="s">
        <v>114</v>
      </c>
      <c r="L78" s="9"/>
      <c r="M78" s="281"/>
      <c r="N78" s="440" t="s">
        <v>210</v>
      </c>
      <c r="O78" s="437"/>
    </row>
    <row r="79" spans="1:15" ht="43.5" customHeight="1" x14ac:dyDescent="0.2">
      <c r="A79" s="220"/>
      <c r="B79" s="221"/>
      <c r="C79" s="420" t="s">
        <v>180</v>
      </c>
      <c r="D79" s="21" t="s">
        <v>118</v>
      </c>
      <c r="E79" s="124"/>
      <c r="F79" s="225"/>
      <c r="G79" s="51"/>
      <c r="H79" s="38"/>
      <c r="I79" s="38"/>
      <c r="J79" s="317"/>
      <c r="K79" s="355" t="s">
        <v>115</v>
      </c>
      <c r="L79" s="10">
        <v>1</v>
      </c>
      <c r="M79" s="281">
        <v>1</v>
      </c>
      <c r="N79" s="430"/>
      <c r="O79" s="274"/>
    </row>
    <row r="80" spans="1:15" ht="12.75" customHeight="1" x14ac:dyDescent="0.2">
      <c r="A80" s="220"/>
      <c r="B80" s="221"/>
      <c r="C80" s="420" t="s">
        <v>181</v>
      </c>
      <c r="D80" s="245" t="s">
        <v>65</v>
      </c>
      <c r="E80" s="68"/>
      <c r="F80" s="225"/>
      <c r="G80" s="15"/>
      <c r="H80" s="35"/>
      <c r="I80" s="35"/>
      <c r="J80" s="36"/>
      <c r="K80" s="99"/>
      <c r="L80" s="7"/>
      <c r="M80" s="275"/>
      <c r="N80" s="44"/>
      <c r="O80" s="202"/>
    </row>
    <row r="81" spans="1:24" ht="36.75" customHeight="1" x14ac:dyDescent="0.2">
      <c r="A81" s="220"/>
      <c r="B81" s="221"/>
      <c r="C81" s="419"/>
      <c r="D81" s="245" t="s">
        <v>67</v>
      </c>
      <c r="E81" s="68"/>
      <c r="F81" s="225"/>
      <c r="G81" s="15"/>
      <c r="H81" s="35"/>
      <c r="I81" s="35"/>
      <c r="J81" s="36"/>
      <c r="K81" s="433" t="s">
        <v>66</v>
      </c>
      <c r="L81" s="434">
        <v>1</v>
      </c>
      <c r="M81" s="435">
        <v>1</v>
      </c>
      <c r="N81" s="436" t="s">
        <v>211</v>
      </c>
      <c r="O81" s="202"/>
    </row>
    <row r="82" spans="1:24" ht="29.25" customHeight="1" x14ac:dyDescent="0.2">
      <c r="A82" s="220"/>
      <c r="B82" s="221"/>
      <c r="C82" s="419"/>
      <c r="D82" s="245" t="s">
        <v>48</v>
      </c>
      <c r="E82" s="123"/>
      <c r="F82" s="225"/>
      <c r="G82" s="51"/>
      <c r="H82" s="38"/>
      <c r="I82" s="38"/>
      <c r="J82" s="317"/>
      <c r="K82" s="11" t="s">
        <v>49</v>
      </c>
      <c r="L82" s="7">
        <v>200</v>
      </c>
      <c r="M82" s="275">
        <v>200</v>
      </c>
      <c r="N82" s="432" t="s">
        <v>212</v>
      </c>
      <c r="O82" s="202"/>
    </row>
    <row r="83" spans="1:24" ht="64.5" customHeight="1" x14ac:dyDescent="0.2">
      <c r="A83" s="289"/>
      <c r="B83" s="372"/>
      <c r="C83" s="420" t="s">
        <v>182</v>
      </c>
      <c r="D83" s="21" t="s">
        <v>68</v>
      </c>
      <c r="E83" s="123"/>
      <c r="F83" s="290"/>
      <c r="G83" s="130"/>
      <c r="H83" s="38"/>
      <c r="I83" s="38"/>
      <c r="J83" s="317"/>
      <c r="K83" s="273" t="s">
        <v>77</v>
      </c>
      <c r="L83" s="10">
        <v>2</v>
      </c>
      <c r="M83" s="281">
        <v>2</v>
      </c>
      <c r="N83" s="431" t="s">
        <v>213</v>
      </c>
      <c r="O83" s="274"/>
    </row>
    <row r="84" spans="1:24" ht="27.75" customHeight="1" x14ac:dyDescent="0.2">
      <c r="A84" s="582"/>
      <c r="B84" s="583"/>
      <c r="C84" s="584" t="s">
        <v>183</v>
      </c>
      <c r="D84" s="586" t="s">
        <v>110</v>
      </c>
      <c r="E84" s="588" t="s">
        <v>93</v>
      </c>
      <c r="F84" s="590"/>
      <c r="G84" s="15"/>
      <c r="H84" s="35"/>
      <c r="I84" s="35"/>
      <c r="J84" s="318"/>
      <c r="K84" s="272" t="s">
        <v>143</v>
      </c>
      <c r="L84" s="9">
        <v>1</v>
      </c>
      <c r="M84" s="296">
        <v>1</v>
      </c>
      <c r="N84" s="60"/>
      <c r="O84" s="94"/>
    </row>
    <row r="85" spans="1:24" ht="28.5" customHeight="1" x14ac:dyDescent="0.2">
      <c r="A85" s="582"/>
      <c r="B85" s="583"/>
      <c r="C85" s="585"/>
      <c r="D85" s="587"/>
      <c r="E85" s="589"/>
      <c r="F85" s="591"/>
      <c r="G85" s="51"/>
      <c r="H85" s="38"/>
      <c r="I85" s="38"/>
      <c r="J85" s="319"/>
      <c r="K85" s="200"/>
      <c r="L85" s="201"/>
      <c r="M85" s="43"/>
      <c r="N85" s="44"/>
      <c r="O85" s="202"/>
    </row>
    <row r="86" spans="1:24" ht="17.25" customHeight="1" thickBot="1" x14ac:dyDescent="0.25">
      <c r="A86" s="137"/>
      <c r="B86" s="138"/>
      <c r="C86" s="211"/>
      <c r="D86" s="161"/>
      <c r="E86" s="135"/>
      <c r="F86" s="136"/>
      <c r="G86" s="69" t="s">
        <v>6</v>
      </c>
      <c r="H86" s="70">
        <f>SUM(H70:H85)</f>
        <v>126.1</v>
      </c>
      <c r="I86" s="70">
        <f>SUM(I70:I85)</f>
        <v>136.1</v>
      </c>
      <c r="J86" s="320">
        <f>SUM(J70:J85)</f>
        <v>118.5</v>
      </c>
      <c r="K86" s="191"/>
      <c r="L86" s="145"/>
      <c r="M86" s="291"/>
      <c r="N86" s="145"/>
      <c r="O86" s="304"/>
    </row>
    <row r="87" spans="1:24" ht="27.75" customHeight="1" x14ac:dyDescent="0.2">
      <c r="A87" s="155" t="s">
        <v>5</v>
      </c>
      <c r="B87" s="152" t="s">
        <v>34</v>
      </c>
      <c r="C87" s="244" t="s">
        <v>7</v>
      </c>
      <c r="D87" s="128" t="s">
        <v>102</v>
      </c>
      <c r="E87" s="111" t="s">
        <v>58</v>
      </c>
      <c r="F87" s="110"/>
      <c r="G87" s="65"/>
      <c r="H87" s="170"/>
      <c r="I87" s="170"/>
      <c r="J87" s="170"/>
      <c r="K87" s="253"/>
      <c r="L87" s="112"/>
      <c r="M87" s="282"/>
      <c r="N87" s="112"/>
      <c r="O87" s="288"/>
      <c r="P87" s="156"/>
      <c r="Q87" s="156"/>
      <c r="R87" s="156"/>
      <c r="S87" s="156"/>
      <c r="T87" s="156"/>
      <c r="U87" s="156"/>
      <c r="V87" s="156"/>
      <c r="W87" s="156"/>
      <c r="X87" s="156"/>
    </row>
    <row r="88" spans="1:24" ht="46.5" customHeight="1" x14ac:dyDescent="0.2">
      <c r="A88" s="153"/>
      <c r="B88" s="154"/>
      <c r="C88" s="420" t="s">
        <v>5</v>
      </c>
      <c r="D88" s="198" t="s">
        <v>91</v>
      </c>
      <c r="E88" s="234"/>
      <c r="F88" s="114" t="s">
        <v>39</v>
      </c>
      <c r="G88" s="67" t="s">
        <v>33</v>
      </c>
      <c r="H88" s="37">
        <v>100</v>
      </c>
      <c r="I88" s="37">
        <v>100</v>
      </c>
      <c r="J88" s="37">
        <v>97.4</v>
      </c>
      <c r="K88" s="254" t="s">
        <v>109</v>
      </c>
      <c r="L88" s="47">
        <v>3</v>
      </c>
      <c r="M88" s="276">
        <v>2</v>
      </c>
      <c r="N88" s="438" t="s">
        <v>220</v>
      </c>
      <c r="O88" s="113"/>
    </row>
    <row r="89" spans="1:24" s="100" customFormat="1" ht="33.75" customHeight="1" x14ac:dyDescent="0.2">
      <c r="A89" s="120"/>
      <c r="B89" s="127"/>
      <c r="C89" s="421" t="s">
        <v>7</v>
      </c>
      <c r="D89" s="469" t="s">
        <v>141</v>
      </c>
      <c r="E89" s="230"/>
      <c r="F89" s="129">
        <v>1</v>
      </c>
      <c r="G89" s="169" t="s">
        <v>33</v>
      </c>
      <c r="H89" s="102">
        <v>134.9</v>
      </c>
      <c r="I89" s="102">
        <f>128-0.9</f>
        <v>127.1</v>
      </c>
      <c r="J89" s="102">
        <v>7.5</v>
      </c>
      <c r="K89" s="471" t="s">
        <v>125</v>
      </c>
      <c r="L89" s="472">
        <v>300</v>
      </c>
      <c r="M89" s="473">
        <v>0</v>
      </c>
      <c r="N89" s="479" t="s">
        <v>214</v>
      </c>
      <c r="O89" s="474" t="s">
        <v>215</v>
      </c>
    </row>
    <row r="90" spans="1:24" s="100" customFormat="1" ht="37.5" customHeight="1" x14ac:dyDescent="0.2">
      <c r="A90" s="120"/>
      <c r="B90" s="127"/>
      <c r="C90" s="418"/>
      <c r="D90" s="470"/>
      <c r="E90" s="230"/>
      <c r="F90" s="231"/>
      <c r="G90" s="338"/>
      <c r="H90" s="104"/>
      <c r="I90" s="104"/>
      <c r="J90" s="104"/>
      <c r="K90" s="475" t="s">
        <v>122</v>
      </c>
      <c r="L90" s="476">
        <v>265</v>
      </c>
      <c r="M90" s="477">
        <v>0</v>
      </c>
      <c r="N90" s="480"/>
      <c r="O90" s="478" t="s">
        <v>216</v>
      </c>
    </row>
    <row r="91" spans="1:24" ht="26.25" customHeight="1" x14ac:dyDescent="0.2">
      <c r="A91" s="240"/>
      <c r="B91" s="241"/>
      <c r="C91" s="420" t="s">
        <v>34</v>
      </c>
      <c r="D91" s="266" t="s">
        <v>123</v>
      </c>
      <c r="E91" s="119"/>
      <c r="F91" s="267"/>
      <c r="G91" s="15" t="s">
        <v>119</v>
      </c>
      <c r="H91" s="35">
        <v>20.2</v>
      </c>
      <c r="I91" s="35">
        <v>47</v>
      </c>
      <c r="J91" s="35">
        <v>46.7</v>
      </c>
      <c r="K91" s="353" t="s">
        <v>142</v>
      </c>
      <c r="L91" s="321" t="s">
        <v>189</v>
      </c>
      <c r="M91" s="243">
        <v>49</v>
      </c>
      <c r="N91" s="60"/>
      <c r="O91" s="422"/>
      <c r="P91" s="238"/>
      <c r="Q91" s="238"/>
      <c r="R91" s="238"/>
      <c r="S91" s="238"/>
      <c r="T91" s="238"/>
      <c r="U91" s="238"/>
      <c r="V91" s="238"/>
      <c r="W91" s="238"/>
      <c r="X91" s="238"/>
    </row>
    <row r="92" spans="1:24" ht="25.5" customHeight="1" x14ac:dyDescent="0.2">
      <c r="A92" s="240"/>
      <c r="B92" s="241"/>
      <c r="C92" s="419"/>
      <c r="D92" s="268"/>
      <c r="E92" s="119"/>
      <c r="F92" s="267"/>
      <c r="G92" s="51"/>
      <c r="H92" s="38"/>
      <c r="I92" s="38"/>
      <c r="J92" s="38"/>
      <c r="K92" s="269" t="s">
        <v>90</v>
      </c>
      <c r="L92" s="322" t="s">
        <v>135</v>
      </c>
      <c r="M92" s="44">
        <v>100</v>
      </c>
      <c r="N92" s="44"/>
      <c r="O92" s="202"/>
      <c r="P92" s="238"/>
      <c r="Q92" s="238"/>
      <c r="R92" s="238"/>
      <c r="S92" s="238"/>
      <c r="T92" s="238"/>
      <c r="U92" s="238"/>
      <c r="V92" s="238"/>
      <c r="W92" s="238"/>
      <c r="X92" s="238"/>
    </row>
    <row r="93" spans="1:24" ht="15.75" customHeight="1" thickBot="1" x14ac:dyDescent="0.25">
      <c r="A93" s="159"/>
      <c r="B93" s="109"/>
      <c r="C93" s="133"/>
      <c r="D93" s="19"/>
      <c r="E93" s="207"/>
      <c r="F93" s="208"/>
      <c r="G93" s="209" t="s">
        <v>6</v>
      </c>
      <c r="H93" s="210">
        <f>SUM(H87:H92)</f>
        <v>255.1</v>
      </c>
      <c r="I93" s="210">
        <f>SUM(I87:I92)</f>
        <v>274.10000000000002</v>
      </c>
      <c r="J93" s="210">
        <f>SUM(J87:J92)</f>
        <v>151.6</v>
      </c>
      <c r="K93" s="191"/>
      <c r="L93" s="323"/>
      <c r="M93" s="145"/>
      <c r="N93" s="145"/>
      <c r="O93" s="304"/>
    </row>
    <row r="94" spans="1:24" ht="16.5" customHeight="1" x14ac:dyDescent="0.2">
      <c r="A94" s="565" t="s">
        <v>5</v>
      </c>
      <c r="B94" s="566" t="s">
        <v>34</v>
      </c>
      <c r="C94" s="573" t="s">
        <v>34</v>
      </c>
      <c r="D94" s="413" t="s">
        <v>121</v>
      </c>
      <c r="E94" s="641" t="s">
        <v>83</v>
      </c>
      <c r="F94" s="580" t="s">
        <v>39</v>
      </c>
      <c r="G94" s="142" t="s">
        <v>119</v>
      </c>
      <c r="H94" s="144">
        <v>9.8000000000000007</v>
      </c>
      <c r="I94" s="144">
        <v>9.8000000000000007</v>
      </c>
      <c r="J94" s="143">
        <v>4.3</v>
      </c>
      <c r="K94" s="404" t="s">
        <v>84</v>
      </c>
      <c r="L94" s="405">
        <v>2</v>
      </c>
      <c r="M94" s="406">
        <v>0</v>
      </c>
      <c r="N94" s="406"/>
      <c r="O94" s="638" t="s">
        <v>188</v>
      </c>
    </row>
    <row r="95" spans="1:24" ht="17.25" customHeight="1" x14ac:dyDescent="0.2">
      <c r="A95" s="501"/>
      <c r="B95" s="502"/>
      <c r="C95" s="574"/>
      <c r="D95" s="403"/>
      <c r="E95" s="642"/>
      <c r="F95" s="581"/>
      <c r="G95" s="415"/>
      <c r="H95" s="416"/>
      <c r="I95" s="416"/>
      <c r="J95" s="417"/>
      <c r="K95" s="407"/>
      <c r="L95" s="408"/>
      <c r="M95" s="409"/>
      <c r="N95" s="409"/>
      <c r="O95" s="639"/>
    </row>
    <row r="96" spans="1:24" ht="17.25" customHeight="1" x14ac:dyDescent="0.2">
      <c r="A96" s="360"/>
      <c r="B96" s="361"/>
      <c r="C96" s="133"/>
      <c r="D96" s="414"/>
      <c r="E96" s="643"/>
      <c r="F96" s="359" t="s">
        <v>124</v>
      </c>
      <c r="G96" s="51" t="s">
        <v>33</v>
      </c>
      <c r="H96" s="39">
        <v>200</v>
      </c>
      <c r="I96" s="39"/>
      <c r="J96" s="38"/>
      <c r="K96" s="410"/>
      <c r="L96" s="411"/>
      <c r="M96" s="412"/>
      <c r="N96" s="412"/>
      <c r="O96" s="640"/>
    </row>
    <row r="97" spans="1:25" ht="17.25" customHeight="1" thickBot="1" x14ac:dyDescent="0.25">
      <c r="A97" s="137"/>
      <c r="B97" s="138"/>
      <c r="C97" s="211"/>
      <c r="D97" s="212"/>
      <c r="E97" s="135"/>
      <c r="F97" s="136"/>
      <c r="G97" s="69" t="s">
        <v>6</v>
      </c>
      <c r="H97" s="91">
        <f>SUM(H94:H96)</f>
        <v>209.8</v>
      </c>
      <c r="I97" s="91">
        <f>SUM(I94:I95)</f>
        <v>9.8000000000000007</v>
      </c>
      <c r="J97" s="91">
        <f>SUM(J94:J95)</f>
        <v>4.3</v>
      </c>
      <c r="K97" s="191"/>
      <c r="L97" s="323"/>
      <c r="M97" s="145"/>
      <c r="N97" s="145"/>
      <c r="O97" s="304"/>
    </row>
    <row r="98" spans="1:25" ht="14.25" customHeight="1" thickBot="1" x14ac:dyDescent="0.25">
      <c r="A98" s="62" t="s">
        <v>5</v>
      </c>
      <c r="B98" s="55" t="s">
        <v>34</v>
      </c>
      <c r="C98" s="561" t="s">
        <v>8</v>
      </c>
      <c r="D98" s="562"/>
      <c r="E98" s="562"/>
      <c r="F98" s="562"/>
      <c r="G98" s="562"/>
      <c r="H98" s="63">
        <f>H97+H93+H86</f>
        <v>591</v>
      </c>
      <c r="I98" s="63">
        <f>I97+I93+I86</f>
        <v>420</v>
      </c>
      <c r="J98" s="63">
        <f>J97+J93+J86</f>
        <v>274.39999999999998</v>
      </c>
      <c r="K98" s="624"/>
      <c r="L98" s="624"/>
      <c r="M98" s="624"/>
      <c r="N98" s="624"/>
      <c r="O98" s="625"/>
    </row>
    <row r="99" spans="1:25" ht="14.25" customHeight="1" thickBot="1" x14ac:dyDescent="0.25">
      <c r="A99" s="54" t="s">
        <v>5</v>
      </c>
      <c r="B99" s="571" t="s">
        <v>9</v>
      </c>
      <c r="C99" s="572"/>
      <c r="D99" s="572"/>
      <c r="E99" s="572"/>
      <c r="F99" s="572"/>
      <c r="G99" s="572"/>
      <c r="H99" s="139">
        <f>H98+H68+H58</f>
        <v>1386.4</v>
      </c>
      <c r="I99" s="139">
        <f>I98+I68+I58</f>
        <v>1205.4000000000001</v>
      </c>
      <c r="J99" s="439">
        <f>J98+J68+J58</f>
        <v>737.6</v>
      </c>
      <c r="K99" s="632"/>
      <c r="L99" s="632"/>
      <c r="M99" s="632"/>
      <c r="N99" s="632"/>
      <c r="O99" s="633"/>
    </row>
    <row r="100" spans="1:25" ht="14.25" customHeight="1" thickBot="1" x14ac:dyDescent="0.25">
      <c r="A100" s="72" t="s">
        <v>5</v>
      </c>
      <c r="B100" s="559" t="s">
        <v>30</v>
      </c>
      <c r="C100" s="560"/>
      <c r="D100" s="560"/>
      <c r="E100" s="560"/>
      <c r="F100" s="560"/>
      <c r="G100" s="560"/>
      <c r="H100" s="140">
        <f>H99</f>
        <v>1386.4</v>
      </c>
      <c r="I100" s="140">
        <f>I99</f>
        <v>1205.4000000000001</v>
      </c>
      <c r="J100" s="73">
        <f>J99</f>
        <v>737.6</v>
      </c>
      <c r="K100" s="634"/>
      <c r="L100" s="634"/>
      <c r="M100" s="634"/>
      <c r="N100" s="634"/>
      <c r="O100" s="635"/>
    </row>
    <row r="101" spans="1:25" s="74" customFormat="1" ht="17.25" customHeight="1" x14ac:dyDescent="0.2">
      <c r="A101" s="621" t="s">
        <v>217</v>
      </c>
      <c r="B101" s="622"/>
      <c r="C101" s="622"/>
      <c r="D101" s="622"/>
      <c r="E101" s="622"/>
      <c r="F101" s="622"/>
      <c r="G101" s="622"/>
      <c r="H101" s="622"/>
      <c r="I101" s="622"/>
      <c r="J101" s="622"/>
      <c r="K101" s="622"/>
      <c r="L101" s="362"/>
      <c r="M101" s="362"/>
      <c r="N101" s="362"/>
      <c r="O101" s="362"/>
    </row>
    <row r="102" spans="1:25" s="74" customFormat="1" ht="17.25" customHeight="1" x14ac:dyDescent="0.2">
      <c r="A102" s="621" t="s">
        <v>218</v>
      </c>
      <c r="B102" s="622"/>
      <c r="C102" s="622"/>
      <c r="D102" s="622"/>
      <c r="E102" s="622"/>
      <c r="F102" s="622"/>
      <c r="G102" s="622"/>
      <c r="H102" s="622"/>
      <c r="I102" s="622"/>
      <c r="J102" s="622"/>
      <c r="K102" s="622"/>
      <c r="L102" s="362"/>
      <c r="M102" s="362"/>
      <c r="N102" s="362"/>
      <c r="O102" s="362"/>
    </row>
    <row r="103" spans="1:25" s="74" customFormat="1" ht="9.75" customHeight="1" x14ac:dyDescent="0.2">
      <c r="A103" s="362"/>
      <c r="B103" s="366"/>
      <c r="C103" s="366"/>
      <c r="D103" s="366"/>
      <c r="E103" s="366"/>
      <c r="F103" s="366"/>
      <c r="G103" s="366"/>
      <c r="H103" s="366"/>
      <c r="I103" s="366"/>
      <c r="J103" s="366"/>
      <c r="K103" s="366"/>
      <c r="L103" s="362"/>
      <c r="M103" s="362"/>
      <c r="N103" s="362"/>
      <c r="O103" s="362"/>
    </row>
    <row r="104" spans="1:25" s="75" customFormat="1" ht="14.25" customHeight="1" thickBot="1" x14ac:dyDescent="0.25">
      <c r="A104" s="613" t="s">
        <v>12</v>
      </c>
      <c r="B104" s="613"/>
      <c r="C104" s="613"/>
      <c r="D104" s="613"/>
      <c r="E104" s="613"/>
      <c r="F104" s="613"/>
      <c r="G104" s="613"/>
      <c r="H104" s="76"/>
      <c r="I104" s="76"/>
      <c r="J104" s="76"/>
      <c r="K104" s="77"/>
      <c r="L104" s="77"/>
      <c r="M104" s="77"/>
      <c r="N104" s="77"/>
      <c r="O104" s="77"/>
      <c r="P104" s="74"/>
      <c r="Q104" s="74"/>
      <c r="R104" s="74"/>
      <c r="S104" s="74"/>
      <c r="T104" s="74"/>
      <c r="U104" s="74"/>
      <c r="V104" s="74"/>
      <c r="W104" s="74"/>
      <c r="X104" s="74"/>
      <c r="Y104" s="74"/>
    </row>
    <row r="105" spans="1:25" ht="45.75" customHeight="1" x14ac:dyDescent="0.2">
      <c r="A105" s="615" t="s">
        <v>10</v>
      </c>
      <c r="B105" s="616"/>
      <c r="C105" s="616"/>
      <c r="D105" s="616"/>
      <c r="E105" s="616"/>
      <c r="F105" s="616"/>
      <c r="G105" s="617"/>
      <c r="H105" s="614" t="s">
        <v>170</v>
      </c>
      <c r="I105" s="614" t="s">
        <v>170</v>
      </c>
      <c r="J105" s="614" t="s">
        <v>163</v>
      </c>
    </row>
    <row r="106" spans="1:25" ht="13.5" customHeight="1" thickBot="1" x14ac:dyDescent="0.25">
      <c r="A106" s="618"/>
      <c r="B106" s="619"/>
      <c r="C106" s="619"/>
      <c r="D106" s="619"/>
      <c r="E106" s="619"/>
      <c r="F106" s="619"/>
      <c r="G106" s="620"/>
      <c r="H106" s="549"/>
      <c r="I106" s="549"/>
      <c r="J106" s="549"/>
    </row>
    <row r="107" spans="1:25" ht="14.25" customHeight="1" x14ac:dyDescent="0.2">
      <c r="A107" s="575" t="s">
        <v>13</v>
      </c>
      <c r="B107" s="576"/>
      <c r="C107" s="576"/>
      <c r="D107" s="576"/>
      <c r="E107" s="576"/>
      <c r="F107" s="576"/>
      <c r="G107" s="577"/>
      <c r="H107" s="81">
        <f>H108+H112+H113</f>
        <v>1386.4</v>
      </c>
      <c r="I107" s="81">
        <f>I108+I112+I113</f>
        <v>1205.4000000000001</v>
      </c>
      <c r="J107" s="81">
        <f>J108+J112+J113</f>
        <v>737.6</v>
      </c>
    </row>
    <row r="108" spans="1:25" ht="14.25" customHeight="1" x14ac:dyDescent="0.2">
      <c r="A108" s="556" t="s">
        <v>108</v>
      </c>
      <c r="B108" s="557"/>
      <c r="C108" s="557"/>
      <c r="D108" s="557"/>
      <c r="E108" s="557"/>
      <c r="F108" s="557"/>
      <c r="G108" s="558"/>
      <c r="H108" s="95">
        <f>H109+H110+H111</f>
        <v>1010.1</v>
      </c>
      <c r="I108" s="95">
        <f>I109+I110+I111</f>
        <v>802.3</v>
      </c>
      <c r="J108" s="95">
        <f>J109+J110+J111</f>
        <v>348.4</v>
      </c>
    </row>
    <row r="109" spans="1:25" ht="14.25" customHeight="1" x14ac:dyDescent="0.2">
      <c r="A109" s="610" t="s">
        <v>94</v>
      </c>
      <c r="B109" s="611"/>
      <c r="C109" s="611"/>
      <c r="D109" s="611"/>
      <c r="E109" s="611"/>
      <c r="F109" s="611"/>
      <c r="G109" s="612"/>
      <c r="H109" s="40">
        <f>SUMIF(G15:G100,"SB",H15:H100)</f>
        <v>988.5</v>
      </c>
      <c r="I109" s="40">
        <f>SUMIF(G15:G100,"SB",I15:I100)</f>
        <v>780.7</v>
      </c>
      <c r="J109" s="40">
        <f>SUMIF(G15:G100,"SB",J15:J100)</f>
        <v>326.89999999999998</v>
      </c>
      <c r="K109" s="78"/>
    </row>
    <row r="110" spans="1:25" ht="27" customHeight="1" x14ac:dyDescent="0.2">
      <c r="A110" s="598" t="s">
        <v>111</v>
      </c>
      <c r="B110" s="599"/>
      <c r="C110" s="599"/>
      <c r="D110" s="599"/>
      <c r="E110" s="599"/>
      <c r="F110" s="599"/>
      <c r="G110" s="600"/>
      <c r="H110" s="40">
        <f>SUMIF(G3:G100,"SB(ES)",H3:H100)</f>
        <v>21.6</v>
      </c>
      <c r="I110" s="40">
        <f>SUMIF(G3:G100,"SB(ES)",I3:I100)</f>
        <v>21.6</v>
      </c>
      <c r="J110" s="40">
        <f>SUMIF(G6:G101,"SB(ES)",J6:J101)</f>
        <v>21.5</v>
      </c>
      <c r="K110" s="78"/>
    </row>
    <row r="111" spans="1:25" ht="14.25" customHeight="1" x14ac:dyDescent="0.2">
      <c r="A111" s="598" t="s">
        <v>116</v>
      </c>
      <c r="B111" s="599"/>
      <c r="C111" s="599"/>
      <c r="D111" s="599"/>
      <c r="E111" s="599"/>
      <c r="F111" s="599"/>
      <c r="G111" s="600"/>
      <c r="H111" s="40">
        <f>SUMIF(G7:G100,"SB(VB)",H3:H100)</f>
        <v>0</v>
      </c>
      <c r="I111" s="40">
        <f>SUMIF(G7:G100,"SB(VB)",I3:I100)</f>
        <v>0</v>
      </c>
      <c r="J111" s="40">
        <f>SUMIF(G7:G104,"SB(VB)",J7:J104)</f>
        <v>0</v>
      </c>
      <c r="K111" s="367"/>
    </row>
    <row r="112" spans="1:25" ht="14.25" customHeight="1" x14ac:dyDescent="0.2">
      <c r="A112" s="604" t="s">
        <v>95</v>
      </c>
      <c r="B112" s="605"/>
      <c r="C112" s="605"/>
      <c r="D112" s="605"/>
      <c r="E112" s="605"/>
      <c r="F112" s="605"/>
      <c r="G112" s="606"/>
      <c r="H112" s="82">
        <f>SUMIF(G7:G100,"SB(L)",H7:H100)</f>
        <v>83.1</v>
      </c>
      <c r="I112" s="82">
        <f>SUMIF(G7:G100,"SB(L)",I7:I100)</f>
        <v>109.9</v>
      </c>
      <c r="J112" s="82">
        <f>SUMIF(G7:G100,"SB(L)",J7:J100)</f>
        <v>103.9</v>
      </c>
      <c r="K112" s="78"/>
    </row>
    <row r="113" spans="1:15" ht="14.25" customHeight="1" x14ac:dyDescent="0.2">
      <c r="A113" s="604" t="s">
        <v>97</v>
      </c>
      <c r="B113" s="605"/>
      <c r="C113" s="605"/>
      <c r="D113" s="605"/>
      <c r="E113" s="605"/>
      <c r="F113" s="605"/>
      <c r="G113" s="606"/>
      <c r="H113" s="82">
        <f>SUMIF(G5:G100,"SB(ŽPL)",H5:H100)</f>
        <v>293.2</v>
      </c>
      <c r="I113" s="82">
        <f>SUMIF(G5:G100,"SB(ŽPL)",I5:I100)</f>
        <v>293.2</v>
      </c>
      <c r="J113" s="82">
        <f>SUMIF(G4:G100,"SB(ŽPL)",J4:J100)</f>
        <v>285.3</v>
      </c>
      <c r="K113" s="79"/>
    </row>
    <row r="114" spans="1:15" ht="14.25" customHeight="1" x14ac:dyDescent="0.2">
      <c r="A114" s="607" t="s">
        <v>14</v>
      </c>
      <c r="B114" s="608"/>
      <c r="C114" s="608"/>
      <c r="D114" s="608"/>
      <c r="E114" s="608"/>
      <c r="F114" s="608"/>
      <c r="G114" s="609"/>
      <c r="H114" s="83">
        <f>SUM(H116:H118)</f>
        <v>0</v>
      </c>
      <c r="I114" s="83">
        <f>SUM(I116:I118)</f>
        <v>0</v>
      </c>
      <c r="J114" s="83">
        <f>SUM(J116:J118)</f>
        <v>0</v>
      </c>
    </row>
    <row r="115" spans="1:15" ht="14.25" customHeight="1" x14ac:dyDescent="0.2">
      <c r="A115" s="598" t="s">
        <v>96</v>
      </c>
      <c r="B115" s="599"/>
      <c r="C115" s="599"/>
      <c r="D115" s="599"/>
      <c r="E115" s="599"/>
      <c r="F115" s="599"/>
      <c r="G115" s="600"/>
      <c r="H115" s="40">
        <f>SUMIF(G7:G100,"ES",H7:H100)</f>
        <v>0</v>
      </c>
      <c r="I115" s="40">
        <f>SUMIF(G7:G100,"ES",I7:I100)</f>
        <v>0</v>
      </c>
      <c r="J115" s="40">
        <f>SUMIF(G7:G100,"ES)",J7:J100)</f>
        <v>0</v>
      </c>
      <c r="K115" s="78"/>
    </row>
    <row r="116" spans="1:15" ht="14.25" customHeight="1" x14ac:dyDescent="0.2">
      <c r="A116" s="601" t="s">
        <v>98</v>
      </c>
      <c r="B116" s="602"/>
      <c r="C116" s="602"/>
      <c r="D116" s="602"/>
      <c r="E116" s="602"/>
      <c r="F116" s="602"/>
      <c r="G116" s="603"/>
      <c r="H116" s="40">
        <f>SUMIF(G5:G100,"KVJUD",H4:H100)</f>
        <v>0</v>
      </c>
      <c r="I116" s="40">
        <f>SUMIF(G4:G100,"KVJUD",I4:I100)</f>
        <v>0</v>
      </c>
      <c r="J116" s="40">
        <f>SUMIF(G4:G100,"KVJUD",J4:J100)</f>
        <v>0</v>
      </c>
    </row>
    <row r="117" spans="1:15" ht="14.25" customHeight="1" x14ac:dyDescent="0.2">
      <c r="A117" s="601" t="s">
        <v>99</v>
      </c>
      <c r="B117" s="602"/>
      <c r="C117" s="602"/>
      <c r="D117" s="602"/>
      <c r="E117" s="602"/>
      <c r="F117" s="602"/>
      <c r="G117" s="603"/>
      <c r="H117" s="40">
        <f>SUMIF(G4:G100,"Kt",H4:H100)</f>
        <v>0</v>
      </c>
      <c r="I117" s="40">
        <f>SUMIF(G4:G100,"Kt",I4:I100)</f>
        <v>0</v>
      </c>
      <c r="J117" s="40">
        <f>SUMIF(G4:G100,"Kt",J4:J100)</f>
        <v>0</v>
      </c>
    </row>
    <row r="118" spans="1:15" ht="14.25" customHeight="1" x14ac:dyDescent="0.2">
      <c r="A118" s="592" t="s">
        <v>100</v>
      </c>
      <c r="B118" s="593"/>
      <c r="C118" s="593"/>
      <c r="D118" s="593"/>
      <c r="E118" s="593"/>
      <c r="F118" s="593"/>
      <c r="G118" s="594"/>
      <c r="H118" s="40">
        <f>SUMIF(F4:F100,"LRVB",H4:H100)</f>
        <v>0</v>
      </c>
      <c r="I118" s="40">
        <f>SUMIF(G4:G100,"LRVB",I4:I100)</f>
        <v>0</v>
      </c>
      <c r="J118" s="40">
        <f>SUMIF(G4:G100,"LRVB",J4:J100)</f>
        <v>0</v>
      </c>
    </row>
    <row r="119" spans="1:15" ht="14.25" customHeight="1" thickBot="1" x14ac:dyDescent="0.25">
      <c r="A119" s="595" t="s">
        <v>15</v>
      </c>
      <c r="B119" s="596"/>
      <c r="C119" s="596"/>
      <c r="D119" s="596"/>
      <c r="E119" s="596"/>
      <c r="F119" s="596"/>
      <c r="G119" s="597"/>
      <c r="H119" s="70">
        <f>H114+H107</f>
        <v>1386.4</v>
      </c>
      <c r="I119" s="70">
        <f>I114+I107</f>
        <v>1205.4000000000001</v>
      </c>
      <c r="J119" s="70">
        <f>J114+J107</f>
        <v>737.6</v>
      </c>
      <c r="K119" s="23"/>
      <c r="L119" s="23"/>
      <c r="M119" s="23"/>
      <c r="N119" s="23"/>
      <c r="O119" s="23"/>
    </row>
    <row r="120" spans="1:15" x14ac:dyDescent="0.2">
      <c r="E120" s="74"/>
      <c r="F120" s="74"/>
      <c r="G120" s="74"/>
      <c r="H120" s="74"/>
      <c r="I120" s="74"/>
      <c r="J120" s="74"/>
      <c r="K120" s="98"/>
    </row>
    <row r="121" spans="1:15" x14ac:dyDescent="0.2">
      <c r="G121" s="96"/>
      <c r="H121" s="74"/>
      <c r="I121" s="74"/>
      <c r="J121" s="97"/>
      <c r="K121" s="74"/>
    </row>
    <row r="122" spans="1:15" x14ac:dyDescent="0.2">
      <c r="H122" s="97"/>
      <c r="I122" s="97"/>
      <c r="J122" s="80"/>
    </row>
    <row r="123" spans="1:15" x14ac:dyDescent="0.2">
      <c r="H123" s="79"/>
      <c r="I123" s="79"/>
    </row>
  </sheetData>
  <mergeCells count="151">
    <mergeCell ref="A7:O7"/>
    <mergeCell ref="A8:O8"/>
    <mergeCell ref="C14:O14"/>
    <mergeCell ref="D19:D20"/>
    <mergeCell ref="K19:K20"/>
    <mergeCell ref="D22:D23"/>
    <mergeCell ref="N9:O9"/>
    <mergeCell ref="N10:O10"/>
    <mergeCell ref="N12:O12"/>
    <mergeCell ref="N13:O13"/>
    <mergeCell ref="N19:N20"/>
    <mergeCell ref="O19:O20"/>
    <mergeCell ref="H9:J9"/>
    <mergeCell ref="H10:J10"/>
    <mergeCell ref="H11:J11"/>
    <mergeCell ref="H12:J12"/>
    <mergeCell ref="H13:J13"/>
    <mergeCell ref="A24:A25"/>
    <mergeCell ref="K22:K23"/>
    <mergeCell ref="B24:B25"/>
    <mergeCell ref="D26:D27"/>
    <mergeCell ref="K48:K49"/>
    <mergeCell ref="K45:K46"/>
    <mergeCell ref="A35:A36"/>
    <mergeCell ref="C24:C25"/>
    <mergeCell ref="D24:D25"/>
    <mergeCell ref="E24:E25"/>
    <mergeCell ref="F33:F34"/>
    <mergeCell ref="B35:B36"/>
    <mergeCell ref="C35:C36"/>
    <mergeCell ref="E35:E36"/>
    <mergeCell ref="D45:D46"/>
    <mergeCell ref="A37:A38"/>
    <mergeCell ref="B37:B38"/>
    <mergeCell ref="C37:C38"/>
    <mergeCell ref="E37:E38"/>
    <mergeCell ref="F37:F38"/>
    <mergeCell ref="D37:D38"/>
    <mergeCell ref="F35:F36"/>
    <mergeCell ref="A33:A34"/>
    <mergeCell ref="B33:B34"/>
    <mergeCell ref="C33:C34"/>
    <mergeCell ref="D33:D34"/>
    <mergeCell ref="E33:E34"/>
    <mergeCell ref="C58:G58"/>
    <mergeCell ref="K58:O58"/>
    <mergeCell ref="E22:E23"/>
    <mergeCell ref="F24:F25"/>
    <mergeCell ref="E26:E27"/>
    <mergeCell ref="N31:N32"/>
    <mergeCell ref="O24:O25"/>
    <mergeCell ref="O26:O27"/>
    <mergeCell ref="L22:L23"/>
    <mergeCell ref="O22:O23"/>
    <mergeCell ref="O37:O38"/>
    <mergeCell ref="O45:O47"/>
    <mergeCell ref="O55:O56"/>
    <mergeCell ref="E55:E56"/>
    <mergeCell ref="F55:F56"/>
    <mergeCell ref="K55:K56"/>
    <mergeCell ref="O43:O44"/>
    <mergeCell ref="N37:N38"/>
    <mergeCell ref="N43:N44"/>
    <mergeCell ref="N45:N47"/>
    <mergeCell ref="D31:D32"/>
    <mergeCell ref="A104:G104"/>
    <mergeCell ref="I105:I106"/>
    <mergeCell ref="J105:J106"/>
    <mergeCell ref="A105:G106"/>
    <mergeCell ref="H105:H106"/>
    <mergeCell ref="A102:K102"/>
    <mergeCell ref="K68:O68"/>
    <mergeCell ref="C69:O69"/>
    <mergeCell ref="D74:D75"/>
    <mergeCell ref="E74:E75"/>
    <mergeCell ref="A101:K101"/>
    <mergeCell ref="K98:O98"/>
    <mergeCell ref="K99:O99"/>
    <mergeCell ref="K100:O100"/>
    <mergeCell ref="D70:D71"/>
    <mergeCell ref="O94:O96"/>
    <mergeCell ref="E94:E96"/>
    <mergeCell ref="N74:N75"/>
    <mergeCell ref="N76:N77"/>
    <mergeCell ref="A118:G118"/>
    <mergeCell ref="A119:G119"/>
    <mergeCell ref="A115:G115"/>
    <mergeCell ref="A116:G116"/>
    <mergeCell ref="A117:G117"/>
    <mergeCell ref="A112:G112"/>
    <mergeCell ref="A113:G113"/>
    <mergeCell ref="A114:G114"/>
    <mergeCell ref="A109:G109"/>
    <mergeCell ref="A110:G110"/>
    <mergeCell ref="A111:G111"/>
    <mergeCell ref="A108:G108"/>
    <mergeCell ref="B100:G100"/>
    <mergeCell ref="C98:G98"/>
    <mergeCell ref="C68:G68"/>
    <mergeCell ref="D48:D49"/>
    <mergeCell ref="A40:A44"/>
    <mergeCell ref="B40:B44"/>
    <mergeCell ref="D43:D44"/>
    <mergeCell ref="E43:E44"/>
    <mergeCell ref="B99:G99"/>
    <mergeCell ref="A94:A95"/>
    <mergeCell ref="B94:B95"/>
    <mergeCell ref="C94:C95"/>
    <mergeCell ref="A107:G107"/>
    <mergeCell ref="D76:D77"/>
    <mergeCell ref="F94:F95"/>
    <mergeCell ref="A84:A85"/>
    <mergeCell ref="B84:B85"/>
    <mergeCell ref="C84:C85"/>
    <mergeCell ref="D84:D85"/>
    <mergeCell ref="E84:E85"/>
    <mergeCell ref="F84:F85"/>
    <mergeCell ref="A55:A56"/>
    <mergeCell ref="B55:B56"/>
    <mergeCell ref="A1:O1"/>
    <mergeCell ref="A2:O2"/>
    <mergeCell ref="K3:O3"/>
    <mergeCell ref="A4:A6"/>
    <mergeCell ref="B4:B6"/>
    <mergeCell ref="C4:C6"/>
    <mergeCell ref="D4:D6"/>
    <mergeCell ref="E4:E6"/>
    <mergeCell ref="F4:F6"/>
    <mergeCell ref="G4:G6"/>
    <mergeCell ref="I4:J4"/>
    <mergeCell ref="K4:M4"/>
    <mergeCell ref="N4:N6"/>
    <mergeCell ref="O4:O6"/>
    <mergeCell ref="J5:J6"/>
    <mergeCell ref="K5:K6"/>
    <mergeCell ref="L5:L6"/>
    <mergeCell ref="M5:M6"/>
    <mergeCell ref="I5:I6"/>
    <mergeCell ref="H5:H6"/>
    <mergeCell ref="A64:A65"/>
    <mergeCell ref="B64:B65"/>
    <mergeCell ref="C64:C65"/>
    <mergeCell ref="D64:D65"/>
    <mergeCell ref="C59:O59"/>
    <mergeCell ref="A61:A62"/>
    <mergeCell ref="B61:B62"/>
    <mergeCell ref="C61:C62"/>
    <mergeCell ref="D61:D62"/>
    <mergeCell ref="E61:E62"/>
    <mergeCell ref="F61:F62"/>
    <mergeCell ref="N64:N65"/>
  </mergeCells>
  <printOptions horizontalCentered="1"/>
  <pageMargins left="0.19685039370078741" right="0.19685039370078741" top="0.6692913385826772" bottom="0" header="0" footer="0"/>
  <pageSetup paperSize="9" scale="7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29" sqref="B29"/>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717" t="s">
        <v>17</v>
      </c>
      <c r="B1" s="717"/>
    </row>
    <row r="2" spans="1:2" ht="31.5" x14ac:dyDescent="0.25">
      <c r="A2" s="2" t="s">
        <v>3</v>
      </c>
      <c r="B2" s="1" t="s">
        <v>16</v>
      </c>
    </row>
    <row r="3" spans="1:2" ht="15.75" customHeight="1" x14ac:dyDescent="0.25">
      <c r="A3" s="2" t="s">
        <v>18</v>
      </c>
      <c r="B3" s="1" t="s">
        <v>19</v>
      </c>
    </row>
    <row r="4" spans="1:2" ht="15.75" customHeight="1" x14ac:dyDescent="0.25">
      <c r="A4" s="2" t="s">
        <v>20</v>
      </c>
      <c r="B4" s="1" t="s">
        <v>21</v>
      </c>
    </row>
    <row r="5" spans="1:2" ht="15.75" customHeight="1" x14ac:dyDescent="0.25">
      <c r="A5" s="2" t="s">
        <v>22</v>
      </c>
      <c r="B5" s="1" t="s">
        <v>23</v>
      </c>
    </row>
    <row r="6" spans="1:2" ht="15.75" customHeight="1" x14ac:dyDescent="0.25">
      <c r="A6" s="2" t="s">
        <v>24</v>
      </c>
      <c r="B6" s="1" t="s">
        <v>25</v>
      </c>
    </row>
    <row r="7" spans="1:2" ht="15.75" customHeight="1" x14ac:dyDescent="0.25">
      <c r="A7" s="2" t="s">
        <v>26</v>
      </c>
      <c r="B7" s="1" t="s">
        <v>27</v>
      </c>
    </row>
    <row r="8" spans="1:2" ht="15.75" customHeight="1" x14ac:dyDescent="0.25">
      <c r="A8" s="2" t="s">
        <v>28</v>
      </c>
      <c r="B8" s="1" t="s">
        <v>29</v>
      </c>
    </row>
    <row r="9" spans="1:2" ht="15.75" customHeight="1" x14ac:dyDescent="0.25"/>
    <row r="10" spans="1:2" ht="15.75" customHeight="1" x14ac:dyDescent="0.25">
      <c r="A10" s="718" t="s">
        <v>32</v>
      </c>
      <c r="B10" s="718"/>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Ataskaita</vt:lpstr>
      <vt:lpstr>Priemonių suvestinė</vt:lpstr>
      <vt:lpstr>Asignavimų valdytojų kodai</vt:lpstr>
      <vt:lpstr>Ataskaita!Print_Area</vt:lpstr>
      <vt:lpstr>'Priemonių suvestinė'!Print_Area</vt:lpstr>
      <vt:lpstr>'Priemonių suvestinė'!Print_Titles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2019-03-21T12:12:08Z</cp:lastPrinted>
  <dcterms:created xsi:type="dcterms:W3CDTF">2007-07-27T10:32:34Z</dcterms:created>
  <dcterms:modified xsi:type="dcterms:W3CDTF">2019-04-03T05:15:44Z</dcterms:modified>
</cp:coreProperties>
</file>