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2019 MVP\PIRMINIS ĮSAKYMAS\"/>
    </mc:Choice>
  </mc:AlternateContent>
  <bookViews>
    <workbookView xWindow="30" yWindow="885" windowWidth="15480" windowHeight="10500"/>
  </bookViews>
  <sheets>
    <sheet name="4 programa MVP" sheetId="13" r:id="rId1"/>
    <sheet name="aiškinamoji lentelė " sheetId="10" state="hidden" r:id="rId2"/>
  </sheets>
  <definedNames>
    <definedName name="_xlnm.Print_Area" localSheetId="0">'4 programa MVP'!$A$1:$L$72</definedName>
    <definedName name="_xlnm.Print_Area" localSheetId="1">'aiškinamoji lentelė '!$A$1:$R$77</definedName>
    <definedName name="_xlnm.Print_Titles" localSheetId="0">'4 programa MVP'!$10:$12</definedName>
    <definedName name="_xlnm.Print_Titles" localSheetId="1">'aiškinamoji lentelė '!$6:$8</definedName>
  </definedNames>
  <calcPr calcId="162913" fullPrecision="0"/>
</workbook>
</file>

<file path=xl/calcChain.xml><?xml version="1.0" encoding="utf-8"?>
<calcChain xmlns="http://schemas.openxmlformats.org/spreadsheetml/2006/main">
  <c r="J66" i="13" l="1"/>
  <c r="J65" i="13"/>
  <c r="J64" i="13"/>
  <c r="J62" i="13"/>
  <c r="J61" i="13"/>
  <c r="J51" i="13"/>
  <c r="J36" i="13"/>
  <c r="J40" i="13" s="1"/>
  <c r="J23" i="13"/>
  <c r="J18" i="13"/>
  <c r="J29" i="13" l="1"/>
  <c r="J30" i="13" s="1"/>
  <c r="J31" i="13" s="1"/>
  <c r="J63" i="13"/>
  <c r="J60" i="13"/>
  <c r="J59" i="13" s="1"/>
  <c r="J52" i="13"/>
  <c r="J53" i="13" s="1"/>
  <c r="K38" i="10"/>
  <c r="K14" i="10"/>
  <c r="K19" i="10"/>
  <c r="J67" i="13" l="1"/>
  <c r="J54" i="13"/>
  <c r="K42" i="10"/>
  <c r="J60" i="10" l="1"/>
  <c r="K60" i="10"/>
  <c r="K71" i="10" l="1"/>
  <c r="K69" i="10" l="1"/>
  <c r="L69" i="10"/>
  <c r="K31" i="10"/>
  <c r="L31" i="10"/>
  <c r="M31" i="10"/>
  <c r="J31" i="10"/>
  <c r="J71" i="10" l="1"/>
  <c r="J42" i="10"/>
  <c r="M75" i="10" l="1"/>
  <c r="K75" i="10"/>
  <c r="J75" i="10"/>
  <c r="M74" i="10"/>
  <c r="K74" i="10"/>
  <c r="J74" i="10"/>
  <c r="M73" i="10"/>
  <c r="K73" i="10"/>
  <c r="J73" i="10"/>
  <c r="M71" i="10"/>
  <c r="L71" i="10"/>
  <c r="M70" i="10"/>
  <c r="L70" i="10"/>
  <c r="K70" i="10"/>
  <c r="K68" i="10" s="1"/>
  <c r="J70" i="10"/>
  <c r="M69" i="10"/>
  <c r="J69" i="10"/>
  <c r="M60" i="10"/>
  <c r="L60" i="10"/>
  <c r="M42" i="10"/>
  <c r="L42" i="10"/>
  <c r="M32" i="10"/>
  <c r="M33" i="10" s="1"/>
  <c r="L32" i="10"/>
  <c r="L33" i="10" s="1"/>
  <c r="K32" i="10"/>
  <c r="K33" i="10" s="1"/>
  <c r="M68" i="10" l="1"/>
  <c r="L68" i="10"/>
  <c r="J72" i="10"/>
  <c r="J61" i="10"/>
  <c r="J62" i="10" s="1"/>
  <c r="J68" i="10"/>
  <c r="K61" i="10"/>
  <c r="K62" i="10" s="1"/>
  <c r="K63" i="10" s="1"/>
  <c r="L61" i="10"/>
  <c r="L62" i="10" s="1"/>
  <c r="L63" i="10" s="1"/>
  <c r="K72" i="10"/>
  <c r="K76" i="10" s="1"/>
  <c r="M61" i="10"/>
  <c r="M62" i="10" s="1"/>
  <c r="M63" i="10" s="1"/>
  <c r="M72" i="10"/>
  <c r="M76" i="10" s="1"/>
  <c r="J32" i="10"/>
  <c r="J33" i="10" s="1"/>
  <c r="J76" i="10" l="1"/>
  <c r="J63" i="10"/>
  <c r="L74" i="10" s="1"/>
  <c r="L73" i="10" l="1"/>
  <c r="L75" i="10"/>
  <c r="L72" i="10" l="1"/>
  <c r="L76" i="10" s="1"/>
</calcChain>
</file>

<file path=xl/comments1.xml><?xml version="1.0" encoding="utf-8"?>
<comments xmlns="http://schemas.openxmlformats.org/spreadsheetml/2006/main">
  <authors>
    <author>Audra Cepiene</author>
  </authors>
  <commentList>
    <comment ref="F17"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F18" authorId="0" shapeId="0">
      <text>
        <r>
          <rPr>
            <b/>
            <sz val="9"/>
            <color indexed="81"/>
            <rFont val="Tahoma"/>
            <family val="2"/>
            <charset val="186"/>
          </rPr>
          <t>P3.1.1.1.</t>
        </r>
        <r>
          <rPr>
            <sz val="9"/>
            <color indexed="81"/>
            <rFont val="Tahoma"/>
            <family val="2"/>
            <charset val="186"/>
          </rPr>
          <t xml:space="preserve">
Skleisti verslumo idėjas tarp mokinių, studentų ir jaunimo (Suorganizuotų renginių skaičius)
</t>
        </r>
      </text>
    </comment>
    <comment ref="F23"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 1.2.-1.5 uždaviniai</t>
        </r>
      </text>
    </comment>
    <comment ref="K23" authorId="0" shapeId="0">
      <text>
        <r>
          <rPr>
            <sz val="9"/>
            <color indexed="81"/>
            <rFont val="Tahoma"/>
            <family val="2"/>
            <charset val="186"/>
          </rPr>
          <t>SVV subjektai, įsikūrę ir veikę  inkubatoriuje ne trumpiau nei 6 mėn. bei gaunantys sutartimi numatytas lengvatines inkubavimo paslaugas</t>
        </r>
      </text>
    </comment>
    <comment ref="K26" authorId="0" shapeId="0">
      <text>
        <r>
          <rPr>
            <sz val="9"/>
            <color indexed="81"/>
            <rFont val="Tahoma"/>
            <family val="2"/>
            <charset val="186"/>
          </rPr>
          <t>Vidinių inkubatoriaus verslumo/mentorystės konsultacijų renginių skaičius SVV subjektams per metus (nemokamų, ne trumpesnių nei 2 ak.val.)</t>
        </r>
      </text>
    </comment>
    <comment ref="F34"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t>
        </r>
        <r>
          <rPr>
            <b/>
            <sz val="9"/>
            <color indexed="81"/>
            <rFont val="Tahoma"/>
            <family val="2"/>
            <charset val="186"/>
          </rPr>
          <t xml:space="preserve">, </t>
        </r>
        <r>
          <rPr>
            <sz val="9"/>
            <color indexed="81"/>
            <rFont val="Tahoma"/>
            <family val="2"/>
            <charset val="186"/>
          </rPr>
          <t xml:space="preserve">3.2 uždavinys </t>
        </r>
      </text>
    </comment>
    <comment ref="F36"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K36" authorId="0" shapeId="0">
      <text>
        <r>
          <rPr>
            <b/>
            <sz val="9"/>
            <color indexed="81"/>
            <rFont val="Tahoma"/>
            <family val="2"/>
            <charset val="186"/>
          </rPr>
          <t>Informaciniai vienetai -</t>
        </r>
        <r>
          <rPr>
            <sz val="9"/>
            <color indexed="81"/>
            <rFont val="Tahoma"/>
            <family val="2"/>
            <charset val="186"/>
          </rPr>
          <t xml:space="preserve"> publikaciijos, video reportažai, fotogalerijos, video transliacijos ir reklaminiai skydeliai</t>
        </r>
      </text>
    </comment>
    <comment ref="K38" authorId="0" shapeId="0">
      <text>
        <r>
          <rPr>
            <b/>
            <sz val="9"/>
            <color indexed="81"/>
            <rFont val="Tahoma"/>
            <family val="2"/>
            <charset val="186"/>
          </rPr>
          <t xml:space="preserve"> Komunikacijos priemonių paketas.</t>
        </r>
        <r>
          <rPr>
            <sz val="9"/>
            <color indexed="81"/>
            <rFont val="Tahoma"/>
            <family val="2"/>
            <charset val="186"/>
          </rPr>
          <t xml:space="preserve"> Sukurta ir viešinama informacinių vienetų radijo eteryje, val. sk. per metus    40
Sukurta ir viešinama informacinių vienetų spausdintose leidybos priemonėse, vnt. 4
Parengta individualių viešųjų ryšių ir komunikacijos planų pagal Klaipėdos miesto ekonominės plėtros galimybių pristatymo tematiką, vnt. 2
Dalyvauta renginiuose, kuriuose pristatomos Klaipėdos miesto ekonominės plėtros galimybės, vnt.  4
Sukurta skirtingų rinkodaros priemonių, vnt.    4
Rinkodaros priemonių eksponavimas skirtingose vietose, vnt.  2
Sukurtas portalas, integruotas su socialiniais tinklais ir vartotojų generuojamu turiniu, vnt. 1
</t>
        </r>
      </text>
    </comment>
    <comment ref="F41"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F43"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text>
    </comment>
    <comment ref="F4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J60" authorId="0" shapeId="0">
      <text>
        <r>
          <rPr>
            <b/>
            <sz val="9"/>
            <color indexed="81"/>
            <rFont val="Tahoma"/>
            <family val="2"/>
            <charset val="186"/>
          </rPr>
          <t>463,1</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Indre Buteniene</author>
  </authors>
  <commentList>
    <comment ref="F13"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F14" authorId="0" shapeId="0">
      <text>
        <r>
          <rPr>
            <b/>
            <sz val="9"/>
            <color indexed="81"/>
            <rFont val="Tahoma"/>
            <family val="2"/>
            <charset val="186"/>
          </rPr>
          <t>P3.1.1.1.</t>
        </r>
        <r>
          <rPr>
            <sz val="9"/>
            <color indexed="81"/>
            <rFont val="Tahoma"/>
            <family val="2"/>
            <charset val="186"/>
          </rPr>
          <t xml:space="preserve">
Skleisti verslumo idėjas tarp mokinių, studentų ir jaunimo (Suorganizuotų renginių skaičius)
</t>
        </r>
      </text>
    </comment>
    <comment ref="F19"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 1.2.-1.5 uždaviniai</t>
        </r>
      </text>
    </comment>
    <comment ref="N19" authorId="0" shapeId="0">
      <text>
        <r>
          <rPr>
            <sz val="9"/>
            <color indexed="81"/>
            <rFont val="Tahoma"/>
            <family val="2"/>
            <charset val="186"/>
          </rPr>
          <t>SVV subjektai, įsikūrę ir veikę  inkubatoriuje ne trumpiau nei 6 mėn. bei gaunantys sutartimi numatytas lengvatines inkubavimo paslaugas</t>
        </r>
      </text>
    </comment>
    <comment ref="N21" authorId="0" shapeId="0">
      <text>
        <r>
          <rPr>
            <sz val="9"/>
            <color indexed="81"/>
            <rFont val="Tahoma"/>
            <family val="2"/>
            <charset val="186"/>
          </rPr>
          <t>Nuolatinis interesantų informavimas apie viešąsias paslaugas (mėn./metus), 12</t>
        </r>
      </text>
    </comment>
    <comment ref="N22" authorId="0" shapeId="0">
      <text>
        <r>
          <rPr>
            <sz val="9"/>
            <color indexed="81"/>
            <rFont val="Tahoma"/>
            <family val="2"/>
            <charset val="186"/>
          </rPr>
          <t>Vidinių inkubatoriaus verslumo/mentorystės konsultacijų renginių skaičius SVV subjektams per metus (nemokamų, ne trumpesnių nei 2 ak.val.)</t>
        </r>
      </text>
    </comment>
    <comment ref="O30" authorId="0" shapeId="0">
      <text>
        <r>
          <rPr>
            <sz val="9"/>
            <color indexed="81"/>
            <rFont val="Tahoma"/>
            <family val="2"/>
            <charset val="186"/>
          </rPr>
          <t xml:space="preserve">Pasirašyta sutartis: 2017 m. įsigyta 10 vnt.įrangos gėlių pardavimui, 2018 m. bus įsigyta 26 vnt.  stendų daržovių pardavimui
</t>
        </r>
      </text>
    </comment>
    <comment ref="F36"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t>
        </r>
        <r>
          <rPr>
            <b/>
            <sz val="9"/>
            <color indexed="81"/>
            <rFont val="Tahoma"/>
            <family val="2"/>
            <charset val="186"/>
          </rPr>
          <t xml:space="preserve">, </t>
        </r>
        <r>
          <rPr>
            <sz val="9"/>
            <color indexed="81"/>
            <rFont val="Tahoma"/>
            <family val="2"/>
            <charset val="186"/>
          </rPr>
          <t xml:space="preserve">3.2 uždavinys </t>
        </r>
      </text>
    </comment>
    <comment ref="F38"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N38" authorId="0" shapeId="0">
      <text>
        <r>
          <rPr>
            <b/>
            <sz val="9"/>
            <color indexed="81"/>
            <rFont val="Tahoma"/>
            <family val="2"/>
            <charset val="186"/>
          </rPr>
          <t>Informaciniai vienetai -</t>
        </r>
        <r>
          <rPr>
            <sz val="9"/>
            <color indexed="81"/>
            <rFont val="Tahoma"/>
            <family val="2"/>
            <charset val="186"/>
          </rPr>
          <t xml:space="preserve"> publikaciijos, video reportažai, fotogalerijos, video transliacijos ir reklaminiai skydeliai</t>
        </r>
      </text>
    </comment>
    <comment ref="N40" authorId="0" shapeId="0">
      <text>
        <r>
          <rPr>
            <b/>
            <sz val="9"/>
            <color indexed="81"/>
            <rFont val="Tahoma"/>
            <family val="2"/>
            <charset val="186"/>
          </rPr>
          <t xml:space="preserve"> Komunikacijos priemonių paketas.</t>
        </r>
        <r>
          <rPr>
            <sz val="9"/>
            <color indexed="81"/>
            <rFont val="Tahoma"/>
            <family val="2"/>
            <charset val="186"/>
          </rPr>
          <t xml:space="preserve"> Sukurta ir viešinama informacinių vienetų radijo eteryje, val. sk. per metus    40
Sukurta ir viešinama informacinių vienetų spausdintose leidybos priemonėse, vnt. 4
Parengta individualių viešųjų ryšių ir komunikacijos planų pagal Klaipėdos miesto ekonominės plėtros galimybių pristatymo tematiką, vnt. 2
Dalyvauta renginiuose, kuriuose pristatomos Klaipėdos miesto ekonominės plėtros galimybės, vnt.  4
Sukurta skirtingų rinkodaros priemonių, vnt.    4
Rinkodaros priemonių eksponavimas skirtingose vietose, vnt.  2
Sukurtas portalas, integruotas su socialiniais tinklais ir vartotojų generuojamu turiniu, vnt. 1
</t>
        </r>
      </text>
    </comment>
    <comment ref="F43"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F45"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text>
    </comment>
    <comment ref="F48"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N51" authorId="0" shapeId="0">
      <text>
        <r>
          <rPr>
            <sz val="9"/>
            <color indexed="81"/>
            <rFont val="Tahoma"/>
            <family val="2"/>
            <charset val="186"/>
          </rPr>
          <t xml:space="preserve">
Nacionalinių ir tarptautinių projektų, gerinančių investicinę aplinką Klaipėdos mieste, kurie susiję su Klaipėdos ekonominės plėtros strategijos 2030 įvardintais prioritetiniais sektoriais ir kurių vertė ne mažensė nei 100 tūkst. Eur, bendrafinansavimas iki 10 proc.</t>
        </r>
      </text>
    </comment>
    <comment ref="F55"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I59" authorId="1" shapeId="0">
      <text>
        <r>
          <rPr>
            <sz val="9"/>
            <color indexed="81"/>
            <rFont val="Tahoma"/>
            <family val="2"/>
            <charset val="186"/>
          </rPr>
          <t>(VšĮ Klaipėdos universitetas, UAB Klaipėdos laisvosios ekonominės zonos valdymo bendrovė, Klaipėdos pramonininkų asociacija, Klaipėdos pramonės, prekybos ir amatų rūmai, Klaipėdos miesto savivaldybė)</t>
        </r>
      </text>
    </comment>
    <comment ref="J69" authorId="0" shapeId="0">
      <text>
        <r>
          <rPr>
            <b/>
            <sz val="9"/>
            <color indexed="81"/>
            <rFont val="Tahoma"/>
            <family val="2"/>
            <charset val="186"/>
          </rPr>
          <t xml:space="preserve">454,5
</t>
        </r>
        <r>
          <rPr>
            <sz val="9"/>
            <color indexed="81"/>
            <rFont val="Tahoma"/>
            <family val="2"/>
            <charset val="186"/>
          </rPr>
          <t xml:space="preserve">
</t>
        </r>
      </text>
    </comment>
  </commentList>
</comments>
</file>

<file path=xl/sharedStrings.xml><?xml version="1.0" encoding="utf-8"?>
<sst xmlns="http://schemas.openxmlformats.org/spreadsheetml/2006/main" count="318" uniqueCount="116">
  <si>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</si>
  <si>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</si>
  <si>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</si>
  <si>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</si>
  <si>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</si>
  <si>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</si>
  <si>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</si>
  <si>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</si>
  <si>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</si>
  <si>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</si>
  <si>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</si>
  <si>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</si>
  <si>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</si>
  <si>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</si>
  <si>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</si>
  <si>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</si>
  <si>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</si>
  <si>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</si>
  <si>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 xml:space="preserve"> TIKSLŲ, UŽDAVINIŲ, PRIEMONIŲ, PRIEMONIŲ IŠLAIDŲ IR PRODUKTO KRITERIJŲ SUVESTINĖ</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</si>
  <si>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</si>
  <si>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</si>
  <si>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</si>
  <si>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</si>
  <si>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03</t>
  </si>
  <si>
    <t>Strateginis tikslas 01. Didinti miesto konkurencingumą, kryptingai vystant infrastruktūrą ir sudarant palankias sąlygas verslui</t>
  </si>
  <si>
    <t>Skatinti Klaipėdos miesto gyventojų verslumą</t>
  </si>
  <si>
    <t>Kurti kokybišką ir efektyvią paramos smulkiajam ir vidutiniam verslui sistemą</t>
  </si>
  <si>
    <t>Formuoti verslui ir investicijoms patrauklų miesto įvaizdį</t>
  </si>
  <si>
    <t>5</t>
  </si>
  <si>
    <t>SMULKIOJO IR VIDUTINIO VERSLO PLĖTROS PROGRAMOS (NR. 04)</t>
  </si>
  <si>
    <t>Veiklos plano tikslo kodas</t>
  </si>
  <si>
    <t>Papriemonės kodas</t>
  </si>
  <si>
    <t>Vykdytojas (skyrius / asmuo)</t>
  </si>
  <si>
    <t>Kt</t>
  </si>
  <si>
    <r>
      <t xml:space="preserve">Kitos lėšos </t>
    </r>
    <r>
      <rPr>
        <b/>
        <sz val="10"/>
        <rFont val="Times New Roman"/>
        <family val="1"/>
        <charset val="186"/>
      </rPr>
      <t>Kt</t>
    </r>
  </si>
  <si>
    <r>
      <t>Klaipėdos valstybinio jūrų uosto lėšos</t>
    </r>
    <r>
      <rPr>
        <b/>
        <sz val="10"/>
        <rFont val="Times New Roman"/>
        <family val="1"/>
        <charset val="186"/>
      </rPr>
      <t xml:space="preserve"> KVJUD</t>
    </r>
  </si>
  <si>
    <t>Klaipėdos regiono oro uosto rinkodaros priemonių rėmimas</t>
  </si>
  <si>
    <t>04 Smulkiojo ir vidutinio verslo plėtros programa</t>
  </si>
  <si>
    <t>Planas</t>
  </si>
  <si>
    <t>Klaipėdos ekonominės plėtros strategijos parengimas</t>
  </si>
  <si>
    <t>P3.1.4.1</t>
  </si>
  <si>
    <t>Parengta strategija, vnt.</t>
  </si>
  <si>
    <t>tūkst. Eur</t>
  </si>
  <si>
    <t>2018-ieji metai</t>
  </si>
  <si>
    <t>2019-ieji metai</t>
  </si>
  <si>
    <t>Aiškinamojo rašto priedas Nr.3</t>
  </si>
  <si>
    <t>Organizuota užsienio žurnalistų vizitų į Klaipėdą, vnt.</t>
  </si>
  <si>
    <t xml:space="preserve">Prekybos įrangos formų ir vizualinės išvaizdos suvienodinimas </t>
  </si>
  <si>
    <t>Miesto rinkodaros priemonių vykdymas</t>
  </si>
  <si>
    <t>Investuoti skatinančių priemonių vykdymas</t>
  </si>
  <si>
    <t>Įsigyta prekybos įrangos, vnt.</t>
  </si>
  <si>
    <t>Parengtas ir išplatintas leidinys investuotojams, tūkst. egz.</t>
  </si>
  <si>
    <t>Pritraukti į Klaipėdos miestą vietos ir užsienio investicijų</t>
  </si>
  <si>
    <t>2020-ieji metai</t>
  </si>
  <si>
    <t>2020-ųjų metų lėšų projektas</t>
  </si>
  <si>
    <t>Organizuota renginių, vnt.</t>
  </si>
  <si>
    <t>1</t>
  </si>
  <si>
    <t>10</t>
  </si>
  <si>
    <t xml:space="preserve">Parengtas paketas, vnt. </t>
  </si>
  <si>
    <t>Investicijų pritraukimo skatinimas</t>
  </si>
  <si>
    <t xml:space="preserve">Smulkiojo ir vidutinio verslo sistemos skatinimas </t>
  </si>
  <si>
    <t>SB(L)</t>
  </si>
  <si>
    <t>26</t>
  </si>
  <si>
    <t>Parengta ir patvirtinta tvarka, vnt.</t>
  </si>
  <si>
    <t>Pritraukta skrydžių krypčių į Klaipėdos regiono oro uostą, vnt.</t>
  </si>
  <si>
    <t>Informacinių technologijų srityje dirbančių įmonių pritraukimas į Klaipėdos miestą</t>
  </si>
  <si>
    <t>Organizuota renginių, skirtų verslumui bei investavimo galimybėms skatinti, vnt.</t>
  </si>
  <si>
    <t>2018-ųjų metų asignavimų planas</t>
  </si>
  <si>
    <t>Įgyvendintas projektas, vnt.</t>
  </si>
  <si>
    <t xml:space="preserve">Projekto „Statykime tiltus žaliųjų technologijų ateičiai (SB BRIDGE)“ įgyvendinimas </t>
  </si>
  <si>
    <r>
      <t xml:space="preserve">2018–2020 M. KLAIPĖDOS MIESTO SAVIVALDYBĖS      </t>
    </r>
    <r>
      <rPr>
        <b/>
        <sz val="11"/>
        <rFont val="Times New Roman"/>
        <family val="1"/>
        <charset val="186"/>
      </rPr>
      <t xml:space="preserve">            </t>
    </r>
  </si>
  <si>
    <t>2021-ųjų metų lėšų projektas</t>
  </si>
  <si>
    <t>2021-ieji metai</t>
  </si>
  <si>
    <t>04</t>
  </si>
  <si>
    <t>2019-ųjų metų asignavimų planas</t>
  </si>
  <si>
    <t>2018-ųjų metų asignavimų planas*</t>
  </si>
  <si>
    <t>IED Tarptautinių ryšių ir ekoniminės plėtros sk.</t>
  </si>
  <si>
    <t>Teikiama prekybos įrangos aptarnavimo paslauga, kartai per metus</t>
  </si>
  <si>
    <t>Parengta galimybių studija, vnt.</t>
  </si>
  <si>
    <t>Klaipėdos miesto prekybos ir paslaugų teikimo viešosiose vietose galimybių studijos parengimas</t>
  </si>
  <si>
    <t>P. 3.1.1.1</t>
  </si>
  <si>
    <t>SVV subjektų, kuriems kompensuotos išradimų patentavimo ir dizaino registravimo nacionaliniu mastu išlaidos, skaičius</t>
  </si>
  <si>
    <t xml:space="preserve">Viešųjų paslaugų SVV subjektams teikimas verslo inkubatoriuje </t>
  </si>
  <si>
    <t>Priemonių, gerinančių smulkiojo ir vidutinio verslo (toliau – SVV) sąlygas Klaipėdos mieste, įgyvendinimas</t>
  </si>
  <si>
    <t>Atnaujinama verslo inkubatoriaus interneto svetainė, socialinės medijos, kartai per metus</t>
  </si>
  <si>
    <t>SVV subjektų, kuriems kompensuotos internetinių svetainių sukūrimo ir administravimo išlaidos, skaičius</t>
  </si>
  <si>
    <t>Naujai įsteigtų SVV subjektų, kurioms kompensuotos steigimo išlaidos, skaičius</t>
  </si>
  <si>
    <t>Suorganizuota kvalifikacijos kėlimo renginių (iki 6 val.), vnt.</t>
  </si>
  <si>
    <t>Inkubuojama SVV subjektų, skaičius</t>
  </si>
  <si>
    <t>IED Licencijų, leidimų ir vartotojų teisių apsaugos sk.</t>
  </si>
  <si>
    <t xml:space="preserve">Verslo projektų, reprezentuojančių Klaipėdos miestą, dalinis finansavimas </t>
  </si>
  <si>
    <t>Miesto ekonominės plėtros galimybių pristatymas</t>
  </si>
  <si>
    <t>Įgyvendintas komunikacijos priemonių paketas, vnt.</t>
  </si>
  <si>
    <t>Sukurta ir viešinama informacinių vienetų respublikinėse ir vietinėse interneto naujienų portaluose, sicialinėse paskyrose, radijo eteryje, kartai per metus</t>
  </si>
  <si>
    <t>Suteikta nemokamų konsultacijų, metodinių paslaugų (iki 1 val.), val.</t>
  </si>
  <si>
    <t>Įsigyta administravimo paslauga, vnt.</t>
  </si>
  <si>
    <t>Nacionalinių ir tarptautinių projektų, gerinančių investicinę aplinką Klaipėdos mieste, bendrasis finansavimas</t>
  </si>
  <si>
    <t>Bendrai finansuota projektų, vnt.</t>
  </si>
  <si>
    <t>Atnaujinama  internetinių svetainių  www.kaipedaid.lt ir www.klaipeda.lt, kartai per metus</t>
  </si>
  <si>
    <t xml:space="preserve">*pagal Klaipėdos miesto savivaldybės tarybos 2018-10-25 sprendimą Nr. T2-221
</t>
  </si>
  <si>
    <t>SVV subjektų, kuriems kompensuota investicinių projektų, verslo planų ar paraiškų finansavimui gauti iš kitų fondų, skaičius</t>
  </si>
  <si>
    <t>SVV subjektų, kuriems kompensuotos veiklos vykdymui reikalingos įrangos, technikos įsigijimo išlaidos, skaičius</t>
  </si>
  <si>
    <t>3</t>
  </si>
  <si>
    <t>Klaipėdos ekonominės plėtros strategijos valdymo užtikrinimas</t>
  </si>
  <si>
    <t>P3.1.4.3, P6</t>
  </si>
  <si>
    <t>P3.3.4.1, P3.3.4.3, P6</t>
  </si>
  <si>
    <t>P6</t>
  </si>
  <si>
    <t>40</t>
  </si>
  <si>
    <t>55</t>
  </si>
  <si>
    <t xml:space="preserve">Iš dalies finansuotų verslo projektų, reprezentuojančių Klaipėdos miestą, skaičius </t>
  </si>
  <si>
    <t xml:space="preserve">PATVIRTINTA
Klaipėdos miesto savivaldybės administracijos direktoriaus </t>
  </si>
  <si>
    <r>
      <t>2019 M. KLAIPĖDOS MIESTO SAVIVALDYBĖS ADMINISTRACIJOS</t>
    </r>
    <r>
      <rPr>
        <b/>
        <sz val="11"/>
        <rFont val="Times New Roman"/>
        <family val="1"/>
        <charset val="186"/>
      </rPr>
      <t xml:space="preserve">          </t>
    </r>
  </si>
  <si>
    <t>2019-ųjų metų asignavimų planas*</t>
  </si>
  <si>
    <t>* Pagal Klaipėdos miesto savivaldybės tarybos sprendimus: 2019-01-31 Nr. T2-19 ir 2019-02-21 Nr. T2-37</t>
  </si>
  <si>
    <t>______________________________________</t>
  </si>
  <si>
    <t xml:space="preserve">2019 m. kovo 4 d. įsakymu Nr. AD1-399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</si>
</sst>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font>
      <sz val="10"/>
      <name val="Arial"/>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8"/>
      <name val="Times New Roman"/>
      <family val="1"/>
    </font>
    <font>
      <sz val="10"/>
      <name val="Times New Roman"/>
      <family val="1"/>
    </font>
    <font>
      <sz val="9"/>
      <color indexed="81"/>
      <name val="Tahoma"/>
      <family val="2"/>
      <charset val="186"/>
    </font>
    <font>
      <b/>
      <sz val="9"/>
      <color indexed="81"/>
      <name val="Tahoma"/>
      <family val="2"/>
      <charset val="186"/>
    </font>
    <font>
      <sz val="11"/>
      <name val="Times New Roman"/>
      <family val="1"/>
      <charset val="186"/>
    </font>
    <font>
      <b/>
      <sz val="11"/>
      <name val="Times New Roman"/>
      <family val="1"/>
      <charset val="186"/>
    </font>
    <font>
      <sz val="9"/>
      <name val="Times New Roman"/>
      <family val="1"/>
      <charset val="186"/>
    </font>
    <font>
      <sz val="11"/>
      <name val="Calibri"/>
      <family val="2"/>
      <charset val="186"/>
      <scheme val="minor"/>
    </font>
    <font>
      <i/>
      <sz val="10"/>
      <name val="Times New Roman"/>
      <family val="1"/>
      <charset val="186"/>
    </font>
    <font>
      <sz val="8"/>
      <name val="Times New Roman"/>
      <family val="1"/>
      <charset val="186"/>
    </font>
    <font>
      <sz val="10"/>
      <color rgb="FFFF0000"/>
      <name val="Times New Roman"/>
      <family val="1"/>
      <charset val="186"/>
    </font>
    <font>
      <b/>
      <sz val="10"/>
      <color theme="1"/>
      <name val="Times New Roman"/>
      <family val="1"/>
      <charset val="186"/>
    </font>
    <font>
      <i/>
      <sz val="10"/>
      <name val="Arial"/>
      <family val="2"/>
      <charset val="186"/>
    </font>
    <font>
      <i/>
      <sz val="9"/>
      <name val="Times New Roman"/>
      <family val="1"/>
      <charset val="186"/>
    </font>
    <font>
      <sz val="8"/>
      <name val="Arial"/>
      <family val="2"/>
      <charset val="186"/>
    </font>
    <font>
      <i/>
      <sz val="8"/>
      <name val="Times New Roman"/>
      <family val="1"/>
      <charset val="186"/>
    </font>
    <font>
      <i/>
      <sz val="10"/>
      <name val="Times New Roman"/>
      <family val="1"/>
    </font>
    <font>
      <b/>
      <sz val="8"/>
      <name val="Times New Roman"/>
      <family val="1"/>
      <charset val="186"/>
    </font>
    <font>
      <b/>
      <sz val="10"/>
      <name val="Arial"/>
      <family val="2"/>
      <charset val="186"/>
    </font>
    <font>
      <sz val="11"/>
      <name val="Arial"/>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s>
  <borders count="85">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s>
  <cellStyleXfs count="3">
    <xf numFmtId="0" fontId="0" fillId="0" borderId="0"/>
    <xf numFmtId="0" fontId="3" fillId="0" borderId="0"/>
    <xf numFmtId="0" fontId="4" fillId="0" borderId="0">
      <alignment vertical="center"/>
    </xf>
  </cellStyleXfs>
  <cellXfs count="551">
    <xf numFmtId="0" fontId="0" fillId="0" borderId="0" xfId="0"/>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0" fontId="1" fillId="0" borderId="0" xfId="0" applyNumberFormat="1" applyFont="1" applyAlignment="1">
      <alignment vertical="top"/>
    </xf>
    <xf numFmtId="0" fontId="1" fillId="0" borderId="0" xfId="0" applyFont="1" applyAlignment="1">
      <alignment horizontal="center" vertical="top"/>
    </xf>
    <xf numFmtId="49" fontId="2" fillId="2" borderId="1" xfId="0" applyNumberFormat="1" applyFont="1" applyFill="1" applyBorder="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0" fontId="4" fillId="0" borderId="0" xfId="0" applyFont="1"/>
    <xf numFmtId="0" fontId="1" fillId="0" borderId="0" xfId="0" applyFont="1" applyAlignment="1">
      <alignment vertical="center"/>
    </xf>
    <xf numFmtId="49" fontId="2" fillId="5" borderId="11"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8" borderId="46" xfId="0" applyNumberFormat="1" applyFont="1" applyFill="1" applyBorder="1" applyAlignment="1">
      <alignment horizontal="center" vertical="top" wrapText="1"/>
    </xf>
    <xf numFmtId="49" fontId="2" fillId="8" borderId="46"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2" fillId="8" borderId="25" xfId="0" applyNumberFormat="1" applyFont="1" applyFill="1" applyBorder="1" applyAlignment="1">
      <alignment horizontal="center" vertical="top"/>
    </xf>
    <xf numFmtId="49" fontId="2" fillId="8" borderId="11" xfId="0" applyNumberFormat="1" applyFont="1" applyFill="1" applyBorder="1" applyAlignment="1">
      <alignment horizontal="center" vertical="top" wrapText="1"/>
    </xf>
    <xf numFmtId="3" fontId="1" fillId="4" borderId="0" xfId="0" applyNumberFormat="1" applyFont="1" applyFill="1" applyAlignment="1">
      <alignment vertical="top"/>
    </xf>
    <xf numFmtId="0" fontId="1" fillId="4" borderId="0" xfId="0" applyFont="1" applyFill="1" applyBorder="1" applyAlignment="1">
      <alignment vertical="top"/>
    </xf>
    <xf numFmtId="49" fontId="2" fillId="4" borderId="50" xfId="0" applyNumberFormat="1" applyFont="1" applyFill="1" applyBorder="1" applyAlignment="1">
      <alignment horizontal="center" vertical="top"/>
    </xf>
    <xf numFmtId="0" fontId="7" fillId="0" borderId="47" xfId="0" applyFont="1" applyFill="1" applyBorder="1" applyAlignment="1">
      <alignment horizontal="center" vertical="top"/>
    </xf>
    <xf numFmtId="0" fontId="1" fillId="4" borderId="42" xfId="0" applyFont="1" applyFill="1" applyBorder="1" applyAlignment="1">
      <alignment horizontal="center" vertical="center"/>
    </xf>
    <xf numFmtId="0" fontId="1" fillId="4" borderId="45" xfId="0" applyFont="1" applyFill="1" applyBorder="1" applyAlignment="1">
      <alignment horizontal="center" vertical="top"/>
    </xf>
    <xf numFmtId="0" fontId="1" fillId="0" borderId="42" xfId="0" applyFont="1" applyFill="1" applyBorder="1" applyAlignment="1">
      <alignment horizontal="center" vertical="top" wrapText="1"/>
    </xf>
    <xf numFmtId="164" fontId="1" fillId="4" borderId="31" xfId="0" applyNumberFormat="1" applyFont="1" applyFill="1" applyBorder="1" applyAlignment="1">
      <alignment horizontal="center" vertical="top"/>
    </xf>
    <xf numFmtId="164" fontId="1" fillId="4" borderId="21" xfId="0" applyNumberFormat="1" applyFont="1" applyFill="1" applyBorder="1" applyAlignment="1">
      <alignment horizontal="center" vertical="top"/>
    </xf>
    <xf numFmtId="164" fontId="1" fillId="4" borderId="31" xfId="0" applyNumberFormat="1" applyFont="1" applyFill="1" applyBorder="1" applyAlignment="1">
      <alignment horizontal="center" vertical="center"/>
    </xf>
    <xf numFmtId="164" fontId="2" fillId="2" borderId="24" xfId="0" applyNumberFormat="1" applyFont="1" applyFill="1" applyBorder="1" applyAlignment="1">
      <alignment horizontal="center" vertical="top"/>
    </xf>
    <xf numFmtId="164" fontId="2" fillId="8" borderId="24" xfId="0" applyNumberFormat="1" applyFont="1" applyFill="1" applyBorder="1" applyAlignment="1">
      <alignment horizontal="center" vertical="top"/>
    </xf>
    <xf numFmtId="164" fontId="2" fillId="5" borderId="24" xfId="0" applyNumberFormat="1" applyFont="1" applyFill="1" applyBorder="1" applyAlignment="1">
      <alignment horizontal="center" vertical="top"/>
    </xf>
    <xf numFmtId="0" fontId="1" fillId="4" borderId="21" xfId="0" applyFont="1" applyFill="1" applyBorder="1" applyAlignment="1">
      <alignment horizontal="center" vertical="top" wrapText="1"/>
    </xf>
    <xf numFmtId="0" fontId="1" fillId="4" borderId="31" xfId="0" applyFont="1" applyFill="1" applyBorder="1" applyAlignment="1">
      <alignment horizontal="center" vertical="top" wrapText="1"/>
    </xf>
    <xf numFmtId="0" fontId="1" fillId="4" borderId="21" xfId="0" applyFont="1" applyFill="1" applyBorder="1" applyAlignment="1">
      <alignment horizontal="center" vertical="top"/>
    </xf>
    <xf numFmtId="0" fontId="1" fillId="4" borderId="31" xfId="0" applyFont="1" applyFill="1" applyBorder="1" applyAlignment="1">
      <alignment horizontal="center" vertical="top"/>
    </xf>
    <xf numFmtId="164" fontId="1" fillId="0" borderId="0" xfId="0" applyNumberFormat="1" applyFont="1" applyAlignment="1">
      <alignment vertical="top"/>
    </xf>
    <xf numFmtId="0" fontId="5" fillId="5" borderId="36" xfId="0" applyFont="1" applyFill="1" applyBorder="1" applyAlignment="1">
      <alignment horizontal="left" vertical="top" wrapText="1"/>
    </xf>
    <xf numFmtId="0" fontId="2" fillId="8" borderId="36" xfId="0" applyFont="1" applyFill="1" applyBorder="1" applyAlignment="1">
      <alignment horizontal="left" vertical="top"/>
    </xf>
    <xf numFmtId="0" fontId="2" fillId="2" borderId="36" xfId="0" applyFont="1" applyFill="1" applyBorder="1" applyAlignment="1">
      <alignment horizontal="left" vertical="top" wrapText="1"/>
    </xf>
    <xf numFmtId="0" fontId="2" fillId="2" borderId="15" xfId="0" applyFont="1" applyFill="1" applyBorder="1" applyAlignment="1">
      <alignment horizontal="left" vertical="top" wrapText="1"/>
    </xf>
    <xf numFmtId="0" fontId="1" fillId="8" borderId="15" xfId="0" applyFont="1" applyFill="1" applyBorder="1" applyAlignment="1">
      <alignment horizontal="center" vertical="top"/>
    </xf>
    <xf numFmtId="0" fontId="1" fillId="2" borderId="15" xfId="0" applyFont="1" applyFill="1" applyBorder="1" applyAlignment="1">
      <alignment horizontal="center" vertical="top" wrapText="1"/>
    </xf>
    <xf numFmtId="0" fontId="1" fillId="5" borderId="15" xfId="0" applyFont="1" applyFill="1" applyBorder="1" applyAlignment="1">
      <alignment horizontal="center" vertical="top"/>
    </xf>
    <xf numFmtId="0" fontId="2" fillId="8" borderId="15" xfId="0" applyFont="1" applyFill="1" applyBorder="1" applyAlignment="1">
      <alignment horizontal="left" vertical="top"/>
    </xf>
    <xf numFmtId="164" fontId="1" fillId="4" borderId="0"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2" fillId="8" borderId="5" xfId="0" applyNumberFormat="1" applyFont="1" applyFill="1" applyBorder="1" applyAlignment="1">
      <alignment horizontal="center" vertical="top"/>
    </xf>
    <xf numFmtId="164" fontId="1" fillId="4" borderId="42" xfId="0" applyNumberFormat="1" applyFont="1" applyFill="1" applyBorder="1" applyAlignment="1">
      <alignment horizontal="center" vertical="top"/>
    </xf>
    <xf numFmtId="164" fontId="1" fillId="4" borderId="45" xfId="0" applyNumberFormat="1" applyFont="1" applyFill="1" applyBorder="1" applyAlignment="1">
      <alignment horizontal="center" vertical="top"/>
    </xf>
    <xf numFmtId="164" fontId="2" fillId="8" borderId="25" xfId="0" applyNumberFormat="1" applyFont="1" applyFill="1" applyBorder="1" applyAlignment="1">
      <alignment horizontal="center" vertical="top"/>
    </xf>
    <xf numFmtId="164" fontId="2" fillId="5" borderId="25" xfId="0" applyNumberFormat="1" applyFont="1" applyFill="1" applyBorder="1" applyAlignment="1">
      <alignment horizontal="center" vertical="top"/>
    </xf>
    <xf numFmtId="0" fontId="1" fillId="0" borderId="54" xfId="0" applyFont="1" applyBorder="1" applyAlignment="1">
      <alignment horizontal="center" vertical="center" textRotation="90"/>
    </xf>
    <xf numFmtId="0" fontId="1" fillId="0" borderId="10" xfId="0" applyFont="1" applyBorder="1" applyAlignment="1">
      <alignment horizontal="center" vertical="center" textRotation="90"/>
    </xf>
    <xf numFmtId="49" fontId="5" fillId="6" borderId="26" xfId="0" applyNumberFormat="1" applyFont="1" applyFill="1" applyBorder="1" applyAlignment="1">
      <alignment horizontal="left" vertical="top" wrapText="1"/>
    </xf>
    <xf numFmtId="49" fontId="5" fillId="6" borderId="53" xfId="0" applyNumberFormat="1" applyFont="1" applyFill="1" applyBorder="1" applyAlignment="1">
      <alignment horizontal="left" vertical="top" wrapText="1"/>
    </xf>
    <xf numFmtId="164" fontId="1" fillId="4" borderId="29" xfId="0" applyNumberFormat="1" applyFont="1" applyFill="1" applyBorder="1" applyAlignment="1">
      <alignment horizontal="center" vertical="top"/>
    </xf>
    <xf numFmtId="164" fontId="2" fillId="7" borderId="8" xfId="0" applyNumberFormat="1" applyFont="1" applyFill="1" applyBorder="1" applyAlignment="1">
      <alignment horizontal="center" vertical="top"/>
    </xf>
    <xf numFmtId="164" fontId="2" fillId="7" borderId="32" xfId="0" applyNumberFormat="1" applyFont="1" applyFill="1" applyBorder="1" applyAlignment="1">
      <alignment horizontal="center" vertical="top"/>
    </xf>
    <xf numFmtId="164" fontId="1" fillId="4" borderId="42" xfId="0" applyNumberFormat="1" applyFont="1" applyFill="1" applyBorder="1" applyAlignment="1">
      <alignment horizontal="center" vertical="center"/>
    </xf>
    <xf numFmtId="0" fontId="13" fillId="0" borderId="0" xfId="0" applyFont="1"/>
    <xf numFmtId="0" fontId="1" fillId="0" borderId="0" xfId="0" applyFont="1" applyBorder="1" applyAlignment="1">
      <alignment horizontal="right" vertical="top"/>
    </xf>
    <xf numFmtId="0" fontId="6" fillId="0" borderId="51" xfId="0" applyFont="1" applyFill="1" applyBorder="1" applyAlignment="1">
      <alignment horizontal="center" vertical="top"/>
    </xf>
    <xf numFmtId="0" fontId="6" fillId="0" borderId="43" xfId="0" applyFont="1" applyFill="1" applyBorder="1" applyAlignment="1">
      <alignment horizontal="center" vertical="top"/>
    </xf>
    <xf numFmtId="0" fontId="6" fillId="0" borderId="50" xfId="0" applyFont="1" applyFill="1" applyBorder="1" applyAlignment="1">
      <alignment horizontal="center" vertical="top"/>
    </xf>
    <xf numFmtId="164" fontId="2" fillId="2" borderId="25" xfId="0" applyNumberFormat="1" applyFont="1" applyFill="1" applyBorder="1" applyAlignment="1">
      <alignment horizontal="center" vertical="top"/>
    </xf>
    <xf numFmtId="49" fontId="2" fillId="4" borderId="57" xfId="0" applyNumberFormat="1" applyFont="1" applyFill="1" applyBorder="1" applyAlignment="1">
      <alignment horizontal="center" vertical="top"/>
    </xf>
    <xf numFmtId="0" fontId="7" fillId="3" borderId="50" xfId="0" applyFont="1" applyFill="1" applyBorder="1" applyAlignment="1">
      <alignment horizontal="center" vertical="top"/>
    </xf>
    <xf numFmtId="0" fontId="7" fillId="10" borderId="33" xfId="0" applyFont="1" applyFill="1" applyBorder="1" applyAlignment="1">
      <alignment horizontal="left" vertical="top" wrapText="1"/>
    </xf>
    <xf numFmtId="0" fontId="7" fillId="3" borderId="58" xfId="0" applyFont="1" applyFill="1" applyBorder="1" applyAlignment="1">
      <alignment horizontal="left" vertical="top" wrapText="1"/>
    </xf>
    <xf numFmtId="0" fontId="7" fillId="0" borderId="50" xfId="0" applyFont="1" applyFill="1" applyBorder="1" applyAlignment="1">
      <alignment horizontal="center" vertical="top"/>
    </xf>
    <xf numFmtId="164" fontId="2" fillId="5" borderId="20"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2" fillId="5" borderId="31" xfId="0" applyNumberFormat="1" applyFont="1" applyFill="1" applyBorder="1" applyAlignment="1">
      <alignment horizontal="center" vertical="top"/>
    </xf>
    <xf numFmtId="164" fontId="2" fillId="9" borderId="32" xfId="0" applyNumberFormat="1" applyFont="1" applyFill="1" applyBorder="1" applyAlignment="1">
      <alignment horizontal="center" vertical="top"/>
    </xf>
    <xf numFmtId="49" fontId="2" fillId="0" borderId="63" xfId="0" applyNumberFormat="1" applyFont="1" applyBorder="1" applyAlignment="1">
      <alignment horizontal="center" vertical="top" wrapText="1"/>
    </xf>
    <xf numFmtId="0" fontId="2" fillId="4" borderId="63" xfId="0" applyFont="1" applyFill="1" applyBorder="1" applyAlignment="1">
      <alignment horizontal="left" vertical="top" wrapText="1"/>
    </xf>
    <xf numFmtId="0" fontId="1" fillId="0" borderId="37" xfId="0" applyFont="1" applyFill="1" applyBorder="1" applyAlignment="1">
      <alignment horizontal="center" vertical="top" wrapText="1"/>
    </xf>
    <xf numFmtId="164" fontId="1" fillId="0" borderId="20" xfId="0" applyNumberFormat="1" applyFont="1" applyBorder="1" applyAlignment="1">
      <alignment horizontal="center" vertical="top"/>
    </xf>
    <xf numFmtId="164" fontId="1" fillId="0" borderId="37" xfId="0" applyNumberFormat="1" applyFont="1" applyBorder="1" applyAlignment="1">
      <alignment horizontal="center" vertical="top"/>
    </xf>
    <xf numFmtId="0" fontId="6" fillId="0" borderId="62" xfId="0" applyFont="1" applyFill="1" applyBorder="1" applyAlignment="1">
      <alignment horizontal="center" vertical="top"/>
    </xf>
    <xf numFmtId="0" fontId="6" fillId="0" borderId="63" xfId="0" applyFont="1" applyFill="1" applyBorder="1" applyAlignment="1">
      <alignment horizontal="center" vertical="top"/>
    </xf>
    <xf numFmtId="0" fontId="6" fillId="0" borderId="38" xfId="0" applyFont="1" applyFill="1" applyBorder="1" applyAlignment="1">
      <alignment horizontal="center" vertical="top"/>
    </xf>
    <xf numFmtId="0" fontId="1" fillId="0" borderId="9" xfId="0" applyFont="1" applyBorder="1" applyAlignment="1">
      <alignment horizontal="left" vertical="top" wrapText="1"/>
    </xf>
    <xf numFmtId="49" fontId="2" fillId="0" borderId="0" xfId="0" applyNumberFormat="1" applyFont="1" applyFill="1" applyBorder="1" applyAlignment="1">
      <alignment horizontal="center" vertical="top" wrapText="1"/>
    </xf>
    <xf numFmtId="0" fontId="2" fillId="7" borderId="33" xfId="0" applyFont="1" applyFill="1" applyBorder="1" applyAlignment="1">
      <alignment horizontal="center" vertical="top"/>
    </xf>
    <xf numFmtId="164" fontId="1" fillId="4" borderId="45" xfId="0" applyNumberFormat="1" applyFont="1" applyFill="1" applyBorder="1" applyAlignment="1">
      <alignment horizontal="center" vertical="center"/>
    </xf>
    <xf numFmtId="164" fontId="1" fillId="4" borderId="21" xfId="0" applyNumberFormat="1" applyFont="1" applyFill="1" applyBorder="1" applyAlignment="1">
      <alignment horizontal="center" vertical="center"/>
    </xf>
    <xf numFmtId="0" fontId="4" fillId="0" borderId="0" xfId="0" applyFont="1" applyBorder="1" applyAlignment="1">
      <alignment horizontal="right" vertical="top"/>
    </xf>
    <xf numFmtId="0" fontId="4" fillId="10" borderId="8" xfId="0" applyFont="1" applyFill="1" applyBorder="1" applyAlignment="1">
      <alignment horizontal="center" vertical="top"/>
    </xf>
    <xf numFmtId="49" fontId="1" fillId="4" borderId="60" xfId="0" applyNumberFormat="1" applyFont="1" applyFill="1" applyBorder="1" applyAlignment="1">
      <alignment horizontal="center" vertical="top"/>
    </xf>
    <xf numFmtId="49" fontId="2" fillId="0" borderId="9" xfId="0" applyNumberFormat="1" applyFont="1" applyBorder="1" applyAlignment="1">
      <alignment horizontal="center" vertical="top" wrapText="1"/>
    </xf>
    <xf numFmtId="0" fontId="4" fillId="10" borderId="18" xfId="0" applyFont="1" applyFill="1" applyBorder="1" applyAlignment="1">
      <alignment horizontal="center" vertical="top"/>
    </xf>
    <xf numFmtId="3" fontId="1" fillId="3" borderId="0" xfId="0" applyNumberFormat="1" applyFont="1" applyFill="1" applyBorder="1" applyAlignment="1">
      <alignment horizontal="left" vertical="top" wrapText="1"/>
    </xf>
    <xf numFmtId="49" fontId="2" fillId="7" borderId="0" xfId="0" applyNumberFormat="1" applyFont="1" applyFill="1" applyBorder="1" applyAlignment="1">
      <alignment horizontal="center" vertical="top"/>
    </xf>
    <xf numFmtId="49" fontId="2" fillId="7" borderId="28" xfId="0" applyNumberFormat="1" applyFont="1" applyFill="1" applyBorder="1" applyAlignment="1">
      <alignment horizontal="center" vertical="top" wrapText="1"/>
    </xf>
    <xf numFmtId="0" fontId="0" fillId="7" borderId="33" xfId="0" applyFill="1" applyBorder="1" applyAlignment="1"/>
    <xf numFmtId="49" fontId="1" fillId="7" borderId="18" xfId="0" applyNumberFormat="1" applyFont="1" applyFill="1" applyBorder="1" applyAlignment="1">
      <alignment horizontal="center" vertical="top" wrapText="1"/>
    </xf>
    <xf numFmtId="0" fontId="4" fillId="7" borderId="18" xfId="0" applyFont="1" applyFill="1" applyBorder="1" applyAlignment="1"/>
    <xf numFmtId="49" fontId="2" fillId="7" borderId="8" xfId="0" applyNumberFormat="1" applyFont="1" applyFill="1" applyBorder="1" applyAlignment="1">
      <alignment horizontal="center" vertical="top" wrapText="1"/>
    </xf>
    <xf numFmtId="0" fontId="4" fillId="7" borderId="8" xfId="0" applyFont="1" applyFill="1" applyBorder="1" applyAlignment="1">
      <alignment horizontal="left" vertical="top" wrapText="1"/>
    </xf>
    <xf numFmtId="0" fontId="1" fillId="7" borderId="8" xfId="0" applyFont="1" applyFill="1" applyBorder="1" applyAlignment="1">
      <alignment horizontal="center" vertical="center" textRotation="90" wrapText="1"/>
    </xf>
    <xf numFmtId="49" fontId="1" fillId="7" borderId="8" xfId="0" applyNumberFormat="1" applyFont="1" applyFill="1" applyBorder="1" applyAlignment="1">
      <alignment horizontal="center" vertical="top"/>
    </xf>
    <xf numFmtId="0" fontId="0" fillId="7" borderId="8" xfId="0" applyFill="1" applyBorder="1" applyAlignment="1"/>
    <xf numFmtId="164" fontId="2" fillId="7" borderId="33" xfId="0" applyNumberFormat="1" applyFont="1" applyFill="1" applyBorder="1" applyAlignment="1">
      <alignment horizontal="center" vertical="top"/>
    </xf>
    <xf numFmtId="0" fontId="1" fillId="4" borderId="0" xfId="0" applyFont="1" applyFill="1" applyBorder="1" applyAlignment="1">
      <alignment horizontal="center" vertical="top"/>
    </xf>
    <xf numFmtId="0" fontId="1" fillId="4" borderId="66" xfId="0" applyFont="1" applyFill="1" applyBorder="1" applyAlignment="1">
      <alignment horizontal="center" vertical="top"/>
    </xf>
    <xf numFmtId="164" fontId="1" fillId="4" borderId="66" xfId="0" applyNumberFormat="1" applyFont="1" applyFill="1" applyBorder="1" applyAlignment="1">
      <alignment horizontal="center" vertical="top"/>
    </xf>
    <xf numFmtId="164" fontId="1" fillId="4" borderId="64" xfId="0" applyNumberFormat="1" applyFont="1" applyFill="1" applyBorder="1" applyAlignment="1">
      <alignment horizontal="center" vertical="top"/>
    </xf>
    <xf numFmtId="0" fontId="7" fillId="3" borderId="50" xfId="0" applyFont="1" applyFill="1" applyBorder="1" applyAlignment="1">
      <alignment horizontal="center" vertical="center"/>
    </xf>
    <xf numFmtId="164" fontId="1" fillId="4" borderId="34" xfId="0" applyNumberFormat="1" applyFont="1" applyFill="1" applyBorder="1" applyAlignment="1">
      <alignment horizontal="center" vertical="top"/>
    </xf>
    <xf numFmtId="0" fontId="14" fillId="4" borderId="42" xfId="0" applyFont="1" applyFill="1" applyBorder="1" applyAlignment="1">
      <alignment horizontal="center" vertical="top"/>
    </xf>
    <xf numFmtId="49" fontId="2" fillId="7" borderId="0" xfId="0" applyNumberFormat="1" applyFont="1" applyFill="1" applyBorder="1" applyAlignment="1">
      <alignment horizontal="center" vertical="top" wrapText="1"/>
    </xf>
    <xf numFmtId="0" fontId="1" fillId="4" borderId="64" xfId="0" applyFont="1" applyFill="1" applyBorder="1" applyAlignment="1">
      <alignment horizontal="center" vertical="top"/>
    </xf>
    <xf numFmtId="164" fontId="1" fillId="4" borderId="69" xfId="0" applyNumberFormat="1" applyFont="1" applyFill="1" applyBorder="1" applyAlignment="1">
      <alignment horizontal="center" vertical="top"/>
    </xf>
    <xf numFmtId="0" fontId="1" fillId="3" borderId="13" xfId="0" applyFont="1" applyFill="1" applyBorder="1" applyAlignment="1">
      <alignment horizontal="left" vertical="top" wrapText="1"/>
    </xf>
    <xf numFmtId="0" fontId="7" fillId="3" borderId="3" xfId="0" applyFont="1" applyFill="1" applyBorder="1" applyAlignment="1">
      <alignment horizontal="center" vertical="top"/>
    </xf>
    <xf numFmtId="0" fontId="6" fillId="3" borderId="49" xfId="0" applyFont="1" applyFill="1" applyBorder="1" applyAlignment="1">
      <alignment horizontal="center" vertical="top"/>
    </xf>
    <xf numFmtId="0" fontId="7" fillId="0" borderId="9" xfId="0" applyFont="1" applyFill="1" applyBorder="1" applyAlignment="1">
      <alignment horizontal="center" vertical="top"/>
    </xf>
    <xf numFmtId="1" fontId="7" fillId="4" borderId="59" xfId="0" applyNumberFormat="1" applyFont="1" applyFill="1" applyBorder="1" applyAlignment="1">
      <alignment horizontal="center" vertical="top"/>
    </xf>
    <xf numFmtId="1" fontId="7" fillId="4" borderId="60" xfId="0" applyNumberFormat="1" applyFont="1" applyFill="1" applyBorder="1" applyAlignment="1">
      <alignment horizontal="center" vertical="top"/>
    </xf>
    <xf numFmtId="49" fontId="7" fillId="0" borderId="68" xfId="0" applyNumberFormat="1" applyFont="1" applyBorder="1" applyAlignment="1">
      <alignment horizontal="center" vertical="top"/>
    </xf>
    <xf numFmtId="49" fontId="7" fillId="3" borderId="61" xfId="0" applyNumberFormat="1" applyFont="1" applyFill="1" applyBorder="1" applyAlignment="1">
      <alignment horizontal="center" vertical="top"/>
    </xf>
    <xf numFmtId="49" fontId="7" fillId="3" borderId="60" xfId="0" applyNumberFormat="1" applyFont="1" applyFill="1" applyBorder="1" applyAlignment="1">
      <alignment horizontal="center" vertical="top"/>
    </xf>
    <xf numFmtId="0" fontId="7" fillId="0" borderId="48" xfId="0" applyFont="1" applyFill="1" applyBorder="1" applyAlignment="1">
      <alignment horizontal="left" vertical="top" wrapText="1"/>
    </xf>
    <xf numFmtId="49" fontId="1" fillId="4" borderId="59" xfId="0" applyNumberFormat="1" applyFont="1" applyFill="1" applyBorder="1" applyAlignment="1">
      <alignment horizontal="center" vertical="top"/>
    </xf>
    <xf numFmtId="0" fontId="7" fillId="3" borderId="48" xfId="0" applyFont="1" applyFill="1" applyBorder="1" applyAlignment="1">
      <alignment horizontal="left" vertical="top" wrapText="1"/>
    </xf>
    <xf numFmtId="49" fontId="2" fillId="8" borderId="33" xfId="0" applyNumberFormat="1" applyFont="1" applyFill="1" applyBorder="1" applyAlignment="1">
      <alignment horizontal="center" vertical="top"/>
    </xf>
    <xf numFmtId="49" fontId="2" fillId="10" borderId="4" xfId="0" applyNumberFormat="1" applyFont="1" applyFill="1" applyBorder="1" applyAlignment="1">
      <alignment horizontal="center" vertical="top"/>
    </xf>
    <xf numFmtId="49" fontId="2" fillId="8" borderId="17"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0" fontId="1" fillId="4" borderId="13" xfId="0" applyFont="1" applyFill="1" applyBorder="1" applyAlignment="1">
      <alignment vertical="top" wrapText="1"/>
    </xf>
    <xf numFmtId="0" fontId="1" fillId="4" borderId="45" xfId="0" applyFont="1" applyFill="1" applyBorder="1" applyAlignment="1">
      <alignment horizontal="center" vertical="center"/>
    </xf>
    <xf numFmtId="0" fontId="1" fillId="3" borderId="16" xfId="0" applyFont="1" applyFill="1" applyBorder="1" applyAlignment="1">
      <alignment horizontal="left" vertical="top" wrapText="1"/>
    </xf>
    <xf numFmtId="0" fontId="6" fillId="0" borderId="2" xfId="0" applyFont="1" applyFill="1" applyBorder="1" applyAlignment="1">
      <alignment horizontal="center" vertical="top"/>
    </xf>
    <xf numFmtId="164" fontId="1" fillId="7" borderId="35" xfId="0" applyNumberFormat="1" applyFont="1" applyFill="1" applyBorder="1" applyAlignment="1">
      <alignment horizontal="center" vertical="top" wrapText="1"/>
    </xf>
    <xf numFmtId="0" fontId="12" fillId="3" borderId="19" xfId="0" applyFont="1" applyFill="1" applyBorder="1" applyAlignment="1">
      <alignment horizontal="center" vertical="top"/>
    </xf>
    <xf numFmtId="0" fontId="12" fillId="3" borderId="14" xfId="0" applyFont="1" applyFill="1" applyBorder="1" applyAlignment="1">
      <alignment horizontal="center" vertical="top"/>
    </xf>
    <xf numFmtId="0" fontId="7" fillId="0" borderId="67" xfId="0" applyFont="1" applyBorder="1" applyAlignment="1">
      <alignment horizontal="left" vertical="top" wrapText="1"/>
    </xf>
    <xf numFmtId="0" fontId="17" fillId="0" borderId="20" xfId="0" applyFont="1" applyBorder="1" applyAlignment="1">
      <alignment horizontal="center" vertical="center" wrapText="1"/>
    </xf>
    <xf numFmtId="49" fontId="2" fillId="7" borderId="19" xfId="0" applyNumberFormat="1" applyFont="1" applyFill="1" applyBorder="1" applyAlignment="1">
      <alignment horizontal="center" vertical="top"/>
    </xf>
    <xf numFmtId="0" fontId="1" fillId="4" borderId="64" xfId="0" applyFont="1" applyFill="1" applyBorder="1" applyAlignment="1">
      <alignment horizontal="center" vertical="top" wrapText="1"/>
    </xf>
    <xf numFmtId="0" fontId="12" fillId="3" borderId="3" xfId="0" applyFont="1" applyFill="1" applyBorder="1" applyAlignment="1">
      <alignment horizontal="center" vertical="top"/>
    </xf>
    <xf numFmtId="0" fontId="7" fillId="3" borderId="14" xfId="0" applyFont="1" applyFill="1" applyBorder="1" applyAlignment="1">
      <alignment horizontal="center" vertical="top"/>
    </xf>
    <xf numFmtId="1" fontId="7" fillId="3" borderId="70" xfId="0" applyNumberFormat="1" applyFont="1" applyFill="1" applyBorder="1" applyAlignment="1">
      <alignment horizontal="center" vertical="top"/>
    </xf>
    <xf numFmtId="1" fontId="7" fillId="3" borderId="65" xfId="0" applyNumberFormat="1" applyFont="1" applyFill="1" applyBorder="1" applyAlignment="1">
      <alignment horizontal="center" vertical="top"/>
    </xf>
    <xf numFmtId="0" fontId="1" fillId="4" borderId="42" xfId="0" applyFont="1" applyFill="1" applyBorder="1" applyAlignment="1">
      <alignment horizontal="center" vertical="top"/>
    </xf>
    <xf numFmtId="164" fontId="2" fillId="5" borderId="39" xfId="0" applyNumberFormat="1" applyFont="1" applyFill="1" applyBorder="1" applyAlignment="1">
      <alignment horizontal="center" vertical="top" wrapText="1"/>
    </xf>
    <xf numFmtId="164" fontId="1" fillId="0" borderId="39" xfId="0" applyNumberFormat="1" applyFont="1" applyBorder="1" applyAlignment="1">
      <alignment horizontal="center" vertical="top" wrapText="1"/>
    </xf>
    <xf numFmtId="164" fontId="1" fillId="7" borderId="39" xfId="0" applyNumberFormat="1" applyFont="1" applyFill="1" applyBorder="1" applyAlignment="1">
      <alignment horizontal="center" vertical="top" wrapText="1"/>
    </xf>
    <xf numFmtId="164" fontId="2" fillId="5" borderId="37" xfId="0" applyNumberFormat="1" applyFont="1" applyFill="1" applyBorder="1" applyAlignment="1">
      <alignment horizontal="center" vertical="top" wrapText="1"/>
    </xf>
    <xf numFmtId="164" fontId="2" fillId="9" borderId="73" xfId="0" applyNumberFormat="1" applyFont="1" applyFill="1" applyBorder="1" applyAlignment="1">
      <alignment horizontal="center" vertical="top" wrapText="1"/>
    </xf>
    <xf numFmtId="0" fontId="7" fillId="0" borderId="41" xfId="0" applyFont="1" applyFill="1" applyBorder="1" applyAlignment="1">
      <alignment horizontal="center" vertical="top"/>
    </xf>
    <xf numFmtId="0" fontId="1" fillId="0" borderId="49" xfId="0" applyFont="1" applyBorder="1" applyAlignment="1">
      <alignment vertical="top"/>
    </xf>
    <xf numFmtId="0" fontId="7" fillId="3" borderId="69" xfId="0" applyFont="1" applyFill="1" applyBorder="1" applyAlignment="1">
      <alignment horizontal="center" vertical="top"/>
    </xf>
    <xf numFmtId="0" fontId="7" fillId="3" borderId="0" xfId="0" applyFont="1" applyFill="1" applyBorder="1" applyAlignment="1">
      <alignment horizontal="center" vertical="top"/>
    </xf>
    <xf numFmtId="0" fontId="7" fillId="3" borderId="29" xfId="0" applyFont="1" applyFill="1" applyBorder="1" applyAlignment="1">
      <alignment horizontal="center" vertical="top"/>
    </xf>
    <xf numFmtId="1" fontId="7" fillId="4" borderId="61" xfId="0" applyNumberFormat="1" applyFont="1" applyFill="1" applyBorder="1" applyAlignment="1">
      <alignment horizontal="center" vertical="top"/>
    </xf>
    <xf numFmtId="0" fontId="6" fillId="0" borderId="12" xfId="0" applyFont="1" applyFill="1" applyBorder="1" applyAlignment="1">
      <alignment horizontal="center" vertical="top"/>
    </xf>
    <xf numFmtId="0" fontId="7" fillId="3" borderId="23" xfId="0" applyFont="1" applyFill="1" applyBorder="1" applyAlignment="1">
      <alignment horizontal="center" vertical="top"/>
    </xf>
    <xf numFmtId="0" fontId="7" fillId="3" borderId="49" xfId="0" applyFont="1" applyFill="1" applyBorder="1" applyAlignment="1">
      <alignment horizontal="center" vertical="top"/>
    </xf>
    <xf numFmtId="0" fontId="1" fillId="3" borderId="3" xfId="0" applyFont="1" applyFill="1" applyBorder="1" applyAlignment="1">
      <alignment horizontal="center" vertical="top"/>
    </xf>
    <xf numFmtId="0" fontId="15" fillId="3" borderId="14" xfId="0" applyFont="1" applyFill="1" applyBorder="1" applyAlignment="1">
      <alignment horizontal="center" vertical="top"/>
    </xf>
    <xf numFmtId="3" fontId="1" fillId="0" borderId="0" xfId="0" applyNumberFormat="1" applyFont="1" applyFill="1" applyBorder="1" applyAlignment="1">
      <alignment horizontal="left" vertical="top" wrapText="1"/>
    </xf>
    <xf numFmtId="49" fontId="1" fillId="0" borderId="43" xfId="0" applyNumberFormat="1" applyFont="1" applyBorder="1" applyAlignment="1">
      <alignment horizontal="center" vertical="top" wrapText="1"/>
    </xf>
    <xf numFmtId="0" fontId="0" fillId="4" borderId="34" xfId="0" applyFill="1" applyBorder="1" applyAlignment="1">
      <alignment horizontal="center" vertical="top" wrapText="1"/>
    </xf>
    <xf numFmtId="0" fontId="2" fillId="0" borderId="41" xfId="0" applyFont="1" applyFill="1" applyBorder="1" applyAlignment="1">
      <alignment horizontal="left" vertical="top" wrapText="1"/>
    </xf>
    <xf numFmtId="49" fontId="2" fillId="0" borderId="47" xfId="0" applyNumberFormat="1" applyFont="1" applyBorder="1" applyAlignment="1">
      <alignment horizontal="center" vertical="top"/>
    </xf>
    <xf numFmtId="0" fontId="0" fillId="0" borderId="43" xfId="0" applyBorder="1" applyAlignment="1">
      <alignment horizontal="center" vertical="center" wrapText="1"/>
    </xf>
    <xf numFmtId="49" fontId="1" fillId="4" borderId="34" xfId="0" applyNumberFormat="1" applyFont="1" applyFill="1" applyBorder="1" applyAlignment="1">
      <alignment horizontal="center" wrapText="1"/>
    </xf>
    <xf numFmtId="49" fontId="14" fillId="4" borderId="34" xfId="0" applyNumberFormat="1" applyFont="1" applyFill="1" applyBorder="1" applyAlignment="1">
      <alignment horizontal="center" wrapText="1"/>
    </xf>
    <xf numFmtId="49" fontId="14" fillId="4" borderId="43" xfId="0" applyNumberFormat="1" applyFont="1" applyFill="1" applyBorder="1" applyAlignment="1">
      <alignment horizontal="center"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2" fillId="8" borderId="45" xfId="0" applyNumberFormat="1" applyFont="1" applyFill="1" applyBorder="1" applyAlignment="1">
      <alignment horizontal="center" vertical="top"/>
    </xf>
    <xf numFmtId="0" fontId="1" fillId="4" borderId="3" xfId="0" applyFont="1" applyFill="1" applyBorder="1" applyAlignment="1">
      <alignment horizontal="left" vertical="top" wrapText="1"/>
    </xf>
    <xf numFmtId="0" fontId="2" fillId="0" borderId="25" xfId="0" applyFont="1" applyBorder="1" applyAlignment="1">
      <alignment horizontal="center" vertical="center" wrapText="1"/>
    </xf>
    <xf numFmtId="0" fontId="1" fillId="8" borderId="5" xfId="0" applyFont="1" applyFill="1" applyBorder="1" applyAlignment="1">
      <alignment horizontal="center" vertical="top"/>
    </xf>
    <xf numFmtId="0" fontId="12" fillId="0" borderId="0" xfId="0" applyNumberFormat="1" applyFont="1" applyFill="1" applyBorder="1" applyAlignment="1">
      <alignment horizontal="left" vertical="top" wrapText="1"/>
    </xf>
    <xf numFmtId="0" fontId="1" fillId="5" borderId="5" xfId="0" applyFont="1" applyFill="1" applyBorder="1" applyAlignment="1">
      <alignment horizontal="center" vertical="top"/>
    </xf>
    <xf numFmtId="0" fontId="1" fillId="0" borderId="74" xfId="0" applyFont="1" applyBorder="1" applyAlignment="1">
      <alignment vertical="top"/>
    </xf>
    <xf numFmtId="0" fontId="12" fillId="3" borderId="23" xfId="0" applyFont="1" applyFill="1" applyBorder="1" applyAlignment="1">
      <alignment horizontal="center" vertical="top"/>
    </xf>
    <xf numFmtId="0" fontId="2" fillId="7" borderId="32" xfId="0" applyFont="1" applyFill="1" applyBorder="1" applyAlignment="1">
      <alignment horizontal="center" vertical="top"/>
    </xf>
    <xf numFmtId="0" fontId="12" fillId="3" borderId="57" xfId="0" applyFont="1" applyFill="1" applyBorder="1" applyAlignment="1">
      <alignment horizontal="center" vertical="top"/>
    </xf>
    <xf numFmtId="0" fontId="14" fillId="4" borderId="3" xfId="1" applyFont="1" applyFill="1" applyBorder="1" applyAlignment="1">
      <alignment horizontal="center" vertical="top"/>
    </xf>
    <xf numFmtId="0" fontId="14" fillId="0" borderId="48" xfId="0" applyFont="1" applyBorder="1" applyAlignment="1">
      <alignment horizontal="left" vertical="top" wrapText="1"/>
    </xf>
    <xf numFmtId="0" fontId="14" fillId="0" borderId="50" xfId="0" applyFont="1" applyFill="1" applyBorder="1" applyAlignment="1">
      <alignment horizontal="center" vertical="top"/>
    </xf>
    <xf numFmtId="49" fontId="2" fillId="8" borderId="4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1" fillId="4" borderId="23" xfId="0" applyNumberFormat="1" applyFont="1" applyFill="1" applyBorder="1" applyAlignment="1">
      <alignment horizontal="center" vertical="top"/>
    </xf>
    <xf numFmtId="0" fontId="1" fillId="4" borderId="22" xfId="0" applyFont="1" applyFill="1" applyBorder="1" applyAlignment="1">
      <alignment vertical="top" wrapText="1"/>
    </xf>
    <xf numFmtId="0" fontId="12" fillId="3" borderId="55" xfId="0" applyFont="1" applyFill="1" applyBorder="1" applyAlignment="1">
      <alignment horizontal="center" vertical="top"/>
    </xf>
    <xf numFmtId="164" fontId="1" fillId="0" borderId="29" xfId="0" applyNumberFormat="1" applyFont="1" applyBorder="1" applyAlignment="1">
      <alignment horizontal="center" vertical="top"/>
    </xf>
    <xf numFmtId="164" fontId="1" fillId="0" borderId="31" xfId="0" applyNumberFormat="1" applyFont="1" applyBorder="1" applyAlignment="1">
      <alignment horizontal="center" vertical="top"/>
    </xf>
    <xf numFmtId="0" fontId="1" fillId="3" borderId="48" xfId="0" applyFont="1" applyFill="1" applyBorder="1" applyAlignment="1">
      <alignment vertical="top" wrapText="1"/>
    </xf>
    <xf numFmtId="49" fontId="12" fillId="3" borderId="50" xfId="0" applyNumberFormat="1" applyFont="1" applyFill="1" applyBorder="1" applyAlignment="1">
      <alignment horizontal="center" vertical="top"/>
    </xf>
    <xf numFmtId="0" fontId="1" fillId="0" borderId="50" xfId="0" applyFont="1" applyBorder="1" applyAlignment="1">
      <alignment vertical="top"/>
    </xf>
    <xf numFmtId="0" fontId="14" fillId="4" borderId="64" xfId="0" applyFont="1" applyFill="1" applyBorder="1" applyAlignment="1">
      <alignment horizontal="center" vertical="top"/>
    </xf>
    <xf numFmtId="164" fontId="14" fillId="4" borderId="69" xfId="0" applyNumberFormat="1" applyFont="1" applyFill="1" applyBorder="1" applyAlignment="1">
      <alignment horizontal="center" vertical="top"/>
    </xf>
    <xf numFmtId="164" fontId="14" fillId="4" borderId="64" xfId="0" applyNumberFormat="1" applyFont="1" applyFill="1" applyBorder="1" applyAlignment="1">
      <alignment horizontal="center" vertical="top"/>
    </xf>
    <xf numFmtId="0" fontId="14" fillId="4" borderId="22" xfId="0" applyFont="1" applyFill="1" applyBorder="1" applyAlignment="1">
      <alignment vertical="top" wrapText="1"/>
    </xf>
    <xf numFmtId="0" fontId="19" fillId="3" borderId="57" xfId="0" applyFont="1" applyFill="1" applyBorder="1" applyAlignment="1">
      <alignment horizontal="center" vertical="top"/>
    </xf>
    <xf numFmtId="0" fontId="18" fillId="0" borderId="43" xfId="0" applyFont="1" applyBorder="1" applyAlignment="1">
      <alignment horizontal="center" vertical="top" wrapText="1"/>
    </xf>
    <xf numFmtId="0" fontId="14" fillId="4" borderId="31" xfId="0" applyFont="1" applyFill="1" applyBorder="1" applyAlignment="1">
      <alignment horizontal="center" vertical="top"/>
    </xf>
    <xf numFmtId="164" fontId="14" fillId="4" borderId="29" xfId="0" applyNumberFormat="1" applyFont="1" applyFill="1" applyBorder="1" applyAlignment="1">
      <alignment horizontal="center" vertical="top"/>
    </xf>
    <xf numFmtId="164" fontId="14" fillId="4" borderId="31" xfId="0" applyNumberFormat="1" applyFont="1" applyFill="1" applyBorder="1" applyAlignment="1">
      <alignment horizontal="center" vertical="top"/>
    </xf>
    <xf numFmtId="164" fontId="14" fillId="0" borderId="29" xfId="0" applyNumberFormat="1" applyFont="1" applyBorder="1" applyAlignment="1">
      <alignment horizontal="center" vertical="top"/>
    </xf>
    <xf numFmtId="164" fontId="14" fillId="0" borderId="31" xfId="0" applyNumberFormat="1" applyFont="1" applyBorder="1" applyAlignment="1">
      <alignment horizontal="center" vertical="top"/>
    </xf>
    <xf numFmtId="0" fontId="14" fillId="3" borderId="48" xfId="0" applyFont="1" applyFill="1" applyBorder="1" applyAlignment="1">
      <alignment vertical="top" wrapText="1"/>
    </xf>
    <xf numFmtId="49" fontId="19" fillId="3" borderId="50" xfId="0" applyNumberFormat="1" applyFont="1" applyFill="1" applyBorder="1" applyAlignment="1">
      <alignment horizontal="center" vertical="top"/>
    </xf>
    <xf numFmtId="1" fontId="1" fillId="0" borderId="59" xfId="0" applyNumberFormat="1" applyFont="1" applyFill="1" applyBorder="1" applyAlignment="1">
      <alignment horizontal="center" vertical="top"/>
    </xf>
    <xf numFmtId="0" fontId="1" fillId="0" borderId="57" xfId="0" applyFont="1" applyFill="1" applyBorder="1" applyAlignment="1">
      <alignment horizontal="left" vertical="center" wrapText="1"/>
    </xf>
    <xf numFmtId="0" fontId="1" fillId="0" borderId="57" xfId="0" applyFont="1" applyFill="1" applyBorder="1" applyAlignment="1">
      <alignment horizontal="center" vertical="top"/>
    </xf>
    <xf numFmtId="0" fontId="1" fillId="0" borderId="50" xfId="0" applyFont="1" applyFill="1" applyBorder="1" applyAlignment="1">
      <alignment horizontal="left" vertical="center" wrapText="1"/>
    </xf>
    <xf numFmtId="0" fontId="1" fillId="0" borderId="58" xfId="0" applyFont="1" applyFill="1" applyBorder="1" applyAlignment="1">
      <alignment horizontal="left" vertical="center" wrapText="1"/>
    </xf>
    <xf numFmtId="1" fontId="1" fillId="0" borderId="50" xfId="0" applyNumberFormat="1" applyFont="1" applyFill="1" applyBorder="1" applyAlignment="1">
      <alignment horizontal="center" vertical="top"/>
    </xf>
    <xf numFmtId="49" fontId="1" fillId="0" borderId="59" xfId="0" applyNumberFormat="1" applyFont="1" applyFill="1" applyBorder="1" applyAlignment="1">
      <alignment horizontal="center" vertical="top" wrapText="1"/>
    </xf>
    <xf numFmtId="49" fontId="1" fillId="0" borderId="68" xfId="0" applyNumberFormat="1" applyFont="1" applyFill="1" applyBorder="1" applyAlignment="1">
      <alignment horizontal="center" vertical="top" wrapText="1"/>
    </xf>
    <xf numFmtId="0" fontId="14" fillId="0" borderId="52" xfId="0" applyFont="1" applyBorder="1" applyAlignment="1">
      <alignment vertical="top"/>
    </xf>
    <xf numFmtId="49" fontId="14" fillId="4" borderId="3" xfId="0" applyNumberFormat="1" applyFont="1" applyFill="1" applyBorder="1" applyAlignment="1">
      <alignment horizontal="center" vertical="top"/>
    </xf>
    <xf numFmtId="0" fontId="1" fillId="0" borderId="74" xfId="0" applyFont="1" applyFill="1" applyBorder="1" applyAlignment="1">
      <alignment horizontal="left" vertical="top" wrapText="1"/>
    </xf>
    <xf numFmtId="0" fontId="1" fillId="0" borderId="22" xfId="0" applyFont="1" applyFill="1" applyBorder="1" applyAlignment="1">
      <alignment horizontal="left" vertical="top" wrapText="1"/>
    </xf>
    <xf numFmtId="49" fontId="1" fillId="4" borderId="57" xfId="0" applyNumberFormat="1" applyFont="1" applyFill="1" applyBorder="1" applyAlignment="1">
      <alignment horizontal="center" vertical="top"/>
    </xf>
    <xf numFmtId="49" fontId="12" fillId="4" borderId="50" xfId="0" applyNumberFormat="1" applyFont="1" applyFill="1" applyBorder="1" applyAlignment="1">
      <alignment horizontal="center" vertical="top"/>
    </xf>
    <xf numFmtId="0" fontId="1" fillId="4" borderId="50" xfId="0" applyFont="1" applyFill="1" applyBorder="1" applyAlignment="1">
      <alignment vertical="top"/>
    </xf>
    <xf numFmtId="0" fontId="1" fillId="4" borderId="74" xfId="0" applyFont="1" applyFill="1" applyBorder="1" applyAlignment="1">
      <alignment vertical="top"/>
    </xf>
    <xf numFmtId="0" fontId="1" fillId="4" borderId="49" xfId="0" applyFont="1" applyFill="1" applyBorder="1" applyAlignment="1">
      <alignment vertical="top"/>
    </xf>
    <xf numFmtId="0" fontId="1" fillId="0" borderId="19" xfId="0" applyFont="1" applyFill="1" applyBorder="1" applyAlignment="1">
      <alignment horizontal="left" vertical="top" wrapText="1"/>
    </xf>
    <xf numFmtId="49" fontId="1" fillId="0" borderId="3"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 fillId="0" borderId="75" xfId="0" applyFont="1" applyFill="1" applyBorder="1" applyAlignment="1">
      <alignment horizontal="left" vertical="top" wrapText="1"/>
    </xf>
    <xf numFmtId="0" fontId="18" fillId="4" borderId="56" xfId="0" applyFont="1" applyFill="1" applyBorder="1" applyAlignment="1">
      <alignment horizontal="center" vertical="top" wrapText="1"/>
    </xf>
    <xf numFmtId="0" fontId="1" fillId="0" borderId="6" xfId="0" applyFont="1" applyBorder="1" applyAlignment="1">
      <alignment vertical="top" wrapText="1"/>
    </xf>
    <xf numFmtId="0" fontId="7" fillId="0" borderId="74" xfId="0" applyFont="1" applyBorder="1" applyAlignment="1">
      <alignment horizontal="left" vertical="top" wrapText="1"/>
    </xf>
    <xf numFmtId="0" fontId="15" fillId="0" borderId="50" xfId="0" applyFont="1" applyFill="1" applyBorder="1" applyAlignment="1">
      <alignment horizontal="center" vertical="top"/>
    </xf>
    <xf numFmtId="0" fontId="6" fillId="0" borderId="76" xfId="0" applyFont="1" applyFill="1" applyBorder="1" applyAlignment="1">
      <alignment horizontal="center" vertical="top"/>
    </xf>
    <xf numFmtId="0" fontId="0" fillId="4" borderId="34" xfId="0" applyFill="1" applyBorder="1" applyAlignment="1">
      <alignment horizontal="center" vertical="center" wrapText="1"/>
    </xf>
    <xf numFmtId="0" fontId="14" fillId="4" borderId="45" xfId="0" applyFont="1" applyFill="1" applyBorder="1" applyAlignment="1">
      <alignment horizontal="center" vertical="top"/>
    </xf>
    <xf numFmtId="164" fontId="14" fillId="4" borderId="45" xfId="0" applyNumberFormat="1" applyFont="1" applyFill="1" applyBorder="1" applyAlignment="1">
      <alignment horizontal="center" vertical="top"/>
    </xf>
    <xf numFmtId="164" fontId="14" fillId="4" borderId="21" xfId="0" applyNumberFormat="1" applyFont="1" applyFill="1" applyBorder="1" applyAlignment="1">
      <alignment horizontal="center" vertical="top"/>
    </xf>
    <xf numFmtId="0" fontId="14" fillId="3" borderId="13" xfId="0" applyFont="1" applyFill="1" applyBorder="1" applyAlignment="1">
      <alignment horizontal="left" vertical="top" wrapText="1"/>
    </xf>
    <xf numFmtId="0" fontId="14" fillId="3" borderId="3" xfId="0" applyFont="1" applyFill="1" applyBorder="1" applyAlignment="1">
      <alignment horizontal="center" vertical="top"/>
    </xf>
    <xf numFmtId="0" fontId="14" fillId="3" borderId="69" xfId="0" applyFont="1" applyFill="1" applyBorder="1" applyAlignment="1">
      <alignment horizontal="center" vertical="top"/>
    </xf>
    <xf numFmtId="0" fontId="14" fillId="3" borderId="23" xfId="0" applyFont="1" applyFill="1" applyBorder="1" applyAlignment="1">
      <alignment horizontal="center" vertical="top"/>
    </xf>
    <xf numFmtId="0" fontId="14" fillId="3" borderId="0" xfId="0" applyFont="1" applyFill="1" applyBorder="1" applyAlignment="1">
      <alignment horizontal="center" vertical="top"/>
    </xf>
    <xf numFmtId="0" fontId="14" fillId="3" borderId="14" xfId="0" applyFont="1" applyFill="1" applyBorder="1" applyAlignment="1">
      <alignment horizontal="center" vertical="top"/>
    </xf>
    <xf numFmtId="0" fontId="14" fillId="3" borderId="48" xfId="0" applyFont="1" applyFill="1" applyBorder="1" applyAlignment="1">
      <alignment horizontal="left" vertical="top" wrapText="1"/>
    </xf>
    <xf numFmtId="0" fontId="14" fillId="3" borderId="50" xfId="0" applyFont="1" applyFill="1" applyBorder="1" applyAlignment="1">
      <alignment horizontal="center" vertical="center"/>
    </xf>
    <xf numFmtId="49" fontId="14" fillId="4" borderId="56" xfId="0" applyNumberFormat="1" applyFont="1" applyFill="1" applyBorder="1" applyAlignment="1">
      <alignment horizontal="center" wrapText="1"/>
    </xf>
    <xf numFmtId="0" fontId="14" fillId="4" borderId="66" xfId="0" applyFont="1" applyFill="1" applyBorder="1" applyAlignment="1">
      <alignment horizontal="center" vertical="top"/>
    </xf>
    <xf numFmtId="164" fontId="14" fillId="4" borderId="66" xfId="0" applyNumberFormat="1" applyFont="1" applyFill="1" applyBorder="1" applyAlignment="1">
      <alignment horizontal="center" vertical="top"/>
    </xf>
    <xf numFmtId="0" fontId="14" fillId="3" borderId="22" xfId="0" applyFont="1" applyFill="1" applyBorder="1" applyAlignment="1">
      <alignment horizontal="left" vertical="top" wrapText="1"/>
    </xf>
    <xf numFmtId="0" fontId="14" fillId="3" borderId="57" xfId="0" applyFont="1" applyFill="1" applyBorder="1" applyAlignment="1">
      <alignment horizontal="center" vertical="top"/>
    </xf>
    <xf numFmtId="164" fontId="14" fillId="4" borderId="42" xfId="0" applyNumberFormat="1" applyFont="1" applyFill="1" applyBorder="1" applyAlignment="1">
      <alignment horizontal="center" vertical="top"/>
    </xf>
    <xf numFmtId="0" fontId="14" fillId="3" borderId="29" xfId="0" applyFont="1" applyFill="1" applyBorder="1" applyAlignment="1">
      <alignment horizontal="center" vertical="top"/>
    </xf>
    <xf numFmtId="0" fontId="14" fillId="3" borderId="49" xfId="0" applyFont="1" applyFill="1" applyBorder="1" applyAlignment="1">
      <alignment horizontal="center" vertical="top"/>
    </xf>
    <xf numFmtId="0" fontId="22" fillId="3" borderId="69" xfId="0" applyFont="1" applyFill="1" applyBorder="1" applyAlignment="1">
      <alignment horizontal="center" vertical="top"/>
    </xf>
    <xf numFmtId="0" fontId="22" fillId="3" borderId="29" xfId="0" applyFont="1" applyFill="1" applyBorder="1" applyAlignment="1">
      <alignment horizontal="center" vertical="top"/>
    </xf>
    <xf numFmtId="0" fontId="14" fillId="3" borderId="13" xfId="0" applyFont="1" applyFill="1" applyBorder="1" applyAlignment="1">
      <alignment horizontal="left" vertical="top"/>
    </xf>
    <xf numFmtId="0" fontId="21" fillId="3" borderId="19" xfId="0" applyFont="1" applyFill="1" applyBorder="1" applyAlignment="1">
      <alignment horizontal="center" vertical="top"/>
    </xf>
    <xf numFmtId="0" fontId="14" fillId="3" borderId="51" xfId="0" applyFont="1" applyFill="1" applyBorder="1" applyAlignment="1">
      <alignment horizontal="center" vertical="top"/>
    </xf>
    <xf numFmtId="164" fontId="2" fillId="7" borderId="77" xfId="0" applyNumberFormat="1" applyFont="1" applyFill="1" applyBorder="1" applyAlignment="1">
      <alignment horizontal="center" vertical="top"/>
    </xf>
    <xf numFmtId="0" fontId="1" fillId="4" borderId="58" xfId="0" applyFont="1" applyFill="1" applyBorder="1" applyAlignment="1">
      <alignment horizontal="left" vertical="top" wrapText="1"/>
    </xf>
    <xf numFmtId="49" fontId="1" fillId="4" borderId="61" xfId="0" applyNumberFormat="1" applyFont="1" applyFill="1" applyBorder="1" applyAlignment="1">
      <alignment horizontal="center" vertical="top"/>
    </xf>
    <xf numFmtId="0" fontId="7" fillId="4" borderId="3" xfId="0" applyFont="1" applyFill="1" applyBorder="1" applyAlignment="1">
      <alignment horizontal="center" vertical="top"/>
    </xf>
    <xf numFmtId="49" fontId="1" fillId="4" borderId="14" xfId="0" applyNumberFormat="1" applyFont="1" applyFill="1" applyBorder="1" applyAlignment="1">
      <alignment horizontal="center" vertical="top"/>
    </xf>
    <xf numFmtId="49" fontId="1" fillId="4" borderId="3" xfId="0" applyNumberFormat="1" applyFont="1" applyFill="1" applyBorder="1" applyAlignment="1">
      <alignment horizontal="center" vertical="top"/>
    </xf>
    <xf numFmtId="49" fontId="1" fillId="4" borderId="19"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5" fillId="5" borderId="40" xfId="0" applyFont="1" applyFill="1" applyBorder="1" applyAlignment="1">
      <alignment horizontal="left" vertical="top" wrapText="1"/>
    </xf>
    <xf numFmtId="0" fontId="2" fillId="8" borderId="40" xfId="0" applyFont="1" applyFill="1" applyBorder="1" applyAlignment="1">
      <alignment horizontal="left" vertical="top"/>
    </xf>
    <xf numFmtId="0" fontId="2" fillId="2" borderId="40" xfId="0" applyFont="1" applyFill="1" applyBorder="1" applyAlignment="1">
      <alignment horizontal="left" vertical="top" wrapText="1"/>
    </xf>
    <xf numFmtId="49" fontId="2" fillId="8" borderId="13" xfId="0" applyNumberFormat="1" applyFont="1" applyFill="1" applyBorder="1" applyAlignment="1">
      <alignment horizontal="center" vertical="top"/>
    </xf>
    <xf numFmtId="0" fontId="0" fillId="4" borderId="21" xfId="0" applyFill="1" applyBorder="1" applyAlignment="1">
      <alignment horizontal="center" vertical="top" wrapText="1"/>
    </xf>
    <xf numFmtId="49" fontId="2" fillId="7" borderId="3" xfId="0" applyNumberFormat="1" applyFont="1" applyFill="1" applyBorder="1" applyAlignment="1">
      <alignment horizontal="center" vertical="top"/>
    </xf>
    <xf numFmtId="49" fontId="2" fillId="0" borderId="50" xfId="0" applyNumberFormat="1" applyFont="1" applyBorder="1" applyAlignment="1">
      <alignment horizontal="center" vertical="top"/>
    </xf>
    <xf numFmtId="0" fontId="1" fillId="2" borderId="5" xfId="0" applyFont="1" applyFill="1" applyBorder="1" applyAlignment="1">
      <alignment horizontal="center" vertical="top" wrapText="1"/>
    </xf>
    <xf numFmtId="0" fontId="1" fillId="8" borderId="5" xfId="0" applyFont="1" applyFill="1" applyBorder="1" applyAlignment="1">
      <alignment horizontal="center" vertical="top"/>
    </xf>
    <xf numFmtId="0" fontId="1" fillId="0" borderId="23" xfId="0" applyFont="1" applyFill="1" applyBorder="1" applyAlignment="1">
      <alignment horizontal="center" vertical="top"/>
    </xf>
    <xf numFmtId="1" fontId="1" fillId="0" borderId="60" xfId="0" applyNumberFormat="1" applyFont="1" applyFill="1" applyBorder="1" applyAlignment="1">
      <alignment horizontal="center" vertical="top"/>
    </xf>
    <xf numFmtId="1" fontId="1" fillId="0" borderId="49" xfId="0" applyNumberFormat="1" applyFont="1" applyFill="1" applyBorder="1" applyAlignment="1">
      <alignment horizontal="center" vertical="top"/>
    </xf>
    <xf numFmtId="49" fontId="1" fillId="0" borderId="78" xfId="0" applyNumberFormat="1" applyFont="1" applyFill="1" applyBorder="1" applyAlignment="1">
      <alignment horizontal="center" vertical="top" wrapText="1"/>
    </xf>
    <xf numFmtId="49" fontId="1" fillId="0" borderId="34" xfId="0" applyNumberFormat="1" applyFont="1" applyFill="1" applyBorder="1" applyAlignment="1">
      <alignment horizontal="center" vertical="top" wrapText="1"/>
    </xf>
    <xf numFmtId="49" fontId="2" fillId="8" borderId="4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2" fillId="8" borderId="5" xfId="0" applyFont="1" applyFill="1" applyBorder="1" applyAlignment="1">
      <alignment horizontal="left" vertical="top"/>
    </xf>
    <xf numFmtId="0" fontId="2" fillId="2" borderId="5" xfId="0" applyFont="1" applyFill="1" applyBorder="1" applyAlignment="1">
      <alignment horizontal="left" vertical="top" wrapText="1"/>
    </xf>
    <xf numFmtId="0" fontId="6" fillId="0" borderId="49" xfId="0" applyFont="1" applyFill="1" applyBorder="1" applyAlignment="1">
      <alignment horizontal="center" vertical="top"/>
    </xf>
    <xf numFmtId="49" fontId="2" fillId="8" borderId="4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7" fillId="4" borderId="72" xfId="0" applyFont="1" applyFill="1" applyBorder="1" applyAlignment="1">
      <alignment horizontal="left" vertical="top" wrapText="1"/>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2" fillId="8" borderId="45" xfId="0" applyNumberFormat="1" applyFont="1" applyFill="1" applyBorder="1" applyAlignment="1">
      <alignment horizontal="center" vertical="top"/>
    </xf>
    <xf numFmtId="0" fontId="0" fillId="0" borderId="34" xfId="0" applyBorder="1" applyAlignment="1">
      <alignment horizontal="center" vertical="center" wrapText="1"/>
    </xf>
    <xf numFmtId="0" fontId="6" fillId="0" borderId="71" xfId="0" applyFont="1" applyFill="1" applyBorder="1" applyAlignment="1">
      <alignment horizontal="center" vertical="top"/>
    </xf>
    <xf numFmtId="0" fontId="6" fillId="4" borderId="55" xfId="0" applyFont="1" applyFill="1" applyBorder="1" applyAlignment="1">
      <alignment horizontal="center" vertical="top"/>
    </xf>
    <xf numFmtId="0" fontId="6" fillId="4" borderId="57" xfId="0" applyFont="1" applyFill="1" applyBorder="1" applyAlignment="1">
      <alignment horizontal="center" vertical="top"/>
    </xf>
    <xf numFmtId="0" fontId="6" fillId="4" borderId="56" xfId="0" applyFont="1" applyFill="1" applyBorder="1" applyAlignment="1">
      <alignment horizontal="center" vertical="top"/>
    </xf>
    <xf numFmtId="0" fontId="6" fillId="4" borderId="79" xfId="0" applyFont="1" applyFill="1" applyBorder="1" applyAlignment="1">
      <alignment horizontal="center" vertical="top"/>
    </xf>
    <xf numFmtId="0" fontId="6" fillId="4" borderId="71" xfId="0" applyFont="1" applyFill="1" applyBorder="1" applyAlignment="1">
      <alignment horizontal="center" vertical="top"/>
    </xf>
    <xf numFmtId="0" fontId="1" fillId="0" borderId="72" xfId="0" applyFont="1" applyFill="1" applyBorder="1" applyAlignment="1">
      <alignment horizontal="left" vertical="top" wrapText="1"/>
    </xf>
    <xf numFmtId="0" fontId="15" fillId="0" borderId="79" xfId="0" applyFont="1" applyFill="1" applyBorder="1" applyAlignment="1">
      <alignment horizontal="center" vertical="top"/>
    </xf>
    <xf numFmtId="0" fontId="6" fillId="4" borderId="76" xfId="0" applyFont="1" applyFill="1" applyBorder="1" applyAlignment="1">
      <alignment horizontal="center" vertical="top"/>
    </xf>
    <xf numFmtId="0" fontId="16" fillId="3" borderId="50" xfId="0" applyFont="1" applyFill="1" applyBorder="1" applyAlignment="1">
      <alignment horizontal="center" vertical="top"/>
    </xf>
    <xf numFmtId="0" fontId="14" fillId="3" borderId="50" xfId="0" applyFont="1" applyFill="1" applyBorder="1" applyAlignment="1">
      <alignment horizontal="center" vertical="top"/>
    </xf>
    <xf numFmtId="0" fontId="21" fillId="4" borderId="69" xfId="0" applyFont="1" applyFill="1" applyBorder="1" applyAlignment="1">
      <alignment horizontal="center" vertical="center" textRotation="90" wrapText="1"/>
    </xf>
    <xf numFmtId="0" fontId="21" fillId="4" borderId="0" xfId="0" applyFont="1" applyFill="1" applyBorder="1" applyAlignment="1">
      <alignment horizontal="center" vertical="center" textRotation="90" wrapText="1"/>
    </xf>
    <xf numFmtId="0" fontId="21" fillId="4" borderId="29" xfId="0" applyFont="1" applyFill="1" applyBorder="1" applyAlignment="1">
      <alignment horizontal="center" vertical="center" textRotation="90" wrapText="1"/>
    </xf>
    <xf numFmtId="49" fontId="2" fillId="2" borderId="3" xfId="0" applyNumberFormat="1" applyFont="1" applyFill="1" applyBorder="1" applyAlignment="1">
      <alignment horizontal="center" vertical="top"/>
    </xf>
    <xf numFmtId="49" fontId="2" fillId="8" borderId="45" xfId="0" applyNumberFormat="1" applyFont="1" applyFill="1" applyBorder="1" applyAlignment="1">
      <alignment horizontal="center" vertical="top"/>
    </xf>
    <xf numFmtId="49" fontId="2" fillId="8" borderId="4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2" fillId="4" borderId="12" xfId="0" applyNumberFormat="1" applyFont="1" applyFill="1" applyBorder="1" applyAlignment="1">
      <alignment horizontal="center" vertical="top"/>
    </xf>
    <xf numFmtId="0" fontId="12" fillId="0" borderId="9" xfId="0" applyFont="1" applyFill="1" applyBorder="1" applyAlignment="1">
      <alignment horizontal="center" vertical="center" wrapText="1"/>
    </xf>
    <xf numFmtId="0" fontId="1" fillId="4" borderId="44" xfId="0" applyFont="1" applyFill="1" applyBorder="1" applyAlignment="1">
      <alignment horizontal="center" vertical="center"/>
    </xf>
    <xf numFmtId="164" fontId="1" fillId="4" borderId="44" xfId="0" applyNumberFormat="1" applyFont="1" applyFill="1" applyBorder="1" applyAlignment="1">
      <alignment horizontal="center" vertical="center"/>
    </xf>
    <xf numFmtId="164" fontId="1" fillId="4" borderId="30" xfId="0" applyNumberFormat="1" applyFont="1" applyFill="1" applyBorder="1" applyAlignment="1">
      <alignment horizontal="center" vertical="center"/>
    </xf>
    <xf numFmtId="0" fontId="6" fillId="0" borderId="27" xfId="0" applyFont="1" applyFill="1" applyBorder="1" applyAlignment="1">
      <alignment horizontal="center" vertical="top"/>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49" fontId="2" fillId="4" borderId="49" xfId="0" applyNumberFormat="1" applyFont="1" applyFill="1" applyBorder="1" applyAlignment="1">
      <alignment horizontal="center" vertical="top"/>
    </xf>
    <xf numFmtId="0" fontId="1" fillId="4" borderId="3" xfId="0" applyFont="1" applyFill="1" applyBorder="1" applyAlignment="1">
      <alignment horizontal="center" vertical="center" textRotation="90" wrapText="1"/>
    </xf>
    <xf numFmtId="0" fontId="23" fillId="4" borderId="2" xfId="0" applyFont="1" applyFill="1" applyBorder="1" applyAlignment="1">
      <alignment horizontal="center" vertical="center" wrapText="1"/>
    </xf>
    <xf numFmtId="0" fontId="23" fillId="4" borderId="50" xfId="0" applyFont="1" applyFill="1" applyBorder="1" applyAlignment="1">
      <alignment horizontal="center" vertical="center" textRotation="90" wrapText="1"/>
    </xf>
    <xf numFmtId="0" fontId="23" fillId="4" borderId="3" xfId="0" applyFont="1" applyFill="1" applyBorder="1" applyAlignment="1">
      <alignment horizontal="center" vertical="center" wrapText="1"/>
    </xf>
    <xf numFmtId="0" fontId="24" fillId="4" borderId="3" xfId="0" applyFont="1" applyFill="1" applyBorder="1" applyAlignment="1">
      <alignment horizontal="center" vertical="center" textRotation="90" wrapText="1"/>
    </xf>
    <xf numFmtId="0" fontId="23" fillId="4" borderId="57" xfId="0" applyFont="1" applyFill="1" applyBorder="1" applyAlignment="1">
      <alignment horizontal="center" vertical="top" wrapText="1"/>
    </xf>
    <xf numFmtId="0" fontId="1" fillId="3" borderId="48" xfId="0" applyFont="1" applyFill="1" applyBorder="1" applyAlignment="1">
      <alignment horizontal="left" vertical="top" wrapText="1"/>
    </xf>
    <xf numFmtId="0" fontId="6" fillId="0" borderId="29" xfId="0" applyFont="1" applyFill="1" applyBorder="1" applyAlignment="1">
      <alignment horizontal="center" vertical="top"/>
    </xf>
    <xf numFmtId="49" fontId="2" fillId="4" borderId="3" xfId="0" applyNumberFormat="1" applyFont="1" applyFill="1" applyBorder="1"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xf>
    <xf numFmtId="0" fontId="12" fillId="0" borderId="0" xfId="0" applyNumberFormat="1" applyFont="1" applyFill="1" applyBorder="1" applyAlignment="1">
      <alignment horizontal="left" vertical="top" wrapText="1"/>
    </xf>
    <xf numFmtId="0" fontId="2" fillId="4" borderId="2" xfId="0" applyFont="1" applyFill="1" applyBorder="1" applyAlignment="1">
      <alignment horizontal="left" vertical="top" wrapText="1"/>
    </xf>
    <xf numFmtId="0" fontId="1" fillId="0" borderId="8" xfId="0" applyFont="1" applyBorder="1" applyAlignment="1">
      <alignment horizontal="right" vertical="top"/>
    </xf>
    <xf numFmtId="49" fontId="1" fillId="4" borderId="14" xfId="0" applyNumberFormat="1" applyFont="1" applyFill="1" applyBorder="1" applyAlignment="1">
      <alignment horizontal="center" vertical="top"/>
    </xf>
    <xf numFmtId="49" fontId="2" fillId="8" borderId="45"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12" xfId="0" applyNumberFormat="1" applyFont="1" applyFill="1" applyBorder="1" applyAlignment="1">
      <alignment horizontal="center" vertical="top"/>
    </xf>
    <xf numFmtId="0" fontId="1" fillId="4" borderId="3" xfId="0" applyFont="1" applyFill="1" applyBorder="1" applyAlignment="1">
      <alignment horizontal="left" vertical="top" wrapText="1"/>
    </xf>
    <xf numFmtId="49" fontId="2" fillId="8" borderId="13" xfId="0" applyNumberFormat="1" applyFont="1" applyFill="1" applyBorder="1" applyAlignment="1">
      <alignment horizontal="center" vertical="top"/>
    </xf>
    <xf numFmtId="49" fontId="2" fillId="7" borderId="3" xfId="0" applyNumberFormat="1" applyFont="1" applyFill="1" applyBorder="1" applyAlignment="1">
      <alignment horizontal="center" vertical="top"/>
    </xf>
    <xf numFmtId="49" fontId="2" fillId="0" borderId="50" xfId="0" applyNumberFormat="1" applyFont="1" applyBorder="1" applyAlignment="1">
      <alignment horizontal="center" vertical="top"/>
    </xf>
    <xf numFmtId="0" fontId="0" fillId="0" borderId="34" xfId="0" applyBorder="1" applyAlignment="1">
      <alignment horizontal="center" vertical="center" wrapText="1"/>
    </xf>
    <xf numFmtId="0" fontId="1" fillId="8" borderId="25" xfId="0" applyFont="1" applyFill="1" applyBorder="1" applyAlignment="1">
      <alignment horizontal="center" vertical="top"/>
    </xf>
    <xf numFmtId="0" fontId="1" fillId="5" borderId="25" xfId="0" applyFont="1" applyFill="1" applyBorder="1" applyAlignment="1">
      <alignment horizontal="center" vertical="top"/>
    </xf>
    <xf numFmtId="0" fontId="1" fillId="3" borderId="13" xfId="0" applyFont="1" applyFill="1" applyBorder="1" applyAlignment="1">
      <alignment horizontal="left" vertical="top" wrapText="1"/>
    </xf>
    <xf numFmtId="0" fontId="1" fillId="2" borderId="25" xfId="0" applyFont="1" applyFill="1" applyBorder="1" applyAlignment="1">
      <alignment horizontal="center" vertical="top" wrapText="1"/>
    </xf>
    <xf numFmtId="0" fontId="7" fillId="0" borderId="46"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13" xfId="0" applyFont="1" applyFill="1" applyBorder="1" applyAlignment="1">
      <alignment horizontal="left" vertical="top" wrapText="1"/>
    </xf>
    <xf numFmtId="0" fontId="2" fillId="0" borderId="24" xfId="0" applyFont="1" applyBorder="1" applyAlignment="1">
      <alignment horizontal="center" vertical="center" wrapText="1"/>
    </xf>
    <xf numFmtId="164" fontId="1" fillId="0" borderId="35" xfId="0" applyNumberFormat="1" applyFont="1" applyBorder="1" applyAlignment="1">
      <alignment horizontal="center" vertical="top" wrapText="1"/>
    </xf>
    <xf numFmtId="0" fontId="1" fillId="0" borderId="81" xfId="0" applyFont="1" applyFill="1" applyBorder="1" applyAlignment="1">
      <alignment horizontal="left" vertical="top" wrapText="1"/>
    </xf>
    <xf numFmtId="0" fontId="1" fillId="0" borderId="48" xfId="0" applyFont="1" applyFill="1" applyBorder="1" applyAlignment="1">
      <alignment horizontal="left" vertical="top" wrapText="1"/>
    </xf>
    <xf numFmtId="0" fontId="7" fillId="0" borderId="36" xfId="0" applyFont="1" applyFill="1" applyBorder="1" applyAlignment="1">
      <alignment horizontal="center" vertical="top"/>
    </xf>
    <xf numFmtId="0" fontId="1" fillId="0" borderId="56" xfId="0" applyFont="1" applyFill="1" applyBorder="1" applyAlignment="1">
      <alignment horizontal="center" vertical="top"/>
    </xf>
    <xf numFmtId="1" fontId="1" fillId="0" borderId="78" xfId="0" applyNumberFormat="1" applyFont="1" applyFill="1" applyBorder="1" applyAlignment="1">
      <alignment horizontal="center" vertical="top"/>
    </xf>
    <xf numFmtId="1" fontId="1" fillId="0" borderId="43" xfId="0" applyNumberFormat="1" applyFont="1" applyFill="1" applyBorder="1" applyAlignment="1">
      <alignment horizontal="center" vertical="top"/>
    </xf>
    <xf numFmtId="49" fontId="1" fillId="4" borderId="78" xfId="0" applyNumberFormat="1" applyFont="1" applyFill="1" applyBorder="1" applyAlignment="1">
      <alignment horizontal="center" vertical="top"/>
    </xf>
    <xf numFmtId="49" fontId="1" fillId="4" borderId="56" xfId="0" applyNumberFormat="1" applyFont="1" applyFill="1" applyBorder="1" applyAlignment="1">
      <alignment horizontal="center" vertical="top"/>
    </xf>
    <xf numFmtId="0" fontId="1" fillId="4" borderId="43" xfId="0" applyFont="1" applyFill="1" applyBorder="1" applyAlignment="1">
      <alignment vertical="top"/>
    </xf>
    <xf numFmtId="0" fontId="0" fillId="7" borderId="18" xfId="0" applyFill="1" applyBorder="1" applyAlignment="1"/>
    <xf numFmtId="0" fontId="6" fillId="0" borderId="82" xfId="0" applyFont="1" applyFill="1" applyBorder="1" applyAlignment="1">
      <alignment horizontal="center" vertical="top"/>
    </xf>
    <xf numFmtId="0" fontId="6" fillId="4" borderId="23" xfId="0" applyFont="1" applyFill="1" applyBorder="1" applyAlignment="1">
      <alignment horizontal="center" vertical="top"/>
    </xf>
    <xf numFmtId="0" fontId="6" fillId="4" borderId="83" xfId="0" applyFont="1" applyFill="1" applyBorder="1" applyAlignment="1">
      <alignment horizontal="center" vertical="top"/>
    </xf>
    <xf numFmtId="0" fontId="6" fillId="0" borderId="83" xfId="0" applyFont="1" applyFill="1" applyBorder="1" applyAlignment="1">
      <alignment horizontal="center" vertical="top"/>
    </xf>
    <xf numFmtId="0" fontId="7" fillId="3" borderId="49" xfId="0" applyFont="1" applyFill="1" applyBorder="1" applyAlignment="1">
      <alignment horizontal="center" vertical="center"/>
    </xf>
    <xf numFmtId="0" fontId="1" fillId="3" borderId="14" xfId="0" applyFont="1" applyFill="1" applyBorder="1" applyAlignment="1">
      <alignment horizontal="center" vertical="top"/>
    </xf>
    <xf numFmtId="0" fontId="16" fillId="3" borderId="49" xfId="0" applyFont="1" applyFill="1" applyBorder="1" applyAlignment="1">
      <alignment horizontal="center" vertical="top"/>
    </xf>
    <xf numFmtId="0" fontId="10" fillId="4" borderId="0" xfId="0" applyFont="1" applyFill="1" applyBorder="1" applyAlignment="1">
      <alignment vertical="top"/>
    </xf>
    <xf numFmtId="0" fontId="10" fillId="4" borderId="0" xfId="0" applyFont="1" applyFill="1" applyAlignment="1">
      <alignment vertical="top" wrapText="1"/>
    </xf>
    <xf numFmtId="0" fontId="25" fillId="0" borderId="0" xfId="0" applyFont="1" applyAlignment="1">
      <alignment vertical="top" wrapText="1"/>
    </xf>
    <xf numFmtId="0" fontId="10" fillId="0" borderId="0" xfId="0" applyFont="1" applyFill="1" applyBorder="1" applyAlignment="1">
      <alignment vertical="top" wrapText="1"/>
    </xf>
    <xf numFmtId="0" fontId="11" fillId="0" borderId="0" xfId="0" applyFont="1" applyAlignment="1">
      <alignment horizontal="center" vertical="top" wrapText="1"/>
    </xf>
    <xf numFmtId="0" fontId="10" fillId="0" borderId="0" xfId="0" applyFont="1" applyAlignment="1">
      <alignment horizontal="center" vertical="top"/>
    </xf>
    <xf numFmtId="0" fontId="1" fillId="0" borderId="16" xfId="0" applyFont="1" applyBorder="1" applyAlignment="1">
      <alignment horizontal="center" vertical="center" textRotation="90" shrinkToFit="1"/>
    </xf>
    <xf numFmtId="0" fontId="1" fillId="0" borderId="13" xfId="0" applyFont="1" applyBorder="1" applyAlignment="1">
      <alignment horizontal="center" vertical="center" textRotation="90" shrinkToFit="1"/>
    </xf>
    <xf numFmtId="0" fontId="1" fillId="0" borderId="17" xfId="0" applyFont="1" applyBorder="1" applyAlignment="1">
      <alignment horizontal="center" vertical="center" textRotation="90" shrinkToFit="1"/>
    </xf>
    <xf numFmtId="0" fontId="1" fillId="0" borderId="2"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4" xfId="0" applyFont="1" applyBorder="1" applyAlignment="1">
      <alignment horizontal="center" vertical="center" textRotation="90" shrinkToFit="1"/>
    </xf>
    <xf numFmtId="0" fontId="1" fillId="0" borderId="27"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8" xfId="0" applyFont="1" applyBorder="1" applyAlignment="1">
      <alignment horizontal="center" vertical="center"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textRotation="90" wrapText="1"/>
    </xf>
    <xf numFmtId="0" fontId="0" fillId="0" borderId="84" xfId="0" applyBorder="1" applyAlignment="1">
      <alignment horizontal="center" vertical="center" wrapText="1"/>
    </xf>
    <xf numFmtId="0" fontId="10" fillId="0" borderId="0" xfId="0" applyFont="1" applyAlignment="1">
      <alignment horizontal="center" vertical="top" wrapText="1"/>
    </xf>
    <xf numFmtId="0" fontId="0" fillId="0" borderId="0" xfId="0" applyAlignment="1">
      <alignment vertical="top"/>
    </xf>
    <xf numFmtId="49" fontId="5" fillId="6" borderId="37" xfId="0" applyNumberFormat="1" applyFont="1" applyFill="1" applyBorder="1" applyAlignment="1">
      <alignment horizontal="left" vertical="top" wrapText="1"/>
    </xf>
    <xf numFmtId="49" fontId="5" fillId="6" borderId="6" xfId="0" applyNumberFormat="1" applyFont="1" applyFill="1" applyBorder="1" applyAlignment="1">
      <alignment horizontal="left" vertical="top" wrapText="1"/>
    </xf>
    <xf numFmtId="0" fontId="1" fillId="0" borderId="53" xfId="0" applyNumberFormat="1" applyFont="1" applyBorder="1" applyAlignment="1">
      <alignment horizontal="center" vertical="center" textRotation="90" shrinkToFit="1"/>
    </xf>
    <xf numFmtId="0" fontId="1" fillId="0" borderId="34" xfId="0" applyNumberFormat="1" applyFont="1" applyBorder="1" applyAlignment="1">
      <alignment horizontal="center" vertical="center" textRotation="90" shrinkToFit="1"/>
    </xf>
    <xf numFmtId="0" fontId="1" fillId="0" borderId="18" xfId="0" applyNumberFormat="1" applyFont="1" applyBorder="1" applyAlignment="1">
      <alignment horizontal="center" vertical="center" textRotation="90" shrinkToFit="1"/>
    </xf>
    <xf numFmtId="0" fontId="1" fillId="0" borderId="30" xfId="0" applyNumberFormat="1" applyFont="1" applyFill="1" applyBorder="1" applyAlignment="1">
      <alignment horizontal="center" vertical="center" textRotation="90" shrinkToFit="1"/>
    </xf>
    <xf numFmtId="0" fontId="1" fillId="0" borderId="21" xfId="0" applyNumberFormat="1" applyFont="1" applyFill="1" applyBorder="1" applyAlignment="1">
      <alignment horizontal="center" vertical="center" textRotation="90" shrinkToFit="1"/>
    </xf>
    <xf numFmtId="0" fontId="1" fillId="0" borderId="32" xfId="0" applyNumberFormat="1" applyFont="1" applyFill="1" applyBorder="1" applyAlignment="1">
      <alignment horizontal="center" vertical="center" textRotation="90" shrinkToFit="1"/>
    </xf>
    <xf numFmtId="0" fontId="1" fillId="0" borderId="30" xfId="0" applyFont="1" applyBorder="1" applyAlignment="1">
      <alignment horizontal="center" vertical="center" textRotation="90" shrinkToFit="1"/>
    </xf>
    <xf numFmtId="0" fontId="1" fillId="0" borderId="21" xfId="0" applyFont="1" applyBorder="1" applyAlignment="1">
      <alignment horizontal="center" vertical="center" textRotation="90" shrinkToFit="1"/>
    </xf>
    <xf numFmtId="0" fontId="1" fillId="0" borderId="32" xfId="0" applyFont="1" applyBorder="1" applyAlignment="1">
      <alignment horizontal="center" vertical="center" textRotation="90" shrinkToFit="1"/>
    </xf>
    <xf numFmtId="0" fontId="1" fillId="0" borderId="30"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5" fillId="5" borderId="39" xfId="0" applyFont="1" applyFill="1" applyBorder="1" applyAlignment="1">
      <alignment horizontal="left" vertical="top" wrapText="1"/>
    </xf>
    <xf numFmtId="0" fontId="5" fillId="5" borderId="40" xfId="0" applyFont="1" applyFill="1" applyBorder="1" applyAlignment="1">
      <alignment horizontal="left" vertical="top" wrapText="1"/>
    </xf>
    <xf numFmtId="0" fontId="2" fillId="8" borderId="41" xfId="0" applyFont="1" applyFill="1" applyBorder="1" applyAlignment="1">
      <alignment horizontal="left" vertical="top"/>
    </xf>
    <xf numFmtId="0" fontId="2" fillId="8" borderId="40" xfId="0" applyFont="1" applyFill="1" applyBorder="1" applyAlignment="1">
      <alignment horizontal="left" vertical="top"/>
    </xf>
    <xf numFmtId="0" fontId="2" fillId="2" borderId="41" xfId="0" applyFont="1" applyFill="1" applyBorder="1" applyAlignment="1">
      <alignment horizontal="left" vertical="top" wrapText="1"/>
    </xf>
    <xf numFmtId="0" fontId="2" fillId="2" borderId="40" xfId="0" applyFont="1" applyFill="1" applyBorder="1" applyAlignment="1">
      <alignment horizontal="left" vertical="top" wrapText="1"/>
    </xf>
    <xf numFmtId="0" fontId="1" fillId="4" borderId="57" xfId="0" applyFont="1" applyFill="1" applyBorder="1" applyAlignment="1">
      <alignment horizontal="left" vertical="top" wrapText="1"/>
    </xf>
    <xf numFmtId="0" fontId="1" fillId="4" borderId="3" xfId="0" applyFont="1" applyFill="1" applyBorder="1" applyAlignment="1">
      <alignment horizontal="left" vertical="top" wrapText="1"/>
    </xf>
    <xf numFmtId="0" fontId="4" fillId="4" borderId="50" xfId="0" applyFont="1" applyFill="1" applyBorder="1" applyAlignment="1">
      <alignment horizontal="left" vertical="top" wrapText="1"/>
    </xf>
    <xf numFmtId="0" fontId="15" fillId="4" borderId="57" xfId="0" applyFont="1" applyFill="1" applyBorder="1" applyAlignment="1">
      <alignment horizontal="center" vertical="center" textRotation="90" wrapText="1"/>
    </xf>
    <xf numFmtId="0" fontId="15" fillId="4" borderId="3" xfId="0" applyFont="1" applyFill="1" applyBorder="1" applyAlignment="1">
      <alignment horizontal="center" vertical="center" textRotation="90" wrapText="1"/>
    </xf>
    <xf numFmtId="0" fontId="20" fillId="0" borderId="50" xfId="0" applyFont="1" applyBorder="1" applyAlignment="1">
      <alignment horizontal="center" vertical="center" textRotation="90" wrapText="1"/>
    </xf>
    <xf numFmtId="49" fontId="1" fillId="4" borderId="64" xfId="0" applyNumberFormat="1" applyFont="1" applyFill="1" applyBorder="1" applyAlignment="1">
      <alignment horizontal="center" vertical="top" wrapText="1"/>
    </xf>
    <xf numFmtId="49" fontId="1" fillId="4" borderId="21" xfId="0" applyNumberFormat="1" applyFont="1" applyFill="1" applyBorder="1" applyAlignment="1">
      <alignment horizontal="center" vertical="top" wrapText="1"/>
    </xf>
    <xf numFmtId="0" fontId="0" fillId="4" borderId="21" xfId="0" applyFill="1" applyBorder="1" applyAlignment="1">
      <alignment horizontal="center" vertical="top" wrapText="1"/>
    </xf>
    <xf numFmtId="49" fontId="1" fillId="0" borderId="14" xfId="0" applyNumberFormat="1" applyFont="1" applyBorder="1" applyAlignment="1">
      <alignment horizontal="center" vertical="top"/>
    </xf>
    <xf numFmtId="49" fontId="2" fillId="8" borderId="45" xfId="0" applyNumberFormat="1" applyFont="1" applyFill="1" applyBorder="1" applyAlignment="1">
      <alignment horizontal="center" vertical="top"/>
    </xf>
    <xf numFmtId="49" fontId="2" fillId="10" borderId="3" xfId="0" applyNumberFormat="1" applyFont="1" applyFill="1" applyBorder="1" applyAlignment="1">
      <alignment horizontal="center" vertical="top"/>
    </xf>
    <xf numFmtId="49" fontId="2" fillId="7" borderId="3" xfId="0" applyNumberFormat="1" applyFont="1" applyFill="1" applyBorder="1" applyAlignment="1">
      <alignment horizontal="center" vertical="top"/>
    </xf>
    <xf numFmtId="49" fontId="2" fillId="0" borderId="57" xfId="0" applyNumberFormat="1" applyFont="1" applyBorder="1" applyAlignment="1">
      <alignment horizontal="center" vertical="top"/>
    </xf>
    <xf numFmtId="49" fontId="2" fillId="0" borderId="50" xfId="0" applyNumberFormat="1" applyFont="1" applyBorder="1" applyAlignment="1">
      <alignment horizontal="center" vertical="top"/>
    </xf>
    <xf numFmtId="0" fontId="1" fillId="4" borderId="55" xfId="0" applyFont="1" applyFill="1" applyBorder="1" applyAlignment="1">
      <alignment vertical="top" wrapText="1"/>
    </xf>
    <xf numFmtId="0" fontId="1" fillId="4" borderId="51" xfId="0" applyFont="1" applyFill="1" applyBorder="1" applyAlignment="1">
      <alignment vertical="top" wrapText="1"/>
    </xf>
    <xf numFmtId="0" fontId="1" fillId="0" borderId="57" xfId="0" applyFont="1" applyFill="1" applyBorder="1" applyAlignment="1">
      <alignment horizontal="center" vertical="center" textRotation="90" wrapText="1"/>
    </xf>
    <xf numFmtId="0" fontId="1" fillId="0" borderId="50" xfId="0" applyFont="1" applyFill="1" applyBorder="1" applyAlignment="1">
      <alignment horizontal="center" vertical="center" textRotation="90" wrapText="1"/>
    </xf>
    <xf numFmtId="49" fontId="1" fillId="0" borderId="49" xfId="0" applyNumberFormat="1" applyFont="1" applyBorder="1" applyAlignment="1">
      <alignment horizontal="center" vertical="top"/>
    </xf>
    <xf numFmtId="49" fontId="2" fillId="8" borderId="13"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0" borderId="3" xfId="0" applyNumberFormat="1" applyFont="1" applyBorder="1" applyAlignment="1">
      <alignment horizontal="center" vertical="top"/>
    </xf>
    <xf numFmtId="0" fontId="1" fillId="4" borderId="19" xfId="0" applyFont="1" applyFill="1" applyBorder="1" applyAlignment="1">
      <alignment vertical="top" wrapText="1"/>
    </xf>
    <xf numFmtId="0" fontId="1" fillId="0" borderId="3" xfId="0" applyFont="1" applyFill="1" applyBorder="1" applyAlignment="1">
      <alignment horizontal="center" vertical="center" textRotation="90" wrapText="1"/>
    </xf>
    <xf numFmtId="49" fontId="2" fillId="2" borderId="5" xfId="0" applyNumberFormat="1" applyFont="1" applyFill="1" applyBorder="1" applyAlignment="1">
      <alignment horizontal="right" vertical="top"/>
    </xf>
    <xf numFmtId="49" fontId="2" fillId="2" borderId="15" xfId="0" applyNumberFormat="1" applyFont="1" applyFill="1" applyBorder="1" applyAlignment="1">
      <alignment horizontal="right" vertical="top"/>
    </xf>
    <xf numFmtId="49" fontId="2" fillId="8" borderId="7" xfId="0" applyNumberFormat="1" applyFont="1" applyFill="1" applyBorder="1" applyAlignment="1">
      <alignment horizontal="right" vertical="top"/>
    </xf>
    <xf numFmtId="49" fontId="2" fillId="8" borderId="5" xfId="0" applyNumberFormat="1" applyFont="1" applyFill="1" applyBorder="1" applyAlignment="1">
      <alignment horizontal="right" vertical="top"/>
    </xf>
    <xf numFmtId="49" fontId="2" fillId="8" borderId="15" xfId="0" applyNumberFormat="1" applyFont="1" applyFill="1" applyBorder="1" applyAlignment="1">
      <alignment horizontal="right" vertical="top"/>
    </xf>
    <xf numFmtId="0" fontId="2" fillId="8" borderId="7" xfId="0" applyFont="1" applyFill="1" applyBorder="1" applyAlignment="1">
      <alignment horizontal="left" vertical="top"/>
    </xf>
    <xf numFmtId="0" fontId="2" fillId="8" borderId="5" xfId="0" applyFont="1" applyFill="1" applyBorder="1" applyAlignment="1">
      <alignment horizontal="left" vertical="top"/>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wrapText="1"/>
    </xf>
    <xf numFmtId="49" fontId="1" fillId="4" borderId="14" xfId="0" applyNumberFormat="1" applyFont="1" applyFill="1" applyBorder="1" applyAlignment="1">
      <alignment horizontal="center" vertical="top" wrapText="1"/>
    </xf>
    <xf numFmtId="0" fontId="4" fillId="4" borderId="49" xfId="0" applyFont="1" applyFill="1" applyBorder="1" applyAlignment="1">
      <alignment horizontal="center" vertical="top" wrapText="1"/>
    </xf>
    <xf numFmtId="0" fontId="1" fillId="0" borderId="22" xfId="0" applyFont="1" applyFill="1" applyBorder="1" applyAlignment="1">
      <alignment horizontal="left" vertical="top" wrapText="1"/>
    </xf>
    <xf numFmtId="0" fontId="0" fillId="0" borderId="48" xfId="0" applyBorder="1" applyAlignment="1">
      <alignment vertical="top" wrapText="1"/>
    </xf>
    <xf numFmtId="49" fontId="2" fillId="8" borderId="44" xfId="0" applyNumberFormat="1" applyFont="1" applyFill="1" applyBorder="1" applyAlignment="1">
      <alignment horizontal="center" vertical="top"/>
    </xf>
    <xf numFmtId="49" fontId="2" fillId="2" borderId="2" xfId="0" applyNumberFormat="1" applyFont="1" applyFill="1" applyBorder="1" applyAlignment="1">
      <alignment horizontal="center" vertical="top"/>
    </xf>
    <xf numFmtId="49" fontId="2" fillId="7" borderId="2" xfId="0" applyNumberFormat="1" applyFont="1" applyFill="1" applyBorder="1" applyAlignment="1">
      <alignment horizontal="center" vertical="top" wrapText="1"/>
    </xf>
    <xf numFmtId="49" fontId="2" fillId="7" borderId="19" xfId="0" applyNumberFormat="1" applyFont="1" applyFill="1" applyBorder="1" applyAlignment="1">
      <alignment horizontal="center" vertical="top" wrapText="1"/>
    </xf>
    <xf numFmtId="0" fontId="1" fillId="0" borderId="2" xfId="0" applyFont="1" applyFill="1" applyBorder="1" applyAlignment="1">
      <alignment horizontal="center" vertical="center" textRotation="90" wrapText="1"/>
    </xf>
    <xf numFmtId="49" fontId="2" fillId="4" borderId="12" xfId="0" applyNumberFormat="1" applyFont="1" applyFill="1" applyBorder="1" applyAlignment="1">
      <alignment horizontal="center" vertical="top"/>
    </xf>
    <xf numFmtId="49" fontId="2" fillId="4" borderId="14" xfId="0" applyNumberFormat="1" applyFont="1" applyFill="1" applyBorder="1" applyAlignment="1">
      <alignment horizontal="center" vertical="top"/>
    </xf>
    <xf numFmtId="0" fontId="2" fillId="5" borderId="37" xfId="0" applyFont="1" applyFill="1" applyBorder="1" applyAlignment="1">
      <alignment horizontal="right" vertical="top" wrapText="1"/>
    </xf>
    <xf numFmtId="0" fontId="2" fillId="5" borderId="6" xfId="0" applyFont="1" applyFill="1" applyBorder="1" applyAlignment="1">
      <alignment horizontal="right" vertical="top" wrapText="1"/>
    </xf>
    <xf numFmtId="0" fontId="2" fillId="5" borderId="38" xfId="0" applyFont="1" applyFill="1" applyBorder="1" applyAlignment="1">
      <alignment horizontal="right" vertical="top" wrapText="1"/>
    </xf>
    <xf numFmtId="0" fontId="1" fillId="0" borderId="42" xfId="0" applyFont="1" applyBorder="1" applyAlignment="1">
      <alignment horizontal="left" vertical="top" wrapText="1"/>
    </xf>
    <xf numFmtId="0" fontId="1" fillId="0" borderId="29" xfId="0" applyFont="1" applyBorder="1" applyAlignment="1">
      <alignment horizontal="left" vertical="top" wrapText="1"/>
    </xf>
    <xf numFmtId="0" fontId="1" fillId="0" borderId="43"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 fillId="0" borderId="36" xfId="0" applyFont="1" applyBorder="1" applyAlignment="1">
      <alignment horizontal="left" vertical="top" wrapText="1"/>
    </xf>
    <xf numFmtId="0" fontId="2" fillId="7" borderId="39"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36" xfId="0" applyFont="1" applyFill="1" applyBorder="1" applyAlignment="1">
      <alignment horizontal="left" vertical="top" wrapText="1"/>
    </xf>
    <xf numFmtId="49" fontId="2" fillId="5" borderId="7" xfId="0" applyNumberFormat="1" applyFont="1" applyFill="1" applyBorder="1" applyAlignment="1">
      <alignment horizontal="right" vertical="top"/>
    </xf>
    <xf numFmtId="49" fontId="2" fillId="5" borderId="5" xfId="0" applyNumberFormat="1" applyFont="1" applyFill="1" applyBorder="1" applyAlignment="1">
      <alignment horizontal="right" vertical="top"/>
    </xf>
    <xf numFmtId="0" fontId="12" fillId="0" borderId="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49" fontId="2" fillId="0" borderId="8" xfId="0" applyNumberFormat="1" applyFont="1" applyFill="1" applyBorder="1" applyAlignment="1">
      <alignment horizontal="center" vertical="top" wrapText="1"/>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49" fontId="2" fillId="2" borderId="28" xfId="0" applyNumberFormat="1" applyFont="1" applyFill="1" applyBorder="1" applyAlignment="1">
      <alignment horizontal="right" vertical="top"/>
    </xf>
    <xf numFmtId="49" fontId="2" fillId="2" borderId="8" xfId="0" applyNumberFormat="1" applyFont="1" applyFill="1" applyBorder="1" applyAlignment="1">
      <alignment horizontal="right" vertical="top"/>
    </xf>
    <xf numFmtId="0" fontId="1" fillId="4" borderId="55" xfId="0" applyFont="1" applyFill="1" applyBorder="1" applyAlignment="1">
      <alignment horizontal="left" vertical="top" wrapText="1"/>
    </xf>
    <xf numFmtId="0" fontId="1" fillId="4" borderId="51" xfId="0" applyFont="1" applyFill="1" applyBorder="1" applyAlignment="1">
      <alignment horizontal="left" vertical="top" wrapText="1"/>
    </xf>
    <xf numFmtId="0" fontId="14" fillId="0" borderId="57" xfId="0" applyFont="1" applyFill="1" applyBorder="1" applyAlignment="1">
      <alignment horizontal="center" vertical="center" textRotation="90" wrapText="1"/>
    </xf>
    <xf numFmtId="0" fontId="18" fillId="0" borderId="50" xfId="0" applyFont="1" applyBorder="1" applyAlignment="1">
      <alignment horizontal="center" vertical="center" textRotation="90" wrapText="1"/>
    </xf>
    <xf numFmtId="49" fontId="14" fillId="4" borderId="14" xfId="0" applyNumberFormat="1" applyFont="1" applyFill="1" applyBorder="1" applyAlignment="1">
      <alignment horizontal="center" vertical="top"/>
    </xf>
    <xf numFmtId="49" fontId="14" fillId="4" borderId="49" xfId="0" applyNumberFormat="1" applyFont="1" applyFill="1" applyBorder="1" applyAlignment="1">
      <alignment horizontal="center" vertical="top"/>
    </xf>
    <xf numFmtId="0" fontId="1" fillId="4" borderId="80" xfId="0" applyFont="1" applyFill="1" applyBorder="1" applyAlignment="1">
      <alignment horizontal="left" vertical="top" wrapText="1"/>
    </xf>
    <xf numFmtId="0" fontId="0" fillId="4" borderId="81" xfId="0" applyFill="1" applyBorder="1" applyAlignment="1">
      <alignment horizontal="left" vertical="top" wrapText="1"/>
    </xf>
    <xf numFmtId="0" fontId="1" fillId="4" borderId="50" xfId="0" applyFont="1" applyFill="1" applyBorder="1" applyAlignment="1">
      <alignment horizontal="left" vertical="top" wrapText="1"/>
    </xf>
    <xf numFmtId="49" fontId="1" fillId="4" borderId="14" xfId="0" applyNumberFormat="1" applyFont="1" applyFill="1" applyBorder="1" applyAlignment="1">
      <alignment horizontal="center" vertical="top"/>
    </xf>
    <xf numFmtId="0" fontId="1" fillId="4" borderId="34" xfId="0" applyFont="1" applyFill="1" applyBorder="1" applyAlignment="1">
      <alignment horizontal="center" vertical="top" wrapText="1"/>
    </xf>
    <xf numFmtId="0" fontId="1" fillId="0" borderId="34" xfId="0" applyFont="1" applyBorder="1" applyAlignment="1">
      <alignment horizontal="center" vertical="top" wrapText="1"/>
    </xf>
    <xf numFmtId="0" fontId="1" fillId="3" borderId="13" xfId="0" applyFont="1" applyFill="1" applyBorder="1" applyAlignment="1">
      <alignment horizontal="left" vertical="top" wrapText="1"/>
    </xf>
    <xf numFmtId="0" fontId="0" fillId="0" borderId="13" xfId="0" applyBorder="1" applyAlignment="1">
      <alignment horizontal="left" vertical="top" wrapText="1"/>
    </xf>
    <xf numFmtId="49" fontId="1" fillId="4" borderId="5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1" fillId="4" borderId="9" xfId="0" applyFont="1" applyFill="1" applyBorder="1" applyAlignment="1">
      <alignment horizontal="left" vertical="top" wrapText="1"/>
    </xf>
    <xf numFmtId="49" fontId="1" fillId="4" borderId="49" xfId="0" applyNumberFormat="1" applyFont="1" applyFill="1" applyBorder="1" applyAlignment="1">
      <alignment horizontal="center" vertical="top"/>
    </xf>
    <xf numFmtId="0" fontId="2" fillId="5" borderId="39" xfId="0" applyFont="1" applyFill="1" applyBorder="1" applyAlignment="1">
      <alignment horizontal="right" vertical="top" wrapText="1"/>
    </xf>
    <xf numFmtId="0" fontId="2" fillId="5" borderId="40" xfId="0" applyFont="1" applyFill="1" applyBorder="1" applyAlignment="1">
      <alignment horizontal="right" vertical="top" wrapText="1"/>
    </xf>
    <xf numFmtId="0" fontId="2" fillId="5" borderId="36" xfId="0" applyFont="1" applyFill="1" applyBorder="1" applyAlignment="1">
      <alignment horizontal="right" vertical="top" wrapText="1"/>
    </xf>
    <xf numFmtId="0" fontId="1" fillId="3" borderId="42"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43" xfId="0" applyFont="1" applyFill="1" applyBorder="1" applyAlignment="1">
      <alignment horizontal="left" vertical="top" wrapText="1"/>
    </xf>
    <xf numFmtId="0" fontId="2" fillId="9" borderId="33" xfId="0" applyFont="1" applyFill="1" applyBorder="1" applyAlignment="1">
      <alignment horizontal="right" vertical="top" wrapText="1"/>
    </xf>
    <xf numFmtId="0" fontId="2" fillId="9" borderId="8" xfId="0" applyFont="1" applyFill="1" applyBorder="1" applyAlignment="1">
      <alignment horizontal="right" vertical="top" wrapText="1"/>
    </xf>
    <xf numFmtId="0" fontId="2" fillId="9" borderId="18" xfId="0" applyFont="1" applyFill="1" applyBorder="1" applyAlignment="1">
      <alignment horizontal="right" vertical="top" wrapText="1"/>
    </xf>
    <xf numFmtId="0" fontId="1" fillId="0" borderId="0" xfId="0" applyFont="1" applyAlignment="1">
      <alignment horizontal="right" wrapText="1"/>
    </xf>
    <xf numFmtId="0" fontId="4" fillId="0" borderId="0" xfId="0" applyFont="1" applyAlignment="1">
      <alignment horizontal="right"/>
    </xf>
    <xf numFmtId="0" fontId="1" fillId="0" borderId="8" xfId="0" applyFont="1" applyBorder="1" applyAlignment="1">
      <alignment horizontal="right" vertical="top"/>
    </xf>
    <xf numFmtId="0" fontId="4" fillId="0" borderId="8" xfId="0" applyFont="1" applyBorder="1" applyAlignment="1">
      <alignment horizontal="right" vertical="top"/>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2" fillId="0" borderId="6" xfId="0" applyFont="1" applyBorder="1" applyAlignment="1">
      <alignment horizontal="center" vertical="center"/>
    </xf>
    <xf numFmtId="49" fontId="1" fillId="0" borderId="23"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4" fillId="0" borderId="49" xfId="0" applyFont="1" applyFill="1" applyBorder="1" applyAlignment="1">
      <alignment horizontal="center" vertical="top" wrapText="1"/>
    </xf>
    <xf numFmtId="49" fontId="1" fillId="0" borderId="23" xfId="0" applyNumberFormat="1" applyFont="1" applyBorder="1" applyAlignment="1">
      <alignment horizontal="center" vertical="top"/>
    </xf>
    <xf numFmtId="0" fontId="1" fillId="8" borderId="25" xfId="0" applyFont="1" applyFill="1" applyBorder="1" applyAlignment="1">
      <alignment horizontal="center" vertical="top"/>
    </xf>
    <xf numFmtId="0" fontId="1" fillId="8" borderId="5" xfId="0" applyFont="1" applyFill="1" applyBorder="1" applyAlignment="1">
      <alignment horizontal="center" vertical="top"/>
    </xf>
    <xf numFmtId="0" fontId="4" fillId="0" borderId="50" xfId="0" applyFont="1" applyBorder="1" applyAlignment="1">
      <alignment horizontal="center" vertical="center" textRotation="90" wrapText="1"/>
    </xf>
    <xf numFmtId="0" fontId="1" fillId="4" borderId="22" xfId="0" applyFont="1" applyFill="1" applyBorder="1" applyAlignment="1">
      <alignment horizontal="left" vertical="top" wrapText="1"/>
    </xf>
    <xf numFmtId="0" fontId="0" fillId="4" borderId="72" xfId="0" applyFill="1" applyBorder="1" applyAlignment="1">
      <alignment horizontal="left" vertical="top" wrapText="1"/>
    </xf>
    <xf numFmtId="49" fontId="14" fillId="0" borderId="23" xfId="0" applyNumberFormat="1" applyFont="1" applyBorder="1" applyAlignment="1">
      <alignment horizontal="center" vertical="top"/>
    </xf>
    <xf numFmtId="49" fontId="14" fillId="0" borderId="49" xfId="0" applyNumberFormat="1" applyFont="1" applyBorder="1" applyAlignment="1">
      <alignment horizontal="center" vertical="top"/>
    </xf>
    <xf numFmtId="0" fontId="14" fillId="4" borderId="55" xfId="0" applyFont="1" applyFill="1" applyBorder="1" applyAlignment="1">
      <alignment vertical="top" wrapText="1"/>
    </xf>
    <xf numFmtId="0" fontId="14" fillId="4" borderId="51" xfId="0" applyFont="1" applyFill="1" applyBorder="1" applyAlignment="1">
      <alignment vertical="top" wrapText="1"/>
    </xf>
    <xf numFmtId="0" fontId="14" fillId="0" borderId="50" xfId="0" applyFont="1" applyFill="1" applyBorder="1" applyAlignment="1">
      <alignment horizontal="center" vertical="center" textRotation="90" wrapText="1"/>
    </xf>
    <xf numFmtId="0" fontId="1" fillId="5" borderId="25" xfId="0" applyFont="1" applyFill="1" applyBorder="1" applyAlignment="1">
      <alignment horizontal="center" vertical="top"/>
    </xf>
    <xf numFmtId="0" fontId="1" fillId="5" borderId="5" xfId="0" applyFont="1" applyFill="1" applyBorder="1" applyAlignment="1">
      <alignment horizontal="center" vertical="top"/>
    </xf>
    <xf numFmtId="3" fontId="1" fillId="0" borderId="26" xfId="0" applyNumberFormat="1" applyFont="1" applyFill="1" applyBorder="1" applyAlignment="1">
      <alignment horizontal="left" vertical="top" wrapText="1"/>
    </xf>
    <xf numFmtId="0" fontId="0" fillId="0" borderId="26" xfId="0" applyFill="1" applyBorder="1" applyAlignment="1">
      <alignment horizontal="left" vertical="top" wrapText="1"/>
    </xf>
    <xf numFmtId="0" fontId="14" fillId="4" borderId="57"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50" xfId="0" applyFont="1" applyFill="1" applyBorder="1" applyAlignment="1">
      <alignment horizontal="left" vertical="top" wrapText="1"/>
    </xf>
    <xf numFmtId="49" fontId="14" fillId="4" borderId="23" xfId="0" applyNumberFormat="1" applyFont="1" applyFill="1" applyBorder="1" applyAlignment="1">
      <alignment horizontal="center" vertical="top"/>
    </xf>
    <xf numFmtId="0" fontId="21" fillId="4" borderId="57" xfId="0" applyFont="1" applyFill="1" applyBorder="1" applyAlignment="1">
      <alignment horizontal="center" vertical="center" textRotation="90" wrapText="1"/>
    </xf>
    <xf numFmtId="0" fontId="21" fillId="4" borderId="50" xfId="0" applyFont="1" applyFill="1" applyBorder="1" applyAlignment="1">
      <alignment horizontal="center" vertical="center" textRotation="90" wrapText="1"/>
    </xf>
    <xf numFmtId="0" fontId="1" fillId="2" borderId="25" xfId="0" applyFont="1" applyFill="1" applyBorder="1" applyAlignment="1">
      <alignment horizontal="center" vertical="top" wrapText="1"/>
    </xf>
    <xf numFmtId="0" fontId="1" fillId="2" borderId="5" xfId="0" applyFont="1" applyFill="1" applyBorder="1" applyAlignment="1">
      <alignment horizontal="center" vertical="top"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2"/>
  <sheetViews>
    <sheetView tabSelected="1" view="pageBreakPreview" zoomScaleNormal="100" zoomScaleSheetLayoutView="100" workbookViewId="0">
      <selection activeCell="R12" sqref="R12"/>
    </sheetView>
  </sheetViews>
  <sheetFormatPr defaultRowHeight="12.75"/>
  <cols>
    <col min="1" max="4" width="2.7109375" style="3" customWidth="1"/>
    <col min="5" max="5" width="32.42578125" style="3" customWidth="1"/>
    <col min="6" max="6" width="2.7109375" style="10" customWidth="1"/>
    <col min="7" max="7" width="3.140625" style="4" customWidth="1"/>
    <col min="8" max="8" width="11" style="4" customWidth="1"/>
    <col min="9" max="9" width="7.7109375" style="5" customWidth="1"/>
    <col min="10" max="10" width="10" style="3" customWidth="1"/>
    <col min="11" max="11" width="30.7109375" style="3" customWidth="1"/>
    <col min="12" max="12" width="6" style="3" customWidth="1"/>
    <col min="13" max="16384" width="9.140625" style="2"/>
  </cols>
  <sheetData>
    <row r="1" spans="1:12" ht="19.5" customHeight="1">
      <c r="J1" s="380" t="s">
        <v>110</v>
      </c>
      <c r="K1" s="381"/>
      <c r="L1" s="381"/>
    </row>
    <row r="2" spans="1:12" ht="24.75" customHeight="1">
      <c r="J2" s="381"/>
      <c r="K2" s="381"/>
      <c r="L2" s="381"/>
    </row>
    <row r="3" spans="1:12" ht="15" customHeight="1">
      <c r="J3" s="382" t="s">
        <v>115</v>
      </c>
      <c r="K3" s="381"/>
      <c r="L3" s="379"/>
    </row>
    <row r="4" spans="1:12">
      <c r="K4" s="2"/>
      <c r="L4" s="2"/>
    </row>
    <row r="5" spans="1:12">
      <c r="K5" s="2"/>
      <c r="L5" s="2"/>
    </row>
    <row r="6" spans="1:12" s="3" customFormat="1" ht="15" customHeight="1">
      <c r="A6" s="338"/>
      <c r="B6" s="338"/>
      <c r="C6" s="338"/>
      <c r="D6" s="400" t="s">
        <v>111</v>
      </c>
      <c r="E6" s="401"/>
      <c r="F6" s="401"/>
      <c r="G6" s="401"/>
      <c r="H6" s="401"/>
      <c r="I6" s="401"/>
      <c r="J6" s="401"/>
      <c r="K6" s="401"/>
    </row>
    <row r="7" spans="1:12" ht="15.75" customHeight="1">
      <c r="A7" s="383" t="s">
        <v>29</v>
      </c>
      <c r="B7" s="383"/>
      <c r="C7" s="383"/>
      <c r="D7" s="383"/>
      <c r="E7" s="383"/>
      <c r="F7" s="383"/>
      <c r="G7" s="383"/>
      <c r="H7" s="383"/>
      <c r="I7" s="383"/>
      <c r="J7" s="383"/>
      <c r="K7" s="383"/>
      <c r="L7" s="339"/>
    </row>
    <row r="8" spans="1:12" ht="16.5" customHeight="1">
      <c r="A8" s="384" t="s">
        <v>18</v>
      </c>
      <c r="B8" s="384"/>
      <c r="C8" s="384"/>
      <c r="D8" s="384"/>
      <c r="E8" s="384"/>
      <c r="F8" s="384"/>
      <c r="G8" s="384"/>
      <c r="H8" s="384"/>
      <c r="I8" s="384"/>
      <c r="J8" s="384"/>
      <c r="K8" s="384"/>
      <c r="L8" s="340"/>
    </row>
    <row r="9" spans="1:12" ht="15" customHeight="1" thickBot="1">
      <c r="K9" s="343"/>
      <c r="L9" s="87"/>
    </row>
    <row r="10" spans="1:12" ht="21" customHeight="1">
      <c r="A10" s="385" t="s">
        <v>30</v>
      </c>
      <c r="B10" s="388" t="s">
        <v>0</v>
      </c>
      <c r="C10" s="388" t="s">
        <v>1</v>
      </c>
      <c r="D10" s="388" t="s">
        <v>31</v>
      </c>
      <c r="E10" s="391" t="s">
        <v>12</v>
      </c>
      <c r="F10" s="388" t="s">
        <v>2</v>
      </c>
      <c r="G10" s="404" t="s">
        <v>3</v>
      </c>
      <c r="H10" s="407" t="s">
        <v>32</v>
      </c>
      <c r="I10" s="410" t="s">
        <v>4</v>
      </c>
      <c r="J10" s="413" t="s">
        <v>112</v>
      </c>
      <c r="K10" s="394" t="s">
        <v>11</v>
      </c>
      <c r="L10" s="395"/>
    </row>
    <row r="11" spans="1:12" ht="32.25" customHeight="1">
      <c r="A11" s="386"/>
      <c r="B11" s="389"/>
      <c r="C11" s="389"/>
      <c r="D11" s="389"/>
      <c r="E11" s="392"/>
      <c r="F11" s="389"/>
      <c r="G11" s="405"/>
      <c r="H11" s="408"/>
      <c r="I11" s="411"/>
      <c r="J11" s="414"/>
      <c r="K11" s="396" t="s">
        <v>12</v>
      </c>
      <c r="L11" s="398" t="s">
        <v>44</v>
      </c>
    </row>
    <row r="12" spans="1:12" ht="60" customHeight="1" thickBot="1">
      <c r="A12" s="387"/>
      <c r="B12" s="390"/>
      <c r="C12" s="390"/>
      <c r="D12" s="390"/>
      <c r="E12" s="393"/>
      <c r="F12" s="390"/>
      <c r="G12" s="406"/>
      <c r="H12" s="409"/>
      <c r="I12" s="412"/>
      <c r="J12" s="415"/>
      <c r="K12" s="397"/>
      <c r="L12" s="399"/>
    </row>
    <row r="13" spans="1:12" s="9" customFormat="1" ht="15" customHeight="1">
      <c r="A13" s="402" t="s">
        <v>24</v>
      </c>
      <c r="B13" s="403"/>
      <c r="C13" s="403"/>
      <c r="D13" s="403"/>
      <c r="E13" s="403"/>
      <c r="F13" s="403"/>
      <c r="G13" s="403"/>
      <c r="H13" s="403"/>
      <c r="I13" s="403"/>
      <c r="J13" s="403"/>
      <c r="K13" s="403"/>
      <c r="L13" s="54"/>
    </row>
    <row r="14" spans="1:12" s="9" customFormat="1" ht="14.25" customHeight="1">
      <c r="A14" s="416" t="s">
        <v>37</v>
      </c>
      <c r="B14" s="417"/>
      <c r="C14" s="417"/>
      <c r="D14" s="417"/>
      <c r="E14" s="417"/>
      <c r="F14" s="417"/>
      <c r="G14" s="417"/>
      <c r="H14" s="417"/>
      <c r="I14" s="417"/>
      <c r="J14" s="417"/>
      <c r="K14" s="417"/>
      <c r="L14" s="36"/>
    </row>
    <row r="15" spans="1:12" ht="15.75" customHeight="1">
      <c r="A15" s="13" t="s">
        <v>5</v>
      </c>
      <c r="B15" s="418" t="s">
        <v>25</v>
      </c>
      <c r="C15" s="419"/>
      <c r="D15" s="419"/>
      <c r="E15" s="419"/>
      <c r="F15" s="419"/>
      <c r="G15" s="419"/>
      <c r="H15" s="419"/>
      <c r="I15" s="419"/>
      <c r="J15" s="419"/>
      <c r="K15" s="419"/>
      <c r="L15" s="37"/>
    </row>
    <row r="16" spans="1:12" ht="15" customHeight="1">
      <c r="A16" s="14" t="s">
        <v>5</v>
      </c>
      <c r="B16" s="12" t="s">
        <v>5</v>
      </c>
      <c r="C16" s="420" t="s">
        <v>26</v>
      </c>
      <c r="D16" s="421"/>
      <c r="E16" s="421"/>
      <c r="F16" s="421"/>
      <c r="G16" s="421"/>
      <c r="H16" s="421"/>
      <c r="I16" s="421"/>
      <c r="J16" s="421"/>
      <c r="K16" s="421"/>
      <c r="L16" s="38"/>
    </row>
    <row r="17" spans="1:12" ht="25.5" customHeight="1">
      <c r="A17" s="349" t="s">
        <v>5</v>
      </c>
      <c r="B17" s="346" t="s">
        <v>5</v>
      </c>
      <c r="C17" s="350" t="s">
        <v>5</v>
      </c>
      <c r="D17" s="351"/>
      <c r="E17" s="165" t="s">
        <v>60</v>
      </c>
      <c r="F17" s="321" t="s">
        <v>106</v>
      </c>
      <c r="G17" s="166" t="s">
        <v>28</v>
      </c>
      <c r="H17" s="163"/>
      <c r="I17" s="32"/>
      <c r="J17" s="25"/>
      <c r="K17" s="357"/>
      <c r="L17" s="364"/>
    </row>
    <row r="18" spans="1:12" ht="41.25" customHeight="1">
      <c r="A18" s="349"/>
      <c r="B18" s="346"/>
      <c r="C18" s="139"/>
      <c r="D18" s="65" t="s">
        <v>5</v>
      </c>
      <c r="E18" s="422" t="s">
        <v>83</v>
      </c>
      <c r="F18" s="425" t="s">
        <v>80</v>
      </c>
      <c r="G18" s="192"/>
      <c r="H18" s="428" t="s">
        <v>76</v>
      </c>
      <c r="I18" s="140" t="s">
        <v>22</v>
      </c>
      <c r="J18" s="107">
        <f>39.5-1.4</f>
        <v>38.1</v>
      </c>
      <c r="K18" s="224" t="s">
        <v>86</v>
      </c>
      <c r="L18" s="365">
        <v>22</v>
      </c>
    </row>
    <row r="19" spans="1:12" ht="51" customHeight="1">
      <c r="A19" s="349"/>
      <c r="B19" s="346"/>
      <c r="C19" s="139"/>
      <c r="D19" s="337"/>
      <c r="E19" s="423"/>
      <c r="F19" s="426"/>
      <c r="G19" s="344"/>
      <c r="H19" s="429"/>
      <c r="I19" s="31"/>
      <c r="J19" s="26"/>
      <c r="K19" s="358" t="s">
        <v>100</v>
      </c>
      <c r="L19" s="366">
        <v>5</v>
      </c>
    </row>
    <row r="20" spans="1:12" ht="42" customHeight="1">
      <c r="A20" s="349"/>
      <c r="B20" s="346"/>
      <c r="C20" s="139"/>
      <c r="D20" s="337"/>
      <c r="E20" s="423"/>
      <c r="F20" s="426"/>
      <c r="G20" s="344"/>
      <c r="H20" s="429"/>
      <c r="I20" s="31"/>
      <c r="J20" s="26"/>
      <c r="K20" s="358" t="s">
        <v>85</v>
      </c>
      <c r="L20" s="366">
        <v>10</v>
      </c>
    </row>
    <row r="21" spans="1:12" ht="43.5" customHeight="1">
      <c r="A21" s="349"/>
      <c r="B21" s="346"/>
      <c r="C21" s="139"/>
      <c r="D21" s="337"/>
      <c r="E21" s="423"/>
      <c r="F21" s="426"/>
      <c r="G21" s="344"/>
      <c r="H21" s="429"/>
      <c r="I21" s="31"/>
      <c r="J21" s="26"/>
      <c r="K21" s="358" t="s">
        <v>101</v>
      </c>
      <c r="L21" s="366">
        <v>10</v>
      </c>
    </row>
    <row r="22" spans="1:12" ht="53.25" customHeight="1">
      <c r="A22" s="349"/>
      <c r="B22" s="346"/>
      <c r="C22" s="139"/>
      <c r="D22" s="20"/>
      <c r="E22" s="424"/>
      <c r="F22" s="427"/>
      <c r="G22" s="344"/>
      <c r="H22" s="430"/>
      <c r="I22" s="32"/>
      <c r="J22" s="25"/>
      <c r="K22" s="363" t="s">
        <v>81</v>
      </c>
      <c r="L22" s="367">
        <v>3</v>
      </c>
    </row>
    <row r="23" spans="1:12" ht="15.75" customHeight="1">
      <c r="A23" s="442"/>
      <c r="B23" s="443"/>
      <c r="C23" s="434"/>
      <c r="D23" s="444" t="s">
        <v>7</v>
      </c>
      <c r="E23" s="445" t="s">
        <v>82</v>
      </c>
      <c r="F23" s="446" t="s">
        <v>105</v>
      </c>
      <c r="G23" s="431"/>
      <c r="H23" s="164"/>
      <c r="I23" s="104" t="s">
        <v>22</v>
      </c>
      <c r="J23" s="26">
        <f>96.2-4.7</f>
        <v>91.5</v>
      </c>
      <c r="K23" s="265" t="s">
        <v>88</v>
      </c>
      <c r="L23" s="368" t="s">
        <v>107</v>
      </c>
    </row>
    <row r="24" spans="1:12" ht="42" customHeight="1">
      <c r="A24" s="442"/>
      <c r="B24" s="443"/>
      <c r="C24" s="434"/>
      <c r="D24" s="444"/>
      <c r="E24" s="445"/>
      <c r="F24" s="446"/>
      <c r="G24" s="431"/>
      <c r="H24" s="164"/>
      <c r="I24" s="104"/>
      <c r="J24" s="26"/>
      <c r="K24" s="358" t="s">
        <v>84</v>
      </c>
      <c r="L24" s="285">
        <v>12</v>
      </c>
    </row>
    <row r="25" spans="1:12" ht="27.75" customHeight="1">
      <c r="A25" s="442"/>
      <c r="B25" s="443"/>
      <c r="C25" s="434"/>
      <c r="D25" s="444"/>
      <c r="E25" s="445"/>
      <c r="F25" s="446"/>
      <c r="G25" s="431"/>
      <c r="H25" s="164"/>
      <c r="I25" s="104"/>
      <c r="J25" s="26"/>
      <c r="K25" s="358" t="s">
        <v>94</v>
      </c>
      <c r="L25" s="285" t="s">
        <v>108</v>
      </c>
    </row>
    <row r="26" spans="1:12" ht="27" customHeight="1">
      <c r="A26" s="442"/>
      <c r="B26" s="443"/>
      <c r="C26" s="434"/>
      <c r="D26" s="444"/>
      <c r="E26" s="445"/>
      <c r="F26" s="446"/>
      <c r="G26" s="431"/>
      <c r="H26" s="164"/>
      <c r="I26" s="104"/>
      <c r="J26" s="26"/>
      <c r="K26" s="359" t="s">
        <v>87</v>
      </c>
      <c r="L26" s="286" t="s">
        <v>57</v>
      </c>
    </row>
    <row r="27" spans="1:12" ht="31.5" customHeight="1">
      <c r="A27" s="432"/>
      <c r="B27" s="433"/>
      <c r="C27" s="434"/>
      <c r="D27" s="435" t="s">
        <v>23</v>
      </c>
      <c r="E27" s="437" t="s">
        <v>90</v>
      </c>
      <c r="F27" s="439"/>
      <c r="G27" s="431"/>
      <c r="H27" s="456"/>
      <c r="I27" s="112" t="s">
        <v>22</v>
      </c>
      <c r="J27" s="107">
        <v>15</v>
      </c>
      <c r="K27" s="458" t="s">
        <v>109</v>
      </c>
      <c r="L27" s="369" t="s">
        <v>102</v>
      </c>
    </row>
    <row r="28" spans="1:12" ht="12.75" customHeight="1">
      <c r="A28" s="432"/>
      <c r="B28" s="433"/>
      <c r="C28" s="434"/>
      <c r="D28" s="436"/>
      <c r="E28" s="438"/>
      <c r="F28" s="440"/>
      <c r="G28" s="441"/>
      <c r="H28" s="457"/>
      <c r="I28" s="34"/>
      <c r="J28" s="25"/>
      <c r="K28" s="459"/>
      <c r="L28" s="370"/>
    </row>
    <row r="29" spans="1:12" s="19" customFormat="1" ht="16.5" customHeight="1" thickBot="1">
      <c r="A29" s="126"/>
      <c r="B29" s="127"/>
      <c r="C29" s="94"/>
      <c r="D29" s="98"/>
      <c r="E29" s="99"/>
      <c r="F29" s="100"/>
      <c r="G29" s="101"/>
      <c r="H29" s="96"/>
      <c r="I29" s="184" t="s">
        <v>6</v>
      </c>
      <c r="J29" s="264">
        <f>SUM(J17:J28)</f>
        <v>144.6</v>
      </c>
      <c r="K29" s="95"/>
      <c r="L29" s="371"/>
    </row>
    <row r="30" spans="1:12" ht="14.25" customHeight="1" thickBot="1">
      <c r="A30" s="16" t="s">
        <v>5</v>
      </c>
      <c r="B30" s="6" t="s">
        <v>5</v>
      </c>
      <c r="C30" s="447" t="s">
        <v>8</v>
      </c>
      <c r="D30" s="447"/>
      <c r="E30" s="447"/>
      <c r="F30" s="447"/>
      <c r="G30" s="447"/>
      <c r="H30" s="447"/>
      <c r="I30" s="448"/>
      <c r="J30" s="28">
        <f t="shared" ref="J30:J31" si="0">J29</f>
        <v>144.6</v>
      </c>
      <c r="K30" s="356"/>
      <c r="L30" s="41"/>
    </row>
    <row r="31" spans="1:12" ht="14.25" customHeight="1" thickBot="1">
      <c r="A31" s="16" t="s">
        <v>5</v>
      </c>
      <c r="B31" s="449" t="s">
        <v>9</v>
      </c>
      <c r="C31" s="450"/>
      <c r="D31" s="450"/>
      <c r="E31" s="450"/>
      <c r="F31" s="450"/>
      <c r="G31" s="450"/>
      <c r="H31" s="450"/>
      <c r="I31" s="451"/>
      <c r="J31" s="29">
        <f t="shared" si="0"/>
        <v>144.6</v>
      </c>
      <c r="K31" s="353"/>
      <c r="L31" s="40"/>
    </row>
    <row r="32" spans="1:12" ht="15.75" customHeight="1" thickBot="1">
      <c r="A32" s="17" t="s">
        <v>7</v>
      </c>
      <c r="B32" s="452" t="s">
        <v>52</v>
      </c>
      <c r="C32" s="453"/>
      <c r="D32" s="453"/>
      <c r="E32" s="453"/>
      <c r="F32" s="453"/>
      <c r="G32" s="453"/>
      <c r="H32" s="453"/>
      <c r="I32" s="453"/>
      <c r="J32" s="453"/>
      <c r="K32" s="453"/>
      <c r="L32" s="43"/>
    </row>
    <row r="33" spans="1:12" ht="15.75" customHeight="1" thickBot="1">
      <c r="A33" s="15" t="s">
        <v>7</v>
      </c>
      <c r="B33" s="6" t="s">
        <v>5</v>
      </c>
      <c r="C33" s="454" t="s">
        <v>27</v>
      </c>
      <c r="D33" s="455"/>
      <c r="E33" s="455"/>
      <c r="F33" s="455"/>
      <c r="G33" s="455"/>
      <c r="H33" s="455"/>
      <c r="I33" s="455"/>
      <c r="J33" s="455"/>
      <c r="K33" s="455"/>
      <c r="L33" s="39"/>
    </row>
    <row r="34" spans="1:12" ht="19.5" customHeight="1">
      <c r="A34" s="460" t="s">
        <v>7</v>
      </c>
      <c r="B34" s="461" t="s">
        <v>5</v>
      </c>
      <c r="C34" s="462" t="s">
        <v>5</v>
      </c>
      <c r="D34" s="74"/>
      <c r="E34" s="75" t="s">
        <v>48</v>
      </c>
      <c r="F34" s="464" t="s">
        <v>104</v>
      </c>
      <c r="G34" s="465" t="s">
        <v>28</v>
      </c>
      <c r="H34" s="504" t="s">
        <v>76</v>
      </c>
      <c r="I34" s="76"/>
      <c r="J34" s="77"/>
      <c r="K34" s="235"/>
      <c r="L34" s="372"/>
    </row>
    <row r="35" spans="1:12" ht="28.5" customHeight="1">
      <c r="A35" s="432"/>
      <c r="B35" s="443"/>
      <c r="C35" s="463"/>
      <c r="D35" s="90" t="s">
        <v>5</v>
      </c>
      <c r="E35" s="82" t="s">
        <v>36</v>
      </c>
      <c r="F35" s="440"/>
      <c r="G35" s="466"/>
      <c r="H35" s="505"/>
      <c r="I35" s="24" t="s">
        <v>22</v>
      </c>
      <c r="J35" s="25">
        <v>74.8</v>
      </c>
      <c r="K35" s="236" t="s">
        <v>64</v>
      </c>
      <c r="L35" s="292">
        <v>1</v>
      </c>
    </row>
    <row r="36" spans="1:12" ht="25.5" customHeight="1">
      <c r="A36" s="345"/>
      <c r="B36" s="346"/>
      <c r="C36" s="111"/>
      <c r="D36" s="65" t="s">
        <v>7</v>
      </c>
      <c r="E36" s="506" t="s">
        <v>91</v>
      </c>
      <c r="F36" s="439" t="s">
        <v>40</v>
      </c>
      <c r="G36" s="499"/>
      <c r="H36" s="505"/>
      <c r="I36" s="112" t="s">
        <v>22</v>
      </c>
      <c r="J36" s="107">
        <f>135.8-20-31.1</f>
        <v>84.7</v>
      </c>
      <c r="K36" s="496" t="s">
        <v>93</v>
      </c>
      <c r="L36" s="373">
        <v>120</v>
      </c>
    </row>
    <row r="37" spans="1:12" ht="37.5" customHeight="1">
      <c r="A37" s="345"/>
      <c r="B37" s="346"/>
      <c r="C37" s="111"/>
      <c r="D37" s="337"/>
      <c r="E37" s="506"/>
      <c r="F37" s="446"/>
      <c r="G37" s="499"/>
      <c r="H37" s="352"/>
      <c r="I37" s="33" t="s">
        <v>61</v>
      </c>
      <c r="J37" s="26">
        <v>39.9</v>
      </c>
      <c r="K37" s="497"/>
      <c r="L37" s="374"/>
    </row>
    <row r="38" spans="1:12" ht="28.5" customHeight="1">
      <c r="A38" s="345"/>
      <c r="B38" s="346"/>
      <c r="C38" s="111"/>
      <c r="D38" s="337"/>
      <c r="E38" s="506"/>
      <c r="F38" s="446"/>
      <c r="G38" s="499"/>
      <c r="H38" s="239"/>
      <c r="I38" s="33"/>
      <c r="J38" s="26"/>
      <c r="K38" s="362" t="s">
        <v>92</v>
      </c>
      <c r="L38" s="375">
        <v>1</v>
      </c>
    </row>
    <row r="39" spans="1:12" ht="41.25" customHeight="1">
      <c r="A39" s="345"/>
      <c r="B39" s="346"/>
      <c r="C39" s="111"/>
      <c r="D39" s="20"/>
      <c r="E39" s="506"/>
      <c r="F39" s="440"/>
      <c r="G39" s="507"/>
      <c r="H39" s="167"/>
      <c r="I39" s="34"/>
      <c r="J39" s="25"/>
      <c r="K39" s="223" t="s">
        <v>98</v>
      </c>
      <c r="L39" s="292">
        <v>12</v>
      </c>
    </row>
    <row r="40" spans="1:12" s="19" customFormat="1" ht="16.5" customHeight="1" thickBot="1">
      <c r="A40" s="126"/>
      <c r="B40" s="127"/>
      <c r="C40" s="94"/>
      <c r="D40" s="98"/>
      <c r="E40" s="99"/>
      <c r="F40" s="100"/>
      <c r="G40" s="101"/>
      <c r="H40" s="96"/>
      <c r="I40" s="84" t="s">
        <v>6</v>
      </c>
      <c r="J40" s="57">
        <f>SUM(J35:J39)</f>
        <v>199.4</v>
      </c>
      <c r="K40" s="102"/>
      <c r="L40" s="371"/>
    </row>
    <row r="41" spans="1:12" ht="15" customHeight="1">
      <c r="A41" s="345" t="s">
        <v>7</v>
      </c>
      <c r="B41" s="346" t="s">
        <v>5</v>
      </c>
      <c r="C41" s="111" t="s">
        <v>7</v>
      </c>
      <c r="D41" s="65"/>
      <c r="E41" s="342" t="s">
        <v>59</v>
      </c>
      <c r="F41" s="330" t="s">
        <v>106</v>
      </c>
      <c r="G41" s="347" t="s">
        <v>28</v>
      </c>
      <c r="H41" s="239"/>
      <c r="I41" s="322"/>
      <c r="J41" s="324"/>
      <c r="K41" s="132"/>
      <c r="L41" s="157"/>
    </row>
    <row r="42" spans="1:12" ht="9" customHeight="1">
      <c r="A42" s="345"/>
      <c r="B42" s="346"/>
      <c r="C42" s="111"/>
      <c r="D42" s="337"/>
      <c r="E42" s="327"/>
      <c r="F42" s="331"/>
      <c r="G42" s="328"/>
      <c r="H42" s="239"/>
      <c r="I42" s="131"/>
      <c r="J42" s="86"/>
      <c r="K42" s="335"/>
      <c r="L42" s="292"/>
    </row>
    <row r="43" spans="1:12" ht="23.25" customHeight="1">
      <c r="A43" s="345"/>
      <c r="B43" s="346"/>
      <c r="C43" s="93"/>
      <c r="D43" s="65" t="s">
        <v>5</v>
      </c>
      <c r="E43" s="422" t="s">
        <v>103</v>
      </c>
      <c r="F43" s="332" t="s">
        <v>106</v>
      </c>
      <c r="G43" s="499"/>
      <c r="H43" s="500" t="s">
        <v>76</v>
      </c>
      <c r="I43" s="105" t="s">
        <v>22</v>
      </c>
      <c r="J43" s="107">
        <v>25</v>
      </c>
      <c r="K43" s="502" t="s">
        <v>95</v>
      </c>
      <c r="L43" s="142">
        <v>1</v>
      </c>
    </row>
    <row r="44" spans="1:12" ht="15.75" customHeight="1">
      <c r="A44" s="345"/>
      <c r="B44" s="346"/>
      <c r="C44" s="93"/>
      <c r="D44" s="337"/>
      <c r="E44" s="423"/>
      <c r="F44" s="333"/>
      <c r="G44" s="499"/>
      <c r="H44" s="500"/>
      <c r="I44" s="23"/>
      <c r="J44" s="26"/>
      <c r="K44" s="503"/>
      <c r="L44" s="142"/>
    </row>
    <row r="45" spans="1:12" ht="14.25" customHeight="1">
      <c r="A45" s="345"/>
      <c r="B45" s="346"/>
      <c r="C45" s="93"/>
      <c r="D45" s="20"/>
      <c r="E45" s="498"/>
      <c r="F45" s="333"/>
      <c r="G45" s="499"/>
      <c r="H45" s="501"/>
      <c r="I45" s="145"/>
      <c r="J45" s="25"/>
      <c r="K45" s="125"/>
      <c r="L45" s="376"/>
    </row>
    <row r="46" spans="1:12" ht="41.25" customHeight="1">
      <c r="A46" s="345"/>
      <c r="B46" s="346"/>
      <c r="C46" s="93"/>
      <c r="D46" s="337" t="s">
        <v>7</v>
      </c>
      <c r="E46" s="348" t="s">
        <v>49</v>
      </c>
      <c r="F46" s="334" t="s">
        <v>106</v>
      </c>
      <c r="G46" s="499"/>
      <c r="H46" s="501"/>
      <c r="I46" s="23" t="s">
        <v>22</v>
      </c>
      <c r="J46" s="26">
        <v>134</v>
      </c>
      <c r="K46" s="296" t="s">
        <v>66</v>
      </c>
      <c r="L46" s="119">
        <v>7</v>
      </c>
    </row>
    <row r="47" spans="1:12" ht="28.5" customHeight="1">
      <c r="A47" s="345"/>
      <c r="B47" s="346"/>
      <c r="C47" s="93"/>
      <c r="D47" s="337"/>
      <c r="E47" s="348"/>
      <c r="F47" s="329"/>
      <c r="G47" s="499"/>
      <c r="H47" s="168"/>
      <c r="I47" s="23"/>
      <c r="J47" s="26"/>
      <c r="K47" s="68" t="s">
        <v>51</v>
      </c>
      <c r="L47" s="122" t="s">
        <v>56</v>
      </c>
    </row>
    <row r="48" spans="1:12" ht="29.25" customHeight="1">
      <c r="A48" s="345"/>
      <c r="B48" s="346"/>
      <c r="C48" s="93"/>
      <c r="D48" s="20"/>
      <c r="E48" s="348"/>
      <c r="F48" s="329"/>
      <c r="G48" s="499"/>
      <c r="H48" s="168"/>
      <c r="I48" s="145"/>
      <c r="J48" s="25"/>
      <c r="K48" s="137" t="s">
        <v>46</v>
      </c>
      <c r="L48" s="144">
        <v>3</v>
      </c>
    </row>
    <row r="49" spans="1:24" ht="19.5" customHeight="1">
      <c r="A49" s="345"/>
      <c r="B49" s="346"/>
      <c r="C49" s="93"/>
      <c r="D49" s="65" t="s">
        <v>23</v>
      </c>
      <c r="E49" s="490" t="s">
        <v>65</v>
      </c>
      <c r="F49" s="492"/>
      <c r="G49" s="494"/>
      <c r="H49" s="169"/>
      <c r="I49" s="105" t="s">
        <v>61</v>
      </c>
      <c r="J49" s="107">
        <v>8.1999999999999993</v>
      </c>
      <c r="K49" s="355" t="s">
        <v>58</v>
      </c>
      <c r="L49" s="377">
        <v>1</v>
      </c>
    </row>
    <row r="50" spans="1:24" ht="20.25" customHeight="1">
      <c r="A50" s="345"/>
      <c r="B50" s="346"/>
      <c r="C50" s="93"/>
      <c r="D50" s="20"/>
      <c r="E50" s="491"/>
      <c r="F50" s="493"/>
      <c r="G50" s="495"/>
      <c r="H50" s="170"/>
      <c r="I50" s="22"/>
      <c r="J50" s="27"/>
      <c r="K50" s="249"/>
      <c r="L50" s="378"/>
    </row>
    <row r="51" spans="1:24" s="19" customFormat="1" ht="16.5" customHeight="1" thickBot="1">
      <c r="A51" s="126"/>
      <c r="B51" s="127"/>
      <c r="C51" s="94"/>
      <c r="D51" s="98"/>
      <c r="E51" s="99"/>
      <c r="F51" s="100"/>
      <c r="G51" s="101"/>
      <c r="H51" s="96"/>
      <c r="I51" s="84" t="s">
        <v>6</v>
      </c>
      <c r="J51" s="57">
        <f>SUM(J43:J50)</f>
        <v>167.2</v>
      </c>
      <c r="K51" s="95"/>
      <c r="L51" s="371"/>
    </row>
    <row r="52" spans="1:24" ht="14.25" customHeight="1" thickBot="1">
      <c r="A52" s="128" t="s">
        <v>7</v>
      </c>
      <c r="B52" s="129" t="s">
        <v>5</v>
      </c>
      <c r="C52" s="488" t="s">
        <v>8</v>
      </c>
      <c r="D52" s="489"/>
      <c r="E52" s="489"/>
      <c r="F52" s="489"/>
      <c r="G52" s="489"/>
      <c r="H52" s="489"/>
      <c r="I52" s="489"/>
      <c r="J52" s="28">
        <f>J51+J40</f>
        <v>366.6</v>
      </c>
      <c r="K52" s="67"/>
      <c r="L52" s="91"/>
    </row>
    <row r="53" spans="1:24" ht="14.25" customHeight="1" thickBot="1">
      <c r="A53" s="15" t="s">
        <v>7</v>
      </c>
      <c r="B53" s="449" t="s">
        <v>9</v>
      </c>
      <c r="C53" s="450"/>
      <c r="D53" s="450"/>
      <c r="E53" s="450"/>
      <c r="F53" s="450"/>
      <c r="G53" s="450"/>
      <c r="H53" s="450"/>
      <c r="I53" s="450"/>
      <c r="J53" s="29">
        <f t="shared" ref="J53" si="1">J52</f>
        <v>366.6</v>
      </c>
      <c r="K53" s="353"/>
      <c r="L53" s="40"/>
    </row>
    <row r="54" spans="1:24" ht="14.25" customHeight="1" thickBot="1">
      <c r="A54" s="11" t="s">
        <v>5</v>
      </c>
      <c r="B54" s="479" t="s">
        <v>17</v>
      </c>
      <c r="C54" s="480"/>
      <c r="D54" s="480"/>
      <c r="E54" s="480"/>
      <c r="F54" s="480"/>
      <c r="G54" s="480"/>
      <c r="H54" s="480"/>
      <c r="I54" s="480"/>
      <c r="J54" s="30">
        <f>J53+J31</f>
        <v>511.2</v>
      </c>
      <c r="K54" s="354"/>
      <c r="L54" s="42"/>
    </row>
    <row r="55" spans="1:24" s="8" customFormat="1" ht="18" customHeight="1">
      <c r="A55" s="482" t="s">
        <v>113</v>
      </c>
      <c r="B55" s="483"/>
      <c r="C55" s="483"/>
      <c r="D55" s="483"/>
      <c r="E55" s="483"/>
      <c r="F55" s="483"/>
      <c r="G55" s="483"/>
      <c r="H55" s="483"/>
      <c r="I55" s="483"/>
      <c r="J55" s="483"/>
      <c r="K55" s="483"/>
      <c r="L55" s="162"/>
    </row>
    <row r="56" spans="1:24" s="7" customFormat="1" ht="17.25" customHeight="1">
      <c r="A56" s="481"/>
      <c r="B56" s="481"/>
      <c r="C56" s="481"/>
      <c r="D56" s="481"/>
      <c r="E56" s="481"/>
      <c r="F56" s="481"/>
      <c r="G56" s="481"/>
      <c r="H56" s="481"/>
      <c r="I56" s="481"/>
      <c r="J56" s="481"/>
      <c r="K56" s="481"/>
      <c r="L56" s="341"/>
    </row>
    <row r="57" spans="1:24" s="8" customFormat="1" ht="14.25" customHeight="1" thickBot="1">
      <c r="A57" s="484" t="s">
        <v>13</v>
      </c>
      <c r="B57" s="484"/>
      <c r="C57" s="484"/>
      <c r="D57" s="484"/>
      <c r="E57" s="484"/>
      <c r="F57" s="484"/>
      <c r="G57" s="484"/>
      <c r="H57" s="484"/>
      <c r="I57" s="484"/>
      <c r="J57" s="83"/>
      <c r="K57" s="1"/>
      <c r="L57" s="1"/>
      <c r="M57" s="7"/>
      <c r="N57" s="7"/>
      <c r="O57" s="7"/>
      <c r="P57" s="7"/>
      <c r="Q57" s="7"/>
      <c r="R57" s="7"/>
      <c r="S57" s="7"/>
      <c r="T57" s="7"/>
      <c r="U57" s="7"/>
      <c r="V57" s="7"/>
      <c r="W57" s="7"/>
      <c r="X57" s="7"/>
    </row>
    <row r="58" spans="1:24" ht="63" customHeight="1" thickBot="1">
      <c r="A58" s="485" t="s">
        <v>10</v>
      </c>
      <c r="B58" s="486"/>
      <c r="C58" s="486"/>
      <c r="D58" s="486"/>
      <c r="E58" s="486"/>
      <c r="F58" s="486"/>
      <c r="G58" s="486"/>
      <c r="H58" s="486"/>
      <c r="I58" s="487"/>
      <c r="J58" s="360" t="s">
        <v>74</v>
      </c>
      <c r="K58" s="35"/>
    </row>
    <row r="59" spans="1:24" ht="16.5" customHeight="1">
      <c r="A59" s="467" t="s">
        <v>14</v>
      </c>
      <c r="B59" s="468"/>
      <c r="C59" s="468"/>
      <c r="D59" s="468"/>
      <c r="E59" s="468"/>
      <c r="F59" s="468"/>
      <c r="G59" s="468"/>
      <c r="H59" s="468"/>
      <c r="I59" s="469"/>
      <c r="J59" s="70">
        <f>SUM(J60:J62)</f>
        <v>511.2</v>
      </c>
    </row>
    <row r="60" spans="1:24" ht="14.25" customHeight="1">
      <c r="A60" s="470" t="s">
        <v>19</v>
      </c>
      <c r="B60" s="471"/>
      <c r="C60" s="471"/>
      <c r="D60" s="471"/>
      <c r="E60" s="471"/>
      <c r="F60" s="471"/>
      <c r="G60" s="471"/>
      <c r="H60" s="471"/>
      <c r="I60" s="472"/>
      <c r="J60" s="361">
        <f>SUMIF(I14:I54,"SB",J14:J54)</f>
        <v>463.1</v>
      </c>
    </row>
    <row r="61" spans="1:24" ht="14.25" customHeight="1">
      <c r="A61" s="473" t="s">
        <v>20</v>
      </c>
      <c r="B61" s="474"/>
      <c r="C61" s="474"/>
      <c r="D61" s="474"/>
      <c r="E61" s="474"/>
      <c r="F61" s="474"/>
      <c r="G61" s="474"/>
      <c r="H61" s="474"/>
      <c r="I61" s="475"/>
      <c r="J61" s="71">
        <f>SUMIF(I29:I54,"SB(P)",J29:J54)</f>
        <v>0</v>
      </c>
      <c r="K61" s="35"/>
    </row>
    <row r="62" spans="1:24" ht="14.25" customHeight="1">
      <c r="A62" s="476" t="s">
        <v>61</v>
      </c>
      <c r="B62" s="477"/>
      <c r="C62" s="477"/>
      <c r="D62" s="477"/>
      <c r="E62" s="477"/>
      <c r="F62" s="477"/>
      <c r="G62" s="477"/>
      <c r="H62" s="477"/>
      <c r="I62" s="478"/>
      <c r="J62" s="134">
        <f>SUMIF(I14:I54,"SB(L)",J14:J54)</f>
        <v>48.1</v>
      </c>
      <c r="K62" s="35"/>
    </row>
    <row r="63" spans="1:24" ht="14.25" customHeight="1">
      <c r="A63" s="508" t="s">
        <v>15</v>
      </c>
      <c r="B63" s="509"/>
      <c r="C63" s="509"/>
      <c r="D63" s="509"/>
      <c r="E63" s="509"/>
      <c r="F63" s="509"/>
      <c r="G63" s="509"/>
      <c r="H63" s="509"/>
      <c r="I63" s="510"/>
      <c r="J63" s="72">
        <f>SUM(J64:J66)</f>
        <v>0</v>
      </c>
    </row>
    <row r="64" spans="1:24" ht="14.25" customHeight="1">
      <c r="A64" s="511" t="s">
        <v>21</v>
      </c>
      <c r="B64" s="512"/>
      <c r="C64" s="512"/>
      <c r="D64" s="512"/>
      <c r="E64" s="512"/>
      <c r="F64" s="512"/>
      <c r="G64" s="512"/>
      <c r="H64" s="512"/>
      <c r="I64" s="513"/>
      <c r="J64" s="71">
        <f>SUMIF(I29:I54,"ES",J29:J54)</f>
        <v>0</v>
      </c>
    </row>
    <row r="65" spans="1:30" ht="14.25" customHeight="1">
      <c r="A65" s="511" t="s">
        <v>35</v>
      </c>
      <c r="B65" s="512"/>
      <c r="C65" s="512"/>
      <c r="D65" s="512"/>
      <c r="E65" s="512"/>
      <c r="F65" s="512"/>
      <c r="G65" s="512"/>
      <c r="H65" s="512"/>
      <c r="I65" s="513"/>
      <c r="J65" s="71">
        <f>SUMIF(I29:I54,"KVJUD",J29:J54)</f>
        <v>0</v>
      </c>
    </row>
    <row r="66" spans="1:30" ht="14.25" customHeight="1">
      <c r="A66" s="511" t="s">
        <v>34</v>
      </c>
      <c r="B66" s="512"/>
      <c r="C66" s="512"/>
      <c r="D66" s="512"/>
      <c r="E66" s="512"/>
      <c r="F66" s="512"/>
      <c r="G66" s="512"/>
      <c r="H66" s="512"/>
      <c r="I66" s="513"/>
      <c r="J66" s="71">
        <f>SUMIF(I29:I54,"KT",J29:J54)</f>
        <v>0</v>
      </c>
    </row>
    <row r="67" spans="1:30" ht="17.25" customHeight="1" thickBot="1">
      <c r="A67" s="514" t="s">
        <v>16</v>
      </c>
      <c r="B67" s="515"/>
      <c r="C67" s="515"/>
      <c r="D67" s="515"/>
      <c r="E67" s="515"/>
      <c r="F67" s="515"/>
      <c r="G67" s="515"/>
      <c r="H67" s="515"/>
      <c r="I67" s="516"/>
      <c r="J67" s="73">
        <f>SUM(J59,J63)</f>
        <v>511.2</v>
      </c>
    </row>
    <row r="68" spans="1:30">
      <c r="J68" s="18"/>
    </row>
    <row r="69" spans="1:30">
      <c r="H69" s="4" t="s">
        <v>114</v>
      </c>
    </row>
    <row r="71" spans="1:30">
      <c r="A71" s="2"/>
      <c r="B71" s="2"/>
      <c r="C71" s="2"/>
      <c r="D71" s="2"/>
      <c r="E71" s="2"/>
      <c r="F71" s="2"/>
      <c r="G71" s="2"/>
      <c r="H71" s="2"/>
      <c r="I71" s="2"/>
      <c r="K71" s="2"/>
      <c r="L71" s="2"/>
    </row>
    <row r="72" spans="1:30" s="3" customFormat="1">
      <c r="F72" s="10"/>
      <c r="G72" s="4"/>
      <c r="H72" s="4"/>
      <c r="I72" s="5"/>
      <c r="J72" s="35"/>
      <c r="M72" s="2"/>
      <c r="N72" s="2"/>
      <c r="O72" s="2"/>
      <c r="P72" s="2"/>
      <c r="Q72" s="2"/>
      <c r="R72" s="2"/>
      <c r="S72" s="2"/>
      <c r="T72" s="2"/>
      <c r="U72" s="2"/>
      <c r="V72" s="2"/>
      <c r="W72" s="2"/>
      <c r="X72" s="2"/>
      <c r="Y72" s="2"/>
      <c r="Z72" s="2"/>
      <c r="AA72" s="2"/>
      <c r="AB72" s="2"/>
      <c r="AC72" s="2"/>
      <c r="AD72" s="2"/>
    </row>
  </sheetData>
  <mergeCells count="79">
    <mergeCell ref="A63:I63"/>
    <mergeCell ref="A64:I64"/>
    <mergeCell ref="A65:I65"/>
    <mergeCell ref="A66:I66"/>
    <mergeCell ref="A67:I67"/>
    <mergeCell ref="C52:I52"/>
    <mergeCell ref="E49:E50"/>
    <mergeCell ref="F49:F50"/>
    <mergeCell ref="G49:G50"/>
    <mergeCell ref="K36:K37"/>
    <mergeCell ref="E43:E45"/>
    <mergeCell ref="G43:G45"/>
    <mergeCell ref="H43:H46"/>
    <mergeCell ref="K43:K44"/>
    <mergeCell ref="G46:G48"/>
    <mergeCell ref="H34:H36"/>
    <mergeCell ref="E36:E39"/>
    <mergeCell ref="F36:F39"/>
    <mergeCell ref="G36:G39"/>
    <mergeCell ref="A59:I59"/>
    <mergeCell ref="A60:I60"/>
    <mergeCell ref="A61:I61"/>
    <mergeCell ref="A62:I62"/>
    <mergeCell ref="B53:I53"/>
    <mergeCell ref="B54:I54"/>
    <mergeCell ref="A56:K56"/>
    <mergeCell ref="A55:K55"/>
    <mergeCell ref="A57:I57"/>
    <mergeCell ref="A58:I58"/>
    <mergeCell ref="A34:A35"/>
    <mergeCell ref="B34:B35"/>
    <mergeCell ref="C34:C35"/>
    <mergeCell ref="F34:F35"/>
    <mergeCell ref="G34:G35"/>
    <mergeCell ref="C30:I30"/>
    <mergeCell ref="B31:I31"/>
    <mergeCell ref="B32:K32"/>
    <mergeCell ref="C33:K33"/>
    <mergeCell ref="H27:H28"/>
    <mergeCell ref="K27:K28"/>
    <mergeCell ref="G23:G26"/>
    <mergeCell ref="A27:A28"/>
    <mergeCell ref="B27:B28"/>
    <mergeCell ref="C27:C28"/>
    <mergeCell ref="D27:D28"/>
    <mergeCell ref="E27:E28"/>
    <mergeCell ref="F27:F28"/>
    <mergeCell ref="G27:G28"/>
    <mergeCell ref="A23:A26"/>
    <mergeCell ref="B23:B26"/>
    <mergeCell ref="C23:C26"/>
    <mergeCell ref="D23:D26"/>
    <mergeCell ref="E23:E26"/>
    <mergeCell ref="F23:F26"/>
    <mergeCell ref="A14:K14"/>
    <mergeCell ref="B15:K15"/>
    <mergeCell ref="C16:K16"/>
    <mergeCell ref="E18:E22"/>
    <mergeCell ref="F18:F22"/>
    <mergeCell ref="H18:H22"/>
    <mergeCell ref="A13:K13"/>
    <mergeCell ref="F10:F12"/>
    <mergeCell ref="G10:G12"/>
    <mergeCell ref="H10:H12"/>
    <mergeCell ref="I10:I12"/>
    <mergeCell ref="J10:J12"/>
    <mergeCell ref="J1:L2"/>
    <mergeCell ref="J3:K3"/>
    <mergeCell ref="A7:K7"/>
    <mergeCell ref="A8:K8"/>
    <mergeCell ref="A10:A12"/>
    <mergeCell ref="B10:B12"/>
    <mergeCell ref="C10:C12"/>
    <mergeCell ref="D10:D12"/>
    <mergeCell ref="E10:E12"/>
    <mergeCell ref="K10:L10"/>
    <mergeCell ref="K11:K12"/>
    <mergeCell ref="L11:L12"/>
    <mergeCell ref="D6:K6"/>
  </mergeCells>
  <printOptions horizontalCentered="1"/>
  <pageMargins left="0.59055118110236227" right="0.39370078740157483" top="0.39370078740157483" bottom="0.19685039370078741" header="0" footer="0"/>
  <pageSetup paperSize="9"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1"/>
  <sheetViews>
    <sheetView zoomScaleNormal="100" zoomScaleSheetLayoutView="100" workbookViewId="0">
      <selection activeCell="Z13" sqref="Z13"/>
    </sheetView>
  </sheetViews>
  <sheetFormatPr defaultRowHeight="12.75"/>
  <cols>
    <col min="1" max="4" width="2.7109375" style="3" customWidth="1"/>
    <col min="5" max="5" width="32.42578125" style="3" customWidth="1"/>
    <col min="6" max="6" width="2.7109375" style="10" customWidth="1"/>
    <col min="7" max="7" width="3.140625" style="4" customWidth="1"/>
    <col min="8" max="8" width="11" style="4" customWidth="1"/>
    <col min="9" max="9" width="7.7109375" style="5" customWidth="1"/>
    <col min="10" max="13" width="8.42578125" style="3" customWidth="1"/>
    <col min="14" max="14" width="30.7109375" style="3" customWidth="1"/>
    <col min="15" max="18" width="4.28515625" style="3" customWidth="1"/>
    <col min="19" max="16384" width="9.140625" style="2"/>
  </cols>
  <sheetData>
    <row r="1" spans="1:18" s="59" customFormat="1" ht="14.25" customHeight="1">
      <c r="N1" s="517" t="s">
        <v>45</v>
      </c>
      <c r="O1" s="518"/>
      <c r="P1" s="518"/>
      <c r="Q1" s="518"/>
      <c r="R1" s="518"/>
    </row>
    <row r="2" spans="1:18" s="3" customFormat="1" ht="15" customHeight="1">
      <c r="A2" s="171"/>
      <c r="B2" s="171"/>
      <c r="C2" s="171"/>
      <c r="D2" s="171"/>
      <c r="E2" s="400" t="s">
        <v>70</v>
      </c>
      <c r="F2" s="400"/>
      <c r="G2" s="400"/>
      <c r="H2" s="400"/>
      <c r="I2" s="400"/>
      <c r="J2" s="400"/>
      <c r="K2" s="400"/>
      <c r="L2" s="400"/>
      <c r="M2" s="400"/>
      <c r="N2" s="400"/>
      <c r="O2" s="171"/>
      <c r="P2" s="171"/>
      <c r="Q2" s="171"/>
      <c r="R2" s="171"/>
    </row>
    <row r="3" spans="1:18" ht="15.75" customHeight="1">
      <c r="A3" s="383" t="s">
        <v>29</v>
      </c>
      <c r="B3" s="383"/>
      <c r="C3" s="383"/>
      <c r="D3" s="383"/>
      <c r="E3" s="383"/>
      <c r="F3" s="383"/>
      <c r="G3" s="383"/>
      <c r="H3" s="383"/>
      <c r="I3" s="383"/>
      <c r="J3" s="383"/>
      <c r="K3" s="383"/>
      <c r="L3" s="383"/>
      <c r="M3" s="383"/>
      <c r="N3" s="383"/>
      <c r="O3" s="383"/>
      <c r="P3" s="172"/>
      <c r="Q3" s="172"/>
      <c r="R3" s="172"/>
    </row>
    <row r="4" spans="1:18" ht="16.5" customHeight="1">
      <c r="A4" s="384" t="s">
        <v>18</v>
      </c>
      <c r="B4" s="384"/>
      <c r="C4" s="384"/>
      <c r="D4" s="384"/>
      <c r="E4" s="384"/>
      <c r="F4" s="384"/>
      <c r="G4" s="384"/>
      <c r="H4" s="384"/>
      <c r="I4" s="384"/>
      <c r="J4" s="384"/>
      <c r="K4" s="384"/>
      <c r="L4" s="384"/>
      <c r="M4" s="384"/>
      <c r="N4" s="384"/>
      <c r="O4" s="384"/>
      <c r="P4" s="173"/>
      <c r="Q4" s="173"/>
      <c r="R4" s="173"/>
    </row>
    <row r="5" spans="1:18" ht="15" customHeight="1" thickBot="1">
      <c r="N5" s="519"/>
      <c r="O5" s="520"/>
      <c r="P5" s="87"/>
      <c r="Q5" s="60" t="s">
        <v>42</v>
      </c>
      <c r="R5" s="87"/>
    </row>
    <row r="6" spans="1:18" ht="36.75" customHeight="1">
      <c r="A6" s="385" t="s">
        <v>30</v>
      </c>
      <c r="B6" s="388" t="s">
        <v>0</v>
      </c>
      <c r="C6" s="388" t="s">
        <v>1</v>
      </c>
      <c r="D6" s="388" t="s">
        <v>31</v>
      </c>
      <c r="E6" s="391" t="s">
        <v>12</v>
      </c>
      <c r="F6" s="388" t="s">
        <v>2</v>
      </c>
      <c r="G6" s="404" t="s">
        <v>3</v>
      </c>
      <c r="H6" s="407" t="s">
        <v>32</v>
      </c>
      <c r="I6" s="410" t="s">
        <v>4</v>
      </c>
      <c r="J6" s="413" t="s">
        <v>75</v>
      </c>
      <c r="K6" s="413" t="s">
        <v>74</v>
      </c>
      <c r="L6" s="413" t="s">
        <v>54</v>
      </c>
      <c r="M6" s="413" t="s">
        <v>71</v>
      </c>
      <c r="N6" s="394" t="s">
        <v>11</v>
      </c>
      <c r="O6" s="524"/>
      <c r="P6" s="524"/>
      <c r="Q6" s="524"/>
      <c r="R6" s="395"/>
    </row>
    <row r="7" spans="1:18" ht="21.75" customHeight="1">
      <c r="A7" s="386"/>
      <c r="B7" s="389"/>
      <c r="C7" s="389"/>
      <c r="D7" s="389"/>
      <c r="E7" s="392"/>
      <c r="F7" s="389"/>
      <c r="G7" s="405"/>
      <c r="H7" s="408"/>
      <c r="I7" s="411"/>
      <c r="J7" s="414"/>
      <c r="K7" s="414"/>
      <c r="L7" s="414"/>
      <c r="M7" s="414"/>
      <c r="N7" s="396" t="s">
        <v>12</v>
      </c>
      <c r="O7" s="521" t="s">
        <v>38</v>
      </c>
      <c r="P7" s="522"/>
      <c r="Q7" s="522"/>
      <c r="R7" s="523"/>
    </row>
    <row r="8" spans="1:18" ht="65.25" customHeight="1" thickBot="1">
      <c r="A8" s="387"/>
      <c r="B8" s="390"/>
      <c r="C8" s="390"/>
      <c r="D8" s="390"/>
      <c r="E8" s="393"/>
      <c r="F8" s="390"/>
      <c r="G8" s="406"/>
      <c r="H8" s="409"/>
      <c r="I8" s="412"/>
      <c r="J8" s="415"/>
      <c r="K8" s="415"/>
      <c r="L8" s="415"/>
      <c r="M8" s="415"/>
      <c r="N8" s="397"/>
      <c r="O8" s="51" t="s">
        <v>43</v>
      </c>
      <c r="P8" s="51" t="s">
        <v>44</v>
      </c>
      <c r="Q8" s="51" t="s">
        <v>53</v>
      </c>
      <c r="R8" s="52" t="s">
        <v>72</v>
      </c>
    </row>
    <row r="9" spans="1:18" s="9" customFormat="1" ht="15" customHeight="1">
      <c r="A9" s="402" t="s">
        <v>24</v>
      </c>
      <c r="B9" s="403"/>
      <c r="C9" s="403"/>
      <c r="D9" s="403"/>
      <c r="E9" s="403"/>
      <c r="F9" s="403"/>
      <c r="G9" s="403"/>
      <c r="H9" s="403"/>
      <c r="I9" s="403"/>
      <c r="J9" s="403"/>
      <c r="K9" s="403"/>
      <c r="L9" s="403"/>
      <c r="M9" s="403"/>
      <c r="N9" s="403"/>
      <c r="O9" s="403"/>
      <c r="P9" s="53"/>
      <c r="Q9" s="53"/>
      <c r="R9" s="54"/>
    </row>
    <row r="10" spans="1:18" s="9" customFormat="1" ht="14.25" customHeight="1">
      <c r="A10" s="416" t="s">
        <v>37</v>
      </c>
      <c r="B10" s="417"/>
      <c r="C10" s="417"/>
      <c r="D10" s="417"/>
      <c r="E10" s="417"/>
      <c r="F10" s="417"/>
      <c r="G10" s="417"/>
      <c r="H10" s="417"/>
      <c r="I10" s="417"/>
      <c r="J10" s="417"/>
      <c r="K10" s="417"/>
      <c r="L10" s="417"/>
      <c r="M10" s="417"/>
      <c r="N10" s="417"/>
      <c r="O10" s="417"/>
      <c r="P10" s="273"/>
      <c r="Q10" s="273"/>
      <c r="R10" s="36"/>
    </row>
    <row r="11" spans="1:18" ht="15.75" customHeight="1">
      <c r="A11" s="13" t="s">
        <v>5</v>
      </c>
      <c r="B11" s="418" t="s">
        <v>25</v>
      </c>
      <c r="C11" s="419"/>
      <c r="D11" s="419"/>
      <c r="E11" s="419"/>
      <c r="F11" s="419"/>
      <c r="G11" s="419"/>
      <c r="H11" s="419"/>
      <c r="I11" s="419"/>
      <c r="J11" s="419"/>
      <c r="K11" s="419"/>
      <c r="L11" s="419"/>
      <c r="M11" s="419"/>
      <c r="N11" s="419"/>
      <c r="O11" s="419"/>
      <c r="P11" s="274"/>
      <c r="Q11" s="274"/>
      <c r="R11" s="37"/>
    </row>
    <row r="12" spans="1:18" ht="15" customHeight="1">
      <c r="A12" s="14" t="s">
        <v>5</v>
      </c>
      <c r="B12" s="12" t="s">
        <v>5</v>
      </c>
      <c r="C12" s="420" t="s">
        <v>26</v>
      </c>
      <c r="D12" s="421"/>
      <c r="E12" s="421"/>
      <c r="F12" s="421"/>
      <c r="G12" s="421"/>
      <c r="H12" s="421"/>
      <c r="I12" s="421"/>
      <c r="J12" s="421"/>
      <c r="K12" s="421"/>
      <c r="L12" s="421"/>
      <c r="M12" s="421"/>
      <c r="N12" s="421"/>
      <c r="O12" s="421"/>
      <c r="P12" s="275"/>
      <c r="Q12" s="275"/>
      <c r="R12" s="38"/>
    </row>
    <row r="13" spans="1:18" ht="25.5" customHeight="1">
      <c r="A13" s="276" t="s">
        <v>5</v>
      </c>
      <c r="B13" s="271" t="s">
        <v>5</v>
      </c>
      <c r="C13" s="278" t="s">
        <v>5</v>
      </c>
      <c r="D13" s="279"/>
      <c r="E13" s="165" t="s">
        <v>60</v>
      </c>
      <c r="F13" s="321" t="s">
        <v>106</v>
      </c>
      <c r="G13" s="166" t="s">
        <v>28</v>
      </c>
      <c r="H13" s="163"/>
      <c r="I13" s="32"/>
      <c r="J13" s="47"/>
      <c r="K13" s="25"/>
      <c r="L13" s="25"/>
      <c r="M13" s="25"/>
      <c r="N13" s="123"/>
      <c r="O13" s="69"/>
      <c r="P13" s="117"/>
      <c r="Q13" s="151"/>
      <c r="R13" s="21"/>
    </row>
    <row r="14" spans="1:18" ht="41.25" customHeight="1">
      <c r="A14" s="276"/>
      <c r="B14" s="271"/>
      <c r="C14" s="139"/>
      <c r="D14" s="65" t="s">
        <v>5</v>
      </c>
      <c r="E14" s="422" t="s">
        <v>83</v>
      </c>
      <c r="F14" s="425" t="s">
        <v>80</v>
      </c>
      <c r="G14" s="192"/>
      <c r="H14" s="428" t="s">
        <v>76</v>
      </c>
      <c r="I14" s="140" t="s">
        <v>22</v>
      </c>
      <c r="J14" s="106">
        <v>16</v>
      </c>
      <c r="K14" s="107">
        <f>39.5-1.4</f>
        <v>38.1</v>
      </c>
      <c r="L14" s="107">
        <v>39.5</v>
      </c>
      <c r="M14" s="107">
        <v>39.5</v>
      </c>
      <c r="N14" s="214" t="s">
        <v>86</v>
      </c>
      <c r="O14" s="215"/>
      <c r="P14" s="215">
        <v>22</v>
      </c>
      <c r="Q14" s="215">
        <v>25</v>
      </c>
      <c r="R14" s="282">
        <v>25</v>
      </c>
    </row>
    <row r="15" spans="1:18" ht="51" customHeight="1">
      <c r="A15" s="276"/>
      <c r="B15" s="271"/>
      <c r="C15" s="139"/>
      <c r="D15" s="272"/>
      <c r="E15" s="423"/>
      <c r="F15" s="426"/>
      <c r="G15" s="268"/>
      <c r="H15" s="429"/>
      <c r="I15" s="31"/>
      <c r="J15" s="48"/>
      <c r="K15" s="26"/>
      <c r="L15" s="26"/>
      <c r="M15" s="26"/>
      <c r="N15" s="217" t="s">
        <v>100</v>
      </c>
      <c r="O15" s="213"/>
      <c r="P15" s="213">
        <v>5</v>
      </c>
      <c r="Q15" s="213">
        <v>5</v>
      </c>
      <c r="R15" s="283">
        <v>5</v>
      </c>
    </row>
    <row r="16" spans="1:18" ht="44.25" customHeight="1">
      <c r="A16" s="276"/>
      <c r="B16" s="271"/>
      <c r="C16" s="139"/>
      <c r="D16" s="272"/>
      <c r="E16" s="423"/>
      <c r="F16" s="426"/>
      <c r="G16" s="268"/>
      <c r="H16" s="429"/>
      <c r="I16" s="31"/>
      <c r="J16" s="48"/>
      <c r="K16" s="26"/>
      <c r="L16" s="26"/>
      <c r="M16" s="26"/>
      <c r="N16" s="217" t="s">
        <v>85</v>
      </c>
      <c r="O16" s="213"/>
      <c r="P16" s="213">
        <v>10</v>
      </c>
      <c r="Q16" s="213">
        <v>10</v>
      </c>
      <c r="R16" s="283">
        <v>10</v>
      </c>
    </row>
    <row r="17" spans="1:18" ht="51" customHeight="1">
      <c r="A17" s="276"/>
      <c r="B17" s="271"/>
      <c r="C17" s="139"/>
      <c r="D17" s="272"/>
      <c r="E17" s="423"/>
      <c r="F17" s="426"/>
      <c r="G17" s="268"/>
      <c r="H17" s="429"/>
      <c r="I17" s="31"/>
      <c r="J17" s="48"/>
      <c r="K17" s="26"/>
      <c r="L17" s="26"/>
      <c r="M17" s="26"/>
      <c r="N17" s="217" t="s">
        <v>101</v>
      </c>
      <c r="O17" s="213"/>
      <c r="P17" s="213">
        <v>10</v>
      </c>
      <c r="Q17" s="213">
        <v>10</v>
      </c>
      <c r="R17" s="283">
        <v>10</v>
      </c>
    </row>
    <row r="18" spans="1:18" ht="53.25" customHeight="1">
      <c r="A18" s="276"/>
      <c r="B18" s="271"/>
      <c r="C18" s="139"/>
      <c r="D18" s="20"/>
      <c r="E18" s="424"/>
      <c r="F18" s="427"/>
      <c r="G18" s="268"/>
      <c r="H18" s="430"/>
      <c r="I18" s="32"/>
      <c r="J18" s="47"/>
      <c r="K18" s="25"/>
      <c r="L18" s="25"/>
      <c r="M18" s="25"/>
      <c r="N18" s="216" t="s">
        <v>81</v>
      </c>
      <c r="O18" s="218"/>
      <c r="P18" s="218">
        <v>3</v>
      </c>
      <c r="Q18" s="218">
        <v>5</v>
      </c>
      <c r="R18" s="284">
        <v>5</v>
      </c>
    </row>
    <row r="19" spans="1:18" ht="15.75" customHeight="1">
      <c r="A19" s="442"/>
      <c r="B19" s="443"/>
      <c r="C19" s="434"/>
      <c r="D19" s="444" t="s">
        <v>7</v>
      </c>
      <c r="E19" s="445" t="s">
        <v>82</v>
      </c>
      <c r="F19" s="446" t="s">
        <v>105</v>
      </c>
      <c r="G19" s="431"/>
      <c r="H19" s="164"/>
      <c r="I19" s="104" t="s">
        <v>22</v>
      </c>
      <c r="J19" s="48">
        <v>85</v>
      </c>
      <c r="K19" s="26">
        <f>96.2-4.7</f>
        <v>91.5</v>
      </c>
      <c r="L19" s="26">
        <v>90.2</v>
      </c>
      <c r="M19" s="26">
        <v>96.7</v>
      </c>
      <c r="N19" s="265" t="s">
        <v>88</v>
      </c>
      <c r="O19" s="124" t="s">
        <v>57</v>
      </c>
      <c r="P19" s="124" t="s">
        <v>107</v>
      </c>
      <c r="Q19" s="266" t="s">
        <v>107</v>
      </c>
      <c r="R19" s="89" t="s">
        <v>107</v>
      </c>
    </row>
    <row r="20" spans="1:18" ht="42" customHeight="1">
      <c r="A20" s="442"/>
      <c r="B20" s="443"/>
      <c r="C20" s="434"/>
      <c r="D20" s="444"/>
      <c r="E20" s="445"/>
      <c r="F20" s="446"/>
      <c r="G20" s="431"/>
      <c r="H20" s="164"/>
      <c r="I20" s="104"/>
      <c r="J20" s="48"/>
      <c r="K20" s="26"/>
      <c r="L20" s="48"/>
      <c r="M20" s="26"/>
      <c r="N20" s="233" t="s">
        <v>84</v>
      </c>
      <c r="O20" s="219"/>
      <c r="P20" s="220">
        <v>12</v>
      </c>
      <c r="Q20" s="219">
        <v>12</v>
      </c>
      <c r="R20" s="285">
        <v>12</v>
      </c>
    </row>
    <row r="21" spans="1:18" ht="27.75" customHeight="1">
      <c r="A21" s="442"/>
      <c r="B21" s="443"/>
      <c r="C21" s="434"/>
      <c r="D21" s="444"/>
      <c r="E21" s="445"/>
      <c r="F21" s="446"/>
      <c r="G21" s="431"/>
      <c r="H21" s="164"/>
      <c r="I21" s="104"/>
      <c r="J21" s="48"/>
      <c r="K21" s="26"/>
      <c r="L21" s="48"/>
      <c r="M21" s="26"/>
      <c r="N21" s="233" t="s">
        <v>94</v>
      </c>
      <c r="O21" s="219"/>
      <c r="P21" s="220" t="s">
        <v>108</v>
      </c>
      <c r="Q21" s="219" t="s">
        <v>108</v>
      </c>
      <c r="R21" s="285" t="s">
        <v>108</v>
      </c>
    </row>
    <row r="22" spans="1:18" ht="27" customHeight="1">
      <c r="A22" s="442"/>
      <c r="B22" s="443"/>
      <c r="C22" s="434"/>
      <c r="D22" s="444"/>
      <c r="E22" s="445"/>
      <c r="F22" s="446"/>
      <c r="G22" s="431"/>
      <c r="H22" s="164"/>
      <c r="I22" s="104"/>
      <c r="J22" s="48"/>
      <c r="K22" s="26"/>
      <c r="L22" s="48"/>
      <c r="M22" s="26"/>
      <c r="N22" s="230" t="s">
        <v>87</v>
      </c>
      <c r="O22" s="231"/>
      <c r="P22" s="232" t="s">
        <v>57</v>
      </c>
      <c r="Q22" s="231" t="s">
        <v>57</v>
      </c>
      <c r="R22" s="286" t="s">
        <v>57</v>
      </c>
    </row>
    <row r="23" spans="1:18" ht="17.25" customHeight="1">
      <c r="A23" s="442"/>
      <c r="B23" s="443"/>
      <c r="C23" s="434"/>
      <c r="D23" s="444"/>
      <c r="E23" s="445"/>
      <c r="F23" s="446"/>
      <c r="G23" s="431"/>
      <c r="H23" s="277"/>
      <c r="I23" s="104"/>
      <c r="J23" s="48"/>
      <c r="K23" s="26"/>
      <c r="L23" s="48"/>
      <c r="M23" s="26"/>
      <c r="N23" s="221" t="s">
        <v>63</v>
      </c>
      <c r="O23" s="222" t="s">
        <v>56</v>
      </c>
      <c r="P23" s="269"/>
      <c r="Q23" s="270"/>
      <c r="R23" s="268"/>
    </row>
    <row r="24" spans="1:18" ht="39.75" customHeight="1">
      <c r="A24" s="432"/>
      <c r="B24" s="433"/>
      <c r="C24" s="434"/>
      <c r="D24" s="435" t="s">
        <v>23</v>
      </c>
      <c r="E24" s="437" t="s">
        <v>90</v>
      </c>
      <c r="F24" s="439"/>
      <c r="G24" s="431"/>
      <c r="H24" s="456"/>
      <c r="I24" s="112" t="s">
        <v>22</v>
      </c>
      <c r="J24" s="113"/>
      <c r="K24" s="107">
        <v>15</v>
      </c>
      <c r="L24" s="113">
        <v>25</v>
      </c>
      <c r="M24" s="107">
        <v>25</v>
      </c>
      <c r="N24" s="224" t="s">
        <v>109</v>
      </c>
      <c r="O24" s="225"/>
      <c r="P24" s="225" t="s">
        <v>102</v>
      </c>
      <c r="Q24" s="225" t="s">
        <v>28</v>
      </c>
      <c r="R24" s="192" t="s">
        <v>28</v>
      </c>
    </row>
    <row r="25" spans="1:18" ht="12.75" customHeight="1">
      <c r="A25" s="432"/>
      <c r="B25" s="433"/>
      <c r="C25" s="434"/>
      <c r="D25" s="436"/>
      <c r="E25" s="438"/>
      <c r="F25" s="440"/>
      <c r="G25" s="441"/>
      <c r="H25" s="457"/>
      <c r="I25" s="34"/>
      <c r="J25" s="55"/>
      <c r="K25" s="25"/>
      <c r="L25" s="195"/>
      <c r="M25" s="196"/>
      <c r="N25" s="197"/>
      <c r="O25" s="226"/>
      <c r="P25" s="227"/>
      <c r="Q25" s="228"/>
      <c r="R25" s="229"/>
    </row>
    <row r="26" spans="1:18" ht="26.25" customHeight="1">
      <c r="A26" s="432"/>
      <c r="B26" s="433"/>
      <c r="C26" s="434"/>
      <c r="D26" s="435" t="s">
        <v>73</v>
      </c>
      <c r="E26" s="437" t="s">
        <v>79</v>
      </c>
      <c r="F26" s="439"/>
      <c r="G26" s="528"/>
      <c r="H26" s="525" t="s">
        <v>89</v>
      </c>
      <c r="I26" s="112" t="s">
        <v>22</v>
      </c>
      <c r="J26" s="113"/>
      <c r="K26" s="107"/>
      <c r="L26" s="113">
        <v>10</v>
      </c>
      <c r="M26" s="107"/>
      <c r="N26" s="193" t="s">
        <v>78</v>
      </c>
      <c r="O26" s="185"/>
      <c r="P26" s="194">
        <v>1</v>
      </c>
      <c r="Q26" s="185"/>
      <c r="R26" s="183"/>
    </row>
    <row r="27" spans="1:18" ht="20.25" customHeight="1">
      <c r="A27" s="432"/>
      <c r="B27" s="433"/>
      <c r="C27" s="434"/>
      <c r="D27" s="444"/>
      <c r="E27" s="445"/>
      <c r="F27" s="446"/>
      <c r="G27" s="431"/>
      <c r="H27" s="526"/>
      <c r="I27" s="33"/>
      <c r="J27" s="44"/>
      <c r="K27" s="26"/>
      <c r="L27" s="44"/>
      <c r="M27" s="26"/>
      <c r="N27" s="130"/>
      <c r="O27" s="141"/>
      <c r="P27" s="135"/>
      <c r="Q27" s="141"/>
      <c r="R27" s="136"/>
    </row>
    <row r="28" spans="1:18" ht="36" customHeight="1">
      <c r="A28" s="432"/>
      <c r="B28" s="433"/>
      <c r="C28" s="434"/>
      <c r="D28" s="436"/>
      <c r="E28" s="438"/>
      <c r="F28" s="440"/>
      <c r="G28" s="441"/>
      <c r="H28" s="527"/>
      <c r="I28" s="34"/>
      <c r="J28" s="55"/>
      <c r="K28" s="25"/>
      <c r="L28" s="195"/>
      <c r="M28" s="196"/>
      <c r="N28" s="197"/>
      <c r="O28" s="198"/>
      <c r="P28" s="199"/>
      <c r="Q28" s="182"/>
      <c r="R28" s="152"/>
    </row>
    <row r="29" spans="1:18" ht="26.25" customHeight="1">
      <c r="A29" s="432"/>
      <c r="B29" s="433"/>
      <c r="C29" s="434"/>
      <c r="D29" s="435"/>
      <c r="E29" s="536" t="s">
        <v>47</v>
      </c>
      <c r="F29" s="492"/>
      <c r="G29" s="534"/>
      <c r="H29" s="234"/>
      <c r="I29" s="200" t="s">
        <v>22</v>
      </c>
      <c r="J29" s="201">
        <v>12</v>
      </c>
      <c r="K29" s="202"/>
      <c r="L29" s="201"/>
      <c r="M29" s="202"/>
      <c r="N29" s="203" t="s">
        <v>77</v>
      </c>
      <c r="O29" s="204">
        <v>12</v>
      </c>
      <c r="P29" s="194"/>
      <c r="Q29" s="185"/>
      <c r="R29" s="183"/>
    </row>
    <row r="30" spans="1:18" ht="20.25" customHeight="1">
      <c r="A30" s="432"/>
      <c r="B30" s="433"/>
      <c r="C30" s="434"/>
      <c r="D30" s="436"/>
      <c r="E30" s="537"/>
      <c r="F30" s="538"/>
      <c r="G30" s="535"/>
      <c r="H30" s="205"/>
      <c r="I30" s="206" t="s">
        <v>61</v>
      </c>
      <c r="J30" s="207">
        <v>88.1</v>
      </c>
      <c r="K30" s="208"/>
      <c r="L30" s="209"/>
      <c r="M30" s="210"/>
      <c r="N30" s="211" t="s">
        <v>50</v>
      </c>
      <c r="O30" s="212" t="s">
        <v>62</v>
      </c>
      <c r="P30" s="199"/>
      <c r="Q30" s="182"/>
      <c r="R30" s="152"/>
    </row>
    <row r="31" spans="1:18" s="19" customFormat="1" ht="16.5" customHeight="1" thickBot="1">
      <c r="A31" s="126"/>
      <c r="B31" s="127"/>
      <c r="C31" s="94"/>
      <c r="D31" s="98"/>
      <c r="E31" s="99"/>
      <c r="F31" s="100"/>
      <c r="G31" s="101"/>
      <c r="H31" s="96"/>
      <c r="I31" s="184" t="s">
        <v>6</v>
      </c>
      <c r="J31" s="56">
        <f>SUM(J13:J30)</f>
        <v>201.1</v>
      </c>
      <c r="K31" s="264">
        <f>SUM(K13:K30)</f>
        <v>144.6</v>
      </c>
      <c r="L31" s="264">
        <f>SUM(L13:L30)</f>
        <v>164.7</v>
      </c>
      <c r="M31" s="56">
        <f>SUM(M13:M30)</f>
        <v>161.19999999999999</v>
      </c>
      <c r="N31" s="95"/>
      <c r="O31" s="102"/>
      <c r="P31" s="102"/>
      <c r="Q31" s="102"/>
      <c r="R31" s="97"/>
    </row>
    <row r="32" spans="1:18" ht="14.25" customHeight="1" thickBot="1">
      <c r="A32" s="16" t="s">
        <v>5</v>
      </c>
      <c r="B32" s="6" t="s">
        <v>5</v>
      </c>
      <c r="C32" s="447" t="s">
        <v>8</v>
      </c>
      <c r="D32" s="447"/>
      <c r="E32" s="447"/>
      <c r="F32" s="447"/>
      <c r="G32" s="447"/>
      <c r="H32" s="447"/>
      <c r="I32" s="448"/>
      <c r="J32" s="45">
        <f t="shared" ref="J32:M33" si="0">J31</f>
        <v>201.1</v>
      </c>
      <c r="K32" s="28">
        <f t="shared" si="0"/>
        <v>144.6</v>
      </c>
      <c r="L32" s="45">
        <f t="shared" si="0"/>
        <v>164.7</v>
      </c>
      <c r="M32" s="28">
        <f t="shared" si="0"/>
        <v>161.19999999999999</v>
      </c>
      <c r="N32" s="549"/>
      <c r="O32" s="550"/>
      <c r="P32" s="280"/>
      <c r="Q32" s="280"/>
      <c r="R32" s="41"/>
    </row>
    <row r="33" spans="1:18" ht="14.25" customHeight="1" thickBot="1">
      <c r="A33" s="16" t="s">
        <v>5</v>
      </c>
      <c r="B33" s="449" t="s">
        <v>9</v>
      </c>
      <c r="C33" s="450"/>
      <c r="D33" s="450"/>
      <c r="E33" s="450"/>
      <c r="F33" s="450"/>
      <c r="G33" s="450"/>
      <c r="H33" s="450"/>
      <c r="I33" s="451"/>
      <c r="J33" s="46">
        <f t="shared" si="0"/>
        <v>201.1</v>
      </c>
      <c r="K33" s="29">
        <f t="shared" si="0"/>
        <v>144.6</v>
      </c>
      <c r="L33" s="46">
        <f t="shared" si="0"/>
        <v>164.7</v>
      </c>
      <c r="M33" s="29">
        <f t="shared" si="0"/>
        <v>161.19999999999999</v>
      </c>
      <c r="N33" s="529"/>
      <c r="O33" s="530"/>
      <c r="P33" s="281"/>
      <c r="Q33" s="281"/>
      <c r="R33" s="40"/>
    </row>
    <row r="34" spans="1:18" ht="15.75" customHeight="1" thickBot="1">
      <c r="A34" s="17" t="s">
        <v>7</v>
      </c>
      <c r="B34" s="452" t="s">
        <v>52</v>
      </c>
      <c r="C34" s="453"/>
      <c r="D34" s="453"/>
      <c r="E34" s="453"/>
      <c r="F34" s="453"/>
      <c r="G34" s="453"/>
      <c r="H34" s="453"/>
      <c r="I34" s="453"/>
      <c r="J34" s="453"/>
      <c r="K34" s="453"/>
      <c r="L34" s="453"/>
      <c r="M34" s="453"/>
      <c r="N34" s="453"/>
      <c r="O34" s="453"/>
      <c r="P34" s="290"/>
      <c r="Q34" s="290"/>
      <c r="R34" s="43"/>
    </row>
    <row r="35" spans="1:18" ht="15.75" customHeight="1" thickBot="1">
      <c r="A35" s="15" t="s">
        <v>7</v>
      </c>
      <c r="B35" s="6" t="s">
        <v>5</v>
      </c>
      <c r="C35" s="454" t="s">
        <v>27</v>
      </c>
      <c r="D35" s="455"/>
      <c r="E35" s="455"/>
      <c r="F35" s="455"/>
      <c r="G35" s="455"/>
      <c r="H35" s="455"/>
      <c r="I35" s="455"/>
      <c r="J35" s="455"/>
      <c r="K35" s="455"/>
      <c r="L35" s="455"/>
      <c r="M35" s="455"/>
      <c r="N35" s="455"/>
      <c r="O35" s="455"/>
      <c r="P35" s="291"/>
      <c r="Q35" s="291"/>
      <c r="R35" s="39"/>
    </row>
    <row r="36" spans="1:18" ht="24.75" customHeight="1">
      <c r="A36" s="460" t="s">
        <v>7</v>
      </c>
      <c r="B36" s="461" t="s">
        <v>5</v>
      </c>
      <c r="C36" s="462" t="s">
        <v>5</v>
      </c>
      <c r="D36" s="74"/>
      <c r="E36" s="75" t="s">
        <v>48</v>
      </c>
      <c r="F36" s="464" t="s">
        <v>104</v>
      </c>
      <c r="G36" s="465" t="s">
        <v>28</v>
      </c>
      <c r="H36" s="504" t="s">
        <v>76</v>
      </c>
      <c r="I36" s="76"/>
      <c r="J36" s="78"/>
      <c r="K36" s="78"/>
      <c r="L36" s="78"/>
      <c r="M36" s="77"/>
      <c r="N36" s="235"/>
      <c r="O36" s="79"/>
      <c r="P36" s="80"/>
      <c r="Q36" s="80"/>
      <c r="R36" s="81"/>
    </row>
    <row r="37" spans="1:18" ht="34.5" customHeight="1">
      <c r="A37" s="432"/>
      <c r="B37" s="443"/>
      <c r="C37" s="463"/>
      <c r="D37" s="90" t="s">
        <v>5</v>
      </c>
      <c r="E37" s="82" t="s">
        <v>36</v>
      </c>
      <c r="F37" s="440"/>
      <c r="G37" s="466"/>
      <c r="H37" s="505"/>
      <c r="I37" s="24" t="s">
        <v>22</v>
      </c>
      <c r="J37" s="47">
        <v>39.1</v>
      </c>
      <c r="K37" s="47">
        <v>74.8</v>
      </c>
      <c r="L37" s="47">
        <v>74.8</v>
      </c>
      <c r="M37" s="25">
        <v>74.8</v>
      </c>
      <c r="N37" s="236" t="s">
        <v>64</v>
      </c>
      <c r="O37" s="61">
        <v>2</v>
      </c>
      <c r="P37" s="63">
        <v>1</v>
      </c>
      <c r="Q37" s="63">
        <v>1</v>
      </c>
      <c r="R37" s="62">
        <v>1</v>
      </c>
    </row>
    <row r="38" spans="1:18" ht="25.5" customHeight="1">
      <c r="A38" s="287"/>
      <c r="B38" s="288"/>
      <c r="C38" s="111"/>
      <c r="D38" s="65" t="s">
        <v>7</v>
      </c>
      <c r="E38" s="506" t="s">
        <v>91</v>
      </c>
      <c r="F38" s="439" t="s">
        <v>40</v>
      </c>
      <c r="G38" s="499"/>
      <c r="H38" s="505"/>
      <c r="I38" s="112" t="s">
        <v>22</v>
      </c>
      <c r="J38" s="106">
        <v>150</v>
      </c>
      <c r="K38" s="107">
        <f>135.8-20-31.1</f>
        <v>84.7</v>
      </c>
      <c r="L38" s="106">
        <v>98.8</v>
      </c>
      <c r="M38" s="107">
        <v>98.8</v>
      </c>
      <c r="N38" s="532" t="s">
        <v>93</v>
      </c>
      <c r="O38" s="302">
        <v>180</v>
      </c>
      <c r="P38" s="303">
        <v>120</v>
      </c>
      <c r="Q38" s="303">
        <v>60</v>
      </c>
      <c r="R38" s="304">
        <v>60</v>
      </c>
    </row>
    <row r="39" spans="1:18" ht="37.5" customHeight="1">
      <c r="A39" s="299"/>
      <c r="B39" s="297"/>
      <c r="C39" s="111"/>
      <c r="D39" s="298"/>
      <c r="E39" s="506"/>
      <c r="F39" s="446"/>
      <c r="G39" s="499"/>
      <c r="H39" s="300"/>
      <c r="I39" s="33" t="s">
        <v>61</v>
      </c>
      <c r="J39" s="48"/>
      <c r="K39" s="26">
        <v>39.9</v>
      </c>
      <c r="L39" s="48"/>
      <c r="M39" s="26"/>
      <c r="N39" s="533"/>
      <c r="O39" s="305"/>
      <c r="P39" s="306"/>
      <c r="Q39" s="306"/>
      <c r="R39" s="309"/>
    </row>
    <row r="40" spans="1:18" ht="28.5" customHeight="1">
      <c r="A40" s="287"/>
      <c r="B40" s="288"/>
      <c r="C40" s="111"/>
      <c r="D40" s="289"/>
      <c r="E40" s="506"/>
      <c r="F40" s="446"/>
      <c r="G40" s="499"/>
      <c r="H40" s="239"/>
      <c r="I40" s="33"/>
      <c r="J40" s="48"/>
      <c r="K40" s="26"/>
      <c r="L40" s="48"/>
      <c r="M40" s="26"/>
      <c r="N40" s="307" t="s">
        <v>92</v>
      </c>
      <c r="O40" s="308">
        <v>1</v>
      </c>
      <c r="P40" s="301">
        <v>1</v>
      </c>
      <c r="Q40" s="301">
        <v>1</v>
      </c>
      <c r="R40" s="238">
        <v>1</v>
      </c>
    </row>
    <row r="41" spans="1:18" ht="41.25" customHeight="1">
      <c r="A41" s="287"/>
      <c r="B41" s="288"/>
      <c r="C41" s="111"/>
      <c r="D41" s="20"/>
      <c r="E41" s="506"/>
      <c r="F41" s="440"/>
      <c r="G41" s="507"/>
      <c r="H41" s="167"/>
      <c r="I41" s="34"/>
      <c r="J41" s="47"/>
      <c r="K41" s="25"/>
      <c r="L41" s="47"/>
      <c r="M41" s="25"/>
      <c r="N41" s="223" t="s">
        <v>98</v>
      </c>
      <c r="O41" s="237">
        <v>12</v>
      </c>
      <c r="P41" s="63">
        <v>12</v>
      </c>
      <c r="Q41" s="63">
        <v>12</v>
      </c>
      <c r="R41" s="292">
        <v>12</v>
      </c>
    </row>
    <row r="42" spans="1:18" s="19" customFormat="1" ht="16.5" customHeight="1" thickBot="1">
      <c r="A42" s="126"/>
      <c r="B42" s="127"/>
      <c r="C42" s="94"/>
      <c r="D42" s="98"/>
      <c r="E42" s="99"/>
      <c r="F42" s="100"/>
      <c r="G42" s="101"/>
      <c r="H42" s="96"/>
      <c r="I42" s="84" t="s">
        <v>6</v>
      </c>
      <c r="J42" s="103">
        <f>SUM(J37:J41)</f>
        <v>189.1</v>
      </c>
      <c r="K42" s="103">
        <f>SUM(K37:K41)</f>
        <v>199.4</v>
      </c>
      <c r="L42" s="103">
        <f>SUM(L37:L41)</f>
        <v>173.6</v>
      </c>
      <c r="M42" s="103">
        <f>SUM(M37:M41)</f>
        <v>173.6</v>
      </c>
      <c r="N42" s="95"/>
      <c r="O42" s="102"/>
      <c r="P42" s="102"/>
      <c r="Q42" s="102"/>
      <c r="R42" s="97"/>
    </row>
    <row r="43" spans="1:18" ht="17.25" customHeight="1">
      <c r="A43" s="176" t="s">
        <v>7</v>
      </c>
      <c r="B43" s="174" t="s">
        <v>5</v>
      </c>
      <c r="C43" s="111" t="s">
        <v>7</v>
      </c>
      <c r="D43" s="65"/>
      <c r="E43" s="326" t="s">
        <v>59</v>
      </c>
      <c r="F43" s="330" t="s">
        <v>106</v>
      </c>
      <c r="G43" s="320" t="s">
        <v>28</v>
      </c>
      <c r="H43" s="239"/>
      <c r="I43" s="322"/>
      <c r="J43" s="323"/>
      <c r="K43" s="324"/>
      <c r="L43" s="323"/>
      <c r="M43" s="323"/>
      <c r="N43" s="132"/>
      <c r="O43" s="325"/>
      <c r="P43" s="133"/>
      <c r="Q43" s="325"/>
      <c r="R43" s="157"/>
    </row>
    <row r="44" spans="1:18" ht="11.25" customHeight="1">
      <c r="A44" s="317"/>
      <c r="B44" s="318"/>
      <c r="C44" s="111"/>
      <c r="D44" s="319"/>
      <c r="E44" s="327"/>
      <c r="F44" s="331"/>
      <c r="G44" s="328"/>
      <c r="H44" s="239"/>
      <c r="I44" s="131"/>
      <c r="J44" s="85"/>
      <c r="K44" s="86"/>
      <c r="L44" s="85"/>
      <c r="M44" s="85"/>
      <c r="N44" s="335"/>
      <c r="O44" s="61"/>
      <c r="P44" s="63"/>
      <c r="Q44" s="336"/>
      <c r="R44" s="292"/>
    </row>
    <row r="45" spans="1:18" ht="23.25" customHeight="1">
      <c r="A45" s="176"/>
      <c r="B45" s="174"/>
      <c r="C45" s="93"/>
      <c r="D45" s="65" t="s">
        <v>5</v>
      </c>
      <c r="E45" s="422" t="s">
        <v>103</v>
      </c>
      <c r="F45" s="332" t="s">
        <v>106</v>
      </c>
      <c r="G45" s="499"/>
      <c r="H45" s="500" t="s">
        <v>76</v>
      </c>
      <c r="I45" s="105" t="s">
        <v>22</v>
      </c>
      <c r="J45" s="106"/>
      <c r="K45" s="107">
        <v>25</v>
      </c>
      <c r="L45" s="106">
        <v>25</v>
      </c>
      <c r="M45" s="106">
        <v>25</v>
      </c>
      <c r="N45" s="502" t="s">
        <v>95</v>
      </c>
      <c r="O45" s="115"/>
      <c r="P45" s="115">
        <v>1</v>
      </c>
      <c r="Q45" s="154">
        <v>1</v>
      </c>
      <c r="R45" s="142">
        <v>1</v>
      </c>
    </row>
    <row r="46" spans="1:18" ht="15.75" customHeight="1">
      <c r="A46" s="176"/>
      <c r="B46" s="174"/>
      <c r="C46" s="93"/>
      <c r="D46" s="295"/>
      <c r="E46" s="423"/>
      <c r="F46" s="333"/>
      <c r="G46" s="499"/>
      <c r="H46" s="500"/>
      <c r="I46" s="23"/>
      <c r="J46" s="48"/>
      <c r="K46" s="26"/>
      <c r="L46" s="48"/>
      <c r="M46" s="48"/>
      <c r="N46" s="503"/>
      <c r="O46" s="115"/>
      <c r="P46" s="115"/>
      <c r="Q46" s="154"/>
      <c r="R46" s="142"/>
    </row>
    <row r="47" spans="1:18" ht="14.25" customHeight="1">
      <c r="A47" s="176"/>
      <c r="B47" s="174"/>
      <c r="C47" s="93"/>
      <c r="D47" s="20"/>
      <c r="E47" s="498"/>
      <c r="F47" s="333"/>
      <c r="G47" s="499"/>
      <c r="H47" s="501"/>
      <c r="I47" s="145"/>
      <c r="J47" s="47"/>
      <c r="K47" s="25"/>
      <c r="L47" s="47"/>
      <c r="M47" s="47"/>
      <c r="N47" s="125"/>
      <c r="O47" s="108"/>
      <c r="P47" s="108"/>
      <c r="Q47" s="154"/>
      <c r="R47" s="142"/>
    </row>
    <row r="48" spans="1:18" ht="41.25" customHeight="1">
      <c r="A48" s="176"/>
      <c r="B48" s="174"/>
      <c r="C48" s="93"/>
      <c r="D48" s="175" t="s">
        <v>7</v>
      </c>
      <c r="E48" s="177" t="s">
        <v>49</v>
      </c>
      <c r="F48" s="334" t="s">
        <v>106</v>
      </c>
      <c r="G48" s="499"/>
      <c r="H48" s="501"/>
      <c r="I48" s="23" t="s">
        <v>22</v>
      </c>
      <c r="J48" s="48">
        <v>132.4</v>
      </c>
      <c r="K48" s="26">
        <v>134</v>
      </c>
      <c r="L48" s="109">
        <v>134</v>
      </c>
      <c r="M48" s="44">
        <v>134</v>
      </c>
      <c r="N48" s="296" t="s">
        <v>66</v>
      </c>
      <c r="O48" s="118">
        <v>7</v>
      </c>
      <c r="P48" s="118">
        <v>7</v>
      </c>
      <c r="Q48" s="156">
        <v>7</v>
      </c>
      <c r="R48" s="119">
        <v>7</v>
      </c>
    </row>
    <row r="49" spans="1:18" ht="28.5" customHeight="1">
      <c r="A49" s="176"/>
      <c r="B49" s="174"/>
      <c r="C49" s="93"/>
      <c r="D49" s="175"/>
      <c r="E49" s="177"/>
      <c r="F49" s="329"/>
      <c r="G49" s="499"/>
      <c r="H49" s="168"/>
      <c r="I49" s="23" t="s">
        <v>61</v>
      </c>
      <c r="J49" s="48">
        <v>32</v>
      </c>
      <c r="K49" s="26"/>
      <c r="L49" s="48"/>
      <c r="M49" s="48"/>
      <c r="N49" s="68" t="s">
        <v>51</v>
      </c>
      <c r="O49" s="120" t="s">
        <v>56</v>
      </c>
      <c r="P49" s="121" t="s">
        <v>56</v>
      </c>
      <c r="Q49" s="121" t="s">
        <v>56</v>
      </c>
      <c r="R49" s="122" t="s">
        <v>56</v>
      </c>
    </row>
    <row r="50" spans="1:18" ht="29.25" customHeight="1">
      <c r="A50" s="176"/>
      <c r="B50" s="174"/>
      <c r="C50" s="93"/>
      <c r="D50" s="20"/>
      <c r="E50" s="177"/>
      <c r="F50" s="329"/>
      <c r="G50" s="499"/>
      <c r="H50" s="168"/>
      <c r="I50" s="145"/>
      <c r="J50" s="47"/>
      <c r="K50" s="25"/>
      <c r="L50" s="47"/>
      <c r="M50" s="47"/>
      <c r="N50" s="137" t="s">
        <v>46</v>
      </c>
      <c r="O50" s="143">
        <v>2</v>
      </c>
      <c r="P50" s="143">
        <v>3</v>
      </c>
      <c r="Q50" s="143">
        <v>3</v>
      </c>
      <c r="R50" s="144">
        <v>3</v>
      </c>
    </row>
    <row r="51" spans="1:18" ht="19.5" customHeight="1">
      <c r="A51" s="293"/>
      <c r="B51" s="294"/>
      <c r="C51" s="93"/>
      <c r="D51" s="65" t="s">
        <v>23</v>
      </c>
      <c r="E51" s="490" t="s">
        <v>96</v>
      </c>
      <c r="F51" s="439"/>
      <c r="G51" s="499"/>
      <c r="H51" s="168"/>
      <c r="I51" s="105" t="s">
        <v>22</v>
      </c>
      <c r="J51" s="106"/>
      <c r="K51" s="107"/>
      <c r="L51" s="106">
        <v>30</v>
      </c>
      <c r="M51" s="106">
        <v>30</v>
      </c>
      <c r="N51" s="114" t="s">
        <v>97</v>
      </c>
      <c r="O51" s="115"/>
      <c r="P51" s="267"/>
      <c r="Q51" s="153">
        <v>3</v>
      </c>
      <c r="R51" s="158">
        <v>3</v>
      </c>
    </row>
    <row r="52" spans="1:18" ht="23.25" customHeight="1">
      <c r="A52" s="293"/>
      <c r="B52" s="294"/>
      <c r="C52" s="93"/>
      <c r="D52" s="20"/>
      <c r="E52" s="491"/>
      <c r="F52" s="531"/>
      <c r="G52" s="499"/>
      <c r="H52" s="168"/>
      <c r="I52" s="22"/>
      <c r="J52" s="58"/>
      <c r="K52" s="27"/>
      <c r="L52" s="27"/>
      <c r="M52" s="58"/>
      <c r="N52" s="125"/>
      <c r="O52" s="66"/>
      <c r="P52" s="66"/>
      <c r="Q52" s="155"/>
      <c r="R52" s="159"/>
    </row>
    <row r="53" spans="1:18" ht="19.5" customHeight="1">
      <c r="A53" s="316"/>
      <c r="B53" s="315"/>
      <c r="C53" s="93"/>
      <c r="D53" s="65" t="s">
        <v>73</v>
      </c>
      <c r="E53" s="490" t="s">
        <v>65</v>
      </c>
      <c r="F53" s="492"/>
      <c r="G53" s="494"/>
      <c r="H53" s="169"/>
      <c r="I53" s="105" t="s">
        <v>61</v>
      </c>
      <c r="J53" s="106"/>
      <c r="K53" s="107">
        <v>8.1999999999999993</v>
      </c>
      <c r="L53" s="106"/>
      <c r="M53" s="106"/>
      <c r="N53" s="114" t="s">
        <v>58</v>
      </c>
      <c r="O53" s="160">
        <v>1</v>
      </c>
      <c r="P53" s="160">
        <v>1</v>
      </c>
      <c r="Q53" s="259"/>
      <c r="R53" s="158"/>
    </row>
    <row r="54" spans="1:18" ht="20.25" customHeight="1">
      <c r="A54" s="316"/>
      <c r="B54" s="315"/>
      <c r="C54" s="93"/>
      <c r="D54" s="20"/>
      <c r="E54" s="491"/>
      <c r="F54" s="493"/>
      <c r="G54" s="494"/>
      <c r="H54" s="169"/>
      <c r="I54" s="22" t="s">
        <v>22</v>
      </c>
      <c r="J54" s="58">
        <v>17.600000000000001</v>
      </c>
      <c r="K54" s="27"/>
      <c r="L54" s="27"/>
      <c r="M54" s="58"/>
      <c r="N54" s="249" t="s">
        <v>55</v>
      </c>
      <c r="O54" s="311">
        <v>2</v>
      </c>
      <c r="P54" s="310"/>
      <c r="Q54" s="260"/>
      <c r="R54" s="159"/>
    </row>
    <row r="55" spans="1:18" ht="17.25" customHeight="1">
      <c r="A55" s="176"/>
      <c r="B55" s="174"/>
      <c r="C55" s="93"/>
      <c r="D55" s="175"/>
      <c r="E55" s="543" t="s">
        <v>69</v>
      </c>
      <c r="F55" s="547" t="s">
        <v>40</v>
      </c>
      <c r="G55" s="494"/>
      <c r="H55" s="169"/>
      <c r="I55" s="240" t="s">
        <v>22</v>
      </c>
      <c r="J55" s="241">
        <v>2.4</v>
      </c>
      <c r="K55" s="242"/>
      <c r="L55" s="241"/>
      <c r="M55" s="241"/>
      <c r="N55" s="261" t="s">
        <v>68</v>
      </c>
      <c r="O55" s="186"/>
      <c r="P55" s="262"/>
      <c r="Q55" s="244"/>
      <c r="R55" s="161"/>
    </row>
    <row r="56" spans="1:18" ht="22.5" customHeight="1">
      <c r="A56" s="176"/>
      <c r="B56" s="174"/>
      <c r="C56" s="93"/>
      <c r="D56" s="20"/>
      <c r="E56" s="545"/>
      <c r="F56" s="548"/>
      <c r="G56" s="495"/>
      <c r="H56" s="170"/>
      <c r="I56" s="110"/>
      <c r="J56" s="256"/>
      <c r="K56" s="208"/>
      <c r="L56" s="256"/>
      <c r="M56" s="256"/>
      <c r="N56" s="187"/>
      <c r="O56" s="188"/>
      <c r="P56" s="263"/>
      <c r="Q56" s="263"/>
      <c r="R56" s="116"/>
    </row>
    <row r="57" spans="1:18" ht="15.75" customHeight="1">
      <c r="A57" s="189"/>
      <c r="B57" s="190"/>
      <c r="C57" s="93"/>
      <c r="D57" s="65"/>
      <c r="E57" s="543" t="s">
        <v>39</v>
      </c>
      <c r="F57" s="312"/>
      <c r="G57" s="546"/>
      <c r="H57" s="251"/>
      <c r="I57" s="252" t="s">
        <v>22</v>
      </c>
      <c r="J57" s="253"/>
      <c r="K57" s="202"/>
      <c r="L57" s="253"/>
      <c r="M57" s="253"/>
      <c r="N57" s="254" t="s">
        <v>41</v>
      </c>
      <c r="O57" s="255">
        <v>1</v>
      </c>
      <c r="P57" s="255"/>
      <c r="Q57" s="245"/>
      <c r="R57" s="246"/>
    </row>
    <row r="58" spans="1:18" ht="15.75" customHeight="1">
      <c r="A58" s="189"/>
      <c r="B58" s="190"/>
      <c r="C58" s="93"/>
      <c r="D58" s="191"/>
      <c r="E58" s="544"/>
      <c r="F58" s="313"/>
      <c r="G58" s="494"/>
      <c r="H58" s="169"/>
      <c r="I58" s="240" t="s">
        <v>61</v>
      </c>
      <c r="J58" s="241">
        <v>23.4</v>
      </c>
      <c r="K58" s="242"/>
      <c r="L58" s="241"/>
      <c r="M58" s="241"/>
      <c r="N58" s="243"/>
      <c r="O58" s="244"/>
      <c r="P58" s="244"/>
      <c r="Q58" s="247"/>
      <c r="R58" s="248"/>
    </row>
    <row r="59" spans="1:18" ht="21.75" customHeight="1">
      <c r="A59" s="189"/>
      <c r="B59" s="190"/>
      <c r="C59" s="93"/>
      <c r="D59" s="20"/>
      <c r="E59" s="545"/>
      <c r="F59" s="314"/>
      <c r="G59" s="495"/>
      <c r="H59" s="170"/>
      <c r="I59" s="110" t="s">
        <v>33</v>
      </c>
      <c r="J59" s="256">
        <v>21.6</v>
      </c>
      <c r="K59" s="208"/>
      <c r="L59" s="256"/>
      <c r="M59" s="256"/>
      <c r="N59" s="249"/>
      <c r="O59" s="250"/>
      <c r="P59" s="250"/>
      <c r="Q59" s="257"/>
      <c r="R59" s="258"/>
    </row>
    <row r="60" spans="1:18" s="19" customFormat="1" ht="16.5" customHeight="1" thickBot="1">
      <c r="A60" s="126"/>
      <c r="B60" s="127"/>
      <c r="C60" s="94"/>
      <c r="D60" s="98"/>
      <c r="E60" s="99"/>
      <c r="F60" s="100"/>
      <c r="G60" s="101"/>
      <c r="H60" s="96"/>
      <c r="I60" s="84" t="s">
        <v>6</v>
      </c>
      <c r="J60" s="103">
        <f>SUM(J45:J59)</f>
        <v>229.4</v>
      </c>
      <c r="K60" s="57">
        <f>SUM(K45:K55)</f>
        <v>167.2</v>
      </c>
      <c r="L60" s="103">
        <f>SUM(L45:L55)</f>
        <v>189</v>
      </c>
      <c r="M60" s="103">
        <f>SUM(M45:M55)</f>
        <v>189</v>
      </c>
      <c r="N60" s="95"/>
      <c r="O60" s="102"/>
      <c r="P60" s="102"/>
      <c r="Q60" s="102"/>
      <c r="R60" s="97"/>
    </row>
    <row r="61" spans="1:18" ht="14.25" customHeight="1" thickBot="1">
      <c r="A61" s="128" t="s">
        <v>7</v>
      </c>
      <c r="B61" s="129" t="s">
        <v>5</v>
      </c>
      <c r="C61" s="488" t="s">
        <v>8</v>
      </c>
      <c r="D61" s="489"/>
      <c r="E61" s="489"/>
      <c r="F61" s="489"/>
      <c r="G61" s="489"/>
      <c r="H61" s="489"/>
      <c r="I61" s="489"/>
      <c r="J61" s="64">
        <f>J60+J42</f>
        <v>418.5</v>
      </c>
      <c r="K61" s="28">
        <f>K60+K42</f>
        <v>366.6</v>
      </c>
      <c r="L61" s="64">
        <f>L60+L42</f>
        <v>362.6</v>
      </c>
      <c r="M61" s="64">
        <f>M60+M42</f>
        <v>362.6</v>
      </c>
      <c r="N61" s="67"/>
      <c r="O61" s="88"/>
      <c r="P61" s="88"/>
      <c r="Q61" s="88"/>
      <c r="R61" s="91"/>
    </row>
    <row r="62" spans="1:18" ht="14.25" customHeight="1" thickBot="1">
      <c r="A62" s="15" t="s">
        <v>7</v>
      </c>
      <c r="B62" s="449" t="s">
        <v>9</v>
      </c>
      <c r="C62" s="450"/>
      <c r="D62" s="450"/>
      <c r="E62" s="450"/>
      <c r="F62" s="450"/>
      <c r="G62" s="450"/>
      <c r="H62" s="450"/>
      <c r="I62" s="450"/>
      <c r="J62" s="49">
        <f t="shared" ref="J62:M62" si="1">J61</f>
        <v>418.5</v>
      </c>
      <c r="K62" s="29">
        <f t="shared" si="1"/>
        <v>366.6</v>
      </c>
      <c r="L62" s="29">
        <f t="shared" si="1"/>
        <v>362.6</v>
      </c>
      <c r="M62" s="29">
        <f t="shared" si="1"/>
        <v>362.6</v>
      </c>
      <c r="N62" s="529"/>
      <c r="O62" s="530"/>
      <c r="P62" s="179"/>
      <c r="Q62" s="179"/>
      <c r="R62" s="40"/>
    </row>
    <row r="63" spans="1:18" ht="14.25" customHeight="1" thickBot="1">
      <c r="A63" s="11" t="s">
        <v>5</v>
      </c>
      <c r="B63" s="479" t="s">
        <v>17</v>
      </c>
      <c r="C63" s="480"/>
      <c r="D63" s="480"/>
      <c r="E63" s="480"/>
      <c r="F63" s="480"/>
      <c r="G63" s="480"/>
      <c r="H63" s="480"/>
      <c r="I63" s="480"/>
      <c r="J63" s="50">
        <f>J62+J33</f>
        <v>619.6</v>
      </c>
      <c r="K63" s="30">
        <f>K62+K33</f>
        <v>511.2</v>
      </c>
      <c r="L63" s="30">
        <f>L62+L33</f>
        <v>527.29999999999995</v>
      </c>
      <c r="M63" s="30">
        <f>M62+M33</f>
        <v>523.79999999999995</v>
      </c>
      <c r="N63" s="539"/>
      <c r="O63" s="540"/>
      <c r="P63" s="181"/>
      <c r="Q63" s="181"/>
      <c r="R63" s="42"/>
    </row>
    <row r="64" spans="1:18" s="8" customFormat="1" ht="18" customHeight="1">
      <c r="A64" s="541" t="s">
        <v>99</v>
      </c>
      <c r="B64" s="542"/>
      <c r="C64" s="542"/>
      <c r="D64" s="542"/>
      <c r="E64" s="542"/>
      <c r="F64" s="542"/>
      <c r="G64" s="542"/>
      <c r="H64" s="542"/>
      <c r="I64" s="542"/>
      <c r="J64" s="542"/>
      <c r="K64" s="542"/>
      <c r="L64" s="542"/>
      <c r="M64" s="542"/>
      <c r="N64" s="162"/>
      <c r="O64" s="162"/>
      <c r="P64" s="162"/>
      <c r="Q64" s="162"/>
      <c r="R64" s="92"/>
    </row>
    <row r="65" spans="1:30" s="7" customFormat="1" ht="17.25" customHeight="1">
      <c r="A65" s="481"/>
      <c r="B65" s="481"/>
      <c r="C65" s="481"/>
      <c r="D65" s="481"/>
      <c r="E65" s="481"/>
      <c r="F65" s="481"/>
      <c r="G65" s="481"/>
      <c r="H65" s="481"/>
      <c r="I65" s="481"/>
      <c r="J65" s="481"/>
      <c r="K65" s="481"/>
      <c r="L65" s="481"/>
      <c r="M65" s="481"/>
      <c r="N65" s="481"/>
      <c r="O65" s="481"/>
      <c r="P65" s="180"/>
      <c r="Q65" s="180"/>
      <c r="R65" s="180"/>
    </row>
    <row r="66" spans="1:30" s="8" customFormat="1" ht="14.25" customHeight="1" thickBot="1">
      <c r="A66" s="484" t="s">
        <v>13</v>
      </c>
      <c r="B66" s="484"/>
      <c r="C66" s="484"/>
      <c r="D66" s="484"/>
      <c r="E66" s="484"/>
      <c r="F66" s="484"/>
      <c r="G66" s="484"/>
      <c r="H66" s="484"/>
      <c r="I66" s="484"/>
      <c r="J66" s="83"/>
      <c r="K66" s="83"/>
      <c r="L66" s="83"/>
      <c r="M66" s="83"/>
      <c r="N66" s="1"/>
      <c r="O66" s="1"/>
      <c r="P66" s="1"/>
      <c r="Q66" s="1"/>
      <c r="R66" s="1"/>
      <c r="S66" s="7"/>
      <c r="T66" s="7"/>
      <c r="U66" s="7"/>
      <c r="V66" s="7"/>
      <c r="W66" s="7"/>
      <c r="X66" s="7"/>
      <c r="Y66" s="7"/>
      <c r="Z66" s="7"/>
      <c r="AA66" s="7"/>
      <c r="AB66" s="7"/>
      <c r="AC66" s="7"/>
      <c r="AD66" s="7"/>
    </row>
    <row r="67" spans="1:30" ht="63" customHeight="1" thickBot="1">
      <c r="A67" s="485" t="s">
        <v>10</v>
      </c>
      <c r="B67" s="486"/>
      <c r="C67" s="486"/>
      <c r="D67" s="486"/>
      <c r="E67" s="486"/>
      <c r="F67" s="486"/>
      <c r="G67" s="486"/>
      <c r="H67" s="486"/>
      <c r="I67" s="487"/>
      <c r="J67" s="178" t="s">
        <v>67</v>
      </c>
      <c r="K67" s="178" t="s">
        <v>74</v>
      </c>
      <c r="L67" s="138" t="s">
        <v>54</v>
      </c>
      <c r="M67" s="138" t="s">
        <v>71</v>
      </c>
      <c r="N67" s="35"/>
    </row>
    <row r="68" spans="1:30" ht="16.5" customHeight="1">
      <c r="A68" s="467" t="s">
        <v>14</v>
      </c>
      <c r="B68" s="468"/>
      <c r="C68" s="468"/>
      <c r="D68" s="468"/>
      <c r="E68" s="468"/>
      <c r="F68" s="468"/>
      <c r="G68" s="468"/>
      <c r="H68" s="468"/>
      <c r="I68" s="469"/>
      <c r="J68" s="149">
        <f>SUM(J69:J70)+J71</f>
        <v>598</v>
      </c>
      <c r="K68" s="70">
        <f>SUM(K69:K71)</f>
        <v>511.2</v>
      </c>
      <c r="L68" s="70">
        <f t="shared" ref="L68:M68" si="2">SUM(L69:L71)</f>
        <v>527.29999999999995</v>
      </c>
      <c r="M68" s="70">
        <f t="shared" si="2"/>
        <v>523.79999999999995</v>
      </c>
    </row>
    <row r="69" spans="1:30" ht="14.25" customHeight="1">
      <c r="A69" s="470" t="s">
        <v>19</v>
      </c>
      <c r="B69" s="471"/>
      <c r="C69" s="471"/>
      <c r="D69" s="471"/>
      <c r="E69" s="471"/>
      <c r="F69" s="471"/>
      <c r="G69" s="471"/>
      <c r="H69" s="471"/>
      <c r="I69" s="472"/>
      <c r="J69" s="147">
        <f>SUMIF(I10:I63,"SB",J10:J63)</f>
        <v>454.5</v>
      </c>
      <c r="K69" s="147">
        <f>SUMIF(I10:I63,"SB",K10:K63)</f>
        <v>463.1</v>
      </c>
      <c r="L69" s="71">
        <f>SUMIF(I10:I63,"SB",L10:L63)</f>
        <v>527.29999999999995</v>
      </c>
      <c r="M69" s="71">
        <f>SUMIF(I10:I63,"SB",M10:M63)</f>
        <v>523.79999999999995</v>
      </c>
    </row>
    <row r="70" spans="1:30" ht="14.25" customHeight="1">
      <c r="A70" s="473" t="s">
        <v>20</v>
      </c>
      <c r="B70" s="474"/>
      <c r="C70" s="474"/>
      <c r="D70" s="474"/>
      <c r="E70" s="474"/>
      <c r="F70" s="474"/>
      <c r="G70" s="474"/>
      <c r="H70" s="474"/>
      <c r="I70" s="475"/>
      <c r="J70" s="147">
        <f>SUMIF(I26:I63,"SB(P)",J26:J63)</f>
        <v>0</v>
      </c>
      <c r="K70" s="71">
        <f>SUMIF(I26:I63,"SB(P)",K26:K63)</f>
        <v>0</v>
      </c>
      <c r="L70" s="71">
        <f>SUMIF(I26:I63,"SB(P)",L26:L63)</f>
        <v>0</v>
      </c>
      <c r="M70" s="71">
        <f>SUMIF(I26:I63,"SB(P)",M26:M63)</f>
        <v>0</v>
      </c>
      <c r="N70" s="35"/>
    </row>
    <row r="71" spans="1:30" ht="14.25" customHeight="1">
      <c r="A71" s="476" t="s">
        <v>61</v>
      </c>
      <c r="B71" s="477"/>
      <c r="C71" s="477"/>
      <c r="D71" s="477"/>
      <c r="E71" s="477"/>
      <c r="F71" s="477"/>
      <c r="G71" s="477"/>
      <c r="H71" s="477"/>
      <c r="I71" s="478"/>
      <c r="J71" s="148">
        <f>SUMIF(I10:I63,"SB(L)",J10:J63)</f>
        <v>143.5</v>
      </c>
      <c r="K71" s="148">
        <f>SUMIF(I10:I63,"SB(L)",K10:K63)</f>
        <v>48.1</v>
      </c>
      <c r="L71" s="148">
        <f>SUMIF(I10:I63,"SB(L)",L10:L63)</f>
        <v>0</v>
      </c>
      <c r="M71" s="134">
        <f>SUMIF(I10:I63,"SB(L)",M10:M63)</f>
        <v>0</v>
      </c>
      <c r="N71" s="35"/>
    </row>
    <row r="72" spans="1:30" ht="14.25" customHeight="1">
      <c r="A72" s="508" t="s">
        <v>15</v>
      </c>
      <c r="B72" s="509"/>
      <c r="C72" s="509"/>
      <c r="D72" s="509"/>
      <c r="E72" s="509"/>
      <c r="F72" s="509"/>
      <c r="G72" s="509"/>
      <c r="H72" s="509"/>
      <c r="I72" s="510"/>
      <c r="J72" s="146">
        <f>SUM(J73:J75)</f>
        <v>21.6</v>
      </c>
      <c r="K72" s="72">
        <f>SUM(K73:K75)</f>
        <v>0</v>
      </c>
      <c r="L72" s="72">
        <f>SUM(L73:L75)</f>
        <v>0</v>
      </c>
      <c r="M72" s="72">
        <f>SUM(M73:M75)</f>
        <v>0</v>
      </c>
    </row>
    <row r="73" spans="1:30" ht="14.25" customHeight="1">
      <c r="A73" s="511" t="s">
        <v>21</v>
      </c>
      <c r="B73" s="512"/>
      <c r="C73" s="512"/>
      <c r="D73" s="512"/>
      <c r="E73" s="512"/>
      <c r="F73" s="512"/>
      <c r="G73" s="512"/>
      <c r="H73" s="512"/>
      <c r="I73" s="513"/>
      <c r="J73" s="147">
        <f>SUMIF(I26:I63,"ES",J26:J63)</f>
        <v>0</v>
      </c>
      <c r="K73" s="71">
        <f>SUMIF(I26:I63,"ES",K26:K63)</f>
        <v>0</v>
      </c>
      <c r="L73" s="71">
        <f>SUMIF(J26:J63,"ES",L26:L63)</f>
        <v>0</v>
      </c>
      <c r="M73" s="71">
        <f>SUMIF(I26:I63,"ES",M26:M63)</f>
        <v>0</v>
      </c>
    </row>
    <row r="74" spans="1:30" ht="14.25" customHeight="1">
      <c r="A74" s="511" t="s">
        <v>35</v>
      </c>
      <c r="B74" s="512"/>
      <c r="C74" s="512"/>
      <c r="D74" s="512"/>
      <c r="E74" s="512"/>
      <c r="F74" s="512"/>
      <c r="G74" s="512"/>
      <c r="H74" s="512"/>
      <c r="I74" s="513"/>
      <c r="J74" s="147">
        <f>SUMIF(I26:I63,"KVJUD",J26:J63)</f>
        <v>0</v>
      </c>
      <c r="K74" s="71">
        <f>SUMIF(I26:I63,"KVJUD",K26:K63)</f>
        <v>0</v>
      </c>
      <c r="L74" s="71">
        <f>SUMIF(J26:J63,"KVJUD",L26:L63)</f>
        <v>0</v>
      </c>
      <c r="M74" s="71">
        <f>SUMIF(I26:I63,"KVJUD",M26:M63)</f>
        <v>0</v>
      </c>
    </row>
    <row r="75" spans="1:30" ht="14.25" customHeight="1">
      <c r="A75" s="511" t="s">
        <v>34</v>
      </c>
      <c r="B75" s="512"/>
      <c r="C75" s="512"/>
      <c r="D75" s="512"/>
      <c r="E75" s="512"/>
      <c r="F75" s="512"/>
      <c r="G75" s="512"/>
      <c r="H75" s="512"/>
      <c r="I75" s="513"/>
      <c r="J75" s="147">
        <f>SUMIF(I26:I63,"KT",J26:J63)</f>
        <v>21.6</v>
      </c>
      <c r="K75" s="71">
        <f>SUMIF(I26:I63,"KT",K26:K63)</f>
        <v>0</v>
      </c>
      <c r="L75" s="71">
        <f>SUMIF(J26:J63,"KT",L26:L63)</f>
        <v>0</v>
      </c>
      <c r="M75" s="71">
        <f>SUMIF(I26:I63,"KT",M26:M63)</f>
        <v>0</v>
      </c>
    </row>
    <row r="76" spans="1:30" ht="17.25" customHeight="1" thickBot="1">
      <c r="A76" s="514" t="s">
        <v>16</v>
      </c>
      <c r="B76" s="515"/>
      <c r="C76" s="515"/>
      <c r="D76" s="515"/>
      <c r="E76" s="515"/>
      <c r="F76" s="515"/>
      <c r="G76" s="515"/>
      <c r="H76" s="515"/>
      <c r="I76" s="516"/>
      <c r="J76" s="150">
        <f>SUM(J68,J72)</f>
        <v>619.6</v>
      </c>
      <c r="K76" s="73">
        <f>SUM(K68,K72)</f>
        <v>511.2</v>
      </c>
      <c r="L76" s="73">
        <f>SUM(L68,L72)</f>
        <v>527.29999999999995</v>
      </c>
      <c r="M76" s="73">
        <f>SUM(M68,M72)</f>
        <v>523.79999999999995</v>
      </c>
    </row>
    <row r="77" spans="1:30">
      <c r="J77" s="18"/>
      <c r="K77" s="18"/>
      <c r="L77" s="18"/>
      <c r="M77" s="18"/>
    </row>
    <row r="80" spans="1:30">
      <c r="A80" s="2"/>
      <c r="B80" s="2"/>
      <c r="C80" s="2"/>
      <c r="D80" s="2"/>
      <c r="E80" s="2"/>
      <c r="F80" s="2"/>
      <c r="G80" s="2"/>
      <c r="H80" s="2"/>
      <c r="I80" s="2"/>
      <c r="N80" s="2"/>
      <c r="O80" s="2"/>
      <c r="P80" s="2"/>
      <c r="Q80" s="2"/>
      <c r="R80" s="2"/>
    </row>
    <row r="81" spans="11:11">
      <c r="K81" s="35"/>
    </row>
  </sheetData>
  <mergeCells count="108">
    <mergeCell ref="A29:A30"/>
    <mergeCell ref="G29:G30"/>
    <mergeCell ref="B29:B30"/>
    <mergeCell ref="C29:C30"/>
    <mergeCell ref="D29:D30"/>
    <mergeCell ref="E29:E30"/>
    <mergeCell ref="F29:F30"/>
    <mergeCell ref="N63:O63"/>
    <mergeCell ref="A64:M64"/>
    <mergeCell ref="N62:O62"/>
    <mergeCell ref="E45:E47"/>
    <mergeCell ref="G45:G47"/>
    <mergeCell ref="H45:H48"/>
    <mergeCell ref="G48:G50"/>
    <mergeCell ref="E57:E59"/>
    <mergeCell ref="G57:G59"/>
    <mergeCell ref="N45:N46"/>
    <mergeCell ref="E55:E56"/>
    <mergeCell ref="F55:F56"/>
    <mergeCell ref="G55:G56"/>
    <mergeCell ref="C61:I61"/>
    <mergeCell ref="B62:I62"/>
    <mergeCell ref="C32:I32"/>
    <mergeCell ref="N32:O32"/>
    <mergeCell ref="A65:O65"/>
    <mergeCell ref="A66:I66"/>
    <mergeCell ref="A74:I74"/>
    <mergeCell ref="A67:I67"/>
    <mergeCell ref="B63:I63"/>
    <mergeCell ref="A75:I75"/>
    <mergeCell ref="A76:I76"/>
    <mergeCell ref="A68:I68"/>
    <mergeCell ref="A69:I69"/>
    <mergeCell ref="A70:I70"/>
    <mergeCell ref="A71:I71"/>
    <mergeCell ref="A72:I72"/>
    <mergeCell ref="A73:I73"/>
    <mergeCell ref="B33:I33"/>
    <mergeCell ref="N33:O33"/>
    <mergeCell ref="B34:O34"/>
    <mergeCell ref="C35:O35"/>
    <mergeCell ref="E51:E52"/>
    <mergeCell ref="F51:F52"/>
    <mergeCell ref="G51:G52"/>
    <mergeCell ref="N38:N39"/>
    <mergeCell ref="E53:E54"/>
    <mergeCell ref="F53:F54"/>
    <mergeCell ref="G53:G54"/>
    <mergeCell ref="A36:A37"/>
    <mergeCell ref="B36:B37"/>
    <mergeCell ref="C36:C37"/>
    <mergeCell ref="F36:F37"/>
    <mergeCell ref="G36:G37"/>
    <mergeCell ref="H36:H38"/>
    <mergeCell ref="E38:E41"/>
    <mergeCell ref="F38:F41"/>
    <mergeCell ref="G38:G41"/>
    <mergeCell ref="H26:H28"/>
    <mergeCell ref="G19:G23"/>
    <mergeCell ref="A19:A23"/>
    <mergeCell ref="B19:B23"/>
    <mergeCell ref="C19:C23"/>
    <mergeCell ref="D19:D23"/>
    <mergeCell ref="E19:E23"/>
    <mergeCell ref="F19:F23"/>
    <mergeCell ref="A24:A25"/>
    <mergeCell ref="B24:B25"/>
    <mergeCell ref="C24:C25"/>
    <mergeCell ref="D24:D25"/>
    <mergeCell ref="E24:E25"/>
    <mergeCell ref="F24:F25"/>
    <mergeCell ref="G24:G25"/>
    <mergeCell ref="H24:H25"/>
    <mergeCell ref="A26:A28"/>
    <mergeCell ref="B26:B28"/>
    <mergeCell ref="C26:C28"/>
    <mergeCell ref="D26:D28"/>
    <mergeCell ref="E26:E28"/>
    <mergeCell ref="F26:F28"/>
    <mergeCell ref="G26:G28"/>
    <mergeCell ref="A10:O10"/>
    <mergeCell ref="B11:O11"/>
    <mergeCell ref="C12:O12"/>
    <mergeCell ref="E14:E18"/>
    <mergeCell ref="F14:F18"/>
    <mergeCell ref="H14:H18"/>
    <mergeCell ref="A9:O9"/>
    <mergeCell ref="F6:F8"/>
    <mergeCell ref="G6:G8"/>
    <mergeCell ref="H6:H8"/>
    <mergeCell ref="I6:I8"/>
    <mergeCell ref="J6:J8"/>
    <mergeCell ref="K6:K8"/>
    <mergeCell ref="A6:A8"/>
    <mergeCell ref="B6:B8"/>
    <mergeCell ref="N6:R6"/>
    <mergeCell ref="N7:N8"/>
    <mergeCell ref="N1:R1"/>
    <mergeCell ref="E2:N2"/>
    <mergeCell ref="A3:O3"/>
    <mergeCell ref="A4:O4"/>
    <mergeCell ref="N5:O5"/>
    <mergeCell ref="C6:C8"/>
    <mergeCell ref="D6:D8"/>
    <mergeCell ref="E6:E8"/>
    <mergeCell ref="L6:L8"/>
    <mergeCell ref="M6:M8"/>
    <mergeCell ref="O7:R7"/>
  </mergeCells>
  <printOptions horizontalCentered="1"/>
  <pageMargins left="0.39370078740157483" right="0.19685039370078741" top="0.39370078740157483" bottom="0.19685039370078741" header="0" footer="0"/>
  <pageSetup paperSize="9" scale="66" orientation="portrait" r:id="rId1"/>
  <headerFooter alignWithMargins="0"/>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4 programa MVP</vt:lpstr>
      <vt:lpstr>aiškinamoji lentelė </vt:lpstr>
      <vt:lpstr>'4 programa MVP'!Print_Area</vt:lpstr>
      <vt:lpstr>'aiškinamoji lentelė '!Print_Area</vt:lpstr>
      <vt:lpstr>'4 programa MVP'!Print_Titles</vt:lpstr>
      <vt:lpstr>'aiškinamoji lentelė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2019-03-05T13:19:40Z</cp:lastPrinted>
  <dcterms:created xsi:type="dcterms:W3CDTF">2007-07-27T10:32:34Z</dcterms:created>
  <dcterms:modified xsi:type="dcterms:W3CDTF">2019-03-05T13:19:44Z</dcterms:modified>
</cp:coreProperties>
</file>