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9-2021 SVP keitimas\2019-07-25 keitimas\SPRENDIMAS\"/>
    </mc:Choice>
  </mc:AlternateContent>
  <bookViews>
    <workbookView xWindow="0" yWindow="0" windowWidth="28800" windowHeight="13590" firstSheet="1" activeTab="1"/>
  </bookViews>
  <sheets>
    <sheet name="Asignavimų valdydojai" sheetId="6" state="hidden" r:id="rId1"/>
    <sheet name="9 programa" sheetId="16" r:id="rId2"/>
    <sheet name="Lyginamasis " sheetId="17" state="hidden" r:id="rId3"/>
    <sheet name="Aiškinamoji lentelė" sheetId="14" state="hidden" r:id="rId4"/>
  </sheets>
  <definedNames>
    <definedName name="_xlnm.Print_Area" localSheetId="1">'9 programa'!$A$1:$N$46</definedName>
    <definedName name="_xlnm.Print_Area" localSheetId="3">'Aiškinamoji lentelė'!$A$1:$Q$58</definedName>
    <definedName name="_xlnm.Print_Area" localSheetId="2">'Lyginamasis '!$A$1:$U$46</definedName>
    <definedName name="_xlnm.Print_Titles" localSheetId="1">'9 programa'!$6:$8</definedName>
    <definedName name="_xlnm.Print_Titles" localSheetId="3">'Aiškinamoji lentelė'!$6:$8</definedName>
    <definedName name="_xlnm.Print_Titles" localSheetId="2">'Lyginamasis '!$6:$8</definedName>
  </definedNames>
  <calcPr calcId="162913"/>
</workbook>
</file>

<file path=xl/calcChain.xml><?xml version="1.0" encoding="utf-8"?>
<calcChain xmlns="http://schemas.openxmlformats.org/spreadsheetml/2006/main">
  <c r="I38" i="16" l="1"/>
  <c r="J38" i="16"/>
  <c r="H38" i="16"/>
  <c r="J37" i="16"/>
  <c r="I37" i="16"/>
  <c r="H37" i="16"/>
  <c r="J43" i="17" l="1"/>
  <c r="J45" i="17"/>
  <c r="J44" i="17"/>
  <c r="O44" i="17"/>
  <c r="N44" i="17"/>
  <c r="M44" i="17"/>
  <c r="P38" i="17"/>
  <c r="O38" i="17"/>
  <c r="N38" i="17"/>
  <c r="M38" i="17"/>
  <c r="L38" i="17"/>
  <c r="J38" i="17"/>
  <c r="J24" i="17"/>
  <c r="I38" i="17"/>
  <c r="P36" i="17" l="1"/>
  <c r="M36" i="17"/>
  <c r="M37" i="17" s="1"/>
  <c r="J37" i="17"/>
  <c r="J39" i="17" s="1"/>
  <c r="J40" i="17" s="1"/>
  <c r="P37" i="17"/>
  <c r="O37" i="17"/>
  <c r="N37" i="17"/>
  <c r="L37" i="17"/>
  <c r="K37" i="17"/>
  <c r="I37" i="17"/>
  <c r="H37" i="17"/>
  <c r="J29" i="17"/>
  <c r="J26" i="17"/>
  <c r="P19" i="17"/>
  <c r="M19" i="17"/>
  <c r="J19" i="17" l="1"/>
  <c r="P17" i="17" l="1"/>
  <c r="M17" i="17"/>
  <c r="M18" i="17" s="1"/>
  <c r="J17" i="17"/>
  <c r="J18" i="17" s="1"/>
  <c r="O43" i="17"/>
  <c r="O45" i="17" s="1"/>
  <c r="O35" i="17"/>
  <c r="O31" i="17"/>
  <c r="O29" i="17"/>
  <c r="O24" i="17"/>
  <c r="O18" i="17"/>
  <c r="O16" i="17"/>
  <c r="N43" i="17"/>
  <c r="N45" i="17" s="1"/>
  <c r="N35" i="17"/>
  <c r="N31" i="17"/>
  <c r="N26" i="17"/>
  <c r="N29" i="17" s="1"/>
  <c r="N24" i="17"/>
  <c r="N18" i="17"/>
  <c r="N16" i="17"/>
  <c r="L44" i="17"/>
  <c r="L43" i="17" s="1"/>
  <c r="L45" i="17" s="1"/>
  <c r="L35" i="17"/>
  <c r="L31" i="17"/>
  <c r="L29" i="17"/>
  <c r="L24" i="17"/>
  <c r="L18" i="17"/>
  <c r="L16" i="17"/>
  <c r="M35" i="17"/>
  <c r="M31" i="17"/>
  <c r="M29" i="17"/>
  <c r="M24" i="17"/>
  <c r="M16" i="17"/>
  <c r="O39" i="17" l="1"/>
  <c r="O40" i="17" s="1"/>
  <c r="N39" i="17"/>
  <c r="N40" i="17" s="1"/>
  <c r="L39" i="17"/>
  <c r="L40" i="17" s="1"/>
  <c r="M39" i="17"/>
  <c r="M40" i="17" s="1"/>
  <c r="I35" i="17" l="1"/>
  <c r="I33" i="17"/>
  <c r="I31" i="17"/>
  <c r="I24" i="17"/>
  <c r="I18" i="17"/>
  <c r="I16" i="17"/>
  <c r="P35" i="17"/>
  <c r="K35" i="17"/>
  <c r="H35" i="17"/>
  <c r="H33" i="17"/>
  <c r="P31" i="17"/>
  <c r="K31" i="17"/>
  <c r="H31" i="17"/>
  <c r="H29" i="17"/>
  <c r="P29" i="17"/>
  <c r="K26" i="17"/>
  <c r="K44" i="17" s="1"/>
  <c r="K43" i="17" s="1"/>
  <c r="K45" i="17" s="1"/>
  <c r="H26" i="17"/>
  <c r="H44" i="17" s="1"/>
  <c r="H43" i="17" s="1"/>
  <c r="H45" i="17" s="1"/>
  <c r="P24" i="17"/>
  <c r="K24" i="17"/>
  <c r="H24" i="17"/>
  <c r="P18" i="17"/>
  <c r="K18" i="17"/>
  <c r="H18" i="17"/>
  <c r="P16" i="17"/>
  <c r="K16" i="17"/>
  <c r="H16" i="17"/>
  <c r="P39" i="17" l="1"/>
  <c r="P40" i="17" s="1"/>
  <c r="M43" i="17"/>
  <c r="M45" i="17" s="1"/>
  <c r="I29" i="17"/>
  <c r="I39" i="17" s="1"/>
  <c r="I40" i="17" s="1"/>
  <c r="I44" i="17"/>
  <c r="I43" i="17" s="1"/>
  <c r="I45" i="17" s="1"/>
  <c r="H38" i="17"/>
  <c r="H39" i="17" s="1"/>
  <c r="H40" i="17" s="1"/>
  <c r="P44" i="17"/>
  <c r="P43" i="17" s="1"/>
  <c r="P45" i="17" s="1"/>
  <c r="K29" i="17"/>
  <c r="K38" i="17" s="1"/>
  <c r="K39" i="17" s="1"/>
  <c r="K40" i="17" s="1"/>
  <c r="J26" i="16"/>
  <c r="I26" i="16"/>
  <c r="J46" i="14" l="1"/>
  <c r="K46" i="14"/>
  <c r="L46" i="14"/>
  <c r="I46" i="14"/>
  <c r="I29" i="16"/>
  <c r="J29" i="16"/>
  <c r="H29" i="16"/>
  <c r="J44" i="16"/>
  <c r="J43" i="16" s="1"/>
  <c r="J45" i="16" s="1"/>
  <c r="I44" i="16"/>
  <c r="I43" i="16" s="1"/>
  <c r="I45" i="16" s="1"/>
  <c r="H44" i="16"/>
  <c r="H43" i="16" s="1"/>
  <c r="H45" i="16" s="1"/>
  <c r="J35" i="16"/>
  <c r="I35" i="16"/>
  <c r="H35" i="16"/>
  <c r="H33" i="16"/>
  <c r="J31" i="16"/>
  <c r="I31" i="16"/>
  <c r="H31" i="16"/>
  <c r="J24" i="16"/>
  <c r="I24" i="16"/>
  <c r="H24" i="16"/>
  <c r="J18" i="16"/>
  <c r="I18" i="16"/>
  <c r="H18" i="16"/>
  <c r="J16" i="16"/>
  <c r="I16" i="16"/>
  <c r="H16" i="16"/>
  <c r="H39" i="16" l="1"/>
  <c r="H40" i="16" s="1"/>
  <c r="I39" i="16"/>
  <c r="I40" i="16" s="1"/>
  <c r="J39" i="16"/>
  <c r="J40" i="16" s="1"/>
  <c r="J18" i="14"/>
  <c r="J40" i="14" l="1"/>
  <c r="K40" i="14"/>
  <c r="L40" i="14"/>
  <c r="I40" i="14"/>
  <c r="J38" i="14"/>
  <c r="K42" i="14"/>
  <c r="L42" i="14"/>
  <c r="J42" i="14"/>
  <c r="J34" i="14"/>
  <c r="J23" i="14"/>
  <c r="L52" i="14" l="1"/>
  <c r="K52" i="14"/>
  <c r="K51" i="14" s="1"/>
  <c r="K55" i="14" s="1"/>
  <c r="K36" i="14"/>
  <c r="K34" i="14"/>
  <c r="K23" i="14"/>
  <c r="K18" i="14"/>
  <c r="K16" i="14"/>
  <c r="K47" i="14" l="1"/>
  <c r="K48" i="14" s="1"/>
  <c r="I53" i="14" l="1"/>
  <c r="I54" i="14" l="1"/>
  <c r="I33" i="14" l="1"/>
  <c r="I34" i="14" s="1"/>
  <c r="L51" i="14"/>
  <c r="L55" i="14" s="1"/>
  <c r="J52" i="14"/>
  <c r="I45" i="14"/>
  <c r="I42" i="14"/>
  <c r="L36" i="14"/>
  <c r="J36" i="14"/>
  <c r="I36" i="14"/>
  <c r="L34" i="14"/>
  <c r="L23" i="14"/>
  <c r="I23" i="14"/>
  <c r="L18" i="14"/>
  <c r="I18" i="14"/>
  <c r="L16" i="14"/>
  <c r="J16" i="14"/>
  <c r="I16" i="14"/>
  <c r="L47" i="14" l="1"/>
  <c r="J47" i="14"/>
  <c r="J51" i="14"/>
  <c r="J55" i="14" s="1"/>
  <c r="I47" i="14"/>
  <c r="I52" i="14"/>
  <c r="I51" i="14" l="1"/>
  <c r="I55" i="14" s="1"/>
  <c r="I48" i="14"/>
  <c r="J48" i="14"/>
  <c r="L48" i="14"/>
</calcChain>
</file>

<file path=xl/comments1.xml><?xml version="1.0" encoding="utf-8"?>
<comments xmlns="http://schemas.openxmlformats.org/spreadsheetml/2006/main">
  <authors>
    <author>Snieguole Kacerauskaite</author>
  </authors>
  <commentList>
    <comment ref="E14" authorId="0" shapeId="0">
      <text>
        <r>
          <rPr>
            <b/>
            <sz val="9"/>
            <color indexed="81"/>
            <rFont val="Tahoma"/>
            <family val="2"/>
            <charset val="186"/>
          </rPr>
          <t xml:space="preserve">KSP 2013-2020 m. veiksmas </t>
        </r>
        <r>
          <rPr>
            <sz val="9"/>
            <color indexed="81"/>
            <rFont val="Tahoma"/>
            <family val="2"/>
            <charset val="186"/>
          </rPr>
          <t xml:space="preserve">"Remti jaunimo ir su jaunimu dirbančių organizacijų nuolatinę ir ilgalaikę programinę veiklą, jaunimo iniciatyvas, skatinti jaunimą užsiimti savanoriška veikla "
</t>
        </r>
      </text>
    </comment>
  </commentList>
</comments>
</file>

<file path=xl/comments2.xml><?xml version="1.0" encoding="utf-8"?>
<comments xmlns="http://schemas.openxmlformats.org/spreadsheetml/2006/main">
  <authors>
    <author>Snieguole Kacerauskaite</author>
  </authors>
  <commentList>
    <comment ref="E14" authorId="0" shapeId="0">
      <text>
        <r>
          <rPr>
            <b/>
            <sz val="9"/>
            <color indexed="81"/>
            <rFont val="Tahoma"/>
            <family val="2"/>
            <charset val="186"/>
          </rPr>
          <t xml:space="preserve">KSP 2013-2020 m. veiksmas </t>
        </r>
        <r>
          <rPr>
            <sz val="9"/>
            <color indexed="81"/>
            <rFont val="Tahoma"/>
            <family val="2"/>
            <charset val="186"/>
          </rPr>
          <t xml:space="preserve">"Remti jaunimo ir su jaunimu dirbančių organizacijų nuolatinę ir ilgalaikę programinę veiklą, jaunimo iniciatyvas, skatinti jaunimą užsiimti savanoriška veikla "
</t>
        </r>
      </text>
    </comment>
  </commentList>
</comments>
</file>

<file path=xl/comments3.xml><?xml version="1.0" encoding="utf-8"?>
<comments xmlns="http://schemas.openxmlformats.org/spreadsheetml/2006/main">
  <authors>
    <author>Snieguole Kacerauskaite</author>
  </authors>
  <commentList>
    <comment ref="E14" authorId="0" shapeId="0">
      <text>
        <r>
          <rPr>
            <b/>
            <sz val="9"/>
            <color indexed="81"/>
            <rFont val="Tahoma"/>
            <family val="2"/>
            <charset val="186"/>
          </rPr>
          <t xml:space="preserve">KSP 2013-2020 m. veiksmas </t>
        </r>
        <r>
          <rPr>
            <sz val="9"/>
            <color indexed="81"/>
            <rFont val="Tahoma"/>
            <family val="2"/>
            <charset val="186"/>
          </rPr>
          <t xml:space="preserve">"Remti jaunimo ir su jaunimu dirbančių organizacijų nuolatinę ir ilgalaikę programinę veiklą, jaunimo iniciatyvas, skatinti jaunimą užsiimti savanoriška veikla "
</t>
        </r>
      </text>
    </comment>
    <comment ref="E41" authorId="0" shapeId="0">
      <text>
        <r>
          <rPr>
            <sz val="9"/>
            <color indexed="81"/>
            <rFont val="Tahoma"/>
            <family val="2"/>
            <charset val="186"/>
          </rPr>
          <t xml:space="preserve">"Koordinuotai teikti informaciją apie jaunimo veiklą ir jos galimybes"
</t>
        </r>
      </text>
    </comment>
  </commentList>
</comments>
</file>

<file path=xl/sharedStrings.xml><?xml version="1.0" encoding="utf-8"?>
<sst xmlns="http://schemas.openxmlformats.org/spreadsheetml/2006/main" count="432" uniqueCount="123">
  <si>
    <t>Programos tikslo kodas</t>
  </si>
  <si>
    <t>Uždavinio kodas</t>
  </si>
  <si>
    <t>Priemonės kodas</t>
  </si>
  <si>
    <t>Priemonės pavadinimas</t>
  </si>
  <si>
    <t>Priemonės požymis</t>
  </si>
  <si>
    <t>Asignavimų valdytojo kodas</t>
  </si>
  <si>
    <t>Finansavimo šaltinis</t>
  </si>
  <si>
    <t>01</t>
  </si>
  <si>
    <t>SB</t>
  </si>
  <si>
    <t>Iš viso:</t>
  </si>
  <si>
    <t>02</t>
  </si>
  <si>
    <t>03</t>
  </si>
  <si>
    <t>Iš viso uždaviniui:</t>
  </si>
  <si>
    <t>Iš viso tikslui:</t>
  </si>
  <si>
    <t xml:space="preserve">Iš viso  programai: </t>
  </si>
  <si>
    <t>Finansavimo šaltiniai</t>
  </si>
  <si>
    <t>09</t>
  </si>
  <si>
    <t>SAVIVALDYBĖS LĖŠOS</t>
  </si>
  <si>
    <t>Finansavimo šaltinių suvestinė</t>
  </si>
  <si>
    <t>1</t>
  </si>
  <si>
    <t>Pavadinimas</t>
  </si>
  <si>
    <t>03 Srateginis tikslas.  Užtikrinti gyventojams aukštą švietimo, kultūros, socialinių, sporto ir sveikatos apsaugos paslaugų kokybę ir prieinamumą</t>
  </si>
  <si>
    <t>Kurti pažangią ir pilietišką visuomenę, skatinant jaunimo ir su jaunimu dirbančių organizacijų veiklą, iniciatyvas ir dalyvavimą visuomeninėje veikloje</t>
  </si>
  <si>
    <t>Aktyvinti  jaunimo ir su jaunimu dirbančių organizacijų veiklą</t>
  </si>
  <si>
    <r>
      <t xml:space="preserve">Savivaldybės biudžeto lėšos </t>
    </r>
    <r>
      <rPr>
        <b/>
        <sz val="10"/>
        <rFont val="Times New Roman"/>
        <family val="1"/>
        <charset val="186"/>
      </rPr>
      <t>SB</t>
    </r>
  </si>
  <si>
    <t>JAUNIMO POLITIKOS PLĖTROS PROGRAMOS NR. 09</t>
  </si>
  <si>
    <t>09. Jaunimo politikos plėtros programa</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</si>
  <si>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</si>
  <si>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</si>
  <si>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</si>
  <si>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</si>
  <si>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</si>
  <si>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</si>
  <si>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</si>
  <si>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</si>
  <si>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</si>
  <si>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 xml:space="preserve"> TIKSLŲ, UŽDAVINIŲ, PRIEMONIŲ, PRIEMONIŲ IŠLAIDŲ IR PRODUKTO KRITERIJŲ SUVESTINĖ</t>
  </si>
  <si>
    <t>Produkto kriterijus</t>
  </si>
  <si>
    <t>P1.1.2.1</t>
  </si>
  <si>
    <t>P1.1.2.2</t>
  </si>
  <si>
    <t>Iš dalies finansuota projektų, skaičius</t>
  </si>
  <si>
    <t>Paskirtа premijų, skaičius</t>
  </si>
  <si>
    <t>Planas</t>
  </si>
  <si>
    <t>Įgyvendinta projektų, vnt.</t>
  </si>
  <si>
    <t>tūkst. Eur</t>
  </si>
  <si>
    <t>04</t>
  </si>
  <si>
    <t>05</t>
  </si>
  <si>
    <t>Parengta paraiška, vnt.</t>
  </si>
  <si>
    <t>Iš viso priemonei:</t>
  </si>
  <si>
    <t>06</t>
  </si>
  <si>
    <t>07</t>
  </si>
  <si>
    <t xml:space="preserve">Dalyvių skaičius išvažiuojamajame renginyje, vnt. </t>
  </si>
  <si>
    <t>Jaunimo informavimo ir bendradarbiavimo stiprinimas</t>
  </si>
  <si>
    <t>Klaipėdos jaunimo įvaizdžio stiprinimas</t>
  </si>
  <si>
    <t>Jaunimo ir su jaunimu dirbančių organizacijų bei jų iniciatyvų skatinimаs:</t>
  </si>
  <si>
    <t>Institucinių ir iniciatyvų projektų dalinis finansavimas</t>
  </si>
  <si>
    <t>Paskirta piniginių stipendijų, skaičius</t>
  </si>
  <si>
    <t xml:space="preserve">Dalyvavimas Vakarų Lietuvos regiono renginyje „Jaunimo vasaros akademija“  </t>
  </si>
  <si>
    <t>Atlikta tyrimų, skaičius</t>
  </si>
  <si>
    <t>Klaipėdos jaunimo situacijos tyrimo parengimas</t>
  </si>
  <si>
    <t xml:space="preserve">Stipendijų skyrimas gabiems ir talentingiems Klaipėdos aukštųjų mokyklų 1 kurso studentams </t>
  </si>
  <si>
    <t>Suorganizuota renginių skaičius, vnt.</t>
  </si>
  <si>
    <t xml:space="preserve">Projektų, teikiamų nacionaliniams ir tarptautiniams konkursams, bendrasis finansavimas </t>
  </si>
  <si>
    <t xml:space="preserve">Bendrai finansuota projektų, skaičius </t>
  </si>
  <si>
    <t>2020-ųjų metų lėšų projektas</t>
  </si>
  <si>
    <t>2018-ieji metai</t>
  </si>
  <si>
    <t>2019-ieji metai</t>
  </si>
  <si>
    <t>2020-ieji metai</t>
  </si>
  <si>
    <t>2020 m. lėšų projektas</t>
  </si>
  <si>
    <t>Įgyvendinta programa, proc.</t>
  </si>
  <si>
    <t>Jaunimo dalyvavimas įgyvendinant Lietuvos valstybės šimtmečio minėjimo Klaipėdoje programą</t>
  </si>
  <si>
    <t>Tarptautinio ir nacionalinio bendradarbiavimo plėtojimas</t>
  </si>
  <si>
    <t>Klaipėdos miesto atstovavimas tarptautiniuose ir nacionaliniuose jaunimo renginiuose</t>
  </si>
  <si>
    <t>Premijų už miestui aktualius ir pritaikomuosius darbus skyrimas Klaipėdos aukštųjų mokyklų absolventams</t>
  </si>
  <si>
    <t>SB(ESA)</t>
  </si>
  <si>
    <r>
      <t xml:space="preserve">Savivaldybės biudžeto apyvartos lėšos ES finansinės paramos programų laikinam lėšų stygiui dengti </t>
    </r>
    <r>
      <rPr>
        <b/>
        <sz val="10"/>
        <rFont val="Times New Roman"/>
        <family val="1"/>
        <charset val="186"/>
      </rPr>
      <t xml:space="preserve"> SB(ESA)</t>
    </r>
  </si>
  <si>
    <t xml:space="preserve">Dalyvių skaičius </t>
  </si>
  <si>
    <t>Renginių skaičius</t>
  </si>
  <si>
    <r>
      <t>URBACT projekto „Y kartos miestas“ („</t>
    </r>
    <r>
      <rPr>
        <i/>
        <sz val="10"/>
        <rFont val="Times New Roman"/>
        <family val="1"/>
        <charset val="186"/>
      </rPr>
      <t>Gen-Y City</t>
    </r>
    <r>
      <rPr>
        <sz val="10"/>
        <rFont val="Times New Roman"/>
        <family val="1"/>
        <charset val="186"/>
      </rPr>
      <t>“) įgyvendinimas</t>
    </r>
  </si>
  <si>
    <t>_________________________________</t>
  </si>
  <si>
    <t>2018-ųjų metų asigna-vimų planas</t>
  </si>
  <si>
    <t>SB(L)</t>
  </si>
  <si>
    <r>
      <t xml:space="preserve">Apyvartos lėšų likutis </t>
    </r>
    <r>
      <rPr>
        <b/>
        <sz val="10"/>
        <rFont val="Times New Roman"/>
        <family val="1"/>
        <charset val="186"/>
      </rPr>
      <t>SB(L)</t>
    </r>
  </si>
  <si>
    <t>Suorganizuota renginių, skaičius</t>
  </si>
  <si>
    <t xml:space="preserve">Įsigyta reklaminė atributika, vnt. </t>
  </si>
  <si>
    <t>2019-ųjų metų asignavimų planas</t>
  </si>
  <si>
    <t xml:space="preserve"> </t>
  </si>
  <si>
    <t>Vykdytojas (skyrius / asmuo)</t>
  </si>
  <si>
    <t>2021-ųjų metų lėšų projektas</t>
  </si>
  <si>
    <r>
      <t>2018</t>
    </r>
    <r>
      <rPr>
        <sz val="12"/>
        <rFont val="Arial"/>
        <family val="2"/>
        <charset val="186"/>
      </rPr>
      <t>–</t>
    </r>
    <r>
      <rPr>
        <sz val="12"/>
        <rFont val="Times New Roman"/>
        <family val="1"/>
      </rPr>
      <t xml:space="preserve">2021 M. KLAIPĖDOS MIESTO SAVIVALDYBĖS </t>
    </r>
  </si>
  <si>
    <t>2021-ieji metai</t>
  </si>
  <si>
    <t>Jaunimo koordinatorius</t>
  </si>
  <si>
    <t>2021 m. lėšų projektas</t>
  </si>
  <si>
    <t>Mobilios programos „Klaipėdos jaunimas“ administravimas, kartai</t>
  </si>
  <si>
    <t>Atvirų jaunimo erdvių steigimas</t>
  </si>
  <si>
    <t>Įsigyta atviros jaunimo erdvės paslauga</t>
  </si>
  <si>
    <t>Įsteigta atvira jaunimo erdvė</t>
  </si>
  <si>
    <t>2018-ųjų metų asignavimų planas pgl. 2018-10-25 keitimą</t>
  </si>
  <si>
    <t>Aiškinamojo rašto priedas Nr.3</t>
  </si>
  <si>
    <t>Jaunimo pritraukimas į Klaipėdos miestą:</t>
  </si>
  <si>
    <t>Įgyvendinta programos platformų, sk.</t>
  </si>
  <si>
    <t>Europos jaunimo sostinės 2021 m. programos įgyvendinimas</t>
  </si>
  <si>
    <r>
      <t>2019</t>
    </r>
    <r>
      <rPr>
        <sz val="12"/>
        <rFont val="Arial"/>
        <family val="2"/>
        <charset val="186"/>
      </rPr>
      <t>–</t>
    </r>
    <r>
      <rPr>
        <sz val="12"/>
        <rFont val="Times New Roman"/>
        <family val="1"/>
      </rPr>
      <t xml:space="preserve">2021 M. KLAIPĖDOS MIESTO SAVIVALDYBĖS </t>
    </r>
  </si>
  <si>
    <t>Įgyvendinta programos platformų, skaičius</t>
  </si>
  <si>
    <t>2019 m asignavimų planas</t>
  </si>
  <si>
    <t>Klaipėdos miesto savivaldybės jaunimo politikos plėtros  programos (Nr. 9) aprašymo                    priedas</t>
  </si>
  <si>
    <t>Siūlomas keisti 2019-ųjų metų asignavimų planas</t>
  </si>
  <si>
    <t>Skirtumas</t>
  </si>
  <si>
    <t xml:space="preserve">Lyginamasis variantas      </t>
  </si>
  <si>
    <t>Paaiškinimas</t>
  </si>
  <si>
    <t>2020 m asignavimų planas</t>
  </si>
  <si>
    <t>Siūlomas keisti 2021-ųjų metų asignavimų planas</t>
  </si>
  <si>
    <t>2020-ųjų metų asignavimų planas</t>
  </si>
  <si>
    <t>Siūlomas keisti 2020-ųjų metų asignavimų planas</t>
  </si>
  <si>
    <t>2021-ųjų metų asignavimų planas</t>
  </si>
  <si>
    <t>08</t>
  </si>
  <si>
    <t>Pritraukta savanorių, skaičius, vnt.</t>
  </si>
  <si>
    <t>Jaunimo savanoriškos tarnybos įgyvendimas</t>
  </si>
  <si>
    <t xml:space="preserve">Siūloma įtraukti naują priemonę, siekiant įgyvendinti Jaunimo reikalų departamento prie Socialinės apsaugos ir darbo ministerijos 2019 m. rekomenduojamas įgyvendinti jaunimo politikos veiklos sritis  (2019-01-25 raštas Nr. 2S-66(5.3) „Dėl Jaunimo politikos įgyvendinimo savivaldybėje 2019“). Viena iš nurodomų prioritetinių sričių yra Jaunimo savanoriškos tarnybos modelio įgyvendinimas. </t>
  </si>
  <si>
    <t>Siūloma sumažinti priemonės finasavimo apimtį 2019 m., nes 2 studentams nutraukus studijas, jiems buvo sustabdytas stipendijų mokėjimas ir  pigiau, nei planuota, nupirktos transporto paslaugos organizuojant renginį „Jaunimo vasaros akademija“ (JVA). Siūloma padidinti finansavimo apimtį 2020 m. organizuojamam renginiui JVA, atsižvelgiant į   analogišką Klaipėdos rajono praktiką, ir patikslinti priemonės finansavimą 2021 m. - JVA renginiui reikės ne 7 tūkst., o 800 Eur.</t>
  </si>
  <si>
    <t xml:space="preserve">Siūloma mažinti priemonės finansavimo apimtį, nes Europos jaunimo sostinės 2021 m. programos įgyvendinimą numatoma pradėti vėliau, nei planuota </t>
  </si>
  <si>
    <r>
      <rPr>
        <strike/>
        <sz val="10"/>
        <color rgb="FFFF0000"/>
        <rFont val="Times New Roman"/>
        <family val="1"/>
        <charset val="186"/>
      </rPr>
      <t xml:space="preserve">300 </t>
    </r>
    <r>
      <rPr>
        <sz val="10"/>
        <color rgb="FFFF0000"/>
        <rFont val="Times New Roman"/>
        <family val="1"/>
        <charset val="186"/>
      </rPr>
      <t>200</t>
    </r>
  </si>
  <si>
    <t xml:space="preserve">Siūloma padidinti priemonės finansavimo apimtį, nes numatomas didesnis nei planuota renginio „Jaunimo lyderiai" dalyvių skaičius (400 Eur) ir šio renginio perkėlimas į Švyturio areną, dėl ko brangsta renginio organizavimo paslauga (3600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</si>
</sst>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charset val="186"/>
    </font>
    <font>
      <sz val="10"/>
      <name val="Times New Roman"/>
      <family val="1"/>
    </font>
    <font>
      <b/>
      <sz val="10"/>
      <name val="Times New Roman"/>
      <family val="1"/>
    </font>
    <font>
      <sz val="12"/>
      <name val="Times New Roman"/>
      <family val="1"/>
      <charset val="186"/>
    </font>
    <font>
      <sz val="10"/>
      <name val="Arial"/>
      <family val="2"/>
      <charset val="186"/>
    </font>
    <font>
      <b/>
      <sz val="10"/>
      <name val="Times New Roman"/>
      <family val="1"/>
      <charset val="186"/>
    </font>
    <font>
      <sz val="10"/>
      <name val="Times New Roman"/>
      <family val="1"/>
      <charset val="186"/>
    </font>
    <font>
      <b/>
      <u/>
      <sz val="10"/>
      <name val="Times New Roman"/>
      <family val="1"/>
    </font>
    <font>
      <sz val="9"/>
      <name val="Times New Roman"/>
      <family val="1"/>
      <charset val="186"/>
    </font>
    <font>
      <sz val="12"/>
      <name val="Times New Roman"/>
      <family val="1"/>
    </font>
    <font>
      <sz val="12"/>
      <name val="Arial"/>
      <family val="2"/>
      <charset val="186"/>
    </font>
    <font>
      <b/>
      <sz val="12"/>
      <name val="Times New Roman"/>
      <family val="1"/>
    </font>
    <font>
      <sz val="9"/>
      <color indexed="81"/>
      <name val="Tahoma"/>
      <family val="2"/>
      <charset val="186"/>
    </font>
    <font>
      <b/>
      <sz val="9"/>
      <color indexed="81"/>
      <name val="Tahoma"/>
      <family val="2"/>
      <charset val="186"/>
    </font>
    <font>
      <i/>
      <sz val="10"/>
      <name val="Times New Roman"/>
      <family val="1"/>
      <charset val="186"/>
    </font>
    <font>
      <sz val="11"/>
      <name val="Calibri"/>
      <family val="2"/>
      <charset val="186"/>
    </font>
    <font>
      <sz val="10"/>
      <color rgb="FFFF0000"/>
      <name val="Arial"/>
      <family val="2"/>
      <charset val="186"/>
    </font>
    <font>
      <b/>
      <sz val="12"/>
      <name val="Times New Roman"/>
      <family val="1"/>
      <charset val="186"/>
    </font>
    <font>
      <sz val="10"/>
      <color rgb="FFFF0000"/>
      <name val="Times New Roman"/>
      <family val="1"/>
      <charset val="186"/>
    </font>
    <font>
      <strike/>
      <sz val="10"/>
      <color rgb="FFFF0000"/>
      <name val="Times New Roman"/>
      <family val="1"/>
      <charset val="186"/>
    </font>
    <font>
      <b/>
      <sz val="10"/>
      <color rgb="FFFF0000"/>
      <name val="Times New Roman"/>
      <family val="1"/>
    </font>
    <font>
      <b/>
      <sz val="10"/>
      <color rgb="FFFF0000"/>
      <name val="Times New Roman"/>
      <family val="1"/>
      <charset val="186"/>
    </font>
    <font>
      <sz val="9"/>
      <color rgb="FFFF0000"/>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76">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4" fillId="0" borderId="0"/>
  </cellStyleXfs>
  <cellXfs count="598">
    <xf numFmtId="0" fontId="0" fillId="0" borderId="0" xfId="0"/>
    <xf numFmtId="49" fontId="1" fillId="0" borderId="0" xfId="0" applyNumberFormat="1" applyFont="1" applyFill="1" applyBorder="1" applyAlignment="1">
      <alignment horizontal="right" vertical="top"/>
    </xf>
    <xf numFmtId="0" fontId="3" fillId="0" borderId="0" xfId="0" applyFont="1"/>
    <xf numFmtId="0" fontId="3" fillId="0" borderId="46" xfId="0" applyFont="1" applyBorder="1" applyAlignment="1">
      <alignment horizontal="center" vertical="top" wrapText="1"/>
    </xf>
    <xf numFmtId="0" fontId="3" fillId="0" borderId="46" xfId="0" applyFont="1" applyBorder="1" applyAlignment="1">
      <alignment vertical="top" wrapText="1"/>
    </xf>
    <xf numFmtId="3" fontId="1" fillId="0" borderId="0" xfId="0" applyNumberFormat="1" applyFont="1" applyAlignment="1">
      <alignment vertical="top"/>
    </xf>
    <xf numFmtId="3" fontId="4" fillId="0" borderId="0" xfId="0" applyNumberFormat="1" applyFont="1"/>
    <xf numFmtId="3" fontId="6" fillId="0" borderId="0" xfId="0" applyNumberFormat="1" applyFont="1" applyFill="1" applyBorder="1" applyAlignment="1">
      <alignment horizontal="center" vertical="top" wrapText="1"/>
    </xf>
    <xf numFmtId="3" fontId="4" fillId="0" borderId="0" xfId="0" applyNumberFormat="1" applyFont="1" applyBorder="1"/>
    <xf numFmtId="3" fontId="4" fillId="0" borderId="0" xfId="0" applyNumberFormat="1" applyFont="1" applyBorder="1" applyAlignment="1">
      <alignment horizontal="center"/>
    </xf>
    <xf numFmtId="3" fontId="1" fillId="0" borderId="0" xfId="0" applyNumberFormat="1" applyFont="1" applyBorder="1" applyAlignment="1">
      <alignment vertical="top"/>
    </xf>
    <xf numFmtId="3" fontId="1" fillId="0" borderId="0" xfId="0" applyNumberFormat="1" applyFont="1" applyBorder="1" applyAlignment="1">
      <alignment horizontal="center" vertical="top"/>
    </xf>
    <xf numFmtId="11" fontId="1" fillId="0" borderId="0" xfId="0" applyNumberFormat="1" applyFont="1" applyAlignment="1">
      <alignment horizontal="center" vertical="top" wrapText="1"/>
    </xf>
    <xf numFmtId="11" fontId="2" fillId="2" borderId="2" xfId="0" applyNumberFormat="1" applyFont="1" applyFill="1" applyBorder="1" applyAlignment="1">
      <alignment horizontal="center" vertical="top"/>
    </xf>
    <xf numFmtId="11" fontId="5" fillId="3" borderId="30" xfId="0" applyNumberFormat="1" applyFont="1" applyFill="1" applyBorder="1" applyAlignment="1">
      <alignment horizontal="center" vertical="top"/>
    </xf>
    <xf numFmtId="11" fontId="2" fillId="4" borderId="2" xfId="0" applyNumberFormat="1" applyFont="1" applyFill="1" applyBorder="1" applyAlignment="1">
      <alignment vertical="top"/>
    </xf>
    <xf numFmtId="11" fontId="1" fillId="0" borderId="0" xfId="0" applyNumberFormat="1" applyFont="1" applyFill="1" applyBorder="1" applyAlignment="1">
      <alignment vertical="top"/>
    </xf>
    <xf numFmtId="11" fontId="4" fillId="0" borderId="0" xfId="0" applyNumberFormat="1" applyFont="1"/>
    <xf numFmtId="49" fontId="1" fillId="0" borderId="0" xfId="0" applyNumberFormat="1" applyFont="1" applyAlignment="1">
      <alignment horizontal="center" vertical="top" wrapText="1"/>
    </xf>
    <xf numFmtId="49" fontId="4" fillId="0" borderId="0" xfId="0" applyNumberFormat="1" applyFont="1"/>
    <xf numFmtId="3" fontId="1" fillId="0" borderId="0" xfId="0" applyNumberFormat="1" applyFont="1" applyAlignment="1">
      <alignment horizontal="center" vertical="top" wrapText="1"/>
    </xf>
    <xf numFmtId="164" fontId="1" fillId="0" borderId="0" xfId="0" applyNumberFormat="1" applyFont="1" applyAlignment="1">
      <alignment vertical="top"/>
    </xf>
    <xf numFmtId="164" fontId="5" fillId="7" borderId="11" xfId="0" applyNumberFormat="1" applyFont="1" applyFill="1" applyBorder="1" applyAlignment="1">
      <alignment horizontal="center" vertical="top"/>
    </xf>
    <xf numFmtId="164" fontId="4" fillId="0" borderId="0" xfId="0" applyNumberFormat="1" applyFont="1"/>
    <xf numFmtId="3" fontId="10" fillId="0" borderId="0" xfId="0" applyNumberFormat="1" applyFont="1"/>
    <xf numFmtId="11" fontId="2" fillId="3" borderId="10" xfId="0" applyNumberFormat="1" applyFont="1" applyFill="1" applyBorder="1" applyAlignment="1">
      <alignment horizontal="center" vertical="top"/>
    </xf>
    <xf numFmtId="11" fontId="2" fillId="3" borderId="6" xfId="0" applyNumberFormat="1" applyFont="1" applyFill="1" applyBorder="1" applyAlignment="1">
      <alignment horizontal="center" vertical="top"/>
    </xf>
    <xf numFmtId="11" fontId="2" fillId="3" borderId="4" xfId="0" applyNumberFormat="1" applyFont="1" applyFill="1" applyBorder="1" applyAlignment="1">
      <alignment horizontal="center" vertical="top"/>
    </xf>
    <xf numFmtId="11" fontId="2" fillId="2" borderId="3" xfId="0" applyNumberFormat="1" applyFont="1" applyFill="1" applyBorder="1" applyAlignment="1">
      <alignment horizontal="center" vertical="top"/>
    </xf>
    <xf numFmtId="164" fontId="2" fillId="4" borderId="33" xfId="0" applyNumberFormat="1" applyFont="1" applyFill="1" applyBorder="1" applyAlignment="1">
      <alignment horizontal="center" vertical="top"/>
    </xf>
    <xf numFmtId="164" fontId="5" fillId="7" borderId="23" xfId="0" applyNumberFormat="1" applyFont="1" applyFill="1" applyBorder="1" applyAlignment="1">
      <alignment horizontal="center" vertical="top"/>
    </xf>
    <xf numFmtId="164" fontId="5" fillId="7" borderId="22" xfId="0" applyNumberFormat="1" applyFont="1" applyFill="1" applyBorder="1" applyAlignment="1">
      <alignment horizontal="center" vertical="top"/>
    </xf>
    <xf numFmtId="164" fontId="5" fillId="7" borderId="13" xfId="0" applyNumberFormat="1" applyFont="1" applyFill="1" applyBorder="1" applyAlignment="1">
      <alignment horizontal="center" vertical="top"/>
    </xf>
    <xf numFmtId="164" fontId="2" fillId="4" borderId="32" xfId="0" applyNumberFormat="1" applyFont="1" applyFill="1" applyBorder="1" applyAlignment="1">
      <alignment horizontal="center" vertical="top"/>
    </xf>
    <xf numFmtId="164" fontId="2" fillId="4" borderId="30" xfId="0" applyNumberFormat="1" applyFont="1" applyFill="1" applyBorder="1" applyAlignment="1">
      <alignment horizontal="center" vertical="top"/>
    </xf>
    <xf numFmtId="164" fontId="2" fillId="2" borderId="56" xfId="0" applyNumberFormat="1" applyFont="1" applyFill="1" applyBorder="1" applyAlignment="1">
      <alignment horizontal="center" vertical="top" wrapText="1"/>
    </xf>
    <xf numFmtId="164" fontId="5" fillId="7" borderId="46" xfId="0" applyNumberFormat="1" applyFont="1" applyFill="1" applyBorder="1" applyAlignment="1">
      <alignment horizontal="center" vertical="top"/>
    </xf>
    <xf numFmtId="164" fontId="6" fillId="0" borderId="46" xfId="0" applyNumberFormat="1" applyFont="1" applyFill="1" applyBorder="1" applyAlignment="1">
      <alignment horizontal="center" vertical="top"/>
    </xf>
    <xf numFmtId="11" fontId="2" fillId="2" borderId="5" xfId="0" applyNumberFormat="1" applyFont="1" applyFill="1" applyBorder="1" applyAlignment="1">
      <alignment horizontal="center" vertical="top"/>
    </xf>
    <xf numFmtId="11" fontId="2" fillId="2" borderId="9" xfId="0" applyNumberFormat="1" applyFont="1" applyFill="1" applyBorder="1" applyAlignment="1">
      <alignment horizontal="center" vertical="top"/>
    </xf>
    <xf numFmtId="11" fontId="2" fillId="2" borderId="5" xfId="0" applyNumberFormat="1" applyFont="1" applyFill="1" applyBorder="1" applyAlignment="1">
      <alignment vertical="top"/>
    </xf>
    <xf numFmtId="49" fontId="5" fillId="0" borderId="4" xfId="0" applyNumberFormat="1" applyFont="1" applyBorder="1" applyAlignment="1">
      <alignment vertical="top"/>
    </xf>
    <xf numFmtId="11" fontId="2" fillId="2" borderId="3" xfId="0" applyNumberFormat="1" applyFont="1" applyFill="1" applyBorder="1" applyAlignment="1">
      <alignment vertical="top"/>
    </xf>
    <xf numFmtId="49" fontId="2" fillId="2" borderId="5" xfId="0" applyNumberFormat="1" applyFont="1" applyFill="1" applyBorder="1" applyAlignment="1">
      <alignment vertical="top"/>
    </xf>
    <xf numFmtId="49" fontId="2" fillId="2" borderId="3" xfId="0" applyNumberFormat="1" applyFont="1" applyFill="1" applyBorder="1" applyAlignment="1">
      <alignment vertical="top"/>
    </xf>
    <xf numFmtId="49" fontId="5" fillId="0" borderId="17" xfId="0" applyNumberFormat="1" applyFont="1" applyBorder="1" applyAlignment="1">
      <alignment vertical="top"/>
    </xf>
    <xf numFmtId="49" fontId="2" fillId="2" borderId="9" xfId="0" applyNumberFormat="1" applyFont="1" applyFill="1" applyBorder="1" applyAlignment="1">
      <alignment vertical="top"/>
    </xf>
    <xf numFmtId="49" fontId="5" fillId="0" borderId="54" xfId="0" applyNumberFormat="1" applyFont="1" applyBorder="1" applyAlignment="1">
      <alignment vertical="top"/>
    </xf>
    <xf numFmtId="49" fontId="5" fillId="0" borderId="8" xfId="0" applyNumberFormat="1" applyFont="1" applyBorder="1" applyAlignment="1">
      <alignment vertical="top"/>
    </xf>
    <xf numFmtId="164" fontId="5" fillId="7" borderId="64" xfId="0" applyNumberFormat="1" applyFont="1" applyFill="1" applyBorder="1" applyAlignment="1">
      <alignment horizontal="center" vertical="top"/>
    </xf>
    <xf numFmtId="3" fontId="5" fillId="6" borderId="53" xfId="0" applyNumberFormat="1" applyFont="1" applyFill="1" applyBorder="1" applyAlignment="1">
      <alignment vertical="top" wrapText="1"/>
    </xf>
    <xf numFmtId="164" fontId="6" fillId="0" borderId="47" xfId="0" applyNumberFormat="1" applyFont="1" applyFill="1" applyBorder="1" applyAlignment="1">
      <alignment horizontal="center" vertical="top"/>
    </xf>
    <xf numFmtId="164" fontId="6" fillId="0" borderId="35" xfId="0" applyNumberFormat="1" applyFont="1" applyFill="1" applyBorder="1" applyAlignment="1">
      <alignment horizontal="center" vertical="top"/>
    </xf>
    <xf numFmtId="3" fontId="6" fillId="6" borderId="54" xfId="0" applyNumberFormat="1" applyFont="1" applyFill="1" applyBorder="1" applyAlignment="1">
      <alignment vertical="top" wrapText="1"/>
    </xf>
    <xf numFmtId="3" fontId="5" fillId="6" borderId="8" xfId="0" applyNumberFormat="1" applyFont="1" applyFill="1" applyBorder="1" applyAlignment="1">
      <alignment vertical="top" wrapText="1"/>
    </xf>
    <xf numFmtId="164" fontId="2" fillId="2" borderId="10" xfId="0" applyNumberFormat="1" applyFont="1" applyFill="1" applyBorder="1" applyAlignment="1">
      <alignment horizontal="center" vertical="top" wrapText="1"/>
    </xf>
    <xf numFmtId="3" fontId="6" fillId="0" borderId="15" xfId="0" applyNumberFormat="1" applyFont="1" applyBorder="1" applyAlignment="1">
      <alignment horizontal="center" vertical="top"/>
    </xf>
    <xf numFmtId="3" fontId="8" fillId="0" borderId="53" xfId="0" applyNumberFormat="1" applyFont="1" applyFill="1" applyBorder="1" applyAlignment="1">
      <alignment horizontal="center" vertical="center" textRotation="90" wrapText="1"/>
    </xf>
    <xf numFmtId="3" fontId="8" fillId="0" borderId="49" xfId="0" applyNumberFormat="1" applyFont="1" applyFill="1" applyBorder="1" applyAlignment="1">
      <alignment horizontal="center" vertical="center" textRotation="90" wrapText="1"/>
    </xf>
    <xf numFmtId="164" fontId="5" fillId="7" borderId="63" xfId="0" applyNumberFormat="1" applyFont="1" applyFill="1" applyBorder="1" applyAlignment="1">
      <alignment horizontal="center" vertical="top"/>
    </xf>
    <xf numFmtId="164" fontId="6" fillId="0" borderId="55" xfId="0" applyNumberFormat="1" applyFont="1" applyFill="1" applyBorder="1" applyAlignment="1">
      <alignment horizontal="center" vertical="top"/>
    </xf>
    <xf numFmtId="164" fontId="5" fillId="7" borderId="47" xfId="0" applyNumberFormat="1" applyFont="1" applyFill="1" applyBorder="1" applyAlignment="1">
      <alignment horizontal="center" vertical="top"/>
    </xf>
    <xf numFmtId="3" fontId="4" fillId="6" borderId="0" xfId="0" applyNumberFormat="1" applyFont="1" applyFill="1"/>
    <xf numFmtId="11" fontId="5" fillId="3" borderId="6" xfId="0" applyNumberFormat="1" applyFont="1" applyFill="1" applyBorder="1" applyAlignment="1">
      <alignment horizontal="center" vertical="top"/>
    </xf>
    <xf numFmtId="11" fontId="5" fillId="3" borderId="4" xfId="0" applyNumberFormat="1" applyFont="1" applyFill="1" applyBorder="1" applyAlignment="1">
      <alignment horizontal="center" vertical="top"/>
    </xf>
    <xf numFmtId="11" fontId="1" fillId="0" borderId="0" xfId="0" applyNumberFormat="1" applyFont="1" applyFill="1" applyBorder="1" applyAlignment="1">
      <alignment horizontal="center" vertical="top"/>
    </xf>
    <xf numFmtId="11" fontId="4" fillId="0" borderId="0" xfId="0" applyNumberFormat="1" applyFont="1" applyAlignment="1">
      <alignment horizontal="center"/>
    </xf>
    <xf numFmtId="3" fontId="6" fillId="0" borderId="46" xfId="0" applyNumberFormat="1" applyFont="1" applyBorder="1" applyAlignment="1">
      <alignment horizontal="center" vertical="top"/>
    </xf>
    <xf numFmtId="164" fontId="5" fillId="7" borderId="55" xfId="0" applyNumberFormat="1" applyFont="1" applyFill="1" applyBorder="1" applyAlignment="1">
      <alignment horizontal="center" vertical="top"/>
    </xf>
    <xf numFmtId="3" fontId="6" fillId="0" borderId="35" xfId="0" applyNumberFormat="1" applyFont="1" applyBorder="1" applyAlignment="1">
      <alignment horizontal="center" vertical="top"/>
    </xf>
    <xf numFmtId="3" fontId="6" fillId="0" borderId="48" xfId="0" applyNumberFormat="1" applyFont="1" applyBorder="1" applyAlignment="1">
      <alignment horizontal="center" vertical="top"/>
    </xf>
    <xf numFmtId="3" fontId="6" fillId="0" borderId="17" xfId="0" applyNumberFormat="1" applyFont="1" applyBorder="1" applyAlignment="1">
      <alignment horizontal="center" vertical="top"/>
    </xf>
    <xf numFmtId="3" fontId="6" fillId="0" borderId="8" xfId="0" applyNumberFormat="1" applyFont="1" applyBorder="1" applyAlignment="1">
      <alignment horizontal="center" vertical="top"/>
    </xf>
    <xf numFmtId="3" fontId="6" fillId="0" borderId="0" xfId="0" applyNumberFormat="1" applyFont="1" applyBorder="1" applyAlignment="1">
      <alignment horizontal="center" vertical="top"/>
    </xf>
    <xf numFmtId="3" fontId="6" fillId="0" borderId="54" xfId="0" applyNumberFormat="1" applyFont="1" applyBorder="1" applyAlignment="1">
      <alignment horizontal="center" vertical="center" textRotation="90" wrapText="1"/>
    </xf>
    <xf numFmtId="3" fontId="6" fillId="0" borderId="20" xfId="0" applyNumberFormat="1" applyFont="1" applyBorder="1" applyAlignment="1">
      <alignment horizontal="center" vertical="center" textRotation="90" wrapText="1"/>
    </xf>
    <xf numFmtId="164" fontId="6" fillId="0" borderId="7" xfId="0" applyNumberFormat="1" applyFont="1" applyBorder="1" applyAlignment="1">
      <alignment horizontal="center" vertical="center" wrapText="1"/>
    </xf>
    <xf numFmtId="164" fontId="6" fillId="0" borderId="37" xfId="0" applyNumberFormat="1" applyFont="1" applyFill="1" applyBorder="1" applyAlignment="1">
      <alignment horizontal="center" vertical="top"/>
    </xf>
    <xf numFmtId="3" fontId="2" fillId="0" borderId="17" xfId="0" applyNumberFormat="1" applyFont="1" applyFill="1" applyBorder="1" applyAlignment="1">
      <alignment vertical="center" textRotation="90" wrapText="1"/>
    </xf>
    <xf numFmtId="3" fontId="5" fillId="0" borderId="16" xfId="0" applyNumberFormat="1" applyFont="1" applyBorder="1" applyAlignment="1">
      <alignment vertical="top"/>
    </xf>
    <xf numFmtId="49" fontId="6" fillId="0" borderId="20" xfId="0" applyNumberFormat="1" applyFont="1" applyBorder="1" applyAlignment="1">
      <alignment vertical="top"/>
    </xf>
    <xf numFmtId="3" fontId="5" fillId="6" borderId="65" xfId="0" applyNumberFormat="1" applyFont="1" applyFill="1" applyBorder="1" applyAlignment="1">
      <alignment vertical="top" wrapText="1"/>
    </xf>
    <xf numFmtId="3" fontId="6" fillId="0" borderId="48" xfId="0" applyNumberFormat="1" applyFont="1" applyFill="1" applyBorder="1" applyAlignment="1">
      <alignment horizontal="left" vertical="top" wrapText="1"/>
    </xf>
    <xf numFmtId="164" fontId="5" fillId="4" borderId="32" xfId="0" applyNumberFormat="1" applyFont="1" applyFill="1" applyBorder="1" applyAlignment="1">
      <alignment horizontal="center" vertical="top"/>
    </xf>
    <xf numFmtId="164" fontId="6" fillId="0" borderId="11" xfId="0" applyNumberFormat="1" applyFont="1" applyFill="1" applyBorder="1" applyAlignment="1">
      <alignment horizontal="center" vertical="top"/>
    </xf>
    <xf numFmtId="164" fontId="5" fillId="7" borderId="32" xfId="0" applyNumberFormat="1" applyFont="1" applyFill="1" applyBorder="1" applyAlignment="1">
      <alignment horizontal="center" vertical="top"/>
    </xf>
    <xf numFmtId="164" fontId="6" fillId="0" borderId="13" xfId="0" applyNumberFormat="1" applyFont="1" applyFill="1" applyBorder="1" applyAlignment="1">
      <alignment horizontal="center" vertical="top"/>
    </xf>
    <xf numFmtId="164" fontId="5" fillId="4" borderId="30" xfId="0" applyNumberFormat="1" applyFont="1" applyFill="1" applyBorder="1" applyAlignment="1">
      <alignment horizontal="center" vertical="top"/>
    </xf>
    <xf numFmtId="164" fontId="5" fillId="7" borderId="30" xfId="0" applyNumberFormat="1" applyFont="1" applyFill="1" applyBorder="1" applyAlignment="1">
      <alignment horizontal="center" vertical="top"/>
    </xf>
    <xf numFmtId="164" fontId="5" fillId="8" borderId="30" xfId="0" applyNumberFormat="1" applyFont="1" applyFill="1" applyBorder="1" applyAlignment="1">
      <alignment horizontal="center" vertical="top" wrapText="1"/>
    </xf>
    <xf numFmtId="3" fontId="6" fillId="0" borderId="7" xfId="0" applyNumberFormat="1" applyFont="1" applyFill="1" applyBorder="1" applyAlignment="1">
      <alignment horizontal="center" vertical="top" wrapText="1"/>
    </xf>
    <xf numFmtId="3" fontId="4" fillId="0" borderId="0" xfId="0" applyNumberFormat="1" applyFont="1" applyFill="1"/>
    <xf numFmtId="3" fontId="4" fillId="0" borderId="0" xfId="0" applyNumberFormat="1" applyFont="1" applyFill="1" applyAlignment="1">
      <alignment wrapText="1"/>
    </xf>
    <xf numFmtId="3" fontId="4" fillId="0" borderId="0" xfId="0" applyNumberFormat="1" applyFont="1" applyFill="1" applyBorder="1"/>
    <xf numFmtId="164" fontId="6" fillId="0" borderId="29" xfId="0" applyNumberFormat="1" applyFont="1" applyFill="1" applyBorder="1" applyAlignment="1">
      <alignment horizontal="center" vertical="top"/>
    </xf>
    <xf numFmtId="164" fontId="6" fillId="0" borderId="6"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164" fontId="6" fillId="0" borderId="67" xfId="0" applyNumberFormat="1" applyFont="1" applyFill="1" applyBorder="1" applyAlignment="1">
      <alignment horizontal="center" vertical="top"/>
    </xf>
    <xf numFmtId="164" fontId="6" fillId="0" borderId="28" xfId="0" applyNumberFormat="1" applyFont="1" applyFill="1" applyBorder="1" applyAlignment="1">
      <alignment horizontal="center" vertical="top"/>
    </xf>
    <xf numFmtId="3" fontId="6" fillId="0" borderId="27" xfId="0" applyNumberFormat="1" applyFont="1" applyBorder="1" applyAlignment="1">
      <alignment horizontal="center" vertical="top"/>
    </xf>
    <xf numFmtId="3" fontId="6" fillId="6" borderId="17" xfId="0" applyNumberFormat="1" applyFont="1" applyFill="1" applyBorder="1" applyAlignment="1">
      <alignment horizontal="center" vertical="top"/>
    </xf>
    <xf numFmtId="164" fontId="5" fillId="7" borderId="61" xfId="0" applyNumberFormat="1" applyFont="1" applyFill="1" applyBorder="1" applyAlignment="1">
      <alignment horizontal="center" vertical="top"/>
    </xf>
    <xf numFmtId="164" fontId="6" fillId="0" borderId="63"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164" fontId="5" fillId="7" borderId="68" xfId="0" applyNumberFormat="1" applyFont="1" applyFill="1" applyBorder="1" applyAlignment="1">
      <alignment horizontal="center" vertical="top"/>
    </xf>
    <xf numFmtId="164" fontId="5" fillId="4" borderId="68" xfId="0" applyNumberFormat="1" applyFont="1" applyFill="1" applyBorder="1" applyAlignment="1">
      <alignment horizontal="center" vertical="top"/>
    </xf>
    <xf numFmtId="3" fontId="6" fillId="0" borderId="43" xfId="0" applyNumberFormat="1" applyFont="1" applyBorder="1" applyAlignment="1">
      <alignment horizontal="center" vertical="top"/>
    </xf>
    <xf numFmtId="164" fontId="6" fillId="0" borderId="7" xfId="0" applyNumberFormat="1" applyFont="1" applyFill="1" applyBorder="1" applyAlignment="1">
      <alignment horizontal="center" vertical="top"/>
    </xf>
    <xf numFmtId="3" fontId="8" fillId="0" borderId="15" xfId="0" applyNumberFormat="1" applyFont="1" applyFill="1" applyBorder="1" applyAlignment="1">
      <alignment horizontal="center" vertical="center" textRotation="90" wrapText="1"/>
    </xf>
    <xf numFmtId="3" fontId="6" fillId="0" borderId="20" xfId="0" applyNumberFormat="1" applyFont="1" applyFill="1" applyBorder="1" applyAlignment="1">
      <alignment horizontal="center" vertical="center" textRotation="90" wrapText="1"/>
    </xf>
    <xf numFmtId="3" fontId="2" fillId="0" borderId="15" xfId="0" applyNumberFormat="1" applyFont="1" applyFill="1" applyBorder="1" applyAlignment="1">
      <alignment vertical="center" textRotation="90" wrapText="1"/>
    </xf>
    <xf numFmtId="3" fontId="2" fillId="0" borderId="24" xfId="0" applyNumberFormat="1" applyFont="1" applyFill="1" applyBorder="1" applyAlignment="1">
      <alignment horizontal="center" vertical="center" textRotation="90" wrapText="1"/>
    </xf>
    <xf numFmtId="3" fontId="2" fillId="0" borderId="15" xfId="0" applyNumberFormat="1" applyFont="1" applyFill="1" applyBorder="1" applyAlignment="1">
      <alignment horizontal="center" vertical="center" textRotation="90" wrapText="1"/>
    </xf>
    <xf numFmtId="49" fontId="6" fillId="0" borderId="54" xfId="0" applyNumberFormat="1" applyFont="1" applyBorder="1" applyAlignment="1">
      <alignment vertical="top"/>
    </xf>
    <xf numFmtId="3" fontId="6" fillId="6" borderId="24" xfId="0" applyNumberFormat="1" applyFont="1" applyFill="1" applyBorder="1" applyAlignment="1">
      <alignment horizontal="center" vertical="top"/>
    </xf>
    <xf numFmtId="3" fontId="6" fillId="0" borderId="8" xfId="0" applyNumberFormat="1" applyFont="1" applyBorder="1" applyAlignment="1">
      <alignment vertical="top"/>
    </xf>
    <xf numFmtId="3" fontId="6" fillId="0" borderId="49" xfId="0" applyNumberFormat="1" applyFont="1" applyBorder="1" applyAlignment="1">
      <alignment vertical="top"/>
    </xf>
    <xf numFmtId="3" fontId="6" fillId="0" borderId="54" xfId="0" applyNumberFormat="1" applyFont="1" applyBorder="1" applyAlignment="1">
      <alignment vertical="top"/>
    </xf>
    <xf numFmtId="3" fontId="6" fillId="0" borderId="35" xfId="0"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3" fontId="6" fillId="0" borderId="62" xfId="0" applyNumberFormat="1" applyFont="1" applyFill="1" applyBorder="1" applyAlignment="1">
      <alignment horizontal="center" vertical="top" wrapText="1"/>
    </xf>
    <xf numFmtId="3" fontId="6" fillId="6" borderId="62" xfId="0" applyNumberFormat="1" applyFont="1" applyFill="1" applyBorder="1" applyAlignment="1">
      <alignment horizontal="center" vertical="top" wrapText="1"/>
    </xf>
    <xf numFmtId="3" fontId="5" fillId="7" borderId="22" xfId="0" applyNumberFormat="1" applyFont="1" applyFill="1" applyBorder="1" applyAlignment="1">
      <alignment horizontal="right" vertical="top" wrapText="1"/>
    </xf>
    <xf numFmtId="3" fontId="6" fillId="0" borderId="37" xfId="0" applyNumberFormat="1" applyFont="1" applyFill="1" applyBorder="1" applyAlignment="1">
      <alignment horizontal="center" vertical="top" wrapText="1"/>
    </xf>
    <xf numFmtId="164" fontId="6" fillId="0" borderId="24" xfId="0" applyNumberFormat="1" applyFont="1" applyFill="1" applyBorder="1" applyAlignment="1">
      <alignment horizontal="center" vertical="top"/>
    </xf>
    <xf numFmtId="164" fontId="6" fillId="6" borderId="35" xfId="1" applyNumberFormat="1" applyFont="1" applyFill="1" applyBorder="1" applyAlignment="1">
      <alignment horizontal="center" vertical="top"/>
    </xf>
    <xf numFmtId="164" fontId="5" fillId="7" borderId="35" xfId="0" applyNumberFormat="1" applyFont="1" applyFill="1" applyBorder="1" applyAlignment="1">
      <alignment horizontal="center" vertical="top"/>
    </xf>
    <xf numFmtId="164" fontId="6" fillId="0" borderId="60" xfId="0" applyNumberFormat="1" applyFont="1" applyFill="1" applyBorder="1" applyAlignment="1">
      <alignment horizontal="center" vertical="top"/>
    </xf>
    <xf numFmtId="164" fontId="5" fillId="8" borderId="68" xfId="0" applyNumberFormat="1" applyFont="1" applyFill="1" applyBorder="1" applyAlignment="1">
      <alignment horizontal="center" vertical="top" wrapText="1"/>
    </xf>
    <xf numFmtId="164" fontId="2" fillId="2" borderId="20" xfId="0" applyNumberFormat="1" applyFont="1" applyFill="1" applyBorder="1" applyAlignment="1">
      <alignment horizontal="center" vertical="top" wrapText="1"/>
    </xf>
    <xf numFmtId="164" fontId="2" fillId="4" borderId="68" xfId="0" applyNumberFormat="1" applyFont="1" applyFill="1" applyBorder="1" applyAlignment="1">
      <alignment horizontal="center" vertical="top"/>
    </xf>
    <xf numFmtId="164" fontId="6" fillId="0" borderId="8" xfId="0" applyNumberFormat="1" applyFont="1" applyFill="1" applyBorder="1" applyAlignment="1">
      <alignment horizontal="center" vertical="top"/>
    </xf>
    <xf numFmtId="164" fontId="2" fillId="2" borderId="69" xfId="0" applyNumberFormat="1" applyFont="1" applyFill="1" applyBorder="1" applyAlignment="1">
      <alignment horizontal="center" vertical="top" wrapText="1"/>
    </xf>
    <xf numFmtId="3" fontId="6" fillId="0" borderId="51" xfId="0" applyNumberFormat="1" applyFont="1" applyBorder="1" applyAlignment="1">
      <alignment vertical="top" wrapText="1"/>
    </xf>
    <xf numFmtId="3" fontId="6" fillId="0" borderId="38" xfId="0" applyNumberFormat="1" applyFont="1" applyBorder="1" applyAlignment="1">
      <alignment horizontal="left" vertical="top" wrapText="1"/>
    </xf>
    <xf numFmtId="3" fontId="6" fillId="0" borderId="47" xfId="0" applyNumberFormat="1" applyFont="1" applyBorder="1" applyAlignment="1">
      <alignment horizontal="left" vertical="top" wrapText="1"/>
    </xf>
    <xf numFmtId="3" fontId="6" fillId="0" borderId="7" xfId="0" applyNumberFormat="1" applyFont="1" applyBorder="1" applyAlignment="1">
      <alignment vertical="top" wrapText="1"/>
    </xf>
    <xf numFmtId="3" fontId="6" fillId="0" borderId="47" xfId="0" applyNumberFormat="1" applyFont="1" applyBorder="1" applyAlignment="1">
      <alignment vertical="top" wrapText="1"/>
    </xf>
    <xf numFmtId="3" fontId="6" fillId="0" borderId="38" xfId="0" applyNumberFormat="1" applyFont="1" applyBorder="1" applyAlignment="1">
      <alignment vertical="top" wrapText="1"/>
    </xf>
    <xf numFmtId="3" fontId="6" fillId="0" borderId="7" xfId="0" applyNumberFormat="1" applyFont="1" applyBorder="1" applyAlignment="1">
      <alignment horizontal="center" vertical="top"/>
    </xf>
    <xf numFmtId="49" fontId="6" fillId="0" borderId="9" xfId="0" applyNumberFormat="1" applyFont="1" applyBorder="1" applyAlignment="1">
      <alignment vertical="top"/>
    </xf>
    <xf numFmtId="3" fontId="6" fillId="0" borderId="18" xfId="0" applyNumberFormat="1" applyFont="1" applyBorder="1" applyAlignment="1">
      <alignment horizontal="center" vertical="top"/>
    </xf>
    <xf numFmtId="3" fontId="6" fillId="0" borderId="47" xfId="0" applyNumberFormat="1" applyFont="1" applyBorder="1" applyAlignment="1">
      <alignment horizontal="center" vertical="top"/>
    </xf>
    <xf numFmtId="3" fontId="6" fillId="6" borderId="7" xfId="0" applyNumberFormat="1" applyFont="1" applyFill="1" applyBorder="1" applyAlignment="1">
      <alignment horizontal="center" vertical="top"/>
    </xf>
    <xf numFmtId="3" fontId="6" fillId="0" borderId="56" xfId="0" applyNumberFormat="1" applyFont="1" applyBorder="1" applyAlignment="1">
      <alignment horizontal="center" vertical="center" textRotation="90" wrapText="1"/>
    </xf>
    <xf numFmtId="164" fontId="6" fillId="0" borderId="68" xfId="0" applyNumberFormat="1" applyFont="1" applyBorder="1" applyAlignment="1">
      <alignment horizontal="center" vertical="center" wrapText="1"/>
    </xf>
    <xf numFmtId="164" fontId="6" fillId="0" borderId="29" xfId="0" applyNumberFormat="1" applyFont="1" applyBorder="1" applyAlignment="1">
      <alignment horizontal="center" vertical="center" wrapText="1"/>
    </xf>
    <xf numFmtId="164" fontId="5" fillId="4" borderId="50" xfId="0" applyNumberFormat="1" applyFont="1" applyFill="1" applyBorder="1" applyAlignment="1">
      <alignment horizontal="center" vertical="top"/>
    </xf>
    <xf numFmtId="164" fontId="5" fillId="7" borderId="50" xfId="0" applyNumberFormat="1" applyFont="1" applyFill="1" applyBorder="1" applyAlignment="1">
      <alignment horizontal="center" vertical="top"/>
    </xf>
    <xf numFmtId="164" fontId="6" fillId="0" borderId="6" xfId="0" applyNumberFormat="1" applyFont="1" applyBorder="1" applyAlignment="1">
      <alignment horizontal="center" vertical="center" wrapText="1"/>
    </xf>
    <xf numFmtId="3" fontId="6" fillId="0" borderId="47" xfId="0" applyNumberFormat="1" applyFont="1" applyFill="1" applyBorder="1" applyAlignment="1">
      <alignment horizontal="center" vertical="top" wrapText="1"/>
    </xf>
    <xf numFmtId="3" fontId="8" fillId="0" borderId="24" xfId="0" applyNumberFormat="1" applyFont="1" applyFill="1" applyBorder="1" applyAlignment="1">
      <alignment horizontal="center" vertical="top" wrapText="1"/>
    </xf>
    <xf numFmtId="3" fontId="8" fillId="0" borderId="35" xfId="0" applyNumberFormat="1" applyFont="1" applyFill="1" applyBorder="1" applyAlignment="1">
      <alignment horizontal="center" vertical="top" wrapText="1"/>
    </xf>
    <xf numFmtId="3" fontId="8" fillId="0" borderId="15" xfId="0" applyNumberFormat="1" applyFont="1" applyFill="1" applyBorder="1" applyAlignment="1">
      <alignment horizontal="center" vertical="top" wrapText="1"/>
    </xf>
    <xf numFmtId="3" fontId="6" fillId="6" borderId="15" xfId="0" applyNumberFormat="1" applyFont="1" applyFill="1" applyBorder="1" applyAlignment="1">
      <alignment horizontal="center" vertical="top"/>
    </xf>
    <xf numFmtId="3" fontId="2" fillId="0" borderId="8" xfId="0" applyNumberFormat="1" applyFont="1" applyFill="1" applyBorder="1" applyAlignment="1">
      <alignment vertical="center" textRotation="90" wrapText="1"/>
    </xf>
    <xf numFmtId="3" fontId="6" fillId="0" borderId="10" xfId="0" applyNumberFormat="1" applyFont="1" applyFill="1" applyBorder="1" applyAlignment="1">
      <alignment vertical="top" wrapText="1"/>
    </xf>
    <xf numFmtId="3" fontId="6" fillId="6" borderId="4" xfId="0" applyNumberFormat="1" applyFont="1" applyFill="1" applyBorder="1" applyAlignment="1">
      <alignment vertical="top" wrapText="1"/>
    </xf>
    <xf numFmtId="3" fontId="6" fillId="0" borderId="18" xfId="0" applyNumberFormat="1" applyFont="1" applyBorder="1" applyAlignment="1">
      <alignment vertical="top" wrapText="1"/>
    </xf>
    <xf numFmtId="3" fontId="6" fillId="0" borderId="56" xfId="0" applyNumberFormat="1" applyFont="1" applyBorder="1" applyAlignment="1">
      <alignment vertical="top" wrapText="1"/>
    </xf>
    <xf numFmtId="3" fontId="5" fillId="0" borderId="7" xfId="0" applyNumberFormat="1" applyFont="1" applyBorder="1" applyAlignment="1">
      <alignment horizontal="center" vertical="top"/>
    </xf>
    <xf numFmtId="164" fontId="6" fillId="0" borderId="27" xfId="0" applyNumberFormat="1" applyFont="1" applyFill="1" applyBorder="1" applyAlignment="1">
      <alignment horizontal="center" vertical="top"/>
    </xf>
    <xf numFmtId="3" fontId="5" fillId="0" borderId="56" xfId="0" applyNumberFormat="1" applyFont="1" applyBorder="1" applyAlignment="1">
      <alignment horizontal="center" vertical="top"/>
    </xf>
    <xf numFmtId="164" fontId="5" fillId="7" borderId="36" xfId="0" applyNumberFormat="1" applyFont="1" applyFill="1" applyBorder="1" applyAlignment="1">
      <alignment horizontal="center" vertical="top"/>
    </xf>
    <xf numFmtId="3" fontId="6" fillId="0" borderId="43" xfId="0" applyNumberFormat="1" applyFont="1" applyFill="1" applyBorder="1" applyAlignment="1">
      <alignment horizontal="center" vertical="top" wrapText="1"/>
    </xf>
    <xf numFmtId="3" fontId="5" fillId="7" borderId="11" xfId="0" applyNumberFormat="1" applyFont="1" applyFill="1" applyBorder="1" applyAlignment="1">
      <alignment horizontal="right" vertical="top" wrapText="1"/>
    </xf>
    <xf numFmtId="3" fontId="6" fillId="0" borderId="62" xfId="0" applyNumberFormat="1" applyFont="1" applyBorder="1" applyAlignment="1">
      <alignment vertical="top" wrapText="1"/>
    </xf>
    <xf numFmtId="3" fontId="5" fillId="7" borderId="62" xfId="0" applyNumberFormat="1" applyFont="1" applyFill="1" applyBorder="1" applyAlignment="1">
      <alignment horizontal="right" vertical="top" wrapText="1"/>
    </xf>
    <xf numFmtId="3" fontId="2" fillId="7" borderId="58" xfId="0" applyNumberFormat="1" applyFont="1" applyFill="1" applyBorder="1" applyAlignment="1">
      <alignment horizontal="right" vertical="top" wrapText="1"/>
    </xf>
    <xf numFmtId="164" fontId="6" fillId="0" borderId="59" xfId="0" applyNumberFormat="1" applyFont="1" applyFill="1" applyBorder="1" applyAlignment="1">
      <alignment horizontal="center" vertical="top"/>
    </xf>
    <xf numFmtId="164" fontId="6" fillId="0" borderId="26" xfId="0" applyNumberFormat="1" applyFont="1" applyFill="1" applyBorder="1" applyAlignment="1">
      <alignment horizontal="center" vertical="top"/>
    </xf>
    <xf numFmtId="164" fontId="6" fillId="0" borderId="5" xfId="0" applyNumberFormat="1" applyFont="1" applyFill="1" applyBorder="1" applyAlignment="1">
      <alignment horizontal="center" vertical="top"/>
    </xf>
    <xf numFmtId="3" fontId="6" fillId="0" borderId="55" xfId="0" applyNumberFormat="1" applyFont="1" applyBorder="1" applyAlignment="1">
      <alignment horizontal="center" vertical="top"/>
    </xf>
    <xf numFmtId="3" fontId="6" fillId="0" borderId="3" xfId="0" applyNumberFormat="1" applyFont="1" applyBorder="1" applyAlignment="1">
      <alignment horizontal="center" vertical="top"/>
    </xf>
    <xf numFmtId="3" fontId="5" fillId="6" borderId="54" xfId="0" applyNumberFormat="1" applyFont="1" applyFill="1" applyBorder="1" applyAlignment="1">
      <alignment horizontal="center" vertical="top"/>
    </xf>
    <xf numFmtId="3" fontId="6" fillId="6" borderId="57" xfId="0" applyNumberFormat="1" applyFont="1" applyFill="1" applyBorder="1" applyAlignment="1">
      <alignment horizontal="center" vertical="top"/>
    </xf>
    <xf numFmtId="3" fontId="6" fillId="6" borderId="56" xfId="0" applyNumberFormat="1" applyFont="1" applyFill="1" applyBorder="1" applyAlignment="1">
      <alignment horizontal="center" vertical="top"/>
    </xf>
    <xf numFmtId="3" fontId="6" fillId="6" borderId="20" xfId="0" applyNumberFormat="1" applyFont="1" applyFill="1" applyBorder="1" applyAlignment="1">
      <alignment horizontal="center" vertical="top"/>
    </xf>
    <xf numFmtId="164" fontId="6" fillId="6" borderId="44" xfId="1" applyNumberFormat="1" applyFont="1" applyFill="1" applyBorder="1" applyAlignment="1">
      <alignment horizontal="center" vertical="top"/>
    </xf>
    <xf numFmtId="164" fontId="6" fillId="0" borderId="51" xfId="0" applyNumberFormat="1" applyFont="1" applyFill="1" applyBorder="1" applyAlignment="1">
      <alignment horizontal="center" vertical="top"/>
    </xf>
    <xf numFmtId="0" fontId="15" fillId="0" borderId="0" xfId="0" applyFont="1" applyAlignment="1">
      <alignment horizontal="justify" vertical="center"/>
    </xf>
    <xf numFmtId="3" fontId="6" fillId="0" borderId="37" xfId="0" applyNumberFormat="1" applyFont="1" applyBorder="1" applyAlignment="1">
      <alignment horizontal="left" vertical="top" wrapText="1"/>
    </xf>
    <xf numFmtId="3" fontId="6" fillId="0" borderId="65" xfId="0" applyNumberFormat="1" applyFont="1" applyBorder="1" applyAlignment="1">
      <alignment horizontal="center" vertical="top"/>
    </xf>
    <xf numFmtId="3" fontId="6" fillId="6" borderId="11" xfId="0" applyNumberFormat="1" applyFont="1" applyFill="1" applyBorder="1" applyAlignment="1">
      <alignment vertical="top" wrapText="1"/>
    </xf>
    <xf numFmtId="3" fontId="4" fillId="0" borderId="0" xfId="0" applyNumberFormat="1" applyFont="1" applyAlignment="1">
      <alignment horizontal="center"/>
    </xf>
    <xf numFmtId="3" fontId="6" fillId="6" borderId="49" xfId="0" applyNumberFormat="1" applyFont="1" applyFill="1" applyBorder="1" applyAlignment="1">
      <alignment horizontal="left" vertical="top" wrapText="1"/>
    </xf>
    <xf numFmtId="3" fontId="6" fillId="0" borderId="38" xfId="0" applyNumberFormat="1" applyFont="1" applyFill="1" applyBorder="1" applyAlignment="1">
      <alignment horizontal="center" vertical="top" wrapText="1"/>
    </xf>
    <xf numFmtId="164" fontId="6" fillId="0" borderId="36" xfId="0" applyNumberFormat="1" applyFont="1" applyFill="1" applyBorder="1" applyAlignment="1">
      <alignment horizontal="center" vertical="top"/>
    </xf>
    <xf numFmtId="164" fontId="6" fillId="0" borderId="15" xfId="0" applyNumberFormat="1" applyFont="1" applyFill="1" applyBorder="1" applyAlignment="1">
      <alignment horizontal="center" vertical="top"/>
    </xf>
    <xf numFmtId="3" fontId="6" fillId="0" borderId="49" xfId="0" applyNumberFormat="1" applyFont="1" applyBorder="1" applyAlignment="1">
      <alignment horizontal="center" vertical="top"/>
    </xf>
    <xf numFmtId="3" fontId="6" fillId="0" borderId="54" xfId="0" applyNumberFormat="1" applyFont="1" applyBorder="1" applyAlignment="1">
      <alignment horizontal="center" vertical="top"/>
    </xf>
    <xf numFmtId="3" fontId="6" fillId="0" borderId="38" xfId="0" applyNumberFormat="1" applyFont="1" applyBorder="1" applyAlignment="1">
      <alignment horizontal="center" vertical="top"/>
    </xf>
    <xf numFmtId="3" fontId="6" fillId="0" borderId="56" xfId="0" applyNumberFormat="1" applyFont="1" applyBorder="1" applyAlignment="1">
      <alignment horizontal="center" vertical="top"/>
    </xf>
    <xf numFmtId="49" fontId="2" fillId="2" borderId="5"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3" fontId="6" fillId="6" borderId="38" xfId="0" applyNumberFormat="1" applyFont="1" applyFill="1" applyBorder="1" applyAlignment="1">
      <alignment horizontal="center" vertical="top"/>
    </xf>
    <xf numFmtId="3" fontId="2" fillId="0" borderId="0" xfId="0" applyNumberFormat="1" applyFont="1" applyFill="1" applyBorder="1" applyAlignment="1">
      <alignment horizontal="center" wrapText="1"/>
    </xf>
    <xf numFmtId="3" fontId="6" fillId="0" borderId="53" xfId="0" applyNumberFormat="1" applyFont="1" applyBorder="1" applyAlignment="1">
      <alignment horizontal="center" vertical="top"/>
    </xf>
    <xf numFmtId="3" fontId="6" fillId="0" borderId="24" xfId="0" applyNumberFormat="1" applyFont="1" applyFill="1" applyBorder="1" applyAlignment="1">
      <alignment horizontal="center" vertical="top" wrapText="1"/>
    </xf>
    <xf numFmtId="3" fontId="6" fillId="0" borderId="36"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xf>
    <xf numFmtId="3" fontId="6" fillId="0" borderId="51" xfId="0" applyNumberFormat="1" applyFont="1" applyBorder="1" applyAlignment="1">
      <alignment horizontal="left" vertical="top" wrapText="1"/>
    </xf>
    <xf numFmtId="3" fontId="6" fillId="0" borderId="51" xfId="0" applyNumberFormat="1" applyFont="1" applyBorder="1" applyAlignment="1">
      <alignment horizontal="center" vertical="top"/>
    </xf>
    <xf numFmtId="3" fontId="5" fillId="0" borderId="25" xfId="0" applyNumberFormat="1" applyFont="1" applyBorder="1" applyAlignment="1">
      <alignment horizontal="center" vertical="top"/>
    </xf>
    <xf numFmtId="3" fontId="5" fillId="0" borderId="16" xfId="0" applyNumberFormat="1" applyFont="1" applyBorder="1" applyAlignment="1">
      <alignment horizontal="center" vertical="top"/>
    </xf>
    <xf numFmtId="3" fontId="5" fillId="0" borderId="21" xfId="0" applyNumberFormat="1" applyFont="1" applyBorder="1" applyAlignment="1">
      <alignment horizontal="center" vertical="top"/>
    </xf>
    <xf numFmtId="164" fontId="6" fillId="0" borderId="18" xfId="0" applyNumberFormat="1" applyFont="1" applyFill="1" applyBorder="1" applyAlignment="1">
      <alignment horizontal="center" vertical="top"/>
    </xf>
    <xf numFmtId="3" fontId="6" fillId="0" borderId="36" xfId="0" applyNumberFormat="1" applyFont="1" applyBorder="1" applyAlignment="1">
      <alignment horizontal="center" vertical="top"/>
    </xf>
    <xf numFmtId="3" fontId="6" fillId="0" borderId="20" xfId="0" applyNumberFormat="1" applyFont="1" applyBorder="1" applyAlignment="1">
      <alignment horizontal="center" vertical="top"/>
    </xf>
    <xf numFmtId="3" fontId="6" fillId="6" borderId="36" xfId="0" applyNumberFormat="1" applyFont="1" applyFill="1" applyBorder="1" applyAlignment="1">
      <alignment horizontal="center" vertical="top"/>
    </xf>
    <xf numFmtId="3" fontId="8" fillId="0" borderId="20" xfId="0" applyNumberFormat="1" applyFont="1" applyFill="1" applyBorder="1" applyAlignment="1">
      <alignment horizontal="center" vertical="center" textRotation="90" wrapText="1"/>
    </xf>
    <xf numFmtId="3" fontId="2" fillId="7" borderId="22" xfId="0" applyNumberFormat="1" applyFont="1" applyFill="1" applyBorder="1" applyAlignment="1">
      <alignment horizontal="center" vertical="top" wrapText="1"/>
    </xf>
    <xf numFmtId="3" fontId="6" fillId="0" borderId="24" xfId="0" applyNumberFormat="1" applyFont="1" applyBorder="1" applyAlignment="1">
      <alignment horizontal="center" vertical="top"/>
    </xf>
    <xf numFmtId="3" fontId="6" fillId="0" borderId="44" xfId="0" applyNumberFormat="1" applyFont="1" applyBorder="1" applyAlignment="1">
      <alignment horizontal="center" vertical="top"/>
    </xf>
    <xf numFmtId="3" fontId="2" fillId="0" borderId="17" xfId="0" applyNumberFormat="1" applyFont="1" applyFill="1" applyBorder="1" applyAlignment="1">
      <alignment horizontal="center" vertical="center" textRotation="90" wrapText="1"/>
    </xf>
    <xf numFmtId="3" fontId="6" fillId="0" borderId="9" xfId="0" applyNumberFormat="1" applyFont="1" applyBorder="1" applyAlignment="1">
      <alignment horizontal="left" vertical="top" wrapText="1"/>
    </xf>
    <xf numFmtId="49" fontId="2" fillId="2" borderId="3"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3" fontId="6" fillId="0" borderId="26" xfId="0" applyNumberFormat="1" applyFont="1" applyBorder="1" applyAlignment="1">
      <alignment horizontal="center" vertical="top"/>
    </xf>
    <xf numFmtId="3" fontId="6" fillId="0" borderId="10" xfId="0" applyNumberFormat="1" applyFont="1" applyBorder="1" applyAlignment="1">
      <alignment horizontal="center" vertical="top"/>
    </xf>
    <xf numFmtId="3" fontId="6" fillId="6" borderId="12" xfId="0" applyNumberFormat="1" applyFont="1" applyFill="1" applyBorder="1" applyAlignment="1">
      <alignment horizontal="center" vertical="top"/>
    </xf>
    <xf numFmtId="3" fontId="6" fillId="0" borderId="36" xfId="0" applyNumberFormat="1" applyFont="1" applyBorder="1" applyAlignment="1">
      <alignment horizontal="center" vertical="top"/>
    </xf>
    <xf numFmtId="3" fontId="6" fillId="0" borderId="20" xfId="0" applyNumberFormat="1" applyFont="1" applyBorder="1" applyAlignment="1">
      <alignment horizontal="center" vertical="top"/>
    </xf>
    <xf numFmtId="3" fontId="6" fillId="6" borderId="36"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3" fontId="2" fillId="7" borderId="22" xfId="0" applyNumberFormat="1" applyFont="1" applyFill="1" applyBorder="1" applyAlignment="1">
      <alignment horizontal="center" vertical="top" wrapText="1"/>
    </xf>
    <xf numFmtId="3" fontId="6" fillId="0" borderId="10" xfId="0" applyNumberFormat="1" applyFont="1" applyBorder="1" applyAlignment="1">
      <alignment horizontal="center" vertical="top"/>
    </xf>
    <xf numFmtId="3" fontId="6" fillId="0" borderId="24" xfId="0" applyNumberFormat="1" applyFont="1" applyBorder="1" applyAlignment="1">
      <alignment horizontal="center" vertical="top"/>
    </xf>
    <xf numFmtId="3" fontId="6" fillId="0" borderId="26" xfId="0" applyNumberFormat="1" applyFont="1" applyBorder="1" applyAlignment="1">
      <alignment horizontal="center" vertical="top"/>
    </xf>
    <xf numFmtId="3" fontId="6" fillId="0" borderId="44" xfId="0" applyNumberFormat="1" applyFont="1" applyBorder="1" applyAlignment="1">
      <alignment horizontal="center" vertical="top"/>
    </xf>
    <xf numFmtId="3" fontId="2" fillId="0" borderId="17" xfId="0" applyNumberFormat="1" applyFont="1" applyFill="1" applyBorder="1" applyAlignment="1">
      <alignment horizontal="center" vertical="center" textRotation="90" wrapText="1"/>
    </xf>
    <xf numFmtId="3" fontId="6" fillId="6" borderId="48" xfId="0" applyNumberFormat="1" applyFont="1" applyFill="1" applyBorder="1" applyAlignment="1">
      <alignment horizontal="center" vertical="top"/>
    </xf>
    <xf numFmtId="3" fontId="6" fillId="6" borderId="47" xfId="0" applyNumberFormat="1" applyFont="1" applyFill="1" applyBorder="1" applyAlignment="1">
      <alignment horizontal="center" vertical="top"/>
    </xf>
    <xf numFmtId="164" fontId="6" fillId="6" borderId="47" xfId="0" applyNumberFormat="1" applyFont="1" applyFill="1" applyBorder="1" applyAlignment="1">
      <alignment horizontal="center" vertical="top"/>
    </xf>
    <xf numFmtId="164" fontId="6" fillId="6" borderId="7" xfId="0" applyNumberFormat="1" applyFont="1" applyFill="1" applyBorder="1" applyAlignment="1">
      <alignment horizontal="center" vertical="top"/>
    </xf>
    <xf numFmtId="164" fontId="6" fillId="6" borderId="38" xfId="0" applyNumberFormat="1" applyFont="1" applyFill="1" applyBorder="1" applyAlignment="1">
      <alignment horizontal="center" vertical="top"/>
    </xf>
    <xf numFmtId="164" fontId="6" fillId="6" borderId="18" xfId="0" applyNumberFormat="1" applyFont="1" applyFill="1" applyBorder="1" applyAlignment="1">
      <alignment horizontal="center" vertical="top"/>
    </xf>
    <xf numFmtId="164" fontId="5" fillId="8" borderId="50" xfId="0" applyNumberFormat="1" applyFont="1" applyFill="1" applyBorder="1" applyAlignment="1">
      <alignment horizontal="center" vertical="top" wrapText="1"/>
    </xf>
    <xf numFmtId="164" fontId="5" fillId="8" borderId="7" xfId="0" applyNumberFormat="1" applyFont="1" applyFill="1" applyBorder="1" applyAlignment="1">
      <alignment horizontal="center" vertical="top" wrapText="1"/>
    </xf>
    <xf numFmtId="164" fontId="2" fillId="2" borderId="32" xfId="0" applyNumberFormat="1" applyFont="1" applyFill="1" applyBorder="1" applyAlignment="1">
      <alignment horizontal="center" vertical="top" wrapText="1"/>
    </xf>
    <xf numFmtId="164" fontId="2" fillId="2" borderId="30" xfId="0" applyNumberFormat="1" applyFont="1" applyFill="1" applyBorder="1" applyAlignment="1">
      <alignment horizontal="center" vertical="top" wrapText="1"/>
    </xf>
    <xf numFmtId="164" fontId="2" fillId="2" borderId="70" xfId="0" applyNumberFormat="1" applyFont="1" applyFill="1" applyBorder="1" applyAlignment="1">
      <alignment horizontal="center" vertical="top" wrapText="1"/>
    </xf>
    <xf numFmtId="164" fontId="5" fillId="8" borderId="31" xfId="0" applyNumberFormat="1" applyFont="1" applyFill="1" applyBorder="1" applyAlignment="1">
      <alignment horizontal="center" vertical="top" wrapText="1"/>
    </xf>
    <xf numFmtId="164" fontId="5" fillId="8" borderId="1" xfId="0" applyNumberFormat="1" applyFont="1" applyFill="1" applyBorder="1" applyAlignment="1">
      <alignment horizontal="center" vertical="top" wrapText="1"/>
    </xf>
    <xf numFmtId="164" fontId="6" fillId="0" borderId="18" xfId="0" applyNumberFormat="1" applyFont="1" applyFill="1" applyBorder="1" applyAlignment="1">
      <alignment horizontal="center" vertical="top"/>
    </xf>
    <xf numFmtId="164" fontId="6" fillId="6" borderId="34" xfId="0" applyNumberFormat="1" applyFont="1" applyFill="1" applyBorder="1" applyAlignment="1">
      <alignment horizontal="center" vertical="top"/>
    </xf>
    <xf numFmtId="164" fontId="6" fillId="6" borderId="62" xfId="0" applyNumberFormat="1" applyFont="1" applyFill="1" applyBorder="1" applyAlignment="1">
      <alignment horizontal="center" vertical="top"/>
    </xf>
    <xf numFmtId="3" fontId="6" fillId="6" borderId="47" xfId="0" applyNumberFormat="1" applyFont="1" applyFill="1" applyBorder="1" applyAlignment="1">
      <alignment horizontal="left" vertical="top" wrapText="1"/>
    </xf>
    <xf numFmtId="164" fontId="6" fillId="6" borderId="4" xfId="0" applyNumberFormat="1" applyFont="1" applyFill="1" applyBorder="1" applyAlignment="1">
      <alignment horizontal="center" vertical="top"/>
    </xf>
    <xf numFmtId="164" fontId="6" fillId="6" borderId="0" xfId="0" applyNumberFormat="1" applyFont="1" applyFill="1" applyBorder="1" applyAlignment="1">
      <alignment horizontal="center" vertical="top"/>
    </xf>
    <xf numFmtId="164" fontId="6" fillId="6" borderId="19" xfId="0" applyNumberFormat="1" applyFont="1" applyFill="1" applyBorder="1" applyAlignment="1">
      <alignment horizontal="center" vertical="top"/>
    </xf>
    <xf numFmtId="164" fontId="6" fillId="6" borderId="42" xfId="0" applyNumberFormat="1" applyFont="1" applyFill="1" applyBorder="1" applyAlignment="1">
      <alignment horizontal="center" vertical="top"/>
    </xf>
    <xf numFmtId="3" fontId="6" fillId="6" borderId="47" xfId="0" applyNumberFormat="1" applyFont="1" applyFill="1" applyBorder="1" applyAlignment="1">
      <alignment vertical="top" wrapText="1"/>
    </xf>
    <xf numFmtId="3" fontId="16" fillId="0" borderId="0" xfId="0" applyNumberFormat="1" applyFont="1" applyFill="1"/>
    <xf numFmtId="3" fontId="2" fillId="6" borderId="17" xfId="0" applyNumberFormat="1" applyFont="1" applyFill="1" applyBorder="1" applyAlignment="1">
      <alignment horizontal="center" vertical="center" textRotation="90" wrapText="1"/>
    </xf>
    <xf numFmtId="3" fontId="5" fillId="6" borderId="16" xfId="0" applyNumberFormat="1" applyFont="1" applyFill="1" applyBorder="1" applyAlignment="1">
      <alignment horizontal="center" vertical="top"/>
    </xf>
    <xf numFmtId="3" fontId="6" fillId="6" borderId="18" xfId="0" applyNumberFormat="1" applyFont="1" applyFill="1" applyBorder="1" applyAlignment="1">
      <alignment horizontal="center" vertical="top" wrapText="1"/>
    </xf>
    <xf numFmtId="164" fontId="6" fillId="0" borderId="7" xfId="0" applyNumberFormat="1" applyFont="1" applyBorder="1" applyAlignment="1">
      <alignment horizontal="center" vertical="center" textRotation="90" wrapText="1"/>
    </xf>
    <xf numFmtId="164" fontId="6" fillId="0" borderId="6" xfId="0" applyNumberFormat="1" applyFont="1" applyBorder="1" applyAlignment="1">
      <alignment horizontal="center" vertical="center" textRotation="90" wrapText="1"/>
    </xf>
    <xf numFmtId="3" fontId="6" fillId="6" borderId="49" xfId="0" applyNumberFormat="1" applyFont="1" applyFill="1" applyBorder="1" applyAlignment="1">
      <alignment horizontal="left" vertical="top" wrapText="1"/>
    </xf>
    <xf numFmtId="49" fontId="5" fillId="0" borderId="4" xfId="0" applyNumberFormat="1" applyFont="1" applyBorder="1" applyAlignment="1">
      <alignment horizontal="center" vertical="top"/>
    </xf>
    <xf numFmtId="3" fontId="6" fillId="0" borderId="38" xfId="0" applyNumberFormat="1" applyFont="1" applyBorder="1" applyAlignment="1">
      <alignment horizontal="center" vertical="top"/>
    </xf>
    <xf numFmtId="3" fontId="6" fillId="0" borderId="56" xfId="0" applyNumberFormat="1" applyFont="1" applyBorder="1" applyAlignment="1">
      <alignment horizontal="center" vertical="top"/>
    </xf>
    <xf numFmtId="3" fontId="6" fillId="0" borderId="49" xfId="0" applyNumberFormat="1" applyFont="1" applyBorder="1" applyAlignment="1">
      <alignment horizontal="center" vertical="top"/>
    </xf>
    <xf numFmtId="3" fontId="6" fillId="0" borderId="54" xfId="0" applyNumberFormat="1" applyFont="1" applyBorder="1" applyAlignment="1">
      <alignment horizontal="center" vertical="top"/>
    </xf>
    <xf numFmtId="3" fontId="6" fillId="6" borderId="47" xfId="0" applyNumberFormat="1" applyFont="1" applyFill="1" applyBorder="1" applyAlignment="1">
      <alignment horizontal="center" vertical="top"/>
    </xf>
    <xf numFmtId="3" fontId="6" fillId="0" borderId="18"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xf>
    <xf numFmtId="3" fontId="6" fillId="0" borderId="53" xfId="0" applyNumberFormat="1" applyFont="1" applyBorder="1" applyAlignment="1">
      <alignment horizontal="center" vertical="top"/>
    </xf>
    <xf numFmtId="3" fontId="5" fillId="0" borderId="25" xfId="0" applyNumberFormat="1" applyFont="1" applyBorder="1" applyAlignment="1">
      <alignment horizontal="center" vertical="top"/>
    </xf>
    <xf numFmtId="3" fontId="5" fillId="0" borderId="21" xfId="0" applyNumberFormat="1" applyFont="1" applyBorder="1" applyAlignment="1">
      <alignment horizontal="center" vertical="top"/>
    </xf>
    <xf numFmtId="3" fontId="6" fillId="0" borderId="51" xfId="0" applyNumberFormat="1" applyFont="1" applyBorder="1" applyAlignment="1">
      <alignment horizontal="left" vertical="top" wrapText="1"/>
    </xf>
    <xf numFmtId="3" fontId="6" fillId="0" borderId="51" xfId="0" applyNumberFormat="1" applyFont="1" applyBorder="1" applyAlignment="1">
      <alignment horizontal="center" vertical="top"/>
    </xf>
    <xf numFmtId="3" fontId="5" fillId="0" borderId="16" xfId="0" applyNumberFormat="1" applyFont="1" applyBorder="1" applyAlignment="1">
      <alignment horizontal="center" vertical="top"/>
    </xf>
    <xf numFmtId="3" fontId="4" fillId="0" borderId="0" xfId="0" applyNumberFormat="1" applyFont="1" applyAlignment="1">
      <alignment horizontal="center"/>
    </xf>
    <xf numFmtId="49" fontId="2" fillId="2" borderId="5"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164" fontId="6" fillId="0" borderId="3" xfId="0" applyNumberFormat="1" applyFont="1" applyFill="1" applyBorder="1" applyAlignment="1">
      <alignment horizontal="center" vertical="top"/>
    </xf>
    <xf numFmtId="164" fontId="6" fillId="0" borderId="4" xfId="0" applyNumberFormat="1" applyFont="1" applyFill="1" applyBorder="1" applyAlignment="1">
      <alignment horizontal="center" vertical="top"/>
    </xf>
    <xf numFmtId="164" fontId="6" fillId="0" borderId="29" xfId="0" applyNumberFormat="1" applyFont="1" applyBorder="1" applyAlignment="1">
      <alignment horizontal="center" vertical="center" textRotation="90" wrapText="1"/>
    </xf>
    <xf numFmtId="164" fontId="6" fillId="0" borderId="7" xfId="0" applyNumberFormat="1" applyFont="1" applyBorder="1" applyAlignment="1">
      <alignment horizontal="center" vertical="center" textRotation="90" wrapText="1"/>
    </xf>
    <xf numFmtId="164" fontId="6" fillId="0" borderId="6" xfId="0" applyNumberFormat="1" applyFont="1" applyBorder="1" applyAlignment="1">
      <alignment horizontal="center" vertical="center" textRotation="90" wrapText="1"/>
    </xf>
    <xf numFmtId="164" fontId="6" fillId="0" borderId="1" xfId="0" applyNumberFormat="1" applyFont="1" applyBorder="1" applyAlignment="1">
      <alignment horizontal="center" vertical="center" textRotation="90" wrapText="1"/>
    </xf>
    <xf numFmtId="164" fontId="6" fillId="0" borderId="0" xfId="0" applyNumberFormat="1" applyFont="1" applyFill="1" applyBorder="1" applyAlignment="1">
      <alignment horizontal="center" vertical="top"/>
    </xf>
    <xf numFmtId="164" fontId="6" fillId="0" borderId="72" xfId="0" applyNumberFormat="1" applyFont="1" applyFill="1" applyBorder="1" applyAlignment="1">
      <alignment horizontal="center" vertical="top"/>
    </xf>
    <xf numFmtId="164" fontId="5" fillId="4" borderId="33" xfId="0" applyNumberFormat="1" applyFont="1" applyFill="1" applyBorder="1" applyAlignment="1">
      <alignment horizontal="center" vertical="top"/>
    </xf>
    <xf numFmtId="164" fontId="5" fillId="7" borderId="33" xfId="0" applyNumberFormat="1" applyFont="1" applyFill="1" applyBorder="1" applyAlignment="1">
      <alignment horizontal="center" vertical="top"/>
    </xf>
    <xf numFmtId="164" fontId="6" fillId="0" borderId="18" xfId="0" applyNumberFormat="1" applyFont="1" applyFill="1" applyBorder="1" applyAlignment="1">
      <alignment horizontal="center" vertical="top"/>
    </xf>
    <xf numFmtId="164" fontId="5" fillId="8" borderId="6" xfId="0" applyNumberFormat="1" applyFont="1" applyFill="1" applyBorder="1" applyAlignment="1">
      <alignment horizontal="center" vertical="top" wrapText="1"/>
    </xf>
    <xf numFmtId="164" fontId="6" fillId="0" borderId="71" xfId="0" applyNumberFormat="1" applyFont="1" applyFill="1" applyBorder="1" applyAlignment="1">
      <alignment horizontal="center" vertical="top"/>
    </xf>
    <xf numFmtId="164" fontId="6" fillId="6" borderId="73" xfId="0" applyNumberFormat="1" applyFont="1" applyFill="1" applyBorder="1" applyAlignment="1">
      <alignment horizontal="center" vertical="top"/>
    </xf>
    <xf numFmtId="164" fontId="6" fillId="6" borderId="71" xfId="0" applyNumberFormat="1" applyFont="1" applyFill="1" applyBorder="1" applyAlignment="1">
      <alignment horizontal="center" vertical="top"/>
    </xf>
    <xf numFmtId="164" fontId="5" fillId="8" borderId="70" xfId="0" applyNumberFormat="1" applyFont="1" applyFill="1" applyBorder="1" applyAlignment="1">
      <alignment horizontal="center" vertical="top" wrapText="1"/>
    </xf>
    <xf numFmtId="164" fontId="2" fillId="4" borderId="70" xfId="0" applyNumberFormat="1" applyFont="1" applyFill="1" applyBorder="1" applyAlignment="1">
      <alignment horizontal="center" vertical="top"/>
    </xf>
    <xf numFmtId="164" fontId="2" fillId="2" borderId="50" xfId="0" applyNumberFormat="1" applyFont="1" applyFill="1" applyBorder="1" applyAlignment="1">
      <alignment horizontal="center" vertical="top" wrapText="1"/>
    </xf>
    <xf numFmtId="164" fontId="2" fillId="4" borderId="50" xfId="0" applyNumberFormat="1" applyFont="1" applyFill="1" applyBorder="1" applyAlignment="1">
      <alignment horizontal="center" vertical="top"/>
    </xf>
    <xf numFmtId="3" fontId="6" fillId="6" borderId="17" xfId="0" applyNumberFormat="1" applyFont="1" applyFill="1" applyBorder="1" applyAlignment="1">
      <alignment horizontal="left" vertical="top" wrapText="1"/>
    </xf>
    <xf numFmtId="164" fontId="6" fillId="0" borderId="3" xfId="0" applyNumberFormat="1" applyFont="1" applyFill="1" applyBorder="1" applyAlignment="1">
      <alignment horizontal="center" vertical="top"/>
    </xf>
    <xf numFmtId="164" fontId="6" fillId="0" borderId="4" xfId="0" applyNumberFormat="1" applyFont="1" applyFill="1" applyBorder="1" applyAlignment="1">
      <alignment horizontal="center" vertical="top"/>
    </xf>
    <xf numFmtId="3" fontId="5" fillId="0" borderId="25" xfId="0" applyNumberFormat="1" applyFont="1" applyBorder="1" applyAlignment="1">
      <alignment horizontal="center" vertical="top"/>
    </xf>
    <xf numFmtId="164" fontId="6" fillId="0" borderId="18" xfId="0" applyNumberFormat="1" applyFont="1" applyFill="1" applyBorder="1" applyAlignment="1">
      <alignment horizontal="center" vertical="top"/>
    </xf>
    <xf numFmtId="164" fontId="6" fillId="0" borderId="71"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164" fontId="5" fillId="7" borderId="12" xfId="0" applyNumberFormat="1" applyFont="1" applyFill="1" applyBorder="1" applyAlignment="1">
      <alignment horizontal="center" vertical="top"/>
    </xf>
    <xf numFmtId="164" fontId="6" fillId="6" borderId="41" xfId="0" applyNumberFormat="1" applyFont="1" applyFill="1" applyBorder="1" applyAlignment="1">
      <alignment horizontal="center" vertical="top"/>
    </xf>
    <xf numFmtId="164" fontId="6" fillId="6" borderId="3" xfId="0" applyNumberFormat="1" applyFont="1" applyFill="1" applyBorder="1" applyAlignment="1">
      <alignment horizontal="center" vertical="top"/>
    </xf>
    <xf numFmtId="164" fontId="5" fillId="8" borderId="2"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4" borderId="2"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164" fontId="2" fillId="2" borderId="33" xfId="0" applyNumberFormat="1" applyFont="1" applyFill="1" applyBorder="1" applyAlignment="1">
      <alignment horizontal="center" vertical="top" wrapText="1"/>
    </xf>
    <xf numFmtId="164" fontId="18" fillId="6" borderId="6" xfId="0" applyNumberFormat="1" applyFont="1" applyFill="1" applyBorder="1" applyAlignment="1">
      <alignment horizontal="center" vertical="top"/>
    </xf>
    <xf numFmtId="164" fontId="18" fillId="6" borderId="29" xfId="0" applyNumberFormat="1" applyFont="1" applyFill="1" applyBorder="1" applyAlignment="1">
      <alignment horizontal="center" vertical="top"/>
    </xf>
    <xf numFmtId="164" fontId="18" fillId="0" borderId="72" xfId="0" applyNumberFormat="1" applyFont="1" applyFill="1" applyBorder="1" applyAlignment="1">
      <alignment horizontal="center" vertical="top"/>
    </xf>
    <xf numFmtId="164" fontId="18" fillId="0" borderId="29" xfId="0" applyNumberFormat="1" applyFont="1" applyFill="1" applyBorder="1" applyAlignment="1">
      <alignment horizontal="center" vertical="top"/>
    </xf>
    <xf numFmtId="164" fontId="18" fillId="0" borderId="6" xfId="0" applyNumberFormat="1" applyFont="1" applyFill="1" applyBorder="1" applyAlignment="1">
      <alignment horizontal="center" vertical="top"/>
    </xf>
    <xf numFmtId="3" fontId="6" fillId="6" borderId="18" xfId="0" applyNumberFormat="1" applyFont="1" applyFill="1" applyBorder="1" applyAlignment="1">
      <alignment horizontal="center" vertical="top"/>
    </xf>
    <xf numFmtId="3" fontId="18" fillId="6" borderId="17" xfId="0" applyNumberFormat="1" applyFont="1" applyFill="1" applyBorder="1" applyAlignment="1">
      <alignment horizontal="center" vertical="top" wrapText="1"/>
    </xf>
    <xf numFmtId="3" fontId="18" fillId="6" borderId="12" xfId="0" applyNumberFormat="1" applyFont="1" applyFill="1" applyBorder="1" applyAlignment="1">
      <alignment vertical="top" wrapText="1"/>
    </xf>
    <xf numFmtId="49" fontId="18" fillId="0" borderId="12" xfId="0" applyNumberFormat="1" applyFont="1" applyBorder="1" applyAlignment="1">
      <alignment vertical="top"/>
    </xf>
    <xf numFmtId="49" fontId="18" fillId="0" borderId="64" xfId="0" applyNumberFormat="1" applyFont="1" applyBorder="1" applyAlignment="1">
      <alignment horizontal="center" vertical="top"/>
    </xf>
    <xf numFmtId="49" fontId="18" fillId="0" borderId="23" xfId="0" applyNumberFormat="1" applyFont="1" applyBorder="1" applyAlignment="1">
      <alignment vertical="top"/>
    </xf>
    <xf numFmtId="164" fontId="18" fillId="6" borderId="34" xfId="0" applyNumberFormat="1" applyFont="1" applyFill="1" applyBorder="1" applyAlignment="1">
      <alignment horizontal="center" vertical="top"/>
    </xf>
    <xf numFmtId="164" fontId="18" fillId="6" borderId="42" xfId="0" applyNumberFormat="1" applyFont="1" applyFill="1" applyBorder="1" applyAlignment="1">
      <alignment horizontal="center" vertical="top"/>
    </xf>
    <xf numFmtId="3" fontId="18" fillId="0" borderId="46" xfId="0" applyNumberFormat="1" applyFont="1" applyBorder="1" applyAlignment="1">
      <alignment horizontal="center" vertical="top"/>
    </xf>
    <xf numFmtId="3" fontId="18" fillId="0" borderId="55" xfId="0" applyNumberFormat="1" applyFont="1" applyBorder="1" applyAlignment="1">
      <alignment horizontal="center" vertical="top"/>
    </xf>
    <xf numFmtId="3" fontId="6" fillId="0" borderId="46" xfId="0" applyNumberFormat="1" applyFont="1" applyBorder="1" applyAlignment="1">
      <alignment horizontal="center" vertical="top" wrapText="1"/>
    </xf>
    <xf numFmtId="49" fontId="20" fillId="2" borderId="5" xfId="0" applyNumberFormat="1" applyFont="1" applyFill="1" applyBorder="1" applyAlignment="1">
      <alignment horizontal="center" vertical="top"/>
    </xf>
    <xf numFmtId="49" fontId="20" fillId="3" borderId="6" xfId="0" applyNumberFormat="1" applyFont="1" applyFill="1" applyBorder="1" applyAlignment="1">
      <alignment horizontal="center" vertical="top"/>
    </xf>
    <xf numFmtId="3" fontId="18" fillId="0" borderId="1" xfId="0" applyNumberFormat="1" applyFont="1" applyFill="1" applyBorder="1" applyAlignment="1">
      <alignment horizontal="center" vertical="top" wrapText="1"/>
    </xf>
    <xf numFmtId="164" fontId="18" fillId="0" borderId="7" xfId="0" applyNumberFormat="1" applyFont="1" applyFill="1" applyBorder="1" applyAlignment="1">
      <alignment horizontal="center" vertical="top"/>
    </xf>
    <xf numFmtId="164" fontId="18" fillId="0" borderId="5" xfId="0" applyNumberFormat="1" applyFont="1" applyFill="1" applyBorder="1" applyAlignment="1">
      <alignment horizontal="center" vertical="top"/>
    </xf>
    <xf numFmtId="164" fontId="18" fillId="0" borderId="1" xfId="0" applyNumberFormat="1" applyFont="1" applyFill="1" applyBorder="1" applyAlignment="1">
      <alignment horizontal="center" vertical="top"/>
    </xf>
    <xf numFmtId="3" fontId="16" fillId="0" borderId="0" xfId="0" applyNumberFormat="1" applyFont="1"/>
    <xf numFmtId="49" fontId="20" fillId="2" borderId="9" xfId="0" applyNumberFormat="1" applyFont="1" applyFill="1" applyBorder="1" applyAlignment="1">
      <alignment horizontal="center" vertical="top"/>
    </xf>
    <xf numFmtId="49" fontId="20" fillId="3" borderId="10" xfId="0" applyNumberFormat="1" applyFont="1" applyFill="1" applyBorder="1" applyAlignment="1">
      <alignment horizontal="center" vertical="top"/>
    </xf>
    <xf numFmtId="3" fontId="21" fillId="7" borderId="22" xfId="0" applyNumberFormat="1" applyFont="1" applyFill="1" applyBorder="1" applyAlignment="1">
      <alignment horizontal="right" vertical="top" wrapText="1"/>
    </xf>
    <xf numFmtId="164" fontId="21" fillId="7" borderId="11" xfId="0" applyNumberFormat="1" applyFont="1" applyFill="1" applyBorder="1" applyAlignment="1">
      <alignment horizontal="center" vertical="top"/>
    </xf>
    <xf numFmtId="164" fontId="21" fillId="7" borderId="13" xfId="0" applyNumberFormat="1" applyFont="1" applyFill="1" applyBorder="1" applyAlignment="1">
      <alignment horizontal="center" vertical="top"/>
    </xf>
    <xf numFmtId="164" fontId="21" fillId="7" borderId="63" xfId="0" applyNumberFormat="1" applyFont="1" applyFill="1" applyBorder="1" applyAlignment="1">
      <alignment horizontal="center" vertical="top"/>
    </xf>
    <xf numFmtId="164" fontId="21" fillId="7" borderId="12" xfId="0" applyNumberFormat="1" applyFont="1" applyFill="1" applyBorder="1" applyAlignment="1">
      <alignment horizontal="center" vertical="top"/>
    </xf>
    <xf numFmtId="164" fontId="21" fillId="7" borderId="61" xfId="0" applyNumberFormat="1" applyFont="1" applyFill="1" applyBorder="1" applyAlignment="1">
      <alignment horizontal="center" vertical="top"/>
    </xf>
    <xf numFmtId="164" fontId="21" fillId="7" borderId="22" xfId="0" applyNumberFormat="1" applyFont="1" applyFill="1" applyBorder="1" applyAlignment="1">
      <alignment horizontal="center" vertical="top"/>
    </xf>
    <xf numFmtId="3" fontId="18" fillId="0" borderId="10" xfId="0" applyNumberFormat="1" applyFont="1" applyBorder="1" applyAlignment="1">
      <alignment horizontal="center" vertical="top"/>
    </xf>
    <xf numFmtId="3" fontId="18" fillId="6" borderId="57" xfId="0" applyNumberFormat="1" applyFont="1" applyFill="1" applyBorder="1" applyAlignment="1">
      <alignment horizontal="center" vertical="top"/>
    </xf>
    <xf numFmtId="3" fontId="18" fillId="6" borderId="9" xfId="0" applyNumberFormat="1" applyFont="1" applyFill="1" applyBorder="1" applyAlignment="1">
      <alignment horizontal="center" vertical="top"/>
    </xf>
    <xf numFmtId="3" fontId="18" fillId="0" borderId="5" xfId="0" applyNumberFormat="1" applyFont="1" applyBorder="1" applyAlignment="1">
      <alignment horizontal="center" vertical="top"/>
    </xf>
    <xf numFmtId="3" fontId="18" fillId="0" borderId="6" xfId="0" applyNumberFormat="1" applyFont="1" applyBorder="1" applyAlignment="1">
      <alignment horizontal="center" vertical="top"/>
    </xf>
    <xf numFmtId="3" fontId="18" fillId="0" borderId="29" xfId="0" applyNumberFormat="1" applyFont="1" applyBorder="1" applyAlignment="1">
      <alignment horizontal="center" vertical="top"/>
    </xf>
    <xf numFmtId="3" fontId="6" fillId="6" borderId="37" xfId="0" applyNumberFormat="1" applyFont="1" applyFill="1" applyBorder="1" applyAlignment="1">
      <alignment horizontal="center" vertical="top"/>
    </xf>
    <xf numFmtId="3" fontId="6" fillId="6" borderId="65" xfId="0" applyNumberFormat="1" applyFont="1" applyFill="1" applyBorder="1" applyAlignment="1">
      <alignment horizontal="center" vertical="top"/>
    </xf>
    <xf numFmtId="3" fontId="6" fillId="6" borderId="60" xfId="0" applyNumberFormat="1" applyFont="1" applyFill="1" applyBorder="1" applyAlignment="1">
      <alignment horizontal="center" vertical="top"/>
    </xf>
    <xf numFmtId="3" fontId="6" fillId="6" borderId="12" xfId="0" applyNumberFormat="1" applyFont="1" applyFill="1" applyBorder="1" applyAlignment="1">
      <alignment vertical="top" wrapText="1"/>
    </xf>
    <xf numFmtId="49" fontId="6" fillId="0" borderId="12" xfId="0" applyNumberFormat="1" applyFont="1" applyBorder="1" applyAlignment="1">
      <alignment vertical="top"/>
    </xf>
    <xf numFmtId="49" fontId="6" fillId="0" borderId="64" xfId="0" applyNumberFormat="1" applyFont="1" applyBorder="1" applyAlignment="1">
      <alignment horizontal="center" vertical="top"/>
    </xf>
    <xf numFmtId="3" fontId="6" fillId="6" borderId="49" xfId="0" applyNumberFormat="1" applyFont="1" applyFill="1" applyBorder="1" applyAlignment="1">
      <alignment horizontal="left" vertical="top" wrapText="1"/>
    </xf>
    <xf numFmtId="3" fontId="6" fillId="6" borderId="17" xfId="0" applyNumberFormat="1" applyFont="1" applyFill="1" applyBorder="1" applyAlignment="1">
      <alignment horizontal="left" vertical="top" wrapText="1"/>
    </xf>
    <xf numFmtId="49" fontId="5" fillId="0" borderId="4" xfId="0" applyNumberFormat="1" applyFont="1" applyBorder="1" applyAlignment="1">
      <alignment horizontal="center" vertical="top"/>
    </xf>
    <xf numFmtId="3" fontId="6" fillId="0" borderId="38" xfId="0" applyNumberFormat="1" applyFont="1" applyBorder="1" applyAlignment="1">
      <alignment horizontal="center" vertical="top"/>
    </xf>
    <xf numFmtId="3" fontId="6" fillId="0" borderId="56" xfId="0" applyNumberFormat="1" applyFont="1" applyBorder="1" applyAlignment="1">
      <alignment horizontal="center" vertical="top"/>
    </xf>
    <xf numFmtId="3" fontId="6" fillId="0" borderId="49" xfId="0" applyNumberFormat="1" applyFont="1" applyBorder="1" applyAlignment="1">
      <alignment horizontal="center" vertical="top"/>
    </xf>
    <xf numFmtId="3" fontId="6" fillId="0" borderId="54" xfId="0" applyNumberFormat="1" applyFont="1" applyBorder="1" applyAlignment="1">
      <alignment horizontal="center" vertical="top"/>
    </xf>
    <xf numFmtId="3" fontId="6" fillId="6" borderId="47" xfId="0" applyNumberFormat="1" applyFont="1" applyFill="1" applyBorder="1" applyAlignment="1">
      <alignment horizontal="center" vertical="top"/>
    </xf>
    <xf numFmtId="3" fontId="6" fillId="0" borderId="0"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xf>
    <xf numFmtId="3" fontId="6" fillId="0" borderId="51" xfId="0" applyNumberFormat="1" applyFont="1" applyBorder="1" applyAlignment="1">
      <alignment horizontal="center" vertical="top"/>
    </xf>
    <xf numFmtId="3" fontId="6" fillId="0" borderId="53" xfId="0" applyNumberFormat="1" applyFont="1" applyBorder="1" applyAlignment="1">
      <alignment horizontal="center" vertical="top"/>
    </xf>
    <xf numFmtId="3" fontId="5" fillId="0" borderId="25" xfId="0" applyNumberFormat="1" applyFont="1" applyBorder="1" applyAlignment="1">
      <alignment horizontal="center" vertical="top"/>
    </xf>
    <xf numFmtId="3" fontId="5" fillId="0" borderId="21" xfId="0" applyNumberFormat="1" applyFont="1" applyBorder="1" applyAlignment="1">
      <alignment horizontal="center" vertical="top"/>
    </xf>
    <xf numFmtId="3" fontId="6" fillId="0" borderId="51" xfId="0" applyNumberFormat="1" applyFont="1" applyBorder="1" applyAlignment="1">
      <alignment horizontal="left" vertical="top" wrapText="1"/>
    </xf>
    <xf numFmtId="164" fontId="6" fillId="0" borderId="18"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3" fontId="5" fillId="0" borderId="16" xfId="0" applyNumberFormat="1" applyFont="1" applyBorder="1" applyAlignment="1">
      <alignment horizontal="center" vertical="top"/>
    </xf>
    <xf numFmtId="3" fontId="6" fillId="0" borderId="18" xfId="0" applyNumberFormat="1" applyFont="1" applyFill="1" applyBorder="1" applyAlignment="1">
      <alignment horizontal="center" vertical="top" wrapText="1"/>
    </xf>
    <xf numFmtId="3" fontId="4" fillId="0" borderId="0" xfId="0" applyNumberFormat="1" applyFont="1" applyAlignment="1">
      <alignment horizontal="center"/>
    </xf>
    <xf numFmtId="49" fontId="2" fillId="2" borderId="5"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0" fontId="3" fillId="0" borderId="46" xfId="0" applyFont="1" applyBorder="1" applyAlignment="1">
      <alignment horizontal="center" vertical="center"/>
    </xf>
    <xf numFmtId="0" fontId="6" fillId="0" borderId="0" xfId="0" applyFont="1" applyFill="1" applyBorder="1" applyAlignment="1">
      <alignment horizontal="left" vertical="top" wrapText="1"/>
    </xf>
    <xf numFmtId="3" fontId="4" fillId="0" borderId="0" xfId="0" applyNumberFormat="1" applyFont="1" applyAlignment="1">
      <alignment horizontal="center" vertical="center"/>
    </xf>
    <xf numFmtId="3" fontId="6" fillId="0" borderId="25" xfId="0" applyNumberFormat="1" applyFont="1" applyBorder="1" applyAlignment="1">
      <alignment horizontal="left" vertical="top" wrapText="1"/>
    </xf>
    <xf numFmtId="3" fontId="6" fillId="0" borderId="21" xfId="0" applyNumberFormat="1" applyFont="1" applyBorder="1" applyAlignment="1">
      <alignment horizontal="left" vertical="top" wrapText="1"/>
    </xf>
    <xf numFmtId="3" fontId="3" fillId="0" borderId="0" xfId="0" applyNumberFormat="1" applyFont="1" applyAlignment="1">
      <alignment horizontal="left" vertical="top" wrapText="1"/>
    </xf>
    <xf numFmtId="3" fontId="9" fillId="0" borderId="0" xfId="0" applyNumberFormat="1" applyFont="1" applyAlignment="1">
      <alignment horizontal="center" vertical="top"/>
    </xf>
    <xf numFmtId="3" fontId="11" fillId="0" borderId="0" xfId="0" applyNumberFormat="1" applyFont="1" applyAlignment="1">
      <alignment horizontal="center" vertical="top" wrapText="1"/>
    </xf>
    <xf numFmtId="3" fontId="9" fillId="0" borderId="0" xfId="0" applyNumberFormat="1" applyFont="1" applyAlignment="1">
      <alignment horizontal="center" vertical="top" wrapText="1"/>
    </xf>
    <xf numFmtId="3" fontId="1" fillId="0" borderId="52" xfId="0" applyNumberFormat="1" applyFont="1" applyBorder="1" applyAlignment="1">
      <alignment horizontal="right" wrapText="1"/>
    </xf>
    <xf numFmtId="3" fontId="7" fillId="4" borderId="32" xfId="0" applyNumberFormat="1" applyFont="1" applyFill="1" applyBorder="1" applyAlignment="1">
      <alignment horizontal="left" vertical="top" wrapText="1"/>
    </xf>
    <xf numFmtId="3" fontId="7" fillId="4" borderId="33" xfId="0" applyNumberFormat="1" applyFont="1" applyFill="1" applyBorder="1" applyAlignment="1">
      <alignment horizontal="left" vertical="top" wrapText="1"/>
    </xf>
    <xf numFmtId="3" fontId="7" fillId="4" borderId="50" xfId="0" applyNumberFormat="1" applyFont="1" applyFill="1" applyBorder="1" applyAlignment="1">
      <alignment horizontal="left" vertical="top" wrapText="1"/>
    </xf>
    <xf numFmtId="3" fontId="1" fillId="0" borderId="39" xfId="0" applyNumberFormat="1" applyFont="1" applyBorder="1" applyAlignment="1">
      <alignment horizontal="center" vertical="center" textRotation="90" wrapText="1"/>
    </xf>
    <xf numFmtId="3" fontId="1" fillId="0" borderId="40" xfId="0" applyNumberFormat="1" applyFont="1" applyBorder="1" applyAlignment="1">
      <alignment horizontal="center" vertical="center" textRotation="90" wrapText="1"/>
    </xf>
    <xf numFmtId="3" fontId="1" fillId="0" borderId="14" xfId="0" applyNumberFormat="1" applyFont="1" applyBorder="1" applyAlignment="1">
      <alignment horizontal="center" vertical="center" textRotation="90" wrapText="1"/>
    </xf>
    <xf numFmtId="3" fontId="1" fillId="0" borderId="59" xfId="0" applyNumberFormat="1" applyFont="1" applyBorder="1" applyAlignment="1">
      <alignment horizontal="center" vertical="center" textRotation="90" wrapText="1"/>
    </xf>
    <xf numFmtId="3" fontId="1" fillId="0" borderId="58" xfId="0" applyNumberFormat="1" applyFont="1" applyBorder="1" applyAlignment="1">
      <alignment horizontal="center" vertical="center" textRotation="90" wrapText="1"/>
    </xf>
    <xf numFmtId="3" fontId="1" fillId="0" borderId="22" xfId="0" applyNumberFormat="1" applyFont="1" applyBorder="1" applyAlignment="1">
      <alignment horizontal="center" vertical="center" textRotation="90" wrapText="1"/>
    </xf>
    <xf numFmtId="164" fontId="6" fillId="0" borderId="7" xfId="0" applyNumberFormat="1" applyFont="1" applyBorder="1" applyAlignment="1">
      <alignment horizontal="center" vertical="center" textRotation="90" wrapText="1"/>
    </xf>
    <xf numFmtId="164" fontId="6" fillId="0" borderId="18" xfId="0" applyNumberFormat="1" applyFont="1" applyBorder="1" applyAlignment="1">
      <alignment horizontal="center" vertical="center" textRotation="90" wrapText="1"/>
    </xf>
    <xf numFmtId="164" fontId="6" fillId="0" borderId="56" xfId="0" applyNumberFormat="1" applyFont="1" applyBorder="1" applyAlignment="1">
      <alignment horizontal="center" vertical="center" textRotation="90" wrapText="1"/>
    </xf>
    <xf numFmtId="164" fontId="6" fillId="0" borderId="6" xfId="0" applyNumberFormat="1" applyFont="1" applyBorder="1" applyAlignment="1">
      <alignment horizontal="center" vertical="center" textRotation="90" wrapText="1"/>
    </xf>
    <xf numFmtId="164" fontId="6" fillId="0" borderId="4" xfId="0" applyNumberFormat="1" applyFont="1" applyBorder="1" applyAlignment="1">
      <alignment horizontal="center" vertical="center" textRotation="90" wrapText="1"/>
    </xf>
    <xf numFmtId="164" fontId="6" fillId="0" borderId="10" xfId="0" applyNumberFormat="1" applyFont="1" applyBorder="1" applyAlignment="1">
      <alignment horizontal="center" vertical="center" textRotation="90" wrapText="1"/>
    </xf>
    <xf numFmtId="11" fontId="1" fillId="0" borderId="43" xfId="0" applyNumberFormat="1" applyFont="1" applyBorder="1" applyAlignment="1">
      <alignment horizontal="center" vertical="center" textRotation="90" wrapText="1"/>
    </xf>
    <xf numFmtId="11" fontId="1" fillId="0" borderId="45" xfId="0" applyNumberFormat="1" applyFont="1" applyBorder="1" applyAlignment="1">
      <alignment horizontal="center" vertical="center" textRotation="90" wrapText="1"/>
    </xf>
    <xf numFmtId="11" fontId="1" fillId="0" borderId="41" xfId="0" applyNumberFormat="1" applyFont="1" applyBorder="1" applyAlignment="1">
      <alignment horizontal="center" vertical="center" textRotation="90" wrapText="1"/>
    </xf>
    <xf numFmtId="11" fontId="1" fillId="0" borderId="26" xfId="0" applyNumberFormat="1" applyFont="1" applyBorder="1" applyAlignment="1">
      <alignment horizontal="center" vertical="center" textRotation="90" wrapText="1"/>
    </xf>
    <xf numFmtId="11" fontId="1" fillId="0" borderId="46" xfId="0" applyNumberFormat="1" applyFont="1" applyBorder="1" applyAlignment="1">
      <alignment horizontal="center" vertical="center" textRotation="90" wrapText="1"/>
    </xf>
    <xf numFmtId="11" fontId="1" fillId="0" borderId="34" xfId="0" applyNumberFormat="1" applyFont="1" applyBorder="1" applyAlignment="1">
      <alignment horizontal="center" vertical="center" textRotation="90" wrapText="1"/>
    </xf>
    <xf numFmtId="49" fontId="1" fillId="0" borderId="26" xfId="0" applyNumberFormat="1" applyFont="1" applyBorder="1" applyAlignment="1">
      <alignment horizontal="center" vertical="center" textRotation="90" wrapText="1"/>
    </xf>
    <xf numFmtId="49" fontId="1" fillId="0" borderId="46" xfId="0" applyNumberFormat="1" applyFont="1" applyBorder="1" applyAlignment="1">
      <alignment horizontal="center" vertical="center" textRotation="90" wrapText="1"/>
    </xf>
    <xf numFmtId="49" fontId="1" fillId="0" borderId="34" xfId="0" applyNumberFormat="1" applyFont="1" applyBorder="1" applyAlignment="1">
      <alignment horizontal="center" vertical="center" textRotation="90" wrapText="1"/>
    </xf>
    <xf numFmtId="3" fontId="1" fillId="0" borderId="26"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3" fontId="1" fillId="0" borderId="53" xfId="0" applyNumberFormat="1" applyFont="1" applyBorder="1" applyAlignment="1">
      <alignment horizontal="center" vertical="center" textRotation="90" wrapText="1"/>
    </xf>
    <xf numFmtId="3" fontId="1" fillId="0" borderId="48" xfId="0" applyNumberFormat="1" applyFont="1" applyBorder="1" applyAlignment="1">
      <alignment horizontal="center" vertical="center" textRotation="90" wrapText="1"/>
    </xf>
    <xf numFmtId="3" fontId="1" fillId="0" borderId="49" xfId="0" applyNumberFormat="1" applyFont="1" applyBorder="1" applyAlignment="1">
      <alignment horizontal="center" vertical="center" textRotation="90" wrapText="1"/>
    </xf>
    <xf numFmtId="164" fontId="6" fillId="0" borderId="29" xfId="0" applyNumberFormat="1" applyFont="1" applyBorder="1" applyAlignment="1">
      <alignment horizontal="center" vertical="center" textRotation="90" wrapText="1"/>
    </xf>
    <xf numFmtId="164" fontId="6" fillId="0" borderId="19" xfId="0" applyNumberFormat="1" applyFont="1" applyBorder="1" applyAlignment="1">
      <alignment horizontal="center" vertical="center" textRotation="90" wrapText="1"/>
    </xf>
    <xf numFmtId="164" fontId="6" fillId="0" borderId="57" xfId="0" applyNumberFormat="1" applyFont="1" applyBorder="1" applyAlignment="1">
      <alignment horizontal="center" vertical="center" textRotation="90" wrapText="1"/>
    </xf>
    <xf numFmtId="3" fontId="1" fillId="0" borderId="5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47" xfId="0" applyNumberFormat="1" applyFont="1" applyBorder="1" applyAlignment="1">
      <alignment horizontal="center" vertical="top"/>
    </xf>
    <xf numFmtId="3" fontId="1" fillId="0" borderId="58" xfId="0" applyNumberFormat="1" applyFont="1" applyBorder="1" applyAlignment="1">
      <alignment horizontal="center" vertical="top"/>
    </xf>
    <xf numFmtId="3" fontId="1" fillId="0" borderId="55" xfId="0" applyNumberFormat="1" applyFont="1" applyBorder="1" applyAlignment="1">
      <alignment horizontal="center" vertical="top"/>
    </xf>
    <xf numFmtId="11" fontId="2" fillId="5" borderId="32" xfId="0" applyNumberFormat="1" applyFont="1" applyFill="1" applyBorder="1" applyAlignment="1">
      <alignment horizontal="left" vertical="top" wrapText="1"/>
    </xf>
    <xf numFmtId="11" fontId="2" fillId="5" borderId="33" xfId="0" applyNumberFormat="1" applyFont="1" applyFill="1" applyBorder="1" applyAlignment="1">
      <alignment horizontal="left" vertical="top" wrapText="1"/>
    </xf>
    <xf numFmtId="11" fontId="2" fillId="5" borderId="50" xfId="0" applyNumberFormat="1" applyFont="1" applyFill="1" applyBorder="1" applyAlignment="1">
      <alignment horizontal="left" vertical="top" wrapText="1"/>
    </xf>
    <xf numFmtId="49" fontId="5" fillId="0" borderId="6" xfId="0" applyNumberFormat="1" applyFont="1" applyBorder="1" applyAlignment="1">
      <alignment horizontal="center" vertical="top"/>
    </xf>
    <xf numFmtId="49" fontId="5" fillId="0" borderId="10" xfId="0" applyNumberFormat="1" applyFont="1" applyBorder="1" applyAlignment="1">
      <alignment horizontal="center" vertical="top"/>
    </xf>
    <xf numFmtId="3" fontId="5" fillId="0" borderId="8" xfId="0" applyNumberFormat="1" applyFont="1" applyFill="1" applyBorder="1" applyAlignment="1">
      <alignment horizontal="left" vertical="top" wrapText="1"/>
    </xf>
    <xf numFmtId="3" fontId="5" fillId="0" borderId="54" xfId="0" applyNumberFormat="1" applyFont="1" applyFill="1" applyBorder="1" applyAlignment="1">
      <alignment horizontal="left" vertical="top" wrapText="1"/>
    </xf>
    <xf numFmtId="3" fontId="6" fillId="0" borderId="8" xfId="0" applyNumberFormat="1" applyFont="1" applyFill="1" applyBorder="1" applyAlignment="1">
      <alignment horizontal="center" vertical="center" textRotation="90" wrapText="1"/>
    </xf>
    <xf numFmtId="3" fontId="6" fillId="0" borderId="54" xfId="0" applyNumberFormat="1" applyFont="1" applyFill="1" applyBorder="1" applyAlignment="1">
      <alignment horizontal="center" vertical="center" textRotation="90" wrapText="1"/>
    </xf>
    <xf numFmtId="3" fontId="6" fillId="6" borderId="49" xfId="0" applyNumberFormat="1" applyFont="1" applyFill="1" applyBorder="1" applyAlignment="1">
      <alignment horizontal="left" vertical="top" wrapText="1"/>
    </xf>
    <xf numFmtId="3" fontId="6" fillId="6" borderId="17" xfId="0" applyNumberFormat="1" applyFont="1" applyFill="1" applyBorder="1" applyAlignment="1">
      <alignment horizontal="left" vertical="top" wrapText="1"/>
    </xf>
    <xf numFmtId="3" fontId="5" fillId="2" borderId="33" xfId="0" applyNumberFormat="1" applyFont="1" applyFill="1" applyBorder="1" applyAlignment="1">
      <alignment horizontal="left" vertical="top" wrapText="1"/>
    </xf>
    <xf numFmtId="3" fontId="5" fillId="2" borderId="50" xfId="0" applyNumberFormat="1" applyFont="1" applyFill="1" applyBorder="1" applyAlignment="1">
      <alignment horizontal="left" vertical="top" wrapText="1"/>
    </xf>
    <xf numFmtId="3" fontId="5" fillId="3" borderId="33" xfId="0" applyNumberFormat="1" applyFont="1" applyFill="1" applyBorder="1" applyAlignment="1">
      <alignment horizontal="left" vertical="top" wrapText="1"/>
    </xf>
    <xf numFmtId="3" fontId="5" fillId="3" borderId="1" xfId="0" applyNumberFormat="1" applyFont="1" applyFill="1" applyBorder="1" applyAlignment="1">
      <alignment horizontal="left" vertical="top" wrapText="1"/>
    </xf>
    <xf numFmtId="3" fontId="5" fillId="3" borderId="29" xfId="0" applyNumberFormat="1" applyFont="1" applyFill="1" applyBorder="1" applyAlignment="1">
      <alignment horizontal="left" vertical="top" wrapText="1"/>
    </xf>
    <xf numFmtId="49" fontId="5" fillId="0" borderId="4" xfId="0" applyNumberFormat="1" applyFont="1" applyBorder="1" applyAlignment="1">
      <alignment horizontal="center" vertical="top"/>
    </xf>
    <xf numFmtId="3" fontId="6" fillId="0" borderId="49" xfId="0" applyNumberFormat="1" applyFont="1" applyFill="1" applyBorder="1" applyAlignment="1">
      <alignment horizontal="left" vertical="top" wrapText="1"/>
    </xf>
    <xf numFmtId="3" fontId="6" fillId="0" borderId="54" xfId="0" applyNumberFormat="1" applyFont="1" applyFill="1" applyBorder="1" applyAlignment="1">
      <alignment horizontal="left" vertical="top" wrapText="1"/>
    </xf>
    <xf numFmtId="3" fontId="6" fillId="6" borderId="38" xfId="0" applyNumberFormat="1" applyFont="1" applyFill="1" applyBorder="1" applyAlignment="1">
      <alignment horizontal="left" vertical="top" wrapText="1"/>
    </xf>
    <xf numFmtId="3" fontId="6" fillId="6" borderId="56" xfId="0" applyNumberFormat="1" applyFont="1" applyFill="1" applyBorder="1" applyAlignment="1">
      <alignment horizontal="left" vertical="top" wrapText="1"/>
    </xf>
    <xf numFmtId="3" fontId="6" fillId="0" borderId="38" xfId="0" applyNumberFormat="1" applyFont="1" applyBorder="1" applyAlignment="1">
      <alignment horizontal="center" vertical="top"/>
    </xf>
    <xf numFmtId="3" fontId="6" fillId="0" borderId="56" xfId="0" applyNumberFormat="1" applyFont="1" applyBorder="1" applyAlignment="1">
      <alignment horizontal="center" vertical="top"/>
    </xf>
    <xf numFmtId="3" fontId="6" fillId="0" borderId="49" xfId="0" applyNumberFormat="1" applyFont="1" applyBorder="1" applyAlignment="1">
      <alignment horizontal="center" vertical="top"/>
    </xf>
    <xf numFmtId="3" fontId="6" fillId="0" borderId="54" xfId="0" applyNumberFormat="1" applyFont="1" applyBorder="1" applyAlignment="1">
      <alignment horizontal="center" vertical="top"/>
    </xf>
    <xf numFmtId="3" fontId="2" fillId="7" borderId="64" xfId="0" applyNumberFormat="1" applyFont="1" applyFill="1" applyBorder="1" applyAlignment="1">
      <alignment horizontal="right" vertical="top" wrapText="1"/>
    </xf>
    <xf numFmtId="3" fontId="2" fillId="7" borderId="22" xfId="0" applyNumberFormat="1" applyFont="1" applyFill="1" applyBorder="1" applyAlignment="1">
      <alignment horizontal="right" vertical="top" wrapText="1"/>
    </xf>
    <xf numFmtId="3" fontId="6" fillId="0" borderId="34" xfId="0" applyNumberFormat="1" applyFont="1" applyFill="1" applyBorder="1" applyAlignment="1">
      <alignment horizontal="left" vertical="top" wrapText="1"/>
    </xf>
    <xf numFmtId="3" fontId="6" fillId="0" borderId="10" xfId="0" applyNumberFormat="1" applyFont="1" applyFill="1" applyBorder="1" applyAlignment="1">
      <alignment horizontal="left" vertical="top" wrapText="1"/>
    </xf>
    <xf numFmtId="3" fontId="6" fillId="6" borderId="47" xfId="0" applyNumberFormat="1" applyFont="1" applyFill="1" applyBorder="1" applyAlignment="1">
      <alignment horizontal="center" vertical="top"/>
    </xf>
    <xf numFmtId="3" fontId="6" fillId="6" borderId="38" xfId="0" applyNumberFormat="1" applyFont="1" applyFill="1" applyBorder="1" applyAlignment="1">
      <alignment horizontal="center" vertical="top"/>
    </xf>
    <xf numFmtId="3" fontId="6" fillId="6" borderId="48" xfId="0" applyNumberFormat="1" applyFont="1" applyFill="1" applyBorder="1" applyAlignment="1">
      <alignment horizontal="center" vertical="top"/>
    </xf>
    <xf numFmtId="3" fontId="6" fillId="6" borderId="49" xfId="0" applyNumberFormat="1" applyFont="1" applyFill="1" applyBorder="1" applyAlignment="1">
      <alignment horizontal="center" vertical="top"/>
    </xf>
    <xf numFmtId="3" fontId="2" fillId="7" borderId="63" xfId="0" applyNumberFormat="1" applyFont="1" applyFill="1" applyBorder="1" applyAlignment="1">
      <alignment horizontal="right" vertical="top" wrapText="1"/>
    </xf>
    <xf numFmtId="3" fontId="6" fillId="6" borderId="34" xfId="0" applyNumberFormat="1" applyFont="1" applyFill="1" applyBorder="1" applyAlignment="1">
      <alignment horizontal="left" vertical="top" wrapText="1"/>
    </xf>
    <xf numFmtId="3" fontId="6" fillId="6" borderId="28" xfId="0" applyNumberFormat="1"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164" fontId="6" fillId="0" borderId="3" xfId="0" applyNumberFormat="1" applyFont="1" applyFill="1" applyBorder="1" applyAlignment="1">
      <alignment horizontal="center" vertical="top"/>
    </xf>
    <xf numFmtId="164" fontId="6" fillId="0" borderId="4" xfId="0" applyNumberFormat="1" applyFont="1" applyFill="1" applyBorder="1" applyAlignment="1">
      <alignment horizontal="center" vertical="top"/>
    </xf>
    <xf numFmtId="164" fontId="6" fillId="0" borderId="15" xfId="0" applyNumberFormat="1" applyFont="1" applyFill="1" applyBorder="1" applyAlignment="1">
      <alignment horizontal="center" vertical="top"/>
    </xf>
    <xf numFmtId="3" fontId="6" fillId="6" borderId="74" xfId="0" applyNumberFormat="1" applyFont="1" applyFill="1" applyBorder="1" applyAlignment="1">
      <alignment horizontal="left" vertical="top" wrapText="1"/>
    </xf>
    <xf numFmtId="3" fontId="6" fillId="6" borderId="16" xfId="0" applyNumberFormat="1" applyFont="1" applyFill="1" applyBorder="1" applyAlignment="1">
      <alignment horizontal="left" vertical="top" wrapText="1"/>
    </xf>
    <xf numFmtId="3" fontId="6" fillId="6" borderId="75" xfId="0" applyNumberFormat="1" applyFont="1" applyFill="1" applyBorder="1" applyAlignment="1">
      <alignment horizontal="left" vertical="top" wrapText="1"/>
    </xf>
    <xf numFmtId="3" fontId="6" fillId="0" borderId="51" xfId="0" applyNumberFormat="1" applyFont="1" applyBorder="1" applyAlignment="1">
      <alignment horizontal="center" vertical="top"/>
    </xf>
    <xf numFmtId="3" fontId="6" fillId="0" borderId="11" xfId="0" applyNumberFormat="1" applyFont="1" applyBorder="1" applyAlignment="1">
      <alignment horizontal="center" vertical="top"/>
    </xf>
    <xf numFmtId="3" fontId="6" fillId="0" borderId="53" xfId="0" applyNumberFormat="1" applyFont="1" applyBorder="1" applyAlignment="1">
      <alignment horizontal="center" vertical="top"/>
    </xf>
    <xf numFmtId="3" fontId="6" fillId="0" borderId="64" xfId="0" applyNumberFormat="1" applyFont="1" applyBorder="1" applyAlignment="1">
      <alignment horizontal="center" vertical="top"/>
    </xf>
    <xf numFmtId="3" fontId="6" fillId="6" borderId="54" xfId="0" applyNumberFormat="1" applyFont="1" applyFill="1" applyBorder="1" applyAlignment="1">
      <alignment horizontal="left" vertical="top" wrapText="1"/>
    </xf>
    <xf numFmtId="3" fontId="5" fillId="0" borderId="39" xfId="0" applyNumberFormat="1" applyFont="1" applyBorder="1" applyAlignment="1">
      <alignment horizontal="center" vertical="top"/>
    </xf>
    <xf numFmtId="3" fontId="5" fillId="0" borderId="14" xfId="0" applyNumberFormat="1" applyFont="1" applyBorder="1" applyAlignment="1">
      <alignment horizontal="center" vertical="top"/>
    </xf>
    <xf numFmtId="3" fontId="6" fillId="0" borderId="7" xfId="0" applyNumberFormat="1" applyFont="1" applyBorder="1" applyAlignment="1">
      <alignment horizontal="left" vertical="top" wrapText="1"/>
    </xf>
    <xf numFmtId="3" fontId="6" fillId="0" borderId="18" xfId="0" applyNumberFormat="1" applyFont="1" applyBorder="1" applyAlignment="1">
      <alignment horizontal="left" vertical="top" wrapText="1"/>
    </xf>
    <xf numFmtId="3" fontId="6" fillId="0" borderId="1" xfId="0" applyNumberFormat="1" applyFont="1" applyFill="1" applyBorder="1" applyAlignment="1">
      <alignment horizontal="left" vertical="top" wrapText="1"/>
    </xf>
    <xf numFmtId="3" fontId="6" fillId="0" borderId="52" xfId="0" applyNumberFormat="1" applyFont="1" applyFill="1" applyBorder="1" applyAlignment="1">
      <alignment horizontal="left" vertical="top" wrapText="1"/>
    </xf>
    <xf numFmtId="3" fontId="8" fillId="0" borderId="8" xfId="0" applyNumberFormat="1" applyFont="1" applyFill="1" applyBorder="1" applyAlignment="1">
      <alignment horizontal="center" vertical="center" textRotation="90" wrapText="1"/>
    </xf>
    <xf numFmtId="3" fontId="8" fillId="0" borderId="54" xfId="0" applyNumberFormat="1" applyFont="1" applyFill="1" applyBorder="1" applyAlignment="1">
      <alignment horizontal="center" vertical="center" textRotation="90" wrapText="1"/>
    </xf>
    <xf numFmtId="3" fontId="5" fillId="0" borderId="25" xfId="0" applyNumberFormat="1" applyFont="1" applyBorder="1" applyAlignment="1">
      <alignment horizontal="center" vertical="top"/>
    </xf>
    <xf numFmtId="3" fontId="5" fillId="0" borderId="21" xfId="0" applyNumberFormat="1" applyFont="1" applyBorder="1" applyAlignment="1">
      <alignment horizontal="center" vertical="top"/>
    </xf>
    <xf numFmtId="3" fontId="6" fillId="0" borderId="51" xfId="0" applyNumberFormat="1" applyFont="1" applyBorder="1" applyAlignment="1">
      <alignment horizontal="left" vertical="top" wrapText="1"/>
    </xf>
    <xf numFmtId="3" fontId="6" fillId="0" borderId="11" xfId="0" applyNumberFormat="1" applyFont="1" applyBorder="1" applyAlignment="1">
      <alignment horizontal="left" vertical="top" wrapText="1"/>
    </xf>
    <xf numFmtId="3" fontId="6" fillId="8" borderId="7" xfId="0" applyNumberFormat="1" applyFont="1" applyFill="1" applyBorder="1" applyAlignment="1">
      <alignment horizontal="center" vertical="top"/>
    </xf>
    <xf numFmtId="3" fontId="6" fillId="8" borderId="1" xfId="0" applyNumberFormat="1" applyFont="1" applyFill="1" applyBorder="1" applyAlignment="1">
      <alignment horizontal="center" vertical="top"/>
    </xf>
    <xf numFmtId="3" fontId="6" fillId="8" borderId="29" xfId="0" applyNumberFormat="1" applyFont="1" applyFill="1" applyBorder="1" applyAlignment="1">
      <alignment horizontal="center" vertical="top"/>
    </xf>
    <xf numFmtId="3" fontId="2" fillId="3" borderId="8" xfId="0" applyNumberFormat="1" applyFont="1" applyFill="1" applyBorder="1" applyAlignment="1">
      <alignment horizontal="right" vertical="top" wrapText="1"/>
    </xf>
    <xf numFmtId="3" fontId="2" fillId="3" borderId="1" xfId="0" applyNumberFormat="1" applyFont="1" applyFill="1" applyBorder="1" applyAlignment="1">
      <alignment horizontal="right" vertical="top" wrapText="1"/>
    </xf>
    <xf numFmtId="3" fontId="1" fillId="0" borderId="66" xfId="0" applyNumberFormat="1" applyFont="1" applyBorder="1" applyAlignment="1">
      <alignment horizontal="left" vertical="top" wrapText="1"/>
    </xf>
    <xf numFmtId="3" fontId="1" fillId="0" borderId="28" xfId="0" applyNumberFormat="1" applyFont="1" applyBorder="1" applyAlignment="1">
      <alignment horizontal="left" vertical="top" wrapText="1"/>
    </xf>
    <xf numFmtId="3" fontId="1" fillId="0" borderId="65" xfId="0" applyNumberFormat="1" applyFont="1" applyBorder="1" applyAlignment="1">
      <alignment horizontal="left" vertical="top" wrapText="1"/>
    </xf>
    <xf numFmtId="3" fontId="2" fillId="7" borderId="2" xfId="0" applyNumberFormat="1" applyFont="1" applyFill="1" applyBorder="1" applyAlignment="1">
      <alignment horizontal="right" vertical="top" wrapText="1"/>
    </xf>
    <xf numFmtId="3" fontId="2" fillId="7" borderId="30" xfId="0" applyNumberFormat="1" applyFont="1" applyFill="1" applyBorder="1" applyAlignment="1">
      <alignment horizontal="right" vertical="top" wrapText="1"/>
    </xf>
    <xf numFmtId="3" fontId="2" fillId="7" borderId="31" xfId="0" applyNumberFormat="1" applyFont="1" applyFill="1" applyBorder="1" applyAlignment="1">
      <alignment horizontal="right" vertical="top" wrapText="1"/>
    </xf>
    <xf numFmtId="3" fontId="2" fillId="2" borderId="31" xfId="0" applyNumberFormat="1" applyFont="1" applyFill="1" applyBorder="1" applyAlignment="1">
      <alignment horizontal="right" vertical="top" wrapText="1"/>
    </xf>
    <xf numFmtId="3" fontId="2" fillId="2" borderId="33" xfId="0" applyNumberFormat="1" applyFont="1" applyFill="1" applyBorder="1" applyAlignment="1">
      <alignment horizontal="right" vertical="top" wrapText="1"/>
    </xf>
    <xf numFmtId="3" fontId="2" fillId="0" borderId="33" xfId="0" applyNumberFormat="1" applyFont="1" applyFill="1" applyBorder="1" applyAlignment="1">
      <alignment horizontal="center" wrapText="1"/>
    </xf>
    <xf numFmtId="3" fontId="1" fillId="2" borderId="32" xfId="0" applyNumberFormat="1" applyFont="1" applyFill="1" applyBorder="1" applyAlignment="1">
      <alignment horizontal="center" vertical="top"/>
    </xf>
    <xf numFmtId="3" fontId="1" fillId="2" borderId="33" xfId="0"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3" fontId="2" fillId="4" borderId="31" xfId="0" applyNumberFormat="1" applyFont="1" applyFill="1" applyBorder="1" applyAlignment="1">
      <alignment horizontal="right" vertical="top"/>
    </xf>
    <xf numFmtId="3" fontId="2" fillId="4" borderId="33" xfId="0" applyNumberFormat="1" applyFont="1" applyFill="1" applyBorder="1" applyAlignment="1">
      <alignment horizontal="right" vertical="top"/>
    </xf>
    <xf numFmtId="3" fontId="1" fillId="4" borderId="32" xfId="0" applyNumberFormat="1" applyFont="1" applyFill="1" applyBorder="1" applyAlignment="1">
      <alignment horizontal="center" vertical="top"/>
    </xf>
    <xf numFmtId="3" fontId="1" fillId="4" borderId="33" xfId="0" applyNumberFormat="1" applyFont="1" applyFill="1" applyBorder="1" applyAlignment="1">
      <alignment horizontal="center" vertical="top"/>
    </xf>
    <xf numFmtId="3" fontId="1" fillId="4" borderId="50" xfId="0" applyNumberFormat="1" applyFont="1" applyFill="1" applyBorder="1" applyAlignment="1">
      <alignment horizontal="center" vertical="top"/>
    </xf>
    <xf numFmtId="3" fontId="2" fillId="0" borderId="5"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4" borderId="2" xfId="0" applyNumberFormat="1" applyFont="1" applyFill="1" applyBorder="1" applyAlignment="1">
      <alignment horizontal="center" vertical="top" wrapText="1"/>
    </xf>
    <xf numFmtId="3" fontId="2" fillId="4" borderId="30" xfId="0" applyNumberFormat="1" applyFont="1" applyFill="1" applyBorder="1" applyAlignment="1">
      <alignment horizontal="center" vertical="top" wrapText="1"/>
    </xf>
    <xf numFmtId="3" fontId="2" fillId="4" borderId="31" xfId="0" applyNumberFormat="1" applyFont="1" applyFill="1" applyBorder="1" applyAlignment="1">
      <alignment horizontal="center" vertical="top" wrapText="1"/>
    </xf>
    <xf numFmtId="3" fontId="6" fillId="0" borderId="16" xfId="0" applyNumberFormat="1" applyFont="1" applyBorder="1" applyAlignment="1">
      <alignment horizontal="left" vertical="top" wrapText="1"/>
    </xf>
    <xf numFmtId="49" fontId="21" fillId="0" borderId="6" xfId="0" applyNumberFormat="1" applyFont="1" applyBorder="1" applyAlignment="1">
      <alignment horizontal="center" vertical="top"/>
    </xf>
    <xf numFmtId="49" fontId="21" fillId="0" borderId="10" xfId="0" applyNumberFormat="1" applyFont="1" applyBorder="1" applyAlignment="1">
      <alignment horizontal="center" vertical="top"/>
    </xf>
    <xf numFmtId="3" fontId="18" fillId="0" borderId="1" xfId="0" applyNumberFormat="1" applyFont="1" applyFill="1" applyBorder="1" applyAlignment="1">
      <alignment horizontal="left" vertical="top" wrapText="1"/>
    </xf>
    <xf numFmtId="3" fontId="18" fillId="0" borderId="52" xfId="0" applyNumberFormat="1" applyFont="1" applyFill="1" applyBorder="1" applyAlignment="1">
      <alignment horizontal="left" vertical="top" wrapText="1"/>
    </xf>
    <xf numFmtId="3" fontId="22" fillId="0" borderId="8" xfId="0" applyNumberFormat="1" applyFont="1" applyFill="1" applyBorder="1" applyAlignment="1">
      <alignment horizontal="center" vertical="center" textRotation="90" wrapText="1"/>
    </xf>
    <xf numFmtId="3" fontId="22" fillId="0" borderId="54" xfId="0" applyNumberFormat="1" applyFont="1" applyFill="1" applyBorder="1" applyAlignment="1">
      <alignment horizontal="center" vertical="center" textRotation="90" wrapText="1"/>
    </xf>
    <xf numFmtId="3" fontId="21" fillId="0" borderId="25" xfId="0" applyNumberFormat="1" applyFont="1" applyBorder="1" applyAlignment="1">
      <alignment horizontal="center" vertical="top"/>
    </xf>
    <xf numFmtId="3" fontId="21" fillId="0" borderId="21" xfId="0" applyNumberFormat="1" applyFont="1" applyBorder="1" applyAlignment="1">
      <alignment horizontal="center" vertical="top"/>
    </xf>
    <xf numFmtId="3" fontId="18" fillId="0" borderId="25" xfId="0" applyNumberFormat="1" applyFont="1" applyBorder="1" applyAlignment="1">
      <alignment horizontal="left" vertical="top" wrapText="1"/>
    </xf>
    <xf numFmtId="3" fontId="18" fillId="0" borderId="21" xfId="0" applyNumberFormat="1" applyFont="1" applyBorder="1" applyAlignment="1">
      <alignment horizontal="left" vertical="top" wrapText="1"/>
    </xf>
    <xf numFmtId="3" fontId="1" fillId="0" borderId="59"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164" fontId="6" fillId="0" borderId="18"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3" fontId="18" fillId="6" borderId="48" xfId="0" applyNumberFormat="1" applyFont="1" applyFill="1" applyBorder="1" applyAlignment="1">
      <alignment horizontal="center" vertical="top" wrapText="1"/>
    </xf>
    <xf numFmtId="3" fontId="18" fillId="6" borderId="49" xfId="0" applyNumberFormat="1" applyFont="1" applyFill="1" applyBorder="1" applyAlignment="1">
      <alignment horizontal="center" vertical="top" wrapText="1"/>
    </xf>
    <xf numFmtId="164" fontId="6" fillId="0" borderId="71"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164" fontId="6" fillId="0" borderId="24" xfId="0" applyNumberFormat="1" applyFont="1" applyBorder="1" applyAlignment="1">
      <alignment horizontal="center" vertical="center" textRotation="90" wrapText="1"/>
    </xf>
    <xf numFmtId="164" fontId="6" fillId="0" borderId="15" xfId="0" applyNumberFormat="1" applyFont="1" applyBorder="1" applyAlignment="1">
      <alignment horizontal="center" vertical="center" textRotation="90" wrapText="1"/>
    </xf>
    <xf numFmtId="164" fontId="6" fillId="0" borderId="20" xfId="0" applyNumberFormat="1" applyFont="1" applyBorder="1" applyAlignment="1">
      <alignment horizontal="center" vertical="center" textRotation="90" wrapText="1"/>
    </xf>
    <xf numFmtId="3" fontId="17" fillId="0" borderId="0" xfId="0" applyNumberFormat="1" applyFont="1" applyAlignment="1">
      <alignment horizontal="right" vertical="top" wrapText="1"/>
    </xf>
    <xf numFmtId="3" fontId="6" fillId="6" borderId="25" xfId="0" applyNumberFormat="1" applyFont="1" applyFill="1" applyBorder="1" applyAlignment="1">
      <alignment horizontal="left" vertical="top" wrapText="1"/>
    </xf>
    <xf numFmtId="3" fontId="6" fillId="6" borderId="21" xfId="0" applyNumberFormat="1" applyFont="1" applyFill="1" applyBorder="1" applyAlignment="1">
      <alignment horizontal="left" vertical="top" wrapText="1"/>
    </xf>
    <xf numFmtId="3" fontId="3" fillId="0" borderId="0" xfId="0" applyNumberFormat="1" applyFont="1" applyAlignment="1">
      <alignment horizontal="right" vertical="top" wrapText="1"/>
    </xf>
    <xf numFmtId="3" fontId="2" fillId="3" borderId="31" xfId="0" applyNumberFormat="1" applyFont="1" applyFill="1" applyBorder="1" applyAlignment="1">
      <alignment horizontal="right" vertical="top" wrapText="1"/>
    </xf>
    <xf numFmtId="3" fontId="2" fillId="3" borderId="33" xfId="0" applyNumberFormat="1" applyFont="1" applyFill="1" applyBorder="1" applyAlignment="1">
      <alignment horizontal="right" vertical="top" wrapText="1"/>
    </xf>
    <xf numFmtId="3" fontId="6" fillId="8" borderId="32" xfId="0" applyNumberFormat="1" applyFont="1" applyFill="1" applyBorder="1" applyAlignment="1">
      <alignment horizontal="center" vertical="top"/>
    </xf>
    <xf numFmtId="3" fontId="6" fillId="8" borderId="33" xfId="0" applyNumberFormat="1" applyFont="1" applyFill="1" applyBorder="1" applyAlignment="1">
      <alignment horizontal="center" vertical="top"/>
    </xf>
    <xf numFmtId="3" fontId="6" fillId="8" borderId="50" xfId="0" applyNumberFormat="1" applyFont="1" applyFill="1" applyBorder="1" applyAlignment="1">
      <alignment horizontal="center" vertical="top"/>
    </xf>
    <xf numFmtId="3" fontId="6" fillId="0" borderId="0" xfId="0" applyNumberFormat="1" applyFont="1" applyFill="1" applyBorder="1" applyAlignment="1">
      <alignment horizontal="left" vertical="top" wrapText="1"/>
    </xf>
    <xf numFmtId="3" fontId="8" fillId="0" borderId="17" xfId="0" applyNumberFormat="1" applyFont="1" applyFill="1" applyBorder="1" applyAlignment="1">
      <alignment horizontal="center" vertical="center" textRotation="90" wrapText="1"/>
    </xf>
    <xf numFmtId="3" fontId="5" fillId="0" borderId="16" xfId="0" applyNumberFormat="1" applyFont="1" applyBorder="1" applyAlignment="1">
      <alignment horizontal="center" vertical="top"/>
    </xf>
    <xf numFmtId="3" fontId="6" fillId="0" borderId="15" xfId="0" applyNumberFormat="1" applyFont="1" applyFill="1" applyBorder="1" applyAlignment="1">
      <alignment horizontal="center" vertical="top" wrapText="1"/>
    </xf>
    <xf numFmtId="3" fontId="6" fillId="0" borderId="24" xfId="0" applyNumberFormat="1" applyFont="1" applyFill="1" applyBorder="1" applyAlignment="1">
      <alignment horizontal="center" vertical="top" wrapText="1"/>
    </xf>
    <xf numFmtId="3" fontId="6" fillId="0" borderId="20" xfId="0" applyNumberFormat="1" applyFont="1" applyFill="1" applyBorder="1" applyAlignment="1">
      <alignment horizontal="center" vertical="top" wrapText="1"/>
    </xf>
    <xf numFmtId="3" fontId="6" fillId="0" borderId="36" xfId="0" applyNumberFormat="1" applyFont="1" applyFill="1" applyBorder="1" applyAlignment="1">
      <alignment horizontal="center" vertical="top" wrapText="1"/>
    </xf>
    <xf numFmtId="3" fontId="6" fillId="0" borderId="60" xfId="0" applyNumberFormat="1" applyFont="1" applyFill="1" applyBorder="1" applyAlignment="1">
      <alignment horizontal="center" vertical="top" wrapText="1"/>
    </xf>
    <xf numFmtId="3" fontId="6" fillId="6" borderId="41" xfId="0" applyNumberFormat="1" applyFont="1" applyFill="1" applyBorder="1" applyAlignment="1">
      <alignment horizontal="left" vertical="top" wrapText="1"/>
    </xf>
    <xf numFmtId="3" fontId="6" fillId="6" borderId="3" xfId="0" applyNumberFormat="1" applyFont="1" applyFill="1" applyBorder="1" applyAlignment="1">
      <alignment horizontal="left" vertical="top" wrapText="1"/>
    </xf>
    <xf numFmtId="3" fontId="6" fillId="6" borderId="9" xfId="0" applyNumberFormat="1" applyFont="1" applyFill="1" applyBorder="1" applyAlignment="1">
      <alignment horizontal="left" vertical="top" wrapText="1"/>
    </xf>
    <xf numFmtId="164" fontId="6" fillId="0" borderId="41" xfId="0" applyNumberFormat="1" applyFont="1" applyFill="1" applyBorder="1" applyAlignment="1">
      <alignment horizontal="center" vertical="top"/>
    </xf>
    <xf numFmtId="164" fontId="6" fillId="0" borderId="36" xfId="0" applyNumberFormat="1" applyFont="1" applyFill="1" applyBorder="1" applyAlignment="1">
      <alignment horizontal="center" vertical="top"/>
    </xf>
    <xf numFmtId="3" fontId="2" fillId="0" borderId="0" xfId="0" applyNumberFormat="1" applyFont="1" applyFill="1" applyBorder="1" applyAlignment="1">
      <alignment horizontal="center" wrapText="1"/>
    </xf>
    <xf numFmtId="3" fontId="2" fillId="0" borderId="52" xfId="0" applyNumberFormat="1" applyFont="1" applyFill="1" applyBorder="1" applyAlignment="1">
      <alignment horizontal="center" wrapText="1"/>
    </xf>
    <xf numFmtId="3" fontId="6" fillId="0" borderId="4" xfId="0" applyNumberFormat="1" applyFont="1" applyFill="1" applyBorder="1" applyAlignment="1">
      <alignment horizontal="left" vertical="top" wrapText="1"/>
    </xf>
    <xf numFmtId="3" fontId="6" fillId="0" borderId="28" xfId="0" applyNumberFormat="1" applyFont="1" applyFill="1" applyBorder="1" applyAlignment="1">
      <alignment horizontal="left" vertical="top" wrapText="1"/>
    </xf>
    <xf numFmtId="3" fontId="6" fillId="0" borderId="38" xfId="0" applyNumberFormat="1" applyFont="1" applyFill="1" applyBorder="1" applyAlignment="1">
      <alignment horizontal="center" vertical="top" wrapText="1"/>
    </xf>
    <xf numFmtId="3" fontId="6" fillId="0" borderId="18" xfId="0" applyNumberFormat="1" applyFont="1" applyFill="1" applyBorder="1" applyAlignment="1">
      <alignment horizontal="center" vertical="top" wrapText="1"/>
    </xf>
    <xf numFmtId="164" fontId="6" fillId="0" borderId="34" xfId="0" applyNumberFormat="1" applyFont="1" applyFill="1" applyBorder="1" applyAlignment="1">
      <alignment horizontal="center" vertical="top"/>
    </xf>
    <xf numFmtId="3" fontId="1" fillId="0" borderId="27"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48" xfId="0" applyNumberFormat="1" applyFont="1" applyBorder="1" applyAlignment="1">
      <alignment horizontal="center" vertical="top"/>
    </xf>
    <xf numFmtId="3" fontId="1" fillId="0" borderId="24" xfId="0" applyNumberFormat="1" applyFont="1" applyBorder="1" applyAlignment="1">
      <alignment horizontal="center" vertical="center" textRotation="90" wrapText="1"/>
    </xf>
    <xf numFmtId="3" fontId="1" fillId="0" borderId="15" xfId="0" applyNumberFormat="1" applyFont="1" applyBorder="1" applyAlignment="1">
      <alignment horizontal="center" vertical="center" textRotation="90" wrapText="1"/>
    </xf>
    <xf numFmtId="3" fontId="1" fillId="0" borderId="20" xfId="0" applyNumberFormat="1" applyFont="1" applyBorder="1" applyAlignment="1">
      <alignment horizontal="center" vertical="center" textRotation="90" wrapText="1"/>
    </xf>
    <xf numFmtId="3" fontId="4" fillId="0" borderId="0" xfId="0" applyNumberFormat="1" applyFont="1" applyAlignment="1">
      <alignment horizontal="center"/>
    </xf>
    <xf numFmtId="3" fontId="6" fillId="0" borderId="24"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6" fillId="6" borderId="6" xfId="0" applyNumberFormat="1" applyFont="1" applyFill="1" applyBorder="1" applyAlignment="1">
      <alignment horizontal="left" vertical="top" wrapText="1"/>
    </xf>
    <xf numFmtId="3" fontId="6" fillId="6" borderId="4" xfId="0" applyNumberFormat="1" applyFont="1" applyFill="1" applyBorder="1" applyAlignment="1">
      <alignment horizontal="left" vertical="top" wrapText="1"/>
    </xf>
    <xf numFmtId="3" fontId="1" fillId="0" borderId="1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1" fillId="0" borderId="47" xfId="0" applyNumberFormat="1" applyFont="1" applyBorder="1" applyAlignment="1">
      <alignment horizontal="left" vertical="top" wrapText="1"/>
    </xf>
    <xf numFmtId="3" fontId="1" fillId="0" borderId="58" xfId="0" applyNumberFormat="1" applyFont="1" applyBorder="1" applyAlignment="1">
      <alignment horizontal="left" vertical="top" wrapText="1"/>
    </xf>
    <xf numFmtId="49" fontId="2" fillId="2" borderId="5"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4" xfId="0" applyNumberFormat="1" applyFont="1" applyFill="1" applyBorder="1" applyAlignment="1">
      <alignment horizontal="center" vertical="top"/>
    </xf>
  </cellXfs>
  <cellStyles count="2">
    <cellStyle name="Įprastas" xfId="0" builtinId="0"/>
    <cellStyle name="Įprastas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x14ac:dyDescent="0.25"/>
  <cols>
    <col min="1" max="1" width="22.7109375" style="2" customWidth="1"/>
    <col min="2" max="2" width="60.7109375" style="2" customWidth="1"/>
    <col min="3" max="16384" width="9.140625" style="2"/>
  </cols>
  <sheetData>
    <row r="1" spans="1:2" x14ac:dyDescent="0.25">
      <c r="A1" s="386" t="s">
        <v>27</v>
      </c>
      <c r="B1" s="386"/>
    </row>
    <row r="2" spans="1:2" ht="31.5" x14ac:dyDescent="0.25">
      <c r="A2" s="3" t="s">
        <v>5</v>
      </c>
      <c r="B2" s="4" t="s">
        <v>28</v>
      </c>
    </row>
    <row r="3" spans="1:2" x14ac:dyDescent="0.25">
      <c r="A3" s="3">
        <v>1</v>
      </c>
      <c r="B3" s="4" t="s">
        <v>29</v>
      </c>
    </row>
    <row r="4" spans="1:2" x14ac:dyDescent="0.25">
      <c r="A4" s="3">
        <v>2</v>
      </c>
      <c r="B4" s="4" t="s">
        <v>30</v>
      </c>
    </row>
    <row r="5" spans="1:2" x14ac:dyDescent="0.25">
      <c r="A5" s="3">
        <v>3</v>
      </c>
      <c r="B5" s="4" t="s">
        <v>31</v>
      </c>
    </row>
    <row r="6" spans="1:2" x14ac:dyDescent="0.25">
      <c r="A6" s="3">
        <v>4</v>
      </c>
      <c r="B6" s="4" t="s">
        <v>32</v>
      </c>
    </row>
    <row r="7" spans="1:2" x14ac:dyDescent="0.25">
      <c r="A7" s="3">
        <v>5</v>
      </c>
      <c r="B7" s="4" t="s">
        <v>33</v>
      </c>
    </row>
    <row r="8" spans="1:2" x14ac:dyDescent="0.25">
      <c r="A8" s="3">
        <v>6</v>
      </c>
      <c r="B8" s="4" t="s">
        <v>34</v>
      </c>
    </row>
    <row r="9" spans="1:2" ht="15.75" customHeight="1" x14ac:dyDescent="0.25"/>
    <row r="10" spans="1:2" ht="15.75" customHeight="1" x14ac:dyDescent="0.25">
      <c r="A10" s="387" t="s">
        <v>35</v>
      </c>
      <c r="B10" s="387"/>
    </row>
  </sheetData>
  <mergeCells count="2">
    <mergeCell ref="A1:B1"/>
    <mergeCell ref="A10:B10"/>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
  <sheetViews>
    <sheetView tabSelected="1" zoomScaleNormal="100" workbookViewId="0">
      <selection activeCell="P5" sqref="P5"/>
    </sheetView>
  </sheetViews>
  <sheetFormatPr defaultRowHeight="12.75" x14ac:dyDescent="0.2"/>
  <cols>
    <col min="1" max="1" width="3.140625" style="17" customWidth="1"/>
    <col min="2" max="2" width="3.5703125" style="66" customWidth="1"/>
    <col min="3" max="3" width="3.140625" style="19" customWidth="1"/>
    <col min="4" max="4" width="32.28515625" style="6" customWidth="1"/>
    <col min="5" max="6" width="3.7109375" style="382" customWidth="1"/>
    <col min="7" max="7" width="7.7109375" style="6" customWidth="1"/>
    <col min="8" max="10" width="7.7109375" style="23" customWidth="1"/>
    <col min="11" max="11" width="23.28515625" style="6" customWidth="1"/>
    <col min="12" max="14" width="4.42578125" style="382" customWidth="1"/>
    <col min="15" max="15" width="9.28515625" style="6" customWidth="1"/>
    <col min="16" max="16384" width="9.140625" style="6"/>
  </cols>
  <sheetData>
    <row r="1" spans="1:20" ht="58.5" customHeight="1" x14ac:dyDescent="0.2">
      <c r="A1" s="17" t="s">
        <v>86</v>
      </c>
      <c r="J1" s="391" t="s">
        <v>105</v>
      </c>
      <c r="K1" s="391"/>
      <c r="L1" s="391"/>
      <c r="M1" s="391"/>
      <c r="N1" s="391"/>
    </row>
    <row r="2" spans="1:20" s="24" customFormat="1" ht="15.75" x14ac:dyDescent="0.2">
      <c r="A2" s="392" t="s">
        <v>102</v>
      </c>
      <c r="B2" s="392"/>
      <c r="C2" s="392"/>
      <c r="D2" s="392"/>
      <c r="E2" s="392"/>
      <c r="F2" s="392"/>
      <c r="G2" s="392"/>
      <c r="H2" s="392"/>
      <c r="I2" s="392"/>
      <c r="J2" s="392"/>
      <c r="K2" s="392"/>
      <c r="L2" s="392"/>
      <c r="M2" s="392"/>
      <c r="N2" s="392"/>
    </row>
    <row r="3" spans="1:20" s="24" customFormat="1" ht="15.75" x14ac:dyDescent="0.2">
      <c r="A3" s="393" t="s">
        <v>25</v>
      </c>
      <c r="B3" s="393"/>
      <c r="C3" s="393"/>
      <c r="D3" s="393"/>
      <c r="E3" s="393"/>
      <c r="F3" s="393"/>
      <c r="G3" s="393"/>
      <c r="H3" s="393"/>
      <c r="I3" s="393"/>
      <c r="J3" s="393"/>
      <c r="K3" s="393"/>
      <c r="L3" s="393"/>
      <c r="M3" s="393"/>
      <c r="N3" s="393"/>
    </row>
    <row r="4" spans="1:20" s="24" customFormat="1" ht="15.75" x14ac:dyDescent="0.2">
      <c r="A4" s="394" t="s">
        <v>36</v>
      </c>
      <c r="B4" s="394"/>
      <c r="C4" s="394"/>
      <c r="D4" s="394"/>
      <c r="E4" s="394"/>
      <c r="F4" s="394"/>
      <c r="G4" s="394"/>
      <c r="H4" s="394"/>
      <c r="I4" s="394"/>
      <c r="J4" s="394"/>
      <c r="K4" s="394"/>
      <c r="L4" s="394"/>
      <c r="M4" s="394"/>
      <c r="N4" s="394"/>
    </row>
    <row r="5" spans="1:20" ht="18" customHeight="1" thickBot="1" x14ac:dyDescent="0.25">
      <c r="A5" s="12"/>
      <c r="B5" s="12"/>
      <c r="C5" s="18"/>
      <c r="D5" s="20"/>
      <c r="E5" s="20"/>
      <c r="F5" s="20"/>
      <c r="G5" s="20"/>
      <c r="H5" s="21"/>
      <c r="I5" s="21"/>
      <c r="J5" s="21"/>
      <c r="K5" s="5"/>
      <c r="L5" s="395" t="s">
        <v>44</v>
      </c>
      <c r="M5" s="395"/>
      <c r="N5" s="395"/>
    </row>
    <row r="6" spans="1:20" ht="18" customHeight="1" x14ac:dyDescent="0.2">
      <c r="A6" s="411" t="s">
        <v>0</v>
      </c>
      <c r="B6" s="414" t="s">
        <v>1</v>
      </c>
      <c r="C6" s="417" t="s">
        <v>2</v>
      </c>
      <c r="D6" s="420" t="s">
        <v>3</v>
      </c>
      <c r="E6" s="423" t="s">
        <v>4</v>
      </c>
      <c r="F6" s="399" t="s">
        <v>5</v>
      </c>
      <c r="G6" s="402" t="s">
        <v>6</v>
      </c>
      <c r="H6" s="405" t="s">
        <v>85</v>
      </c>
      <c r="I6" s="408" t="s">
        <v>64</v>
      </c>
      <c r="J6" s="426" t="s">
        <v>88</v>
      </c>
      <c r="K6" s="429" t="s">
        <v>37</v>
      </c>
      <c r="L6" s="430"/>
      <c r="M6" s="430"/>
      <c r="N6" s="431"/>
    </row>
    <row r="7" spans="1:20" ht="18" customHeight="1" x14ac:dyDescent="0.2">
      <c r="A7" s="412"/>
      <c r="B7" s="415"/>
      <c r="C7" s="418"/>
      <c r="D7" s="421"/>
      <c r="E7" s="424"/>
      <c r="F7" s="400"/>
      <c r="G7" s="403"/>
      <c r="H7" s="406"/>
      <c r="I7" s="409"/>
      <c r="J7" s="427"/>
      <c r="K7" s="432" t="s">
        <v>20</v>
      </c>
      <c r="L7" s="434" t="s">
        <v>42</v>
      </c>
      <c r="M7" s="435"/>
      <c r="N7" s="436"/>
    </row>
    <row r="8" spans="1:20" ht="87" customHeight="1" thickBot="1" x14ac:dyDescent="0.25">
      <c r="A8" s="413"/>
      <c r="B8" s="416"/>
      <c r="C8" s="419"/>
      <c r="D8" s="422"/>
      <c r="E8" s="425"/>
      <c r="F8" s="401"/>
      <c r="G8" s="404"/>
      <c r="H8" s="407"/>
      <c r="I8" s="410"/>
      <c r="J8" s="428"/>
      <c r="K8" s="433"/>
      <c r="L8" s="144" t="s">
        <v>66</v>
      </c>
      <c r="M8" s="74" t="s">
        <v>67</v>
      </c>
      <c r="N8" s="75" t="s">
        <v>90</v>
      </c>
    </row>
    <row r="9" spans="1:20" ht="15" customHeight="1" thickBot="1" x14ac:dyDescent="0.25">
      <c r="A9" s="437" t="s">
        <v>21</v>
      </c>
      <c r="B9" s="438"/>
      <c r="C9" s="438"/>
      <c r="D9" s="438"/>
      <c r="E9" s="438"/>
      <c r="F9" s="438"/>
      <c r="G9" s="438"/>
      <c r="H9" s="438"/>
      <c r="I9" s="438"/>
      <c r="J9" s="438"/>
      <c r="K9" s="438"/>
      <c r="L9" s="438"/>
      <c r="M9" s="438"/>
      <c r="N9" s="439"/>
    </row>
    <row r="10" spans="1:20" ht="15" customHeight="1" thickBot="1" x14ac:dyDescent="0.25">
      <c r="A10" s="396" t="s">
        <v>26</v>
      </c>
      <c r="B10" s="397"/>
      <c r="C10" s="397"/>
      <c r="D10" s="397"/>
      <c r="E10" s="397"/>
      <c r="F10" s="397"/>
      <c r="G10" s="397"/>
      <c r="H10" s="397"/>
      <c r="I10" s="397"/>
      <c r="J10" s="397"/>
      <c r="K10" s="397"/>
      <c r="L10" s="397"/>
      <c r="M10" s="397"/>
      <c r="N10" s="398"/>
    </row>
    <row r="11" spans="1:20" ht="26.25" customHeight="1" thickBot="1" x14ac:dyDescent="0.25">
      <c r="A11" s="13" t="s">
        <v>7</v>
      </c>
      <c r="B11" s="448" t="s">
        <v>22</v>
      </c>
      <c r="C11" s="448"/>
      <c r="D11" s="448"/>
      <c r="E11" s="448"/>
      <c r="F11" s="448"/>
      <c r="G11" s="448"/>
      <c r="H11" s="448"/>
      <c r="I11" s="448"/>
      <c r="J11" s="448"/>
      <c r="K11" s="448"/>
      <c r="L11" s="448"/>
      <c r="M11" s="448"/>
      <c r="N11" s="449"/>
      <c r="T11" s="8"/>
    </row>
    <row r="12" spans="1:20" ht="13.5" thickBot="1" x14ac:dyDescent="0.25">
      <c r="A12" s="28" t="s">
        <v>7</v>
      </c>
      <c r="B12" s="14" t="s">
        <v>7</v>
      </c>
      <c r="C12" s="450" t="s">
        <v>23</v>
      </c>
      <c r="D12" s="450"/>
      <c r="E12" s="450"/>
      <c r="F12" s="450"/>
      <c r="G12" s="450"/>
      <c r="H12" s="451"/>
      <c r="I12" s="451"/>
      <c r="J12" s="451"/>
      <c r="K12" s="451"/>
      <c r="L12" s="451"/>
      <c r="M12" s="451"/>
      <c r="N12" s="452"/>
      <c r="S12" s="8"/>
    </row>
    <row r="13" spans="1:20" ht="43.5" customHeight="1" x14ac:dyDescent="0.2">
      <c r="A13" s="40" t="s">
        <v>7</v>
      </c>
      <c r="B13" s="63" t="s">
        <v>7</v>
      </c>
      <c r="C13" s="364" t="s">
        <v>7</v>
      </c>
      <c r="D13" s="50" t="s">
        <v>54</v>
      </c>
      <c r="E13" s="57"/>
      <c r="F13" s="374" t="s">
        <v>19</v>
      </c>
      <c r="G13" s="90" t="s">
        <v>8</v>
      </c>
      <c r="H13" s="107">
        <v>50</v>
      </c>
      <c r="I13" s="95">
        <v>42.5</v>
      </c>
      <c r="J13" s="94">
        <v>40</v>
      </c>
      <c r="K13" s="133"/>
      <c r="L13" s="372"/>
      <c r="M13" s="373"/>
      <c r="N13" s="234"/>
    </row>
    <row r="14" spans="1:20" ht="38.25" customHeight="1" x14ac:dyDescent="0.2">
      <c r="A14" s="42"/>
      <c r="B14" s="64"/>
      <c r="C14" s="41"/>
      <c r="D14" s="362" t="s">
        <v>55</v>
      </c>
      <c r="E14" s="58" t="s">
        <v>38</v>
      </c>
      <c r="F14" s="380"/>
      <c r="G14" s="381"/>
      <c r="H14" s="241"/>
      <c r="I14" s="371"/>
      <c r="J14" s="378"/>
      <c r="K14" s="134" t="s">
        <v>40</v>
      </c>
      <c r="L14" s="365">
        <v>16</v>
      </c>
      <c r="M14" s="367">
        <v>16</v>
      </c>
      <c r="N14" s="225">
        <v>16</v>
      </c>
      <c r="Q14" s="8"/>
      <c r="S14" s="8"/>
    </row>
    <row r="15" spans="1:20" ht="27.75" customHeight="1" x14ac:dyDescent="0.2">
      <c r="A15" s="28"/>
      <c r="B15" s="27"/>
      <c r="C15" s="453"/>
      <c r="D15" s="454" t="s">
        <v>62</v>
      </c>
      <c r="E15" s="58"/>
      <c r="F15" s="380"/>
      <c r="G15" s="123"/>
      <c r="H15" s="377"/>
      <c r="I15" s="371"/>
      <c r="J15" s="378"/>
      <c r="K15" s="456" t="s">
        <v>63</v>
      </c>
      <c r="L15" s="458"/>
      <c r="M15" s="460">
        <v>1</v>
      </c>
      <c r="N15" s="225"/>
    </row>
    <row r="16" spans="1:20" ht="15.75" customHeight="1" thickBot="1" x14ac:dyDescent="0.25">
      <c r="A16" s="39"/>
      <c r="B16" s="25"/>
      <c r="C16" s="441"/>
      <c r="D16" s="455"/>
      <c r="E16" s="462" t="s">
        <v>48</v>
      </c>
      <c r="F16" s="463"/>
      <c r="G16" s="463"/>
      <c r="H16" s="22">
        <f t="shared" ref="H16:J16" si="0">SUM(H13:H15)</f>
        <v>50</v>
      </c>
      <c r="I16" s="32">
        <f t="shared" ref="I16" si="1">SUM(I13:I15)</f>
        <v>42.5</v>
      </c>
      <c r="J16" s="101">
        <f t="shared" si="0"/>
        <v>40</v>
      </c>
      <c r="K16" s="457"/>
      <c r="L16" s="459"/>
      <c r="M16" s="461"/>
      <c r="N16" s="226"/>
    </row>
    <row r="17" spans="1:21" ht="15.75" customHeight="1" x14ac:dyDescent="0.2">
      <c r="A17" s="38" t="s">
        <v>7</v>
      </c>
      <c r="B17" s="26" t="s">
        <v>7</v>
      </c>
      <c r="C17" s="440" t="s">
        <v>10</v>
      </c>
      <c r="D17" s="442" t="s">
        <v>53</v>
      </c>
      <c r="E17" s="444"/>
      <c r="F17" s="374" t="s">
        <v>19</v>
      </c>
      <c r="G17" s="119" t="s">
        <v>8</v>
      </c>
      <c r="H17" s="239">
        <v>28.2</v>
      </c>
      <c r="I17" s="95">
        <v>28.1</v>
      </c>
      <c r="J17" s="94">
        <v>28.1</v>
      </c>
      <c r="K17" s="389" t="s">
        <v>61</v>
      </c>
      <c r="L17" s="139">
        <v>5</v>
      </c>
      <c r="M17" s="72">
        <v>5</v>
      </c>
      <c r="N17" s="232">
        <v>5</v>
      </c>
      <c r="P17" s="180"/>
      <c r="R17" s="8"/>
    </row>
    <row r="18" spans="1:21" ht="15.75" customHeight="1" thickBot="1" x14ac:dyDescent="0.25">
      <c r="A18" s="39"/>
      <c r="B18" s="25"/>
      <c r="C18" s="441"/>
      <c r="D18" s="443"/>
      <c r="E18" s="445"/>
      <c r="F18" s="375"/>
      <c r="G18" s="230" t="s">
        <v>9</v>
      </c>
      <c r="H18" s="22">
        <f>SUM(H17:H17)</f>
        <v>28.2</v>
      </c>
      <c r="I18" s="32">
        <f>SUM(I17:I17)</f>
        <v>28.1</v>
      </c>
      <c r="J18" s="59">
        <f>SUM(J17:J17)</f>
        <v>28.1</v>
      </c>
      <c r="K18" s="390"/>
      <c r="L18" s="366"/>
      <c r="M18" s="368"/>
      <c r="N18" s="226"/>
      <c r="P18" s="180"/>
    </row>
    <row r="19" spans="1:21" ht="27" customHeight="1" x14ac:dyDescent="0.2">
      <c r="A19" s="44" t="s">
        <v>7</v>
      </c>
      <c r="B19" s="385" t="s">
        <v>7</v>
      </c>
      <c r="C19" s="41" t="s">
        <v>11</v>
      </c>
      <c r="D19" s="81" t="s">
        <v>99</v>
      </c>
      <c r="E19" s="78"/>
      <c r="F19" s="374" t="s">
        <v>19</v>
      </c>
      <c r="G19" s="119" t="s">
        <v>8</v>
      </c>
      <c r="H19" s="107">
        <v>39.5</v>
      </c>
      <c r="I19" s="95">
        <v>68</v>
      </c>
      <c r="J19" s="94">
        <v>40.799999999999997</v>
      </c>
      <c r="K19" s="133"/>
      <c r="L19" s="372"/>
      <c r="M19" s="373"/>
      <c r="N19" s="234"/>
      <c r="P19" s="180"/>
    </row>
    <row r="20" spans="1:21" ht="42" customHeight="1" x14ac:dyDescent="0.2">
      <c r="A20" s="44"/>
      <c r="B20" s="385"/>
      <c r="C20" s="41"/>
      <c r="D20" s="82" t="s">
        <v>60</v>
      </c>
      <c r="E20" s="78"/>
      <c r="F20" s="79"/>
      <c r="G20" s="370"/>
      <c r="H20" s="377"/>
      <c r="I20" s="371"/>
      <c r="J20" s="378"/>
      <c r="K20" s="135" t="s">
        <v>56</v>
      </c>
      <c r="L20" s="365">
        <v>40</v>
      </c>
      <c r="M20" s="367">
        <v>40</v>
      </c>
      <c r="N20" s="225">
        <v>40</v>
      </c>
      <c r="P20" s="180"/>
    </row>
    <row r="21" spans="1:21" ht="14.25" customHeight="1" x14ac:dyDescent="0.2">
      <c r="A21" s="44"/>
      <c r="B21" s="385"/>
      <c r="C21" s="45"/>
      <c r="D21" s="446" t="s">
        <v>57</v>
      </c>
      <c r="E21" s="78"/>
      <c r="F21" s="79"/>
      <c r="G21" s="473"/>
      <c r="H21" s="474"/>
      <c r="I21" s="475"/>
      <c r="J21" s="476"/>
      <c r="K21" s="477" t="s">
        <v>51</v>
      </c>
      <c r="L21" s="466">
        <v>14</v>
      </c>
      <c r="M21" s="468">
        <v>200</v>
      </c>
      <c r="N21" s="227">
        <v>14</v>
      </c>
      <c r="O21" s="62"/>
      <c r="P21" s="180"/>
      <c r="S21" s="8"/>
    </row>
    <row r="22" spans="1:21" ht="14.25" customHeight="1" x14ac:dyDescent="0.2">
      <c r="A22" s="44"/>
      <c r="B22" s="385"/>
      <c r="C22" s="45"/>
      <c r="D22" s="447"/>
      <c r="E22" s="78"/>
      <c r="F22" s="79"/>
      <c r="G22" s="473"/>
      <c r="H22" s="474"/>
      <c r="I22" s="475"/>
      <c r="J22" s="476"/>
      <c r="K22" s="478"/>
      <c r="L22" s="467"/>
      <c r="M22" s="469"/>
      <c r="N22" s="154"/>
      <c r="O22" s="62"/>
    </row>
    <row r="23" spans="1:21" ht="14.25" customHeight="1" x14ac:dyDescent="0.2">
      <c r="A23" s="44"/>
      <c r="B23" s="385"/>
      <c r="C23" s="45"/>
      <c r="D23" s="363"/>
      <c r="E23" s="78"/>
      <c r="F23" s="79"/>
      <c r="G23" s="370"/>
      <c r="H23" s="377"/>
      <c r="I23" s="371"/>
      <c r="J23" s="379"/>
      <c r="K23" s="479"/>
      <c r="L23" s="356"/>
      <c r="M23" s="357"/>
      <c r="N23" s="358"/>
      <c r="O23" s="62"/>
    </row>
    <row r="24" spans="1:21" ht="29.25" customHeight="1" thickBot="1" x14ac:dyDescent="0.25">
      <c r="A24" s="46"/>
      <c r="B24" s="229"/>
      <c r="C24" s="47"/>
      <c r="D24" s="53"/>
      <c r="E24" s="462" t="s">
        <v>48</v>
      </c>
      <c r="F24" s="463"/>
      <c r="G24" s="470"/>
      <c r="H24" s="22">
        <f>SUM(H19:H22)</f>
        <v>39.5</v>
      </c>
      <c r="I24" s="32">
        <f>SUM(I19:I22)</f>
        <v>68</v>
      </c>
      <c r="J24" s="31">
        <f>SUM(J19:J22)</f>
        <v>40.799999999999997</v>
      </c>
      <c r="K24" s="359" t="s">
        <v>61</v>
      </c>
      <c r="L24" s="360"/>
      <c r="M24" s="361" t="s">
        <v>19</v>
      </c>
      <c r="N24" s="80"/>
      <c r="U24" s="8"/>
    </row>
    <row r="25" spans="1:21" ht="27" customHeight="1" x14ac:dyDescent="0.2">
      <c r="A25" s="43" t="s">
        <v>7</v>
      </c>
      <c r="B25" s="384" t="s">
        <v>7</v>
      </c>
      <c r="C25" s="48" t="s">
        <v>45</v>
      </c>
      <c r="D25" s="54" t="s">
        <v>71</v>
      </c>
      <c r="E25" s="155"/>
      <c r="F25" s="374" t="s">
        <v>19</v>
      </c>
      <c r="G25" s="119"/>
      <c r="H25" s="107"/>
      <c r="I25" s="95"/>
      <c r="J25" s="94"/>
      <c r="K25" s="136"/>
      <c r="L25" s="139"/>
      <c r="M25" s="72"/>
      <c r="N25" s="232"/>
      <c r="P25" s="8"/>
      <c r="R25" s="8"/>
      <c r="S25" s="8"/>
    </row>
    <row r="26" spans="1:21" ht="29.25" customHeight="1" x14ac:dyDescent="0.2">
      <c r="A26" s="44"/>
      <c r="B26" s="385"/>
      <c r="C26" s="45"/>
      <c r="D26" s="471" t="s">
        <v>101</v>
      </c>
      <c r="E26" s="259"/>
      <c r="F26" s="260"/>
      <c r="G26" s="121" t="s">
        <v>8</v>
      </c>
      <c r="H26" s="311">
        <v>139.9</v>
      </c>
      <c r="I26" s="250">
        <f>1000+5</f>
        <v>1005</v>
      </c>
      <c r="J26" s="256">
        <f>1000+5</f>
        <v>1005</v>
      </c>
      <c r="K26" s="135" t="s">
        <v>103</v>
      </c>
      <c r="L26" s="142">
        <v>9</v>
      </c>
      <c r="M26" s="67">
        <v>9</v>
      </c>
      <c r="N26" s="172">
        <v>9</v>
      </c>
    </row>
    <row r="27" spans="1:21" ht="18" customHeight="1" x14ac:dyDescent="0.2">
      <c r="A27" s="44"/>
      <c r="B27" s="385"/>
      <c r="C27" s="45"/>
      <c r="D27" s="472"/>
      <c r="E27" s="259"/>
      <c r="F27" s="260"/>
      <c r="G27" s="261"/>
      <c r="H27" s="241"/>
      <c r="I27" s="253"/>
      <c r="J27" s="255"/>
      <c r="K27" s="135" t="s">
        <v>69</v>
      </c>
      <c r="L27" s="142">
        <v>10</v>
      </c>
      <c r="M27" s="67">
        <v>50</v>
      </c>
      <c r="N27" s="172">
        <v>100</v>
      </c>
      <c r="Q27" s="8"/>
      <c r="R27" s="8"/>
    </row>
    <row r="28" spans="1:21" ht="27" customHeight="1" x14ac:dyDescent="0.2">
      <c r="A28" s="44"/>
      <c r="B28" s="385"/>
      <c r="C28" s="45"/>
      <c r="D28" s="464" t="s">
        <v>72</v>
      </c>
      <c r="E28" s="235"/>
      <c r="F28" s="380"/>
      <c r="G28" s="261"/>
      <c r="H28" s="241"/>
      <c r="I28" s="253"/>
      <c r="J28" s="255"/>
      <c r="K28" s="137" t="s">
        <v>77</v>
      </c>
      <c r="L28" s="369">
        <v>2</v>
      </c>
      <c r="M28" s="70">
        <v>3</v>
      </c>
      <c r="N28" s="69">
        <v>3</v>
      </c>
      <c r="O28" s="91"/>
      <c r="P28" s="91"/>
      <c r="Q28" s="91"/>
      <c r="R28" s="91"/>
    </row>
    <row r="29" spans="1:21" ht="16.5" customHeight="1" thickBot="1" x14ac:dyDescent="0.25">
      <c r="A29" s="46"/>
      <c r="B29" s="229"/>
      <c r="C29" s="47"/>
      <c r="D29" s="465"/>
      <c r="E29" s="462" t="s">
        <v>48</v>
      </c>
      <c r="F29" s="463"/>
      <c r="G29" s="463"/>
      <c r="H29" s="22">
        <f>SUM(H26:H28)</f>
        <v>139.9</v>
      </c>
      <c r="I29" s="32">
        <f>SUM(I26:I28)</f>
        <v>1005</v>
      </c>
      <c r="J29" s="59">
        <f>SUM(J26:J28)</f>
        <v>1005</v>
      </c>
      <c r="K29" s="138" t="s">
        <v>76</v>
      </c>
      <c r="L29" s="365">
        <v>6</v>
      </c>
      <c r="M29" s="367">
        <v>10</v>
      </c>
      <c r="N29" s="225">
        <v>10</v>
      </c>
      <c r="O29" s="91"/>
      <c r="P29" s="91"/>
      <c r="Q29" s="91"/>
      <c r="R29" s="91"/>
    </row>
    <row r="30" spans="1:21" ht="43.5" customHeight="1" x14ac:dyDescent="0.2">
      <c r="A30" s="44" t="s">
        <v>7</v>
      </c>
      <c r="B30" s="385" t="s">
        <v>7</v>
      </c>
      <c r="C30" s="45" t="s">
        <v>46</v>
      </c>
      <c r="D30" s="447" t="s">
        <v>73</v>
      </c>
      <c r="E30" s="444"/>
      <c r="F30" s="485" t="s">
        <v>19</v>
      </c>
      <c r="G30" s="119" t="s">
        <v>8</v>
      </c>
      <c r="H30" s="107">
        <v>7.9</v>
      </c>
      <c r="I30" s="95">
        <v>7.9</v>
      </c>
      <c r="J30" s="96">
        <v>7.9</v>
      </c>
      <c r="K30" s="487" t="s">
        <v>41</v>
      </c>
      <c r="L30" s="139">
        <v>15</v>
      </c>
      <c r="M30" s="72">
        <v>15</v>
      </c>
      <c r="N30" s="232">
        <v>15</v>
      </c>
      <c r="O30" s="92"/>
      <c r="P30" s="91"/>
      <c r="Q30" s="91"/>
      <c r="R30" s="93"/>
    </row>
    <row r="31" spans="1:21" ht="13.5" thickBot="1" x14ac:dyDescent="0.25">
      <c r="A31" s="44"/>
      <c r="B31" s="385"/>
      <c r="C31" s="45"/>
      <c r="D31" s="484"/>
      <c r="E31" s="445"/>
      <c r="F31" s="486"/>
      <c r="G31" s="167" t="s">
        <v>9</v>
      </c>
      <c r="H31" s="22">
        <f t="shared" ref="H31:J31" si="2">H30</f>
        <v>7.9</v>
      </c>
      <c r="I31" s="32">
        <f t="shared" si="2"/>
        <v>7.9</v>
      </c>
      <c r="J31" s="59">
        <f t="shared" si="2"/>
        <v>7.9</v>
      </c>
      <c r="K31" s="488"/>
      <c r="L31" s="141"/>
      <c r="M31" s="71"/>
      <c r="N31" s="56"/>
      <c r="O31" s="91"/>
      <c r="P31" s="91"/>
      <c r="Q31" s="91"/>
      <c r="R31" s="91"/>
    </row>
    <row r="32" spans="1:21" ht="14.25" customHeight="1" x14ac:dyDescent="0.2">
      <c r="A32" s="383" t="s">
        <v>7</v>
      </c>
      <c r="B32" s="384" t="s">
        <v>7</v>
      </c>
      <c r="C32" s="440" t="s">
        <v>49</v>
      </c>
      <c r="D32" s="489" t="s">
        <v>59</v>
      </c>
      <c r="E32" s="491"/>
      <c r="F32" s="493" t="s">
        <v>19</v>
      </c>
      <c r="G32" s="119" t="s">
        <v>8</v>
      </c>
      <c r="H32" s="107">
        <v>4</v>
      </c>
      <c r="I32" s="95"/>
      <c r="J32" s="94"/>
      <c r="K32" s="495" t="s">
        <v>58</v>
      </c>
      <c r="L32" s="480">
        <v>1</v>
      </c>
      <c r="M32" s="482"/>
      <c r="N32" s="232"/>
      <c r="T32" s="8"/>
    </row>
    <row r="33" spans="1:19" ht="14.25" customHeight="1" thickBot="1" x14ac:dyDescent="0.25">
      <c r="A33" s="228"/>
      <c r="B33" s="229"/>
      <c r="C33" s="441"/>
      <c r="D33" s="490"/>
      <c r="E33" s="492"/>
      <c r="F33" s="494"/>
      <c r="G33" s="122" t="s">
        <v>9</v>
      </c>
      <c r="H33" s="22">
        <f>H32</f>
        <v>4</v>
      </c>
      <c r="I33" s="32"/>
      <c r="J33" s="59"/>
      <c r="K33" s="496"/>
      <c r="L33" s="481"/>
      <c r="M33" s="483"/>
      <c r="N33" s="226"/>
      <c r="S33" s="8"/>
    </row>
    <row r="34" spans="1:19" ht="28.5" customHeight="1" x14ac:dyDescent="0.2">
      <c r="A34" s="383" t="s">
        <v>7</v>
      </c>
      <c r="B34" s="384" t="s">
        <v>7</v>
      </c>
      <c r="C34" s="440" t="s">
        <v>50</v>
      </c>
      <c r="D34" s="489" t="s">
        <v>94</v>
      </c>
      <c r="E34" s="491"/>
      <c r="F34" s="493" t="s">
        <v>19</v>
      </c>
      <c r="G34" s="119" t="s">
        <v>8</v>
      </c>
      <c r="H34" s="171"/>
      <c r="I34" s="95">
        <v>7.2</v>
      </c>
      <c r="J34" s="94">
        <v>7.2</v>
      </c>
      <c r="K34" s="376" t="s">
        <v>95</v>
      </c>
      <c r="L34" s="106"/>
      <c r="M34" s="233">
        <v>1</v>
      </c>
      <c r="N34" s="99">
        <v>1</v>
      </c>
    </row>
    <row r="35" spans="1:19" ht="15.75" customHeight="1" thickBot="1" x14ac:dyDescent="0.25">
      <c r="A35" s="228"/>
      <c r="B35" s="229"/>
      <c r="C35" s="441"/>
      <c r="D35" s="490"/>
      <c r="E35" s="492"/>
      <c r="F35" s="494"/>
      <c r="G35" s="122" t="s">
        <v>9</v>
      </c>
      <c r="H35" s="22">
        <f>SUM(H34:H34)</f>
        <v>0</v>
      </c>
      <c r="I35" s="32">
        <f>SUM(I34:I34)</f>
        <v>7.2</v>
      </c>
      <c r="J35" s="59">
        <f>SUM(J34:J34)</f>
        <v>7.2</v>
      </c>
      <c r="K35" s="183" t="s">
        <v>96</v>
      </c>
      <c r="L35" s="224"/>
      <c r="M35" s="231">
        <v>1</v>
      </c>
      <c r="N35" s="175"/>
    </row>
    <row r="36" spans="1:19" ht="28.5" customHeight="1" x14ac:dyDescent="0.2">
      <c r="A36" s="383" t="s">
        <v>7</v>
      </c>
      <c r="B36" s="384" t="s">
        <v>7</v>
      </c>
      <c r="C36" s="440" t="s">
        <v>115</v>
      </c>
      <c r="D36" s="489" t="s">
        <v>117</v>
      </c>
      <c r="E36" s="491"/>
      <c r="F36" s="493" t="s">
        <v>19</v>
      </c>
      <c r="G36" s="119" t="s">
        <v>8</v>
      </c>
      <c r="H36" s="171">
        <v>1.5</v>
      </c>
      <c r="I36" s="95">
        <v>2.5</v>
      </c>
      <c r="J36" s="94">
        <v>2.5</v>
      </c>
      <c r="K36" s="376" t="s">
        <v>95</v>
      </c>
      <c r="L36" s="106"/>
      <c r="M36" s="233">
        <v>1</v>
      </c>
      <c r="N36" s="99">
        <v>1</v>
      </c>
    </row>
    <row r="37" spans="1:19" ht="15.75" customHeight="1" thickBot="1" x14ac:dyDescent="0.25">
      <c r="A37" s="228"/>
      <c r="B37" s="229"/>
      <c r="C37" s="441"/>
      <c r="D37" s="490"/>
      <c r="E37" s="492"/>
      <c r="F37" s="494"/>
      <c r="G37" s="122" t="s">
        <v>9</v>
      </c>
      <c r="H37" s="22">
        <f>SUM(H36:H36)</f>
        <v>1.5</v>
      </c>
      <c r="I37" s="32">
        <f>SUM(I36:I36)</f>
        <v>2.5</v>
      </c>
      <c r="J37" s="59">
        <f>SUM(J36:J36)</f>
        <v>2.5</v>
      </c>
      <c r="K37" s="183" t="s">
        <v>96</v>
      </c>
      <c r="L37" s="224"/>
      <c r="M37" s="231">
        <v>1</v>
      </c>
      <c r="N37" s="175"/>
    </row>
    <row r="38" spans="1:19" ht="13.5" customHeight="1" thickBot="1" x14ac:dyDescent="0.25">
      <c r="A38" s="28" t="s">
        <v>7</v>
      </c>
      <c r="B38" s="27" t="s">
        <v>7</v>
      </c>
      <c r="C38" s="500" t="s">
        <v>12</v>
      </c>
      <c r="D38" s="501"/>
      <c r="E38" s="501"/>
      <c r="F38" s="501"/>
      <c r="G38" s="501"/>
      <c r="H38" s="243">
        <f>H33+H31+H29+H24+H18+H16++H35+H37</f>
        <v>271</v>
      </c>
      <c r="I38" s="243">
        <f t="shared" ref="I38:J38" si="3">I33+I31+I29+I24+I18+I16++I35+I37</f>
        <v>1161.2</v>
      </c>
      <c r="J38" s="243">
        <f t="shared" si="3"/>
        <v>1131.5</v>
      </c>
      <c r="K38" s="497"/>
      <c r="L38" s="498"/>
      <c r="M38" s="498"/>
      <c r="N38" s="499"/>
    </row>
    <row r="39" spans="1:19" ht="13.5" customHeight="1" thickBot="1" x14ac:dyDescent="0.25">
      <c r="A39" s="13" t="s">
        <v>7</v>
      </c>
      <c r="B39" s="508" t="s">
        <v>13</v>
      </c>
      <c r="C39" s="509"/>
      <c r="D39" s="509"/>
      <c r="E39" s="509"/>
      <c r="F39" s="509"/>
      <c r="G39" s="509"/>
      <c r="H39" s="244">
        <f t="shared" ref="H39:J40" si="4">H38</f>
        <v>271</v>
      </c>
      <c r="I39" s="245">
        <f t="shared" si="4"/>
        <v>1161.2</v>
      </c>
      <c r="J39" s="246">
        <f t="shared" si="4"/>
        <v>1131.5</v>
      </c>
      <c r="K39" s="511"/>
      <c r="L39" s="512"/>
      <c r="M39" s="512"/>
      <c r="N39" s="513"/>
    </row>
    <row r="40" spans="1:19" ht="13.5" thickBot="1" x14ac:dyDescent="0.25">
      <c r="A40" s="15" t="s">
        <v>16</v>
      </c>
      <c r="B40" s="514" t="s">
        <v>14</v>
      </c>
      <c r="C40" s="515"/>
      <c r="D40" s="515"/>
      <c r="E40" s="515"/>
      <c r="F40" s="515"/>
      <c r="G40" s="515"/>
      <c r="H40" s="33">
        <f t="shared" ref="H40:J40" si="5">H39</f>
        <v>271</v>
      </c>
      <c r="I40" s="34">
        <f t="shared" si="4"/>
        <v>1161.2</v>
      </c>
      <c r="J40" s="29">
        <f t="shared" si="5"/>
        <v>1131.5</v>
      </c>
      <c r="K40" s="516"/>
      <c r="L40" s="517"/>
      <c r="M40" s="517"/>
      <c r="N40" s="518"/>
    </row>
    <row r="41" spans="1:19" ht="21.75" customHeight="1" thickBot="1" x14ac:dyDescent="0.25">
      <c r="A41" s="510" t="s">
        <v>18</v>
      </c>
      <c r="B41" s="510"/>
      <c r="C41" s="510"/>
      <c r="D41" s="510"/>
      <c r="E41" s="510"/>
      <c r="F41" s="510"/>
      <c r="G41" s="510"/>
      <c r="H41" s="510"/>
      <c r="I41" s="510"/>
      <c r="J41" s="510"/>
      <c r="K41" s="8"/>
      <c r="L41" s="9"/>
      <c r="M41" s="9"/>
      <c r="N41" s="9"/>
    </row>
    <row r="42" spans="1:19" ht="52.5" customHeight="1" thickBot="1" x14ac:dyDescent="0.25">
      <c r="A42" s="519" t="s">
        <v>15</v>
      </c>
      <c r="B42" s="520"/>
      <c r="C42" s="520"/>
      <c r="D42" s="520"/>
      <c r="E42" s="520"/>
      <c r="F42" s="520"/>
      <c r="G42" s="521"/>
      <c r="H42" s="76" t="s">
        <v>104</v>
      </c>
      <c r="I42" s="149" t="s">
        <v>68</v>
      </c>
      <c r="J42" s="146" t="s">
        <v>92</v>
      </c>
      <c r="K42" s="10"/>
      <c r="L42" s="11"/>
      <c r="M42" s="11"/>
      <c r="N42" s="11"/>
    </row>
    <row r="43" spans="1:19" ht="15.75" customHeight="1" thickBot="1" x14ac:dyDescent="0.25">
      <c r="A43" s="522" t="s">
        <v>17</v>
      </c>
      <c r="B43" s="523"/>
      <c r="C43" s="523"/>
      <c r="D43" s="523"/>
      <c r="E43" s="523"/>
      <c r="F43" s="523"/>
      <c r="G43" s="524"/>
      <c r="H43" s="83">
        <f>SUM(H44:H44)</f>
        <v>271</v>
      </c>
      <c r="I43" s="87">
        <f>SUM(I44:I44)</f>
        <v>1161.2</v>
      </c>
      <c r="J43" s="147">
        <f>SUM(J44:J44)</f>
        <v>1131.5000000000002</v>
      </c>
      <c r="K43" s="10"/>
      <c r="L43" s="11"/>
      <c r="M43" s="11"/>
      <c r="N43" s="11"/>
    </row>
    <row r="44" spans="1:19" ht="13.5" thickBot="1" x14ac:dyDescent="0.25">
      <c r="A44" s="502" t="s">
        <v>24</v>
      </c>
      <c r="B44" s="503"/>
      <c r="C44" s="503"/>
      <c r="D44" s="503"/>
      <c r="E44" s="503"/>
      <c r="F44" s="503"/>
      <c r="G44" s="504"/>
      <c r="H44" s="377">
        <f>SUMIF(G13:G38,"sb",H13:H38)</f>
        <v>271</v>
      </c>
      <c r="I44" s="371">
        <f>SUMIF(G13:G38,"sb",I13:I38)</f>
        <v>1161.2</v>
      </c>
      <c r="J44" s="378">
        <f>SUMIF(G13:G38,"sb",J13:J38)</f>
        <v>1131.5000000000002</v>
      </c>
      <c r="K44" s="10"/>
      <c r="L44" s="11"/>
      <c r="M44" s="11"/>
      <c r="N44" s="11"/>
    </row>
    <row r="45" spans="1:19" ht="13.5" thickBot="1" x14ac:dyDescent="0.25">
      <c r="A45" s="505" t="s">
        <v>9</v>
      </c>
      <c r="B45" s="506"/>
      <c r="C45" s="506"/>
      <c r="D45" s="506"/>
      <c r="E45" s="506"/>
      <c r="F45" s="506"/>
      <c r="G45" s="507"/>
      <c r="H45" s="85">
        <f t="shared" ref="H45:J45" si="6">H43</f>
        <v>271</v>
      </c>
      <c r="I45" s="88">
        <f t="shared" si="6"/>
        <v>1161.2</v>
      </c>
      <c r="J45" s="148">
        <f t="shared" si="6"/>
        <v>1131.5000000000002</v>
      </c>
      <c r="K45" s="10"/>
      <c r="L45" s="11"/>
      <c r="M45" s="11"/>
      <c r="N45" s="11"/>
    </row>
    <row r="46" spans="1:19" ht="25.5" customHeight="1" x14ac:dyDescent="0.2">
      <c r="F46" s="388" t="s">
        <v>79</v>
      </c>
      <c r="G46" s="388"/>
      <c r="H46" s="388"/>
      <c r="I46" s="388"/>
      <c r="J46" s="388"/>
    </row>
    <row r="47" spans="1:19" ht="18.75" customHeight="1" x14ac:dyDescent="0.2"/>
  </sheetData>
  <mergeCells count="75">
    <mergeCell ref="A44:G44"/>
    <mergeCell ref="A45:G45"/>
    <mergeCell ref="B39:G39"/>
    <mergeCell ref="A41:J41"/>
    <mergeCell ref="K39:N39"/>
    <mergeCell ref="B40:G40"/>
    <mergeCell ref="K40:N40"/>
    <mergeCell ref="A42:G42"/>
    <mergeCell ref="A43:G43"/>
    <mergeCell ref="K38:N38"/>
    <mergeCell ref="C34:C35"/>
    <mergeCell ref="D34:D35"/>
    <mergeCell ref="E34:E35"/>
    <mergeCell ref="F34:F35"/>
    <mergeCell ref="C36:C37"/>
    <mergeCell ref="D36:D37"/>
    <mergeCell ref="E36:E37"/>
    <mergeCell ref="F36:F37"/>
    <mergeCell ref="C38:G38"/>
    <mergeCell ref="L32:L33"/>
    <mergeCell ref="C32:C33"/>
    <mergeCell ref="M32:M33"/>
    <mergeCell ref="D30:D31"/>
    <mergeCell ref="E30:E31"/>
    <mergeCell ref="F30:F31"/>
    <mergeCell ref="K30:K31"/>
    <mergeCell ref="D32:D33"/>
    <mergeCell ref="E32:E33"/>
    <mergeCell ref="F32:F33"/>
    <mergeCell ref="K32:K33"/>
    <mergeCell ref="E29:G29"/>
    <mergeCell ref="D28:D29"/>
    <mergeCell ref="L21:L22"/>
    <mergeCell ref="M21:M22"/>
    <mergeCell ref="E24:G24"/>
    <mergeCell ref="D26:D27"/>
    <mergeCell ref="G21:G22"/>
    <mergeCell ref="H21:H22"/>
    <mergeCell ref="I21:I22"/>
    <mergeCell ref="J21:J22"/>
    <mergeCell ref="K21:K23"/>
    <mergeCell ref="A9:N9"/>
    <mergeCell ref="C17:C18"/>
    <mergeCell ref="D17:D18"/>
    <mergeCell ref="E17:E18"/>
    <mergeCell ref="D21:D22"/>
    <mergeCell ref="B11:N11"/>
    <mergeCell ref="C12:N12"/>
    <mergeCell ref="C15:C16"/>
    <mergeCell ref="D15:D16"/>
    <mergeCell ref="K15:K16"/>
    <mergeCell ref="L15:L16"/>
    <mergeCell ref="M15:M16"/>
    <mergeCell ref="E16:G16"/>
    <mergeCell ref="E6:E8"/>
    <mergeCell ref="J6:J8"/>
    <mergeCell ref="K6:N6"/>
    <mergeCell ref="K7:K8"/>
    <mergeCell ref="L7:N7"/>
    <mergeCell ref="F46:J46"/>
    <mergeCell ref="K17:K18"/>
    <mergeCell ref="J1:N1"/>
    <mergeCell ref="A2:N2"/>
    <mergeCell ref="A3:N3"/>
    <mergeCell ref="A4:N4"/>
    <mergeCell ref="L5:N5"/>
    <mergeCell ref="A10:N10"/>
    <mergeCell ref="F6:F8"/>
    <mergeCell ref="G6:G8"/>
    <mergeCell ref="H6:H8"/>
    <mergeCell ref="I6:I8"/>
    <mergeCell ref="A6:A8"/>
    <mergeCell ref="B6:B8"/>
    <mergeCell ref="C6:C8"/>
    <mergeCell ref="D6:D8"/>
  </mergeCells>
  <printOptions horizontalCentered="1"/>
  <pageMargins left="0.70866141732283472" right="0.39370078740157483" top="0.39370078740157483" bottom="0.39370078740157483" header="0.31496062992125984" footer="0.31496062992125984"/>
  <pageSetup paperSize="9" scale="79" orientation="portrait" r:id="rId1"/>
  <rowBreaks count="1" manualBreakCount="1">
    <brk id="40" max="13" man="1"/>
  </rowBreaks>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zoomScaleNormal="100" workbookViewId="0">
      <selection activeCell="V5" sqref="V5"/>
    </sheetView>
  </sheetViews>
  <sheetFormatPr defaultRowHeight="12.75" x14ac:dyDescent="0.2"/>
  <cols>
    <col min="1" max="1" width="3.140625" style="17" customWidth="1"/>
    <col min="2" max="2" width="3.5703125" style="66" customWidth="1"/>
    <col min="3" max="3" width="3.140625" style="19" customWidth="1"/>
    <col min="4" max="4" width="32.28515625" style="6" customWidth="1"/>
    <col min="5" max="6" width="3.7109375" style="279" customWidth="1"/>
    <col min="7" max="7" width="7.7109375" style="6" customWidth="1"/>
    <col min="8" max="16" width="7.7109375" style="23" customWidth="1"/>
    <col min="17" max="17" width="23.28515625" style="6" customWidth="1"/>
    <col min="18" max="20" width="4.42578125" style="279" customWidth="1"/>
    <col min="21" max="21" width="26.85546875" style="279" customWidth="1"/>
    <col min="22" max="22" width="9.28515625" style="6" customWidth="1"/>
    <col min="23" max="16384" width="9.140625" style="6"/>
  </cols>
  <sheetData>
    <row r="1" spans="1:27" ht="33" customHeight="1" x14ac:dyDescent="0.2">
      <c r="A1" s="17" t="s">
        <v>86</v>
      </c>
      <c r="P1" s="549" t="s">
        <v>108</v>
      </c>
      <c r="Q1" s="549"/>
      <c r="R1" s="549"/>
      <c r="S1" s="549"/>
      <c r="T1" s="549"/>
      <c r="U1" s="549"/>
    </row>
    <row r="2" spans="1:27" s="24" customFormat="1" ht="15.75" x14ac:dyDescent="0.2">
      <c r="A2" s="392" t="s">
        <v>102</v>
      </c>
      <c r="B2" s="392"/>
      <c r="C2" s="392"/>
      <c r="D2" s="392"/>
      <c r="E2" s="392"/>
      <c r="F2" s="392"/>
      <c r="G2" s="392"/>
      <c r="H2" s="392"/>
      <c r="I2" s="392"/>
      <c r="J2" s="392"/>
      <c r="K2" s="392"/>
      <c r="L2" s="392"/>
      <c r="M2" s="392"/>
      <c r="N2" s="392"/>
      <c r="O2" s="392"/>
      <c r="P2" s="392"/>
      <c r="Q2" s="392"/>
      <c r="R2" s="392"/>
      <c r="S2" s="392"/>
      <c r="T2" s="392"/>
      <c r="U2" s="392"/>
    </row>
    <row r="3" spans="1:27" s="24" customFormat="1" ht="15.75" x14ac:dyDescent="0.2">
      <c r="A3" s="393" t="s">
        <v>25</v>
      </c>
      <c r="B3" s="393"/>
      <c r="C3" s="393"/>
      <c r="D3" s="393"/>
      <c r="E3" s="393"/>
      <c r="F3" s="393"/>
      <c r="G3" s="393"/>
      <c r="H3" s="393"/>
      <c r="I3" s="393"/>
      <c r="J3" s="393"/>
      <c r="K3" s="393"/>
      <c r="L3" s="393"/>
      <c r="M3" s="393"/>
      <c r="N3" s="393"/>
      <c r="O3" s="393"/>
      <c r="P3" s="393"/>
      <c r="Q3" s="393"/>
      <c r="R3" s="393"/>
      <c r="S3" s="393"/>
      <c r="T3" s="393"/>
      <c r="U3" s="393"/>
    </row>
    <row r="4" spans="1:27" s="24" customFormat="1" ht="15.75" x14ac:dyDescent="0.2">
      <c r="A4" s="394" t="s">
        <v>36</v>
      </c>
      <c r="B4" s="394"/>
      <c r="C4" s="394"/>
      <c r="D4" s="394"/>
      <c r="E4" s="394"/>
      <c r="F4" s="394"/>
      <c r="G4" s="394"/>
      <c r="H4" s="394"/>
      <c r="I4" s="394"/>
      <c r="J4" s="394"/>
      <c r="K4" s="394"/>
      <c r="L4" s="394"/>
      <c r="M4" s="394"/>
      <c r="N4" s="394"/>
      <c r="O4" s="394"/>
      <c r="P4" s="394"/>
      <c r="Q4" s="394"/>
      <c r="R4" s="394"/>
      <c r="S4" s="394"/>
      <c r="T4" s="394"/>
      <c r="U4" s="394"/>
    </row>
    <row r="5" spans="1:27" ht="18" customHeight="1" thickBot="1" x14ac:dyDescent="0.25">
      <c r="A5" s="12"/>
      <c r="B5" s="12"/>
      <c r="C5" s="18"/>
      <c r="D5" s="20"/>
      <c r="E5" s="20"/>
      <c r="F5" s="20"/>
      <c r="G5" s="20"/>
      <c r="H5" s="21"/>
      <c r="I5" s="21"/>
      <c r="J5" s="21"/>
      <c r="K5" s="21"/>
      <c r="L5" s="21"/>
      <c r="M5" s="21"/>
      <c r="N5" s="21"/>
      <c r="O5" s="21"/>
      <c r="P5" s="21"/>
      <c r="Q5" s="5"/>
      <c r="R5" s="395" t="s">
        <v>44</v>
      </c>
      <c r="S5" s="395"/>
      <c r="T5" s="395"/>
      <c r="U5" s="395"/>
    </row>
    <row r="6" spans="1:27" ht="18" customHeight="1" x14ac:dyDescent="0.2">
      <c r="A6" s="411" t="s">
        <v>0</v>
      </c>
      <c r="B6" s="414" t="s">
        <v>1</v>
      </c>
      <c r="C6" s="417" t="s">
        <v>2</v>
      </c>
      <c r="D6" s="420" t="s">
        <v>3</v>
      </c>
      <c r="E6" s="423" t="s">
        <v>4</v>
      </c>
      <c r="F6" s="399" t="s">
        <v>5</v>
      </c>
      <c r="G6" s="402" t="s">
        <v>6</v>
      </c>
      <c r="H6" s="405" t="s">
        <v>85</v>
      </c>
      <c r="I6" s="408" t="s">
        <v>106</v>
      </c>
      <c r="J6" s="546" t="s">
        <v>107</v>
      </c>
      <c r="K6" s="405" t="s">
        <v>112</v>
      </c>
      <c r="L6" s="408" t="s">
        <v>113</v>
      </c>
      <c r="M6" s="546" t="s">
        <v>107</v>
      </c>
      <c r="N6" s="405" t="s">
        <v>114</v>
      </c>
      <c r="O6" s="408" t="s">
        <v>111</v>
      </c>
      <c r="P6" s="546" t="s">
        <v>107</v>
      </c>
      <c r="Q6" s="429" t="s">
        <v>37</v>
      </c>
      <c r="R6" s="536"/>
      <c r="S6" s="536"/>
      <c r="T6" s="536"/>
      <c r="U6" s="537" t="s">
        <v>109</v>
      </c>
    </row>
    <row r="7" spans="1:27" ht="18" customHeight="1" x14ac:dyDescent="0.2">
      <c r="A7" s="412"/>
      <c r="B7" s="415"/>
      <c r="C7" s="418"/>
      <c r="D7" s="421"/>
      <c r="E7" s="424"/>
      <c r="F7" s="400"/>
      <c r="G7" s="403"/>
      <c r="H7" s="406"/>
      <c r="I7" s="409"/>
      <c r="J7" s="547"/>
      <c r="K7" s="406"/>
      <c r="L7" s="409"/>
      <c r="M7" s="547"/>
      <c r="N7" s="406"/>
      <c r="O7" s="409"/>
      <c r="P7" s="547"/>
      <c r="Q7" s="432" t="s">
        <v>20</v>
      </c>
      <c r="R7" s="434" t="s">
        <v>42</v>
      </c>
      <c r="S7" s="435"/>
      <c r="T7" s="435"/>
      <c r="U7" s="538"/>
    </row>
    <row r="8" spans="1:27" ht="87" customHeight="1" thickBot="1" x14ac:dyDescent="0.25">
      <c r="A8" s="413"/>
      <c r="B8" s="416"/>
      <c r="C8" s="419"/>
      <c r="D8" s="422"/>
      <c r="E8" s="425"/>
      <c r="F8" s="401"/>
      <c r="G8" s="404"/>
      <c r="H8" s="407"/>
      <c r="I8" s="410"/>
      <c r="J8" s="548"/>
      <c r="K8" s="407"/>
      <c r="L8" s="410"/>
      <c r="M8" s="548"/>
      <c r="N8" s="407"/>
      <c r="O8" s="410"/>
      <c r="P8" s="548"/>
      <c r="Q8" s="433"/>
      <c r="R8" s="144" t="s">
        <v>66</v>
      </c>
      <c r="S8" s="74" t="s">
        <v>67</v>
      </c>
      <c r="T8" s="74" t="s">
        <v>90</v>
      </c>
      <c r="U8" s="539"/>
    </row>
    <row r="9" spans="1:27" ht="15" customHeight="1" thickBot="1" x14ac:dyDescent="0.25">
      <c r="A9" s="437" t="s">
        <v>21</v>
      </c>
      <c r="B9" s="438"/>
      <c r="C9" s="438"/>
      <c r="D9" s="438"/>
      <c r="E9" s="438"/>
      <c r="F9" s="438"/>
      <c r="G9" s="438"/>
      <c r="H9" s="438"/>
      <c r="I9" s="438"/>
      <c r="J9" s="438"/>
      <c r="K9" s="438"/>
      <c r="L9" s="438"/>
      <c r="M9" s="438"/>
      <c r="N9" s="438"/>
      <c r="O9" s="438"/>
      <c r="P9" s="438"/>
      <c r="Q9" s="438"/>
      <c r="R9" s="438"/>
      <c r="S9" s="438"/>
      <c r="T9" s="438"/>
      <c r="U9" s="439"/>
    </row>
    <row r="10" spans="1:27" ht="15" customHeight="1" thickBot="1" x14ac:dyDescent="0.25">
      <c r="A10" s="396" t="s">
        <v>26</v>
      </c>
      <c r="B10" s="397"/>
      <c r="C10" s="397"/>
      <c r="D10" s="397"/>
      <c r="E10" s="397"/>
      <c r="F10" s="397"/>
      <c r="G10" s="397"/>
      <c r="H10" s="397"/>
      <c r="I10" s="397"/>
      <c r="J10" s="397"/>
      <c r="K10" s="397"/>
      <c r="L10" s="397"/>
      <c r="M10" s="397"/>
      <c r="N10" s="397"/>
      <c r="O10" s="397"/>
      <c r="P10" s="397"/>
      <c r="Q10" s="397"/>
      <c r="R10" s="397"/>
      <c r="S10" s="397"/>
      <c r="T10" s="397"/>
      <c r="U10" s="398"/>
    </row>
    <row r="11" spans="1:27" ht="17.25" customHeight="1" thickBot="1" x14ac:dyDescent="0.25">
      <c r="A11" s="13" t="s">
        <v>7</v>
      </c>
      <c r="B11" s="448" t="s">
        <v>22</v>
      </c>
      <c r="C11" s="448"/>
      <c r="D11" s="448"/>
      <c r="E11" s="448"/>
      <c r="F11" s="448"/>
      <c r="G11" s="448"/>
      <c r="H11" s="448"/>
      <c r="I11" s="448"/>
      <c r="J11" s="448"/>
      <c r="K11" s="448"/>
      <c r="L11" s="448"/>
      <c r="M11" s="448"/>
      <c r="N11" s="448"/>
      <c r="O11" s="448"/>
      <c r="P11" s="448"/>
      <c r="Q11" s="448"/>
      <c r="R11" s="448"/>
      <c r="S11" s="448"/>
      <c r="T11" s="448"/>
      <c r="U11" s="449"/>
      <c r="AA11" s="8"/>
    </row>
    <row r="12" spans="1:27" ht="13.5" thickBot="1" x14ac:dyDescent="0.25">
      <c r="A12" s="28" t="s">
        <v>7</v>
      </c>
      <c r="B12" s="14" t="s">
        <v>7</v>
      </c>
      <c r="C12" s="450" t="s">
        <v>23</v>
      </c>
      <c r="D12" s="450"/>
      <c r="E12" s="450"/>
      <c r="F12" s="450"/>
      <c r="G12" s="450"/>
      <c r="H12" s="451"/>
      <c r="I12" s="451"/>
      <c r="J12" s="451"/>
      <c r="K12" s="451"/>
      <c r="L12" s="451"/>
      <c r="M12" s="451"/>
      <c r="N12" s="451"/>
      <c r="O12" s="451"/>
      <c r="P12" s="451"/>
      <c r="Q12" s="451"/>
      <c r="R12" s="451"/>
      <c r="S12" s="451"/>
      <c r="T12" s="451"/>
      <c r="U12" s="452"/>
      <c r="Z12" s="8"/>
    </row>
    <row r="13" spans="1:27" ht="43.5" customHeight="1" x14ac:dyDescent="0.2">
      <c r="A13" s="40" t="s">
        <v>7</v>
      </c>
      <c r="B13" s="63" t="s">
        <v>7</v>
      </c>
      <c r="C13" s="265" t="s">
        <v>7</v>
      </c>
      <c r="D13" s="50" t="s">
        <v>54</v>
      </c>
      <c r="E13" s="57"/>
      <c r="F13" s="274" t="s">
        <v>19</v>
      </c>
      <c r="G13" s="90" t="s">
        <v>8</v>
      </c>
      <c r="H13" s="107">
        <v>50</v>
      </c>
      <c r="I13" s="95">
        <v>50</v>
      </c>
      <c r="J13" s="94"/>
      <c r="K13" s="171">
        <v>42.5</v>
      </c>
      <c r="L13" s="290">
        <v>42.5</v>
      </c>
      <c r="M13" s="94"/>
      <c r="N13" s="96">
        <v>40</v>
      </c>
      <c r="O13" s="95">
        <v>40</v>
      </c>
      <c r="P13" s="94"/>
      <c r="Q13" s="133"/>
      <c r="R13" s="277"/>
      <c r="S13" s="273"/>
      <c r="T13" s="234"/>
      <c r="U13" s="234"/>
    </row>
    <row r="14" spans="1:27" ht="38.25" customHeight="1" x14ac:dyDescent="0.2">
      <c r="A14" s="42"/>
      <c r="B14" s="64"/>
      <c r="C14" s="41"/>
      <c r="D14" s="264" t="s">
        <v>55</v>
      </c>
      <c r="E14" s="58" t="s">
        <v>38</v>
      </c>
      <c r="F14" s="278"/>
      <c r="G14" s="271"/>
      <c r="H14" s="241"/>
      <c r="I14" s="253"/>
      <c r="J14" s="255"/>
      <c r="K14" s="283"/>
      <c r="L14" s="295"/>
      <c r="M14" s="103"/>
      <c r="N14" s="289"/>
      <c r="O14" s="284"/>
      <c r="P14" s="103"/>
      <c r="Q14" s="134" t="s">
        <v>40</v>
      </c>
      <c r="R14" s="266">
        <v>16</v>
      </c>
      <c r="S14" s="268">
        <v>16</v>
      </c>
      <c r="T14" s="225">
        <v>16</v>
      </c>
      <c r="U14" s="225"/>
      <c r="X14" s="8"/>
      <c r="Z14" s="8"/>
    </row>
    <row r="15" spans="1:27" ht="27.75" customHeight="1" x14ac:dyDescent="0.2">
      <c r="A15" s="28"/>
      <c r="B15" s="27"/>
      <c r="C15" s="453"/>
      <c r="D15" s="454" t="s">
        <v>62</v>
      </c>
      <c r="E15" s="58"/>
      <c r="F15" s="278"/>
      <c r="G15" s="123"/>
      <c r="H15" s="249"/>
      <c r="I15" s="272"/>
      <c r="J15" s="103"/>
      <c r="K15" s="283"/>
      <c r="L15" s="295"/>
      <c r="M15" s="103"/>
      <c r="N15" s="289"/>
      <c r="O15" s="284"/>
      <c r="P15" s="103"/>
      <c r="Q15" s="456" t="s">
        <v>63</v>
      </c>
      <c r="R15" s="458"/>
      <c r="S15" s="460">
        <v>1</v>
      </c>
      <c r="T15" s="225"/>
      <c r="U15" s="225"/>
    </row>
    <row r="16" spans="1:27" ht="15.75" customHeight="1" thickBot="1" x14ac:dyDescent="0.25">
      <c r="A16" s="39"/>
      <c r="B16" s="25"/>
      <c r="C16" s="441"/>
      <c r="D16" s="455"/>
      <c r="E16" s="462" t="s">
        <v>48</v>
      </c>
      <c r="F16" s="463"/>
      <c r="G16" s="463"/>
      <c r="H16" s="22">
        <f t="shared" ref="H16:P16" si="0">SUM(H13:H15)</f>
        <v>50</v>
      </c>
      <c r="I16" s="32">
        <f t="shared" ref="I16" si="1">SUM(I13:I15)</f>
        <v>50</v>
      </c>
      <c r="J16" s="59"/>
      <c r="K16" s="310">
        <f t="shared" si="0"/>
        <v>42.5</v>
      </c>
      <c r="L16" s="101">
        <f t="shared" ref="L16:O16" si="2">SUM(L13:L15)</f>
        <v>42.5</v>
      </c>
      <c r="M16" s="59">
        <f t="shared" si="2"/>
        <v>0</v>
      </c>
      <c r="N16" s="31">
        <f t="shared" si="2"/>
        <v>40</v>
      </c>
      <c r="O16" s="32">
        <f t="shared" si="2"/>
        <v>40</v>
      </c>
      <c r="P16" s="101">
        <f t="shared" si="0"/>
        <v>0</v>
      </c>
      <c r="Q16" s="457"/>
      <c r="R16" s="459"/>
      <c r="S16" s="461"/>
      <c r="T16" s="226"/>
      <c r="U16" s="226"/>
    </row>
    <row r="17" spans="1:28" ht="88.5" customHeight="1" x14ac:dyDescent="0.2">
      <c r="A17" s="38" t="s">
        <v>7</v>
      </c>
      <c r="B17" s="26" t="s">
        <v>7</v>
      </c>
      <c r="C17" s="440" t="s">
        <v>10</v>
      </c>
      <c r="D17" s="442" t="s">
        <v>53</v>
      </c>
      <c r="E17" s="444"/>
      <c r="F17" s="274" t="s">
        <v>19</v>
      </c>
      <c r="G17" s="119" t="s">
        <v>8</v>
      </c>
      <c r="H17" s="239">
        <v>24.2</v>
      </c>
      <c r="I17" s="318">
        <v>28.2</v>
      </c>
      <c r="J17" s="319">
        <f>+I17-H17</f>
        <v>4</v>
      </c>
      <c r="K17" s="171">
        <v>24.2</v>
      </c>
      <c r="L17" s="320">
        <v>28.1</v>
      </c>
      <c r="M17" s="321">
        <f>+L17-K17</f>
        <v>3.9000000000000021</v>
      </c>
      <c r="N17" s="96">
        <v>24.2</v>
      </c>
      <c r="O17" s="322">
        <v>28.1</v>
      </c>
      <c r="P17" s="321">
        <f>+O17-N17</f>
        <v>3.9000000000000021</v>
      </c>
      <c r="Q17" s="389" t="s">
        <v>61</v>
      </c>
      <c r="R17" s="139">
        <v>5</v>
      </c>
      <c r="S17" s="72">
        <v>5</v>
      </c>
      <c r="T17" s="232">
        <v>5</v>
      </c>
      <c r="U17" s="550" t="s">
        <v>122</v>
      </c>
      <c r="W17" s="180"/>
      <c r="Y17" s="8"/>
    </row>
    <row r="18" spans="1:28" ht="18" customHeight="1" thickBot="1" x14ac:dyDescent="0.25">
      <c r="A18" s="39"/>
      <c r="B18" s="25"/>
      <c r="C18" s="441"/>
      <c r="D18" s="443"/>
      <c r="E18" s="445"/>
      <c r="F18" s="275"/>
      <c r="G18" s="230" t="s">
        <v>9</v>
      </c>
      <c r="H18" s="22">
        <f t="shared" ref="H18:P18" si="3">SUM(H17:H17)</f>
        <v>24.2</v>
      </c>
      <c r="I18" s="32">
        <f t="shared" si="3"/>
        <v>28.2</v>
      </c>
      <c r="J18" s="32">
        <f t="shared" si="3"/>
        <v>4</v>
      </c>
      <c r="K18" s="310">
        <f t="shared" si="3"/>
        <v>24.2</v>
      </c>
      <c r="L18" s="101">
        <f t="shared" si="3"/>
        <v>28.1</v>
      </c>
      <c r="M18" s="59">
        <f t="shared" si="3"/>
        <v>3.9000000000000021</v>
      </c>
      <c r="N18" s="31">
        <f t="shared" si="3"/>
        <v>24.2</v>
      </c>
      <c r="O18" s="32">
        <f t="shared" si="3"/>
        <v>28.1</v>
      </c>
      <c r="P18" s="59">
        <f t="shared" si="3"/>
        <v>3.9000000000000021</v>
      </c>
      <c r="Q18" s="390"/>
      <c r="R18" s="267"/>
      <c r="S18" s="269"/>
      <c r="T18" s="226"/>
      <c r="U18" s="551"/>
      <c r="W18" s="180"/>
    </row>
    <row r="19" spans="1:28" ht="39" customHeight="1" x14ac:dyDescent="0.2">
      <c r="A19" s="44" t="s">
        <v>7</v>
      </c>
      <c r="B19" s="282" t="s">
        <v>7</v>
      </c>
      <c r="C19" s="41" t="s">
        <v>11</v>
      </c>
      <c r="D19" s="81" t="s">
        <v>99</v>
      </c>
      <c r="E19" s="78"/>
      <c r="F19" s="305" t="s">
        <v>19</v>
      </c>
      <c r="G19" s="119" t="s">
        <v>8</v>
      </c>
      <c r="H19" s="107">
        <v>40.700000000000003</v>
      </c>
      <c r="I19" s="322">
        <v>39.5</v>
      </c>
      <c r="J19" s="321">
        <f>+I19-H19</f>
        <v>-1.2000000000000028</v>
      </c>
      <c r="K19" s="171">
        <v>55</v>
      </c>
      <c r="L19" s="320">
        <v>68</v>
      </c>
      <c r="M19" s="321">
        <f>+L19-K19</f>
        <v>13</v>
      </c>
      <c r="N19" s="96">
        <v>47</v>
      </c>
      <c r="O19" s="322">
        <v>40.799999999999997</v>
      </c>
      <c r="P19" s="321">
        <f>+O19-N19</f>
        <v>-6.2000000000000028</v>
      </c>
      <c r="Q19" s="133"/>
      <c r="R19" s="277"/>
      <c r="S19" s="273"/>
      <c r="T19" s="234"/>
      <c r="U19" s="389" t="s">
        <v>119</v>
      </c>
      <c r="W19" s="180"/>
    </row>
    <row r="20" spans="1:28" ht="66" customHeight="1" x14ac:dyDescent="0.2">
      <c r="A20" s="44"/>
      <c r="B20" s="282"/>
      <c r="C20" s="41"/>
      <c r="D20" s="82" t="s">
        <v>60</v>
      </c>
      <c r="E20" s="78"/>
      <c r="F20" s="79"/>
      <c r="G20" s="7"/>
      <c r="H20" s="249"/>
      <c r="I20" s="272"/>
      <c r="J20" s="103"/>
      <c r="K20" s="283"/>
      <c r="L20" s="295"/>
      <c r="M20" s="103"/>
      <c r="N20" s="289"/>
      <c r="O20" s="284"/>
      <c r="P20" s="103"/>
      <c r="Q20" s="135" t="s">
        <v>56</v>
      </c>
      <c r="R20" s="266">
        <v>40</v>
      </c>
      <c r="S20" s="268">
        <v>40</v>
      </c>
      <c r="T20" s="225">
        <v>40</v>
      </c>
      <c r="U20" s="525"/>
      <c r="W20" s="180"/>
    </row>
    <row r="21" spans="1:28" ht="14.25" customHeight="1" x14ac:dyDescent="0.2">
      <c r="A21" s="44"/>
      <c r="B21" s="282"/>
      <c r="C21" s="45"/>
      <c r="D21" s="446" t="s">
        <v>57</v>
      </c>
      <c r="E21" s="78"/>
      <c r="F21" s="79"/>
      <c r="G21" s="473"/>
      <c r="H21" s="540"/>
      <c r="I21" s="475"/>
      <c r="J21" s="103"/>
      <c r="K21" s="474"/>
      <c r="L21" s="544"/>
      <c r="M21" s="541"/>
      <c r="N21" s="545"/>
      <c r="O21" s="475"/>
      <c r="P21" s="541"/>
      <c r="Q21" s="477" t="s">
        <v>51</v>
      </c>
      <c r="R21" s="466">
        <v>14</v>
      </c>
      <c r="S21" s="542" t="s">
        <v>121</v>
      </c>
      <c r="T21" s="227">
        <v>14</v>
      </c>
      <c r="U21" s="525"/>
      <c r="V21" s="62"/>
      <c r="W21" s="180"/>
      <c r="Z21" s="8"/>
    </row>
    <row r="22" spans="1:28" ht="28.5" customHeight="1" x14ac:dyDescent="0.2">
      <c r="A22" s="44"/>
      <c r="B22" s="282"/>
      <c r="C22" s="45"/>
      <c r="D22" s="447"/>
      <c r="E22" s="78"/>
      <c r="F22" s="79"/>
      <c r="G22" s="473"/>
      <c r="H22" s="540"/>
      <c r="I22" s="475"/>
      <c r="J22" s="103"/>
      <c r="K22" s="474"/>
      <c r="L22" s="544"/>
      <c r="M22" s="541"/>
      <c r="N22" s="545"/>
      <c r="O22" s="475"/>
      <c r="P22" s="541"/>
      <c r="Q22" s="478"/>
      <c r="R22" s="467"/>
      <c r="S22" s="543"/>
      <c r="T22" s="154"/>
      <c r="U22" s="525"/>
      <c r="V22" s="62"/>
    </row>
    <row r="23" spans="1:28" ht="33" customHeight="1" x14ac:dyDescent="0.2">
      <c r="A23" s="44"/>
      <c r="B23" s="308"/>
      <c r="C23" s="45"/>
      <c r="D23" s="302"/>
      <c r="E23" s="78"/>
      <c r="F23" s="79"/>
      <c r="G23" s="7"/>
      <c r="H23" s="306"/>
      <c r="I23" s="304"/>
      <c r="J23" s="316"/>
      <c r="K23" s="303"/>
      <c r="L23" s="307"/>
      <c r="M23" s="309"/>
      <c r="N23" s="316"/>
      <c r="O23" s="304"/>
      <c r="P23" s="316"/>
      <c r="Q23" s="478"/>
      <c r="R23" s="323"/>
      <c r="S23" s="324"/>
      <c r="T23" s="154"/>
      <c r="U23" s="525"/>
      <c r="V23" s="62"/>
    </row>
    <row r="24" spans="1:28" ht="39" customHeight="1" thickBot="1" x14ac:dyDescent="0.25">
      <c r="A24" s="46"/>
      <c r="B24" s="229"/>
      <c r="C24" s="47"/>
      <c r="D24" s="53"/>
      <c r="E24" s="462" t="s">
        <v>48</v>
      </c>
      <c r="F24" s="463"/>
      <c r="G24" s="470"/>
      <c r="H24" s="22">
        <f t="shared" ref="H24:P24" si="4">SUM(H19:H22)</f>
        <v>40.700000000000003</v>
      </c>
      <c r="I24" s="32">
        <f t="shared" si="4"/>
        <v>39.5</v>
      </c>
      <c r="J24" s="32">
        <f>SUM(J19:J22)</f>
        <v>-1.2000000000000028</v>
      </c>
      <c r="K24" s="310">
        <f t="shared" si="4"/>
        <v>55</v>
      </c>
      <c r="L24" s="101">
        <f t="shared" si="4"/>
        <v>68</v>
      </c>
      <c r="M24" s="59">
        <f t="shared" si="4"/>
        <v>13</v>
      </c>
      <c r="N24" s="31">
        <f t="shared" si="4"/>
        <v>47</v>
      </c>
      <c r="O24" s="32">
        <f t="shared" si="4"/>
        <v>40.799999999999997</v>
      </c>
      <c r="P24" s="31">
        <f t="shared" si="4"/>
        <v>-6.2000000000000028</v>
      </c>
      <c r="Q24" s="325" t="s">
        <v>61</v>
      </c>
      <c r="R24" s="326"/>
      <c r="S24" s="327" t="s">
        <v>19</v>
      </c>
      <c r="T24" s="328"/>
      <c r="U24" s="390"/>
      <c r="AB24" s="8"/>
    </row>
    <row r="25" spans="1:28" ht="31.5" customHeight="1" x14ac:dyDescent="0.2">
      <c r="A25" s="43" t="s">
        <v>7</v>
      </c>
      <c r="B25" s="281" t="s">
        <v>7</v>
      </c>
      <c r="C25" s="48" t="s">
        <v>45</v>
      </c>
      <c r="D25" s="54" t="s">
        <v>71</v>
      </c>
      <c r="E25" s="155"/>
      <c r="F25" s="274" t="s">
        <v>19</v>
      </c>
      <c r="G25" s="119"/>
      <c r="H25" s="107"/>
      <c r="I25" s="95"/>
      <c r="J25" s="94"/>
      <c r="K25" s="171"/>
      <c r="L25" s="290"/>
      <c r="M25" s="94"/>
      <c r="N25" s="96"/>
      <c r="O25" s="95"/>
      <c r="P25" s="94"/>
      <c r="Q25" s="136"/>
      <c r="R25" s="139"/>
      <c r="S25" s="72"/>
      <c r="T25" s="232"/>
      <c r="U25" s="389" t="s">
        <v>120</v>
      </c>
      <c r="W25" s="8"/>
      <c r="Y25" s="8"/>
      <c r="Z25" s="8"/>
    </row>
    <row r="26" spans="1:28" ht="29.25" customHeight="1" x14ac:dyDescent="0.2">
      <c r="A26" s="44"/>
      <c r="B26" s="282"/>
      <c r="C26" s="45"/>
      <c r="D26" s="471" t="s">
        <v>101</v>
      </c>
      <c r="E26" s="259"/>
      <c r="F26" s="260"/>
      <c r="G26" s="121" t="s">
        <v>8</v>
      </c>
      <c r="H26" s="240">
        <f>141.7+2.5</f>
        <v>144.19999999999999</v>
      </c>
      <c r="I26" s="329">
        <v>139.9</v>
      </c>
      <c r="J26" s="330">
        <f>+I26-H26</f>
        <v>-4.2999999999999829</v>
      </c>
      <c r="K26" s="311">
        <f>1000+5</f>
        <v>1005</v>
      </c>
      <c r="L26" s="296">
        <v>1005</v>
      </c>
      <c r="M26" s="256"/>
      <c r="N26" s="251">
        <f>1000+5</f>
        <v>1005</v>
      </c>
      <c r="O26" s="250">
        <v>1005</v>
      </c>
      <c r="P26" s="251"/>
      <c r="Q26" s="135" t="s">
        <v>103</v>
      </c>
      <c r="R26" s="142">
        <v>9</v>
      </c>
      <c r="S26" s="331">
        <v>9</v>
      </c>
      <c r="T26" s="332">
        <v>9</v>
      </c>
      <c r="U26" s="525"/>
    </row>
    <row r="27" spans="1:28" ht="18.75" customHeight="1" x14ac:dyDescent="0.2">
      <c r="A27" s="44"/>
      <c r="B27" s="282"/>
      <c r="C27" s="45"/>
      <c r="D27" s="472"/>
      <c r="E27" s="259"/>
      <c r="F27" s="260"/>
      <c r="G27" s="261"/>
      <c r="H27" s="241"/>
      <c r="I27" s="253"/>
      <c r="J27" s="255"/>
      <c r="K27" s="312"/>
      <c r="L27" s="297"/>
      <c r="M27" s="255"/>
      <c r="N27" s="254"/>
      <c r="O27" s="253"/>
      <c r="P27" s="255"/>
      <c r="Q27" s="135" t="s">
        <v>69</v>
      </c>
      <c r="R27" s="142">
        <v>10</v>
      </c>
      <c r="S27" s="333">
        <v>70</v>
      </c>
      <c r="T27" s="172">
        <v>100</v>
      </c>
      <c r="U27" s="525"/>
      <c r="X27" s="8"/>
      <c r="Y27" s="8"/>
    </row>
    <row r="28" spans="1:28" ht="27" customHeight="1" x14ac:dyDescent="0.2">
      <c r="A28" s="44"/>
      <c r="B28" s="282"/>
      <c r="C28" s="45"/>
      <c r="D28" s="464" t="s">
        <v>72</v>
      </c>
      <c r="E28" s="235"/>
      <c r="F28" s="278"/>
      <c r="G28" s="261"/>
      <c r="H28" s="241"/>
      <c r="I28" s="253"/>
      <c r="J28" s="255"/>
      <c r="K28" s="312"/>
      <c r="L28" s="297"/>
      <c r="M28" s="255"/>
      <c r="N28" s="254"/>
      <c r="O28" s="253"/>
      <c r="P28" s="255"/>
      <c r="Q28" s="137" t="s">
        <v>77</v>
      </c>
      <c r="R28" s="270">
        <v>2</v>
      </c>
      <c r="S28" s="70">
        <v>3</v>
      </c>
      <c r="T28" s="69">
        <v>3</v>
      </c>
      <c r="U28" s="525"/>
      <c r="V28" s="258"/>
      <c r="W28" s="91"/>
      <c r="X28" s="91"/>
      <c r="Y28" s="91"/>
    </row>
    <row r="29" spans="1:28" ht="16.5" customHeight="1" thickBot="1" x14ac:dyDescent="0.25">
      <c r="A29" s="46"/>
      <c r="B29" s="229"/>
      <c r="C29" s="47"/>
      <c r="D29" s="465"/>
      <c r="E29" s="462" t="s">
        <v>48</v>
      </c>
      <c r="F29" s="463"/>
      <c r="G29" s="463"/>
      <c r="H29" s="22">
        <f>SUM(H26:H28)</f>
        <v>144.19999999999999</v>
      </c>
      <c r="I29" s="32">
        <f>SUM(I26:I28)</f>
        <v>139.9</v>
      </c>
      <c r="J29" s="32">
        <f>SUM(J26:J28)</f>
        <v>-4.2999999999999829</v>
      </c>
      <c r="K29" s="310">
        <f t="shared" ref="K29:P29" si="5">SUM(K26:K28)</f>
        <v>1005</v>
      </c>
      <c r="L29" s="101">
        <f t="shared" si="5"/>
        <v>1005</v>
      </c>
      <c r="M29" s="59">
        <f t="shared" si="5"/>
        <v>0</v>
      </c>
      <c r="N29" s="31">
        <f t="shared" si="5"/>
        <v>1005</v>
      </c>
      <c r="O29" s="32">
        <f t="shared" si="5"/>
        <v>1005</v>
      </c>
      <c r="P29" s="31">
        <f t="shared" si="5"/>
        <v>0</v>
      </c>
      <c r="Q29" s="138" t="s">
        <v>76</v>
      </c>
      <c r="R29" s="266">
        <v>6</v>
      </c>
      <c r="S29" s="268">
        <v>10</v>
      </c>
      <c r="T29" s="225">
        <v>10</v>
      </c>
      <c r="U29" s="390"/>
      <c r="V29" s="91"/>
      <c r="W29" s="91"/>
      <c r="X29" s="91"/>
      <c r="Y29" s="91"/>
    </row>
    <row r="30" spans="1:28" ht="43.5" customHeight="1" x14ac:dyDescent="0.2">
      <c r="A30" s="44" t="s">
        <v>7</v>
      </c>
      <c r="B30" s="282" t="s">
        <v>7</v>
      </c>
      <c r="C30" s="45" t="s">
        <v>46</v>
      </c>
      <c r="D30" s="447" t="s">
        <v>73</v>
      </c>
      <c r="E30" s="444"/>
      <c r="F30" s="485" t="s">
        <v>19</v>
      </c>
      <c r="G30" s="119" t="s">
        <v>8</v>
      </c>
      <c r="H30" s="107">
        <v>7.9</v>
      </c>
      <c r="I30" s="95">
        <v>7.9</v>
      </c>
      <c r="J30" s="94"/>
      <c r="K30" s="171">
        <v>7.9</v>
      </c>
      <c r="L30" s="290">
        <v>7.9</v>
      </c>
      <c r="M30" s="94"/>
      <c r="N30" s="96">
        <v>7.9</v>
      </c>
      <c r="O30" s="95">
        <v>7.9</v>
      </c>
      <c r="P30" s="96">
        <v>7.9</v>
      </c>
      <c r="Q30" s="487" t="s">
        <v>41</v>
      </c>
      <c r="R30" s="139">
        <v>15</v>
      </c>
      <c r="S30" s="72">
        <v>15</v>
      </c>
      <c r="T30" s="232">
        <v>15</v>
      </c>
      <c r="U30" s="232"/>
      <c r="V30" s="92"/>
      <c r="W30" s="91"/>
      <c r="X30" s="91"/>
      <c r="Y30" s="93"/>
    </row>
    <row r="31" spans="1:28" ht="13.5" thickBot="1" x14ac:dyDescent="0.25">
      <c r="A31" s="44"/>
      <c r="B31" s="282"/>
      <c r="C31" s="45"/>
      <c r="D31" s="484"/>
      <c r="E31" s="445"/>
      <c r="F31" s="486"/>
      <c r="G31" s="167" t="s">
        <v>9</v>
      </c>
      <c r="H31" s="22">
        <f t="shared" ref="H31:P31" si="6">H30</f>
        <v>7.9</v>
      </c>
      <c r="I31" s="32">
        <f t="shared" ref="I31" si="7">I30</f>
        <v>7.9</v>
      </c>
      <c r="J31" s="59"/>
      <c r="K31" s="310">
        <f t="shared" si="6"/>
        <v>7.9</v>
      </c>
      <c r="L31" s="101">
        <f t="shared" ref="L31:O31" si="8">L30</f>
        <v>7.9</v>
      </c>
      <c r="M31" s="59">
        <f t="shared" si="8"/>
        <v>0</v>
      </c>
      <c r="N31" s="31">
        <f t="shared" si="8"/>
        <v>7.9</v>
      </c>
      <c r="O31" s="32">
        <f t="shared" si="8"/>
        <v>7.9</v>
      </c>
      <c r="P31" s="59">
        <f t="shared" si="6"/>
        <v>7.9</v>
      </c>
      <c r="Q31" s="488"/>
      <c r="R31" s="141"/>
      <c r="S31" s="71"/>
      <c r="T31" s="56"/>
      <c r="U31" s="56"/>
      <c r="V31" s="91"/>
      <c r="W31" s="91"/>
      <c r="X31" s="91"/>
      <c r="Y31" s="91"/>
    </row>
    <row r="32" spans="1:28" ht="14.25" customHeight="1" x14ac:dyDescent="0.2">
      <c r="A32" s="280" t="s">
        <v>7</v>
      </c>
      <c r="B32" s="281" t="s">
        <v>7</v>
      </c>
      <c r="C32" s="440" t="s">
        <v>49</v>
      </c>
      <c r="D32" s="489" t="s">
        <v>59</v>
      </c>
      <c r="E32" s="491"/>
      <c r="F32" s="493" t="s">
        <v>19</v>
      </c>
      <c r="G32" s="119" t="s">
        <v>8</v>
      </c>
      <c r="H32" s="107">
        <v>4</v>
      </c>
      <c r="I32" s="95">
        <v>4</v>
      </c>
      <c r="J32" s="94"/>
      <c r="K32" s="171"/>
      <c r="L32" s="290"/>
      <c r="M32" s="94"/>
      <c r="N32" s="96"/>
      <c r="O32" s="95"/>
      <c r="P32" s="94"/>
      <c r="Q32" s="495" t="s">
        <v>58</v>
      </c>
      <c r="R32" s="480">
        <v>1</v>
      </c>
      <c r="S32" s="482"/>
      <c r="T32" s="232"/>
      <c r="U32" s="232"/>
      <c r="AA32" s="8"/>
    </row>
    <row r="33" spans="1:26" ht="14.25" customHeight="1" thickBot="1" x14ac:dyDescent="0.25">
      <c r="A33" s="228"/>
      <c r="B33" s="229"/>
      <c r="C33" s="441"/>
      <c r="D33" s="490"/>
      <c r="E33" s="492"/>
      <c r="F33" s="494"/>
      <c r="G33" s="122" t="s">
        <v>9</v>
      </c>
      <c r="H33" s="22">
        <f>H32</f>
        <v>4</v>
      </c>
      <c r="I33" s="32">
        <f>I32</f>
        <v>4</v>
      </c>
      <c r="J33" s="59"/>
      <c r="K33" s="310"/>
      <c r="L33" s="101"/>
      <c r="M33" s="59"/>
      <c r="N33" s="31"/>
      <c r="O33" s="32"/>
      <c r="P33" s="59"/>
      <c r="Q33" s="496"/>
      <c r="R33" s="481"/>
      <c r="S33" s="483"/>
      <c r="T33" s="226"/>
      <c r="U33" s="226"/>
      <c r="Z33" s="8"/>
    </row>
    <row r="34" spans="1:26" ht="28.5" customHeight="1" x14ac:dyDescent="0.2">
      <c r="A34" s="280" t="s">
        <v>7</v>
      </c>
      <c r="B34" s="281" t="s">
        <v>7</v>
      </c>
      <c r="C34" s="440" t="s">
        <v>50</v>
      </c>
      <c r="D34" s="489" t="s">
        <v>94</v>
      </c>
      <c r="E34" s="491"/>
      <c r="F34" s="493" t="s">
        <v>19</v>
      </c>
      <c r="G34" s="119" t="s">
        <v>8</v>
      </c>
      <c r="H34" s="107"/>
      <c r="I34" s="95"/>
      <c r="J34" s="94"/>
      <c r="K34" s="171">
        <v>7.2</v>
      </c>
      <c r="L34" s="290">
        <v>7.2</v>
      </c>
      <c r="M34" s="94"/>
      <c r="N34" s="96">
        <v>7.2</v>
      </c>
      <c r="O34" s="95">
        <v>7.2</v>
      </c>
      <c r="P34" s="94"/>
      <c r="Q34" s="276" t="s">
        <v>95</v>
      </c>
      <c r="R34" s="106"/>
      <c r="S34" s="233">
        <v>1</v>
      </c>
      <c r="T34" s="99">
        <v>1</v>
      </c>
      <c r="U34" s="99"/>
    </row>
    <row r="35" spans="1:26" ht="15.75" customHeight="1" thickBot="1" x14ac:dyDescent="0.25">
      <c r="A35" s="228"/>
      <c r="B35" s="229"/>
      <c r="C35" s="441"/>
      <c r="D35" s="490"/>
      <c r="E35" s="492"/>
      <c r="F35" s="494"/>
      <c r="G35" s="122" t="s">
        <v>9</v>
      </c>
      <c r="H35" s="22">
        <f>SUM(H34:H34)</f>
        <v>0</v>
      </c>
      <c r="I35" s="32">
        <f>SUM(I34:I34)</f>
        <v>0</v>
      </c>
      <c r="J35" s="59"/>
      <c r="K35" s="310">
        <f t="shared" ref="K35:P35" si="9">SUM(K34:K34)</f>
        <v>7.2</v>
      </c>
      <c r="L35" s="101">
        <f t="shared" si="9"/>
        <v>7.2</v>
      </c>
      <c r="M35" s="59">
        <f t="shared" si="9"/>
        <v>0</v>
      </c>
      <c r="N35" s="31">
        <f t="shared" si="9"/>
        <v>7.2</v>
      </c>
      <c r="O35" s="32">
        <f t="shared" si="9"/>
        <v>7.2</v>
      </c>
      <c r="P35" s="59">
        <f t="shared" si="9"/>
        <v>0</v>
      </c>
      <c r="Q35" s="183" t="s">
        <v>96</v>
      </c>
      <c r="R35" s="224"/>
      <c r="S35" s="231">
        <v>1</v>
      </c>
      <c r="T35" s="175"/>
      <c r="U35" s="175"/>
    </row>
    <row r="36" spans="1:26" s="340" customFormat="1" ht="168.75" customHeight="1" x14ac:dyDescent="0.2">
      <c r="A36" s="334" t="s">
        <v>7</v>
      </c>
      <c r="B36" s="335" t="s">
        <v>7</v>
      </c>
      <c r="C36" s="526" t="s">
        <v>115</v>
      </c>
      <c r="D36" s="528" t="s">
        <v>117</v>
      </c>
      <c r="E36" s="530"/>
      <c r="F36" s="532" t="s">
        <v>19</v>
      </c>
      <c r="G36" s="336" t="s">
        <v>8</v>
      </c>
      <c r="H36" s="337"/>
      <c r="I36" s="322">
        <v>1.5</v>
      </c>
      <c r="J36" s="321">
        <v>1.5</v>
      </c>
      <c r="K36" s="338"/>
      <c r="L36" s="320">
        <v>2.5</v>
      </c>
      <c r="M36" s="321">
        <f>+L36-K36</f>
        <v>2.5</v>
      </c>
      <c r="N36" s="339"/>
      <c r="O36" s="322">
        <v>2.5</v>
      </c>
      <c r="P36" s="321">
        <f>+O36-N36</f>
        <v>2.5</v>
      </c>
      <c r="Q36" s="534" t="s">
        <v>116</v>
      </c>
      <c r="R36" s="353">
        <v>9</v>
      </c>
      <c r="S36" s="354">
        <v>15</v>
      </c>
      <c r="T36" s="355">
        <v>15</v>
      </c>
      <c r="U36" s="389" t="s">
        <v>118</v>
      </c>
    </row>
    <row r="37" spans="1:26" s="340" customFormat="1" ht="15.75" customHeight="1" thickBot="1" x14ac:dyDescent="0.25">
      <c r="A37" s="341"/>
      <c r="B37" s="342"/>
      <c r="C37" s="527"/>
      <c r="D37" s="529"/>
      <c r="E37" s="531"/>
      <c r="F37" s="533"/>
      <c r="G37" s="343" t="s">
        <v>9</v>
      </c>
      <c r="H37" s="344">
        <f>SUM(H36:H36)</f>
        <v>0</v>
      </c>
      <c r="I37" s="345">
        <f>SUM(I36:I36)</f>
        <v>1.5</v>
      </c>
      <c r="J37" s="345">
        <f>SUM(J36:J36)</f>
        <v>1.5</v>
      </c>
      <c r="K37" s="347">
        <f t="shared" ref="K37" si="10">SUM(K36:K36)</f>
        <v>0</v>
      </c>
      <c r="L37" s="348">
        <f t="shared" ref="L37" si="11">SUM(L36:L36)</f>
        <v>2.5</v>
      </c>
      <c r="M37" s="346">
        <f t="shared" ref="M37" si="12">SUM(M36:M36)</f>
        <v>2.5</v>
      </c>
      <c r="N37" s="349">
        <f t="shared" ref="N37" si="13">SUM(N36:N36)</f>
        <v>0</v>
      </c>
      <c r="O37" s="345">
        <f t="shared" ref="O37" si="14">SUM(O36:O36)</f>
        <v>2.5</v>
      </c>
      <c r="P37" s="346">
        <f t="shared" ref="P37" si="15">SUM(P36:P36)</f>
        <v>2.5</v>
      </c>
      <c r="Q37" s="535"/>
      <c r="R37" s="352"/>
      <c r="S37" s="350"/>
      <c r="T37" s="351"/>
      <c r="U37" s="390"/>
    </row>
    <row r="38" spans="1:26" ht="13.5" customHeight="1" thickBot="1" x14ac:dyDescent="0.25">
      <c r="A38" s="28" t="s">
        <v>7</v>
      </c>
      <c r="B38" s="27" t="s">
        <v>7</v>
      </c>
      <c r="C38" s="500" t="s">
        <v>12</v>
      </c>
      <c r="D38" s="501"/>
      <c r="E38" s="501"/>
      <c r="F38" s="501"/>
      <c r="G38" s="501"/>
      <c r="H38" s="243">
        <f>H33+H31+H29+H24+H18+H16++H35</f>
        <v>271</v>
      </c>
      <c r="I38" s="294">
        <f>I33+I31+I29+I24+I18+I16++I35+I37</f>
        <v>271</v>
      </c>
      <c r="J38" s="294">
        <f>J33+J31+J29+J24+J18+J16++J35+J37</f>
        <v>1.4210854715202004E-14</v>
      </c>
      <c r="K38" s="313">
        <f t="shared" ref="K38" si="16">K33+K31+K29+K24+K18+K16++K35</f>
        <v>1141.8000000000002</v>
      </c>
      <c r="L38" s="298">
        <f>L33+L31+L29+L24+L18+L16++L35+L37</f>
        <v>1161.2</v>
      </c>
      <c r="M38" s="242">
        <f>M33+M31+M29+M24+M18+M16++M35+M37</f>
        <v>19.400000000000002</v>
      </c>
      <c r="N38" s="248">
        <f>N33+N31+N29+N24+N18+N16++N35</f>
        <v>1131.3000000000002</v>
      </c>
      <c r="O38" s="294">
        <f>O33+O31+O29+O24+O18+O16++O35+O37</f>
        <v>1131.5</v>
      </c>
      <c r="P38" s="294">
        <f>P33+P31+P29+P24+P18+P16++P35+P37</f>
        <v>8.1</v>
      </c>
      <c r="Q38" s="497"/>
      <c r="R38" s="498"/>
      <c r="S38" s="498"/>
      <c r="T38" s="498"/>
      <c r="U38" s="499"/>
    </row>
    <row r="39" spans="1:26" ht="13.5" customHeight="1" thickBot="1" x14ac:dyDescent="0.25">
      <c r="A39" s="13" t="s">
        <v>7</v>
      </c>
      <c r="B39" s="508" t="s">
        <v>13</v>
      </c>
      <c r="C39" s="509"/>
      <c r="D39" s="509"/>
      <c r="E39" s="509"/>
      <c r="F39" s="509"/>
      <c r="G39" s="509"/>
      <c r="H39" s="244">
        <f t="shared" ref="H39:P40" si="17">H38</f>
        <v>271</v>
      </c>
      <c r="I39" s="245">
        <f t="shared" ref="I39:J39" si="18">I38</f>
        <v>271</v>
      </c>
      <c r="J39" s="245">
        <f t="shared" si="18"/>
        <v>1.4210854715202004E-14</v>
      </c>
      <c r="K39" s="314">
        <f t="shared" si="17"/>
        <v>1141.8000000000002</v>
      </c>
      <c r="L39" s="246">
        <f t="shared" ref="L39:O39" si="19">L38</f>
        <v>1161.2</v>
      </c>
      <c r="M39" s="300">
        <f t="shared" si="19"/>
        <v>19.400000000000002</v>
      </c>
      <c r="N39" s="317">
        <f t="shared" si="19"/>
        <v>1131.3000000000002</v>
      </c>
      <c r="O39" s="245">
        <f t="shared" si="19"/>
        <v>1131.5</v>
      </c>
      <c r="P39" s="246">
        <f t="shared" si="17"/>
        <v>8.1</v>
      </c>
      <c r="Q39" s="511"/>
      <c r="R39" s="512"/>
      <c r="S39" s="512"/>
      <c r="T39" s="512"/>
      <c r="U39" s="513"/>
    </row>
    <row r="40" spans="1:26" ht="13.5" thickBot="1" x14ac:dyDescent="0.25">
      <c r="A40" s="15" t="s">
        <v>16</v>
      </c>
      <c r="B40" s="514" t="s">
        <v>14</v>
      </c>
      <c r="C40" s="515"/>
      <c r="D40" s="515"/>
      <c r="E40" s="515"/>
      <c r="F40" s="515"/>
      <c r="G40" s="515"/>
      <c r="H40" s="33">
        <f t="shared" si="17"/>
        <v>271</v>
      </c>
      <c r="I40" s="34">
        <f t="shared" ref="I40:J40" si="20">I39</f>
        <v>271</v>
      </c>
      <c r="J40" s="34">
        <f t="shared" si="20"/>
        <v>1.4210854715202004E-14</v>
      </c>
      <c r="K40" s="315">
        <f t="shared" si="17"/>
        <v>1141.8000000000002</v>
      </c>
      <c r="L40" s="299">
        <f t="shared" ref="L40:O40" si="21">L39</f>
        <v>1161.2</v>
      </c>
      <c r="M40" s="301">
        <f t="shared" si="21"/>
        <v>19.400000000000002</v>
      </c>
      <c r="N40" s="29">
        <f t="shared" si="21"/>
        <v>1131.3000000000002</v>
      </c>
      <c r="O40" s="34">
        <f t="shared" si="21"/>
        <v>1131.5</v>
      </c>
      <c r="P40" s="29">
        <f t="shared" si="17"/>
        <v>8.1</v>
      </c>
      <c r="Q40" s="516"/>
      <c r="R40" s="517"/>
      <c r="S40" s="517"/>
      <c r="T40" s="517"/>
      <c r="U40" s="518"/>
    </row>
    <row r="41" spans="1:26" ht="21.75" customHeight="1" thickBot="1" x14ac:dyDescent="0.25">
      <c r="A41" s="510" t="s">
        <v>18</v>
      </c>
      <c r="B41" s="510"/>
      <c r="C41" s="510"/>
      <c r="D41" s="510"/>
      <c r="E41" s="510"/>
      <c r="F41" s="510"/>
      <c r="G41" s="510"/>
      <c r="H41" s="510"/>
      <c r="I41" s="510"/>
      <c r="J41" s="510"/>
      <c r="K41" s="510"/>
      <c r="L41" s="510"/>
      <c r="M41" s="510"/>
      <c r="N41" s="510"/>
      <c r="O41" s="510"/>
      <c r="P41" s="510"/>
      <c r="Q41" s="8"/>
      <c r="R41" s="9"/>
      <c r="S41" s="9"/>
      <c r="T41" s="9"/>
      <c r="U41" s="9"/>
    </row>
    <row r="42" spans="1:26" ht="93.75" customHeight="1" thickBot="1" x14ac:dyDescent="0.25">
      <c r="A42" s="519" t="s">
        <v>15</v>
      </c>
      <c r="B42" s="520"/>
      <c r="C42" s="520"/>
      <c r="D42" s="520"/>
      <c r="E42" s="520"/>
      <c r="F42" s="520"/>
      <c r="G42" s="521"/>
      <c r="H42" s="262" t="s">
        <v>104</v>
      </c>
      <c r="I42" s="263" t="s">
        <v>106</v>
      </c>
      <c r="J42" s="288" t="s">
        <v>107</v>
      </c>
      <c r="K42" s="286" t="s">
        <v>110</v>
      </c>
      <c r="L42" s="287" t="s">
        <v>106</v>
      </c>
      <c r="M42" s="288" t="s">
        <v>107</v>
      </c>
      <c r="N42" s="286" t="s">
        <v>104</v>
      </c>
      <c r="O42" s="287" t="s">
        <v>111</v>
      </c>
      <c r="P42" s="285" t="s">
        <v>107</v>
      </c>
      <c r="Q42" s="10"/>
      <c r="R42" s="11"/>
      <c r="S42" s="11"/>
      <c r="T42" s="11"/>
      <c r="U42" s="11"/>
    </row>
    <row r="43" spans="1:26" ht="15.75" customHeight="1" thickBot="1" x14ac:dyDescent="0.25">
      <c r="A43" s="522" t="s">
        <v>17</v>
      </c>
      <c r="B43" s="523"/>
      <c r="C43" s="523"/>
      <c r="D43" s="523"/>
      <c r="E43" s="523"/>
      <c r="F43" s="523"/>
      <c r="G43" s="524"/>
      <c r="H43" s="83">
        <f>SUM(H44:H44)</f>
        <v>271</v>
      </c>
      <c r="I43" s="87">
        <f>SUM(I44:I44)</f>
        <v>271</v>
      </c>
      <c r="J43" s="87">
        <f>SUM(J44:J44)</f>
        <v>0</v>
      </c>
      <c r="K43" s="83">
        <f t="shared" ref="K43:P43" si="22">SUM(K44:K44)</f>
        <v>1141.8000000000002</v>
      </c>
      <c r="L43" s="87">
        <f t="shared" si="22"/>
        <v>1161.2</v>
      </c>
      <c r="M43" s="291">
        <f t="shared" si="22"/>
        <v>19.399999999999864</v>
      </c>
      <c r="N43" s="83">
        <f t="shared" si="22"/>
        <v>1131.3000000000002</v>
      </c>
      <c r="O43" s="87">
        <f t="shared" si="22"/>
        <v>1131.5000000000002</v>
      </c>
      <c r="P43" s="147">
        <f t="shared" si="22"/>
        <v>8.1</v>
      </c>
      <c r="Q43" s="10"/>
      <c r="R43" s="11"/>
      <c r="S43" s="11"/>
      <c r="T43" s="11"/>
      <c r="U43" s="11"/>
    </row>
    <row r="44" spans="1:26" ht="15.75" customHeight="1" thickBot="1" x14ac:dyDescent="0.25">
      <c r="A44" s="502" t="s">
        <v>24</v>
      </c>
      <c r="B44" s="503"/>
      <c r="C44" s="503"/>
      <c r="D44" s="503"/>
      <c r="E44" s="503"/>
      <c r="F44" s="503"/>
      <c r="G44" s="504"/>
      <c r="H44" s="249">
        <f>SUMIF(G13:G38,"sb",H13:H38)</f>
        <v>271</v>
      </c>
      <c r="I44" s="272">
        <f>SUMIF(G13:G38,"sb",I13:I38)</f>
        <v>271</v>
      </c>
      <c r="J44" s="289">
        <f>+I44-H44</f>
        <v>0</v>
      </c>
      <c r="K44" s="293">
        <f>SUMIF(G13:G38,"sb",K13:K38)</f>
        <v>1141.8000000000002</v>
      </c>
      <c r="L44" s="284">
        <f>SUMIF(G13:G38,"sb",L13:L38)</f>
        <v>1161.2</v>
      </c>
      <c r="M44" s="289">
        <f>+L44-K44</f>
        <v>19.399999999999864</v>
      </c>
      <c r="N44" s="293">
        <f>SUMIF(G13:G38,"sb",N13:N38)</f>
        <v>1131.3000000000002</v>
      </c>
      <c r="O44" s="284">
        <f>SUMIF(G13:G38,"sb",O13:O38)</f>
        <v>1131.5000000000002</v>
      </c>
      <c r="P44" s="103">
        <f>SUMIF(G13:G38,"sb",P13:P38)</f>
        <v>8.1</v>
      </c>
      <c r="Q44" s="10"/>
      <c r="R44" s="11"/>
      <c r="S44" s="11"/>
      <c r="T44" s="11"/>
      <c r="U44" s="11"/>
    </row>
    <row r="45" spans="1:26" ht="13.5" thickBot="1" x14ac:dyDescent="0.25">
      <c r="A45" s="505" t="s">
        <v>9</v>
      </c>
      <c r="B45" s="506"/>
      <c r="C45" s="506"/>
      <c r="D45" s="506"/>
      <c r="E45" s="506"/>
      <c r="F45" s="506"/>
      <c r="G45" s="507"/>
      <c r="H45" s="85">
        <f t="shared" ref="H45:P45" si="23">H43</f>
        <v>271</v>
      </c>
      <c r="I45" s="88">
        <f t="shared" ref="I45:J45" si="24">I43</f>
        <v>271</v>
      </c>
      <c r="J45" s="88">
        <f t="shared" si="24"/>
        <v>0</v>
      </c>
      <c r="K45" s="85">
        <f t="shared" si="23"/>
        <v>1141.8000000000002</v>
      </c>
      <c r="L45" s="88">
        <f t="shared" ref="L45:O45" si="25">L43</f>
        <v>1161.2</v>
      </c>
      <c r="M45" s="292">
        <f t="shared" si="25"/>
        <v>19.399999999999864</v>
      </c>
      <c r="N45" s="85">
        <f t="shared" si="25"/>
        <v>1131.3000000000002</v>
      </c>
      <c r="O45" s="88">
        <f t="shared" si="25"/>
        <v>1131.5000000000002</v>
      </c>
      <c r="P45" s="148">
        <f t="shared" si="23"/>
        <v>8.1</v>
      </c>
      <c r="Q45" s="10"/>
      <c r="R45" s="11"/>
      <c r="S45" s="11"/>
      <c r="T45" s="11"/>
      <c r="U45" s="11"/>
    </row>
    <row r="46" spans="1:26" ht="25.5" customHeight="1" x14ac:dyDescent="0.2">
      <c r="F46" s="388" t="s">
        <v>79</v>
      </c>
      <c r="G46" s="388"/>
      <c r="H46" s="388"/>
      <c r="I46" s="388"/>
      <c r="J46" s="388"/>
      <c r="K46" s="388"/>
      <c r="L46" s="388"/>
      <c r="M46" s="388"/>
      <c r="N46" s="388"/>
      <c r="O46" s="388"/>
      <c r="P46" s="388"/>
    </row>
    <row r="47" spans="1:26" ht="18.75" customHeight="1" x14ac:dyDescent="0.2"/>
  </sheetData>
  <mergeCells count="92">
    <mergeCell ref="U17:U18"/>
    <mergeCell ref="U19:U24"/>
    <mergeCell ref="Q7:Q8"/>
    <mergeCell ref="I6:I8"/>
    <mergeCell ref="J6:J8"/>
    <mergeCell ref="M6:M8"/>
    <mergeCell ref="L6:L8"/>
    <mergeCell ref="N6:N8"/>
    <mergeCell ref="A9:U9"/>
    <mergeCell ref="A10:U10"/>
    <mergeCell ref="B11:U11"/>
    <mergeCell ref="C12:U12"/>
    <mergeCell ref="C15:C16"/>
    <mergeCell ref="D15:D16"/>
    <mergeCell ref="Q15:Q16"/>
    <mergeCell ref="R15:R16"/>
    <mergeCell ref="P1:U1"/>
    <mergeCell ref="A2:U2"/>
    <mergeCell ref="A3:U3"/>
    <mergeCell ref="A4:U4"/>
    <mergeCell ref="R5:U5"/>
    <mergeCell ref="A6:A8"/>
    <mergeCell ref="B6:B8"/>
    <mergeCell ref="C6:C8"/>
    <mergeCell ref="D6:D8"/>
    <mergeCell ref="E6:E8"/>
    <mergeCell ref="F6:F8"/>
    <mergeCell ref="G6:G8"/>
    <mergeCell ref="H6:H8"/>
    <mergeCell ref="K6:K8"/>
    <mergeCell ref="P6:P8"/>
    <mergeCell ref="O6:O8"/>
    <mergeCell ref="P21:P22"/>
    <mergeCell ref="S15:S16"/>
    <mergeCell ref="E16:G16"/>
    <mergeCell ref="C17:C18"/>
    <mergeCell ref="D17:D18"/>
    <mergeCell ref="E17:E18"/>
    <mergeCell ref="Q17:Q18"/>
    <mergeCell ref="R21:R22"/>
    <mergeCell ref="S21:S22"/>
    <mergeCell ref="Q21:Q23"/>
    <mergeCell ref="M21:M22"/>
    <mergeCell ref="L21:L22"/>
    <mergeCell ref="N21:N22"/>
    <mergeCell ref="O21:O22"/>
    <mergeCell ref="K21:K22"/>
    <mergeCell ref="E24:G24"/>
    <mergeCell ref="D26:D27"/>
    <mergeCell ref="D28:D29"/>
    <mergeCell ref="E29:G29"/>
    <mergeCell ref="I21:I22"/>
    <mergeCell ref="D21:D22"/>
    <mergeCell ref="G21:G22"/>
    <mergeCell ref="H21:H22"/>
    <mergeCell ref="A43:G43"/>
    <mergeCell ref="A44:G44"/>
    <mergeCell ref="A45:G45"/>
    <mergeCell ref="F46:P46"/>
    <mergeCell ref="C38:G38"/>
    <mergeCell ref="B39:G39"/>
    <mergeCell ref="B40:G40"/>
    <mergeCell ref="Q6:T6"/>
    <mergeCell ref="R7:T7"/>
    <mergeCell ref="U6:U8"/>
    <mergeCell ref="A41:P41"/>
    <mergeCell ref="A42:G42"/>
    <mergeCell ref="Q38:U38"/>
    <mergeCell ref="Q39:U39"/>
    <mergeCell ref="Q40:U40"/>
    <mergeCell ref="R32:R33"/>
    <mergeCell ref="S32:S33"/>
    <mergeCell ref="C34:C35"/>
    <mergeCell ref="D34:D35"/>
    <mergeCell ref="E34:E35"/>
    <mergeCell ref="F34:F35"/>
    <mergeCell ref="D30:D31"/>
    <mergeCell ref="E30:E31"/>
    <mergeCell ref="U25:U29"/>
    <mergeCell ref="C36:C37"/>
    <mergeCell ref="D36:D37"/>
    <mergeCell ref="E36:E37"/>
    <mergeCell ref="F36:F37"/>
    <mergeCell ref="Q36:Q37"/>
    <mergeCell ref="U36:U37"/>
    <mergeCell ref="F30:F31"/>
    <mergeCell ref="Q30:Q31"/>
    <mergeCell ref="C32:C33"/>
    <mergeCell ref="D32:D33"/>
    <mergeCell ref="E32:E33"/>
    <mergeCell ref="F32:F33"/>
    <mergeCell ref="Q32:Q33"/>
  </mergeCells>
  <printOptions horizontalCentered="1"/>
  <pageMargins left="0.31496062992125984" right="0.51181102362204722" top="0.74803149606299213" bottom="0.74803149606299213" header="0.31496062992125984" footer="0.31496062992125984"/>
  <pageSetup paperSize="9" scale="74" orientation="landscape" r:id="rId1"/>
  <rowBreaks count="1" manualBreakCount="1">
    <brk id="18" max="20" man="1"/>
  </rowBreaks>
  <colBreaks count="1" manualBreakCount="1">
    <brk id="2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
  <sheetViews>
    <sheetView zoomScaleNormal="100" zoomScaleSheetLayoutView="70" workbookViewId="0"/>
  </sheetViews>
  <sheetFormatPr defaultRowHeight="12.75" x14ac:dyDescent="0.2"/>
  <cols>
    <col min="1" max="1" width="3.140625" style="17" customWidth="1"/>
    <col min="2" max="2" width="3.5703125" style="66" customWidth="1"/>
    <col min="3" max="3" width="3.140625" style="19" customWidth="1"/>
    <col min="4" max="4" width="32.28515625" style="6" customWidth="1"/>
    <col min="5" max="5" width="3.7109375" style="184" customWidth="1"/>
    <col min="6" max="6" width="15.42578125" style="184" customWidth="1"/>
    <col min="7" max="7" width="3.7109375" style="184" customWidth="1"/>
    <col min="8" max="8" width="7.7109375" style="6" customWidth="1"/>
    <col min="9" max="12" width="7.7109375" style="23" customWidth="1"/>
    <col min="13" max="13" width="23.28515625" style="6" customWidth="1"/>
    <col min="14" max="14" width="6" style="184" customWidth="1"/>
    <col min="15" max="17" width="4.42578125" style="184" customWidth="1"/>
    <col min="18" max="18" width="9.28515625" style="6" customWidth="1"/>
    <col min="19" max="16384" width="9.140625" style="6"/>
  </cols>
  <sheetData>
    <row r="1" spans="1:22" ht="36" customHeight="1" x14ac:dyDescent="0.2">
      <c r="A1" s="17" t="s">
        <v>86</v>
      </c>
      <c r="L1" s="552" t="s">
        <v>98</v>
      </c>
      <c r="M1" s="552"/>
      <c r="N1" s="552"/>
      <c r="O1" s="552"/>
      <c r="P1" s="552"/>
      <c r="Q1" s="552"/>
    </row>
    <row r="2" spans="1:22" s="24" customFormat="1" ht="15.75" x14ac:dyDescent="0.2">
      <c r="A2" s="392" t="s">
        <v>89</v>
      </c>
      <c r="B2" s="392"/>
      <c r="C2" s="392"/>
      <c r="D2" s="392"/>
      <c r="E2" s="392"/>
      <c r="F2" s="392"/>
      <c r="G2" s="392"/>
      <c r="H2" s="392"/>
      <c r="I2" s="392"/>
      <c r="J2" s="392"/>
      <c r="K2" s="392"/>
      <c r="L2" s="392"/>
      <c r="M2" s="392"/>
      <c r="N2" s="392"/>
      <c r="O2" s="392"/>
      <c r="P2" s="392"/>
      <c r="Q2" s="392"/>
    </row>
    <row r="3" spans="1:22" s="24" customFormat="1" ht="15.75" x14ac:dyDescent="0.2">
      <c r="A3" s="393" t="s">
        <v>25</v>
      </c>
      <c r="B3" s="393"/>
      <c r="C3" s="393"/>
      <c r="D3" s="393"/>
      <c r="E3" s="393"/>
      <c r="F3" s="393"/>
      <c r="G3" s="393"/>
      <c r="H3" s="393"/>
      <c r="I3" s="393"/>
      <c r="J3" s="393"/>
      <c r="K3" s="393"/>
      <c r="L3" s="393"/>
      <c r="M3" s="393"/>
      <c r="N3" s="393"/>
      <c r="O3" s="393"/>
      <c r="P3" s="393"/>
      <c r="Q3" s="393"/>
    </row>
    <row r="4" spans="1:22" s="24" customFormat="1" ht="15.75" x14ac:dyDescent="0.2">
      <c r="A4" s="394" t="s">
        <v>36</v>
      </c>
      <c r="B4" s="394"/>
      <c r="C4" s="394"/>
      <c r="D4" s="394"/>
      <c r="E4" s="394"/>
      <c r="F4" s="394"/>
      <c r="G4" s="394"/>
      <c r="H4" s="394"/>
      <c r="I4" s="394"/>
      <c r="J4" s="394"/>
      <c r="K4" s="394"/>
      <c r="L4" s="394"/>
      <c r="M4" s="394"/>
      <c r="N4" s="394"/>
      <c r="O4" s="394"/>
      <c r="P4" s="394"/>
      <c r="Q4" s="394"/>
    </row>
    <row r="5" spans="1:22" ht="26.25" customHeight="1" thickBot="1" x14ac:dyDescent="0.25">
      <c r="A5" s="12"/>
      <c r="B5" s="12"/>
      <c r="C5" s="18"/>
      <c r="D5" s="20"/>
      <c r="E5" s="20"/>
      <c r="F5" s="20"/>
      <c r="G5" s="20"/>
      <c r="H5" s="20"/>
      <c r="I5" s="21"/>
      <c r="J5" s="21"/>
      <c r="K5" s="21"/>
      <c r="L5" s="21"/>
      <c r="M5" s="5"/>
      <c r="N5" s="395" t="s">
        <v>44</v>
      </c>
      <c r="O5" s="395"/>
      <c r="P5" s="395"/>
      <c r="Q5" s="395"/>
    </row>
    <row r="6" spans="1:22" ht="18" customHeight="1" x14ac:dyDescent="0.2">
      <c r="A6" s="411" t="s">
        <v>0</v>
      </c>
      <c r="B6" s="414" t="s">
        <v>1</v>
      </c>
      <c r="C6" s="417" t="s">
        <v>2</v>
      </c>
      <c r="D6" s="420" t="s">
        <v>3</v>
      </c>
      <c r="E6" s="423" t="s">
        <v>4</v>
      </c>
      <c r="F6" s="582" t="s">
        <v>87</v>
      </c>
      <c r="G6" s="399" t="s">
        <v>5</v>
      </c>
      <c r="H6" s="402" t="s">
        <v>6</v>
      </c>
      <c r="I6" s="546" t="s">
        <v>97</v>
      </c>
      <c r="J6" s="426" t="s">
        <v>85</v>
      </c>
      <c r="K6" s="426" t="s">
        <v>64</v>
      </c>
      <c r="L6" s="426" t="s">
        <v>88</v>
      </c>
      <c r="M6" s="429" t="s">
        <v>37</v>
      </c>
      <c r="N6" s="536"/>
      <c r="O6" s="536"/>
      <c r="P6" s="536"/>
      <c r="Q6" s="578"/>
    </row>
    <row r="7" spans="1:22" ht="18" customHeight="1" x14ac:dyDescent="0.2">
      <c r="A7" s="412"/>
      <c r="B7" s="415"/>
      <c r="C7" s="418"/>
      <c r="D7" s="421"/>
      <c r="E7" s="424"/>
      <c r="F7" s="583"/>
      <c r="G7" s="400"/>
      <c r="H7" s="403"/>
      <c r="I7" s="547"/>
      <c r="J7" s="427"/>
      <c r="K7" s="427"/>
      <c r="L7" s="427"/>
      <c r="M7" s="579" t="s">
        <v>20</v>
      </c>
      <c r="N7" s="581" t="s">
        <v>42</v>
      </c>
      <c r="O7" s="435"/>
      <c r="P7" s="435"/>
      <c r="Q7" s="436"/>
    </row>
    <row r="8" spans="1:22" ht="87" customHeight="1" thickBot="1" x14ac:dyDescent="0.25">
      <c r="A8" s="413"/>
      <c r="B8" s="416"/>
      <c r="C8" s="419"/>
      <c r="D8" s="422"/>
      <c r="E8" s="425"/>
      <c r="F8" s="584"/>
      <c r="G8" s="401"/>
      <c r="H8" s="404"/>
      <c r="I8" s="548"/>
      <c r="J8" s="428"/>
      <c r="K8" s="428"/>
      <c r="L8" s="428"/>
      <c r="M8" s="580"/>
      <c r="N8" s="74" t="s">
        <v>65</v>
      </c>
      <c r="O8" s="144" t="s">
        <v>66</v>
      </c>
      <c r="P8" s="74" t="s">
        <v>67</v>
      </c>
      <c r="Q8" s="75" t="s">
        <v>90</v>
      </c>
    </row>
    <row r="9" spans="1:22" ht="15" customHeight="1" thickBot="1" x14ac:dyDescent="0.25">
      <c r="A9" s="437" t="s">
        <v>21</v>
      </c>
      <c r="B9" s="438"/>
      <c r="C9" s="438"/>
      <c r="D9" s="438"/>
      <c r="E9" s="438"/>
      <c r="F9" s="438"/>
      <c r="G9" s="438"/>
      <c r="H9" s="438"/>
      <c r="I9" s="438"/>
      <c r="J9" s="438"/>
      <c r="K9" s="438"/>
      <c r="L9" s="438"/>
      <c r="M9" s="438"/>
      <c r="N9" s="438"/>
      <c r="O9" s="438"/>
      <c r="P9" s="438"/>
      <c r="Q9" s="439"/>
    </row>
    <row r="10" spans="1:22" ht="15" customHeight="1" thickBot="1" x14ac:dyDescent="0.25">
      <c r="A10" s="396" t="s">
        <v>26</v>
      </c>
      <c r="B10" s="397"/>
      <c r="C10" s="397"/>
      <c r="D10" s="397"/>
      <c r="E10" s="397"/>
      <c r="F10" s="397"/>
      <c r="G10" s="397"/>
      <c r="H10" s="397"/>
      <c r="I10" s="397"/>
      <c r="J10" s="397"/>
      <c r="K10" s="397"/>
      <c r="L10" s="397"/>
      <c r="M10" s="397"/>
      <c r="N10" s="397"/>
      <c r="O10" s="397"/>
      <c r="P10" s="397"/>
      <c r="Q10" s="398"/>
    </row>
    <row r="11" spans="1:22" ht="15" customHeight="1" thickBot="1" x14ac:dyDescent="0.25">
      <c r="A11" s="13" t="s">
        <v>7</v>
      </c>
      <c r="B11" s="448" t="s">
        <v>22</v>
      </c>
      <c r="C11" s="448"/>
      <c r="D11" s="448"/>
      <c r="E11" s="448"/>
      <c r="F11" s="448"/>
      <c r="G11" s="448"/>
      <c r="H11" s="448"/>
      <c r="I11" s="448"/>
      <c r="J11" s="448"/>
      <c r="K11" s="448"/>
      <c r="L11" s="448"/>
      <c r="M11" s="448"/>
      <c r="N11" s="448"/>
      <c r="O11" s="448"/>
      <c r="P11" s="448"/>
      <c r="Q11" s="449"/>
    </row>
    <row r="12" spans="1:22" ht="13.5" thickBot="1" x14ac:dyDescent="0.25">
      <c r="A12" s="28" t="s">
        <v>7</v>
      </c>
      <c r="B12" s="14" t="s">
        <v>7</v>
      </c>
      <c r="C12" s="450" t="s">
        <v>23</v>
      </c>
      <c r="D12" s="450"/>
      <c r="E12" s="450"/>
      <c r="F12" s="450"/>
      <c r="G12" s="450"/>
      <c r="H12" s="450"/>
      <c r="I12" s="450"/>
      <c r="J12" s="451"/>
      <c r="K12" s="451"/>
      <c r="L12" s="451"/>
      <c r="M12" s="451"/>
      <c r="N12" s="451"/>
      <c r="O12" s="451"/>
      <c r="P12" s="451"/>
      <c r="Q12" s="452"/>
      <c r="V12" s="8"/>
    </row>
    <row r="13" spans="1:22" ht="43.5" customHeight="1" x14ac:dyDescent="0.2">
      <c r="A13" s="40" t="s">
        <v>7</v>
      </c>
      <c r="B13" s="63" t="s">
        <v>7</v>
      </c>
      <c r="C13" s="41" t="s">
        <v>7</v>
      </c>
      <c r="D13" s="50" t="s">
        <v>54</v>
      </c>
      <c r="E13" s="57"/>
      <c r="F13" s="151" t="s">
        <v>91</v>
      </c>
      <c r="G13" s="207" t="s">
        <v>19</v>
      </c>
      <c r="H13" s="90"/>
      <c r="I13" s="124"/>
      <c r="J13" s="107"/>
      <c r="K13" s="95"/>
      <c r="L13" s="94"/>
      <c r="M13" s="133"/>
      <c r="N13" s="201"/>
      <c r="O13" s="206"/>
      <c r="P13" s="201"/>
      <c r="Q13" s="217"/>
    </row>
    <row r="14" spans="1:22" ht="38.25" customHeight="1" x14ac:dyDescent="0.2">
      <c r="A14" s="42"/>
      <c r="B14" s="64"/>
      <c r="C14" s="41"/>
      <c r="D14" s="185" t="s">
        <v>55</v>
      </c>
      <c r="E14" s="58" t="s">
        <v>38</v>
      </c>
      <c r="F14" s="152" t="s">
        <v>91</v>
      </c>
      <c r="G14" s="208"/>
      <c r="H14" s="150" t="s">
        <v>8</v>
      </c>
      <c r="I14" s="52">
        <v>20</v>
      </c>
      <c r="J14" s="238">
        <v>50</v>
      </c>
      <c r="K14" s="37">
        <v>40</v>
      </c>
      <c r="L14" s="60">
        <v>40</v>
      </c>
      <c r="M14" s="134" t="s">
        <v>40</v>
      </c>
      <c r="N14" s="189">
        <v>18</v>
      </c>
      <c r="O14" s="191">
        <v>16</v>
      </c>
      <c r="P14" s="189">
        <v>16</v>
      </c>
      <c r="Q14" s="211">
        <v>16</v>
      </c>
      <c r="T14" s="8"/>
      <c r="V14" s="8"/>
    </row>
    <row r="15" spans="1:22" ht="27.75" customHeight="1" x14ac:dyDescent="0.2">
      <c r="A15" s="28"/>
      <c r="B15" s="27"/>
      <c r="C15" s="453"/>
      <c r="D15" s="454" t="s">
        <v>62</v>
      </c>
      <c r="E15" s="58"/>
      <c r="F15" s="153" t="s">
        <v>91</v>
      </c>
      <c r="G15" s="208"/>
      <c r="H15" s="150" t="s">
        <v>8</v>
      </c>
      <c r="I15" s="188">
        <v>0.8</v>
      </c>
      <c r="J15" s="210"/>
      <c r="K15" s="204">
        <v>2.5</v>
      </c>
      <c r="L15" s="103"/>
      <c r="M15" s="456" t="s">
        <v>63</v>
      </c>
      <c r="N15" s="460">
        <v>0</v>
      </c>
      <c r="O15" s="458"/>
      <c r="P15" s="460">
        <v>1</v>
      </c>
      <c r="Q15" s="211"/>
    </row>
    <row r="16" spans="1:22" ht="15.75" customHeight="1" thickBot="1" x14ac:dyDescent="0.25">
      <c r="A16" s="39"/>
      <c r="B16" s="25"/>
      <c r="C16" s="441"/>
      <c r="D16" s="455"/>
      <c r="E16" s="462" t="s">
        <v>48</v>
      </c>
      <c r="F16" s="463"/>
      <c r="G16" s="463"/>
      <c r="H16" s="463"/>
      <c r="I16" s="30">
        <f t="shared" ref="I16:L16" si="0">SUM(I13:I15)</f>
        <v>20.8</v>
      </c>
      <c r="J16" s="22">
        <f t="shared" si="0"/>
        <v>50</v>
      </c>
      <c r="K16" s="32">
        <f t="shared" ref="K16" si="1">SUM(K13:K15)</f>
        <v>42.5</v>
      </c>
      <c r="L16" s="101">
        <f t="shared" si="0"/>
        <v>40</v>
      </c>
      <c r="M16" s="457"/>
      <c r="N16" s="461"/>
      <c r="O16" s="459"/>
      <c r="P16" s="461"/>
      <c r="Q16" s="212"/>
    </row>
    <row r="17" spans="1:23" ht="28.5" customHeight="1" x14ac:dyDescent="0.2">
      <c r="A17" s="38" t="s">
        <v>7</v>
      </c>
      <c r="B17" s="26" t="s">
        <v>7</v>
      </c>
      <c r="C17" s="440" t="s">
        <v>10</v>
      </c>
      <c r="D17" s="442" t="s">
        <v>53</v>
      </c>
      <c r="E17" s="444"/>
      <c r="F17" s="586" t="s">
        <v>91</v>
      </c>
      <c r="G17" s="207" t="s">
        <v>19</v>
      </c>
      <c r="H17" s="119" t="s">
        <v>8</v>
      </c>
      <c r="I17" s="124">
        <v>22.7</v>
      </c>
      <c r="J17" s="239">
        <v>24.2</v>
      </c>
      <c r="K17" s="95">
        <v>24.2</v>
      </c>
      <c r="L17" s="94">
        <v>24.2</v>
      </c>
      <c r="M17" s="136" t="s">
        <v>61</v>
      </c>
      <c r="N17" s="72">
        <v>5</v>
      </c>
      <c r="O17" s="139">
        <v>5</v>
      </c>
      <c r="P17" s="72">
        <v>5</v>
      </c>
      <c r="Q17" s="216">
        <v>5</v>
      </c>
      <c r="S17" s="180"/>
      <c r="U17" s="8"/>
    </row>
    <row r="18" spans="1:23" ht="16.5" customHeight="1" thickBot="1" x14ac:dyDescent="0.25">
      <c r="A18" s="39"/>
      <c r="B18" s="25"/>
      <c r="C18" s="441"/>
      <c r="D18" s="443"/>
      <c r="E18" s="445"/>
      <c r="F18" s="587"/>
      <c r="G18" s="209"/>
      <c r="H18" s="215" t="s">
        <v>9</v>
      </c>
      <c r="I18" s="30">
        <f>SUM(I17:I17)</f>
        <v>22.7</v>
      </c>
      <c r="J18" s="22">
        <f>SUM(J17:J17)</f>
        <v>24.2</v>
      </c>
      <c r="K18" s="32">
        <f>SUM(K17:K17)</f>
        <v>24.2</v>
      </c>
      <c r="L18" s="59">
        <f>SUM(L17:L17)</f>
        <v>24.2</v>
      </c>
      <c r="M18" s="159"/>
      <c r="N18" s="190"/>
      <c r="O18" s="192"/>
      <c r="P18" s="190"/>
      <c r="Q18" s="212"/>
      <c r="S18" s="180"/>
    </row>
    <row r="19" spans="1:23" ht="27" customHeight="1" x14ac:dyDescent="0.2">
      <c r="A19" s="44" t="s">
        <v>7</v>
      </c>
      <c r="B19" s="197" t="s">
        <v>7</v>
      </c>
      <c r="C19" s="41" t="s">
        <v>11</v>
      </c>
      <c r="D19" s="81" t="s">
        <v>99</v>
      </c>
      <c r="E19" s="78"/>
      <c r="F19" s="110"/>
      <c r="G19" s="208" t="s">
        <v>19</v>
      </c>
      <c r="H19" s="90"/>
      <c r="I19" s="124"/>
      <c r="J19" s="107"/>
      <c r="K19" s="95"/>
      <c r="L19" s="94"/>
      <c r="M19" s="133"/>
      <c r="N19" s="201"/>
      <c r="O19" s="206"/>
      <c r="P19" s="201"/>
      <c r="Q19" s="217"/>
      <c r="S19" s="180"/>
    </row>
    <row r="20" spans="1:23" ht="42" customHeight="1" x14ac:dyDescent="0.2">
      <c r="A20" s="44"/>
      <c r="B20" s="197"/>
      <c r="C20" s="41"/>
      <c r="D20" s="82" t="s">
        <v>60</v>
      </c>
      <c r="E20" s="78"/>
      <c r="F20" s="118" t="s">
        <v>91</v>
      </c>
      <c r="G20" s="79"/>
      <c r="H20" s="150" t="s">
        <v>8</v>
      </c>
      <c r="I20" s="52">
        <v>16</v>
      </c>
      <c r="J20" s="51">
        <v>40</v>
      </c>
      <c r="K20" s="37">
        <v>40</v>
      </c>
      <c r="L20" s="60">
        <v>40</v>
      </c>
      <c r="M20" s="135" t="s">
        <v>56</v>
      </c>
      <c r="N20" s="189">
        <v>40</v>
      </c>
      <c r="O20" s="191">
        <v>40</v>
      </c>
      <c r="P20" s="189">
        <v>40</v>
      </c>
      <c r="Q20" s="211">
        <v>40</v>
      </c>
      <c r="S20" s="180"/>
    </row>
    <row r="21" spans="1:23" ht="14.25" customHeight="1" x14ac:dyDescent="0.2">
      <c r="A21" s="44"/>
      <c r="B21" s="197"/>
      <c r="C21" s="45"/>
      <c r="D21" s="446" t="s">
        <v>57</v>
      </c>
      <c r="E21" s="78"/>
      <c r="F21" s="561" t="s">
        <v>91</v>
      </c>
      <c r="G21" s="79"/>
      <c r="H21" s="575" t="s">
        <v>8</v>
      </c>
      <c r="I21" s="570">
        <v>0.7</v>
      </c>
      <c r="J21" s="569">
        <v>0.7</v>
      </c>
      <c r="K21" s="577">
        <v>15</v>
      </c>
      <c r="L21" s="570">
        <v>7</v>
      </c>
      <c r="M21" s="566" t="s">
        <v>51</v>
      </c>
      <c r="N21" s="468">
        <v>14</v>
      </c>
      <c r="O21" s="466">
        <v>14</v>
      </c>
      <c r="P21" s="468">
        <v>200</v>
      </c>
      <c r="Q21" s="213">
        <v>14</v>
      </c>
      <c r="R21" s="62"/>
      <c r="S21" s="180"/>
    </row>
    <row r="22" spans="1:23" ht="14.25" customHeight="1" x14ac:dyDescent="0.2">
      <c r="A22" s="44"/>
      <c r="B22" s="197"/>
      <c r="C22" s="45"/>
      <c r="D22" s="447"/>
      <c r="E22" s="78"/>
      <c r="F22" s="561"/>
      <c r="G22" s="79"/>
      <c r="H22" s="576"/>
      <c r="I22" s="476"/>
      <c r="J22" s="474"/>
      <c r="K22" s="475"/>
      <c r="L22" s="476"/>
      <c r="M22" s="567"/>
      <c r="N22" s="469"/>
      <c r="O22" s="467"/>
      <c r="P22" s="469"/>
      <c r="Q22" s="154"/>
      <c r="R22" s="62"/>
    </row>
    <row r="23" spans="1:23" ht="15" customHeight="1" thickBot="1" x14ac:dyDescent="0.25">
      <c r="A23" s="46"/>
      <c r="B23" s="198"/>
      <c r="C23" s="47"/>
      <c r="D23" s="53"/>
      <c r="E23" s="462" t="s">
        <v>48</v>
      </c>
      <c r="F23" s="463"/>
      <c r="G23" s="463"/>
      <c r="H23" s="463"/>
      <c r="I23" s="30">
        <f>SUM(I19:I22)</f>
        <v>16.7</v>
      </c>
      <c r="J23" s="22">
        <f>SUM(J19:J22)</f>
        <v>40.700000000000003</v>
      </c>
      <c r="K23" s="32">
        <f>SUM(K19:K22)</f>
        <v>55</v>
      </c>
      <c r="L23" s="31">
        <f>SUM(L19:L22)</f>
        <v>47</v>
      </c>
      <c r="M23" s="568"/>
      <c r="N23" s="117"/>
      <c r="O23" s="140"/>
      <c r="P23" s="113"/>
      <c r="Q23" s="80"/>
    </row>
    <row r="24" spans="1:23" ht="27" customHeight="1" x14ac:dyDescent="0.2">
      <c r="A24" s="43" t="s">
        <v>7</v>
      </c>
      <c r="B24" s="196" t="s">
        <v>7</v>
      </c>
      <c r="C24" s="48" t="s">
        <v>45</v>
      </c>
      <c r="D24" s="54" t="s">
        <v>71</v>
      </c>
      <c r="E24" s="155"/>
      <c r="F24" s="111"/>
      <c r="G24" s="207" t="s">
        <v>19</v>
      </c>
      <c r="H24" s="119"/>
      <c r="I24" s="124"/>
      <c r="J24" s="107"/>
      <c r="K24" s="95"/>
      <c r="L24" s="94"/>
      <c r="M24" s="136"/>
      <c r="N24" s="72"/>
      <c r="O24" s="139"/>
      <c r="P24" s="72"/>
      <c r="Q24" s="216"/>
      <c r="S24" s="8"/>
      <c r="U24" s="8"/>
    </row>
    <row r="25" spans="1:23" ht="18" customHeight="1" x14ac:dyDescent="0.2">
      <c r="A25" s="44"/>
      <c r="B25" s="197"/>
      <c r="C25" s="45"/>
      <c r="D25" s="464" t="s">
        <v>101</v>
      </c>
      <c r="E25" s="218"/>
      <c r="F25" s="564" t="s">
        <v>91</v>
      </c>
      <c r="G25" s="208"/>
      <c r="H25" s="120" t="s">
        <v>8</v>
      </c>
      <c r="I25" s="187">
        <v>100</v>
      </c>
      <c r="J25" s="240">
        <v>141.69999999999999</v>
      </c>
      <c r="K25" s="250">
        <v>1000</v>
      </c>
      <c r="L25" s="251">
        <v>1000</v>
      </c>
      <c r="M25" s="252" t="s">
        <v>47</v>
      </c>
      <c r="N25" s="236">
        <v>1</v>
      </c>
      <c r="O25" s="237"/>
      <c r="P25" s="70"/>
      <c r="Q25" s="69"/>
    </row>
    <row r="26" spans="1:23" ht="30" customHeight="1" x14ac:dyDescent="0.2">
      <c r="A26" s="44"/>
      <c r="B26" s="197"/>
      <c r="C26" s="45"/>
      <c r="D26" s="573"/>
      <c r="E26" s="218"/>
      <c r="F26" s="561"/>
      <c r="G26" s="208"/>
      <c r="H26" s="7"/>
      <c r="I26" s="188"/>
      <c r="J26" s="241"/>
      <c r="K26" s="253"/>
      <c r="L26" s="254"/>
      <c r="M26" s="252" t="s">
        <v>100</v>
      </c>
      <c r="N26" s="236"/>
      <c r="O26" s="237">
        <v>9</v>
      </c>
      <c r="P26" s="67"/>
      <c r="Q26" s="172"/>
    </row>
    <row r="27" spans="1:23" ht="18" customHeight="1" x14ac:dyDescent="0.2">
      <c r="A27" s="44"/>
      <c r="B27" s="197"/>
      <c r="C27" s="45"/>
      <c r="D27" s="574"/>
      <c r="E27" s="218"/>
      <c r="F27" s="565"/>
      <c r="G27" s="208"/>
      <c r="H27" s="7"/>
      <c r="I27" s="188"/>
      <c r="J27" s="241"/>
      <c r="K27" s="253"/>
      <c r="L27" s="255"/>
      <c r="M27" s="252" t="s">
        <v>69</v>
      </c>
      <c r="N27" s="236">
        <v>100</v>
      </c>
      <c r="O27" s="237">
        <v>10</v>
      </c>
      <c r="P27" s="67">
        <v>0</v>
      </c>
      <c r="Q27" s="172">
        <v>0</v>
      </c>
      <c r="T27" s="8"/>
      <c r="U27" s="8"/>
    </row>
    <row r="28" spans="1:23" ht="27" customHeight="1" x14ac:dyDescent="0.2">
      <c r="A28" s="44"/>
      <c r="B28" s="197"/>
      <c r="C28" s="45"/>
      <c r="D28" s="464" t="s">
        <v>72</v>
      </c>
      <c r="E28" s="218"/>
      <c r="F28" s="564" t="s">
        <v>91</v>
      </c>
      <c r="G28" s="208"/>
      <c r="H28" s="186" t="s">
        <v>8</v>
      </c>
      <c r="I28" s="187">
        <v>2.5</v>
      </c>
      <c r="J28" s="240">
        <v>2.5</v>
      </c>
      <c r="K28" s="250">
        <v>5</v>
      </c>
      <c r="L28" s="256">
        <v>5</v>
      </c>
      <c r="M28" s="257" t="s">
        <v>77</v>
      </c>
      <c r="N28" s="236">
        <v>4</v>
      </c>
      <c r="O28" s="237">
        <v>2</v>
      </c>
      <c r="P28" s="70">
        <v>3</v>
      </c>
      <c r="Q28" s="69">
        <v>3</v>
      </c>
      <c r="R28" s="91"/>
      <c r="S28" s="91"/>
      <c r="T28" s="91"/>
      <c r="U28" s="91"/>
    </row>
    <row r="29" spans="1:23" ht="18" customHeight="1" thickBot="1" x14ac:dyDescent="0.25">
      <c r="A29" s="44"/>
      <c r="B29" s="197"/>
      <c r="C29" s="45"/>
      <c r="D29" s="573"/>
      <c r="E29" s="218"/>
      <c r="F29" s="561"/>
      <c r="G29" s="208"/>
      <c r="H29" s="7"/>
      <c r="I29" s="188"/>
      <c r="J29" s="210"/>
      <c r="K29" s="204"/>
      <c r="L29" s="103"/>
      <c r="M29" s="138" t="s">
        <v>76</v>
      </c>
      <c r="N29" s="189">
        <v>48</v>
      </c>
      <c r="O29" s="191">
        <v>6</v>
      </c>
      <c r="P29" s="189">
        <v>10</v>
      </c>
      <c r="Q29" s="211">
        <v>10</v>
      </c>
      <c r="R29" s="91"/>
      <c r="S29" s="91"/>
      <c r="T29" s="91"/>
      <c r="U29" s="91"/>
    </row>
    <row r="30" spans="1:23" ht="15" customHeight="1" x14ac:dyDescent="0.2">
      <c r="A30" s="44"/>
      <c r="B30" s="197"/>
      <c r="C30" s="45"/>
      <c r="D30" s="588" t="s">
        <v>78</v>
      </c>
      <c r="E30" s="155"/>
      <c r="F30" s="562" t="s">
        <v>91</v>
      </c>
      <c r="G30" s="207"/>
      <c r="H30" s="119" t="s">
        <v>8</v>
      </c>
      <c r="I30" s="178">
        <v>1.1000000000000001</v>
      </c>
      <c r="J30" s="179"/>
      <c r="K30" s="170"/>
      <c r="L30" s="161"/>
      <c r="M30" s="487" t="s">
        <v>43</v>
      </c>
      <c r="N30" s="72">
        <v>1</v>
      </c>
      <c r="O30" s="139"/>
      <c r="P30" s="72"/>
      <c r="Q30" s="216"/>
      <c r="S30" s="8"/>
    </row>
    <row r="31" spans="1:23" ht="15" customHeight="1" x14ac:dyDescent="0.2">
      <c r="A31" s="44"/>
      <c r="B31" s="197"/>
      <c r="C31" s="45"/>
      <c r="D31" s="589"/>
      <c r="E31" s="78"/>
      <c r="F31" s="561"/>
      <c r="G31" s="208"/>
      <c r="H31" s="120" t="s">
        <v>81</v>
      </c>
      <c r="I31" s="125">
        <v>4.2</v>
      </c>
      <c r="J31" s="51"/>
      <c r="K31" s="37"/>
      <c r="L31" s="60"/>
      <c r="M31" s="488"/>
      <c r="N31" s="71"/>
      <c r="O31" s="141"/>
      <c r="P31" s="71"/>
      <c r="Q31" s="56"/>
      <c r="S31" s="8"/>
    </row>
    <row r="32" spans="1:23" ht="15" customHeight="1" x14ac:dyDescent="0.2">
      <c r="A32" s="44"/>
      <c r="B32" s="197"/>
      <c r="C32" s="45"/>
      <c r="D32" s="589"/>
      <c r="E32" s="78"/>
      <c r="F32" s="112"/>
      <c r="G32" s="208"/>
      <c r="H32" s="121" t="s">
        <v>74</v>
      </c>
      <c r="I32" s="125">
        <v>6.5</v>
      </c>
      <c r="J32" s="51"/>
      <c r="K32" s="37"/>
      <c r="L32" s="60"/>
      <c r="M32" s="488"/>
      <c r="N32" s="71"/>
      <c r="O32" s="141"/>
      <c r="P32" s="71"/>
      <c r="Q32" s="56"/>
      <c r="S32" s="8"/>
      <c r="W32" s="8"/>
    </row>
    <row r="33" spans="1:23" ht="15" customHeight="1" x14ac:dyDescent="0.2">
      <c r="A33" s="44"/>
      <c r="B33" s="197"/>
      <c r="C33" s="45"/>
      <c r="D33" s="157"/>
      <c r="E33" s="78"/>
      <c r="F33" s="112"/>
      <c r="G33" s="208"/>
      <c r="H33" s="168" t="s">
        <v>9</v>
      </c>
      <c r="I33" s="126">
        <f>SUM(I30:I32)</f>
        <v>11.8</v>
      </c>
      <c r="J33" s="61"/>
      <c r="K33" s="36"/>
      <c r="L33" s="68"/>
      <c r="M33" s="158"/>
      <c r="N33" s="71"/>
      <c r="O33" s="141"/>
      <c r="P33" s="71"/>
      <c r="Q33" s="56"/>
      <c r="R33" s="8"/>
    </row>
    <row r="34" spans="1:23" ht="16.5" customHeight="1" thickBot="1" x14ac:dyDescent="0.25">
      <c r="A34" s="46"/>
      <c r="B34" s="198"/>
      <c r="C34" s="47"/>
      <c r="D34" s="156"/>
      <c r="E34" s="462" t="s">
        <v>48</v>
      </c>
      <c r="F34" s="463"/>
      <c r="G34" s="463"/>
      <c r="H34" s="463"/>
      <c r="I34" s="30">
        <f>I28+I25+I33</f>
        <v>114.3</v>
      </c>
      <c r="J34" s="22">
        <f>J28+J25+J33</f>
        <v>144.19999999999999</v>
      </c>
      <c r="K34" s="32">
        <f>K28+K25+K33</f>
        <v>1005</v>
      </c>
      <c r="L34" s="59">
        <f>L28+L25+L33</f>
        <v>1005</v>
      </c>
      <c r="M34" s="159"/>
      <c r="N34" s="190"/>
      <c r="O34" s="192"/>
      <c r="P34" s="190"/>
      <c r="Q34" s="212"/>
      <c r="R34" s="91"/>
      <c r="S34" s="91"/>
      <c r="T34" s="91"/>
      <c r="U34" s="91"/>
    </row>
    <row r="35" spans="1:23" ht="43.5" customHeight="1" x14ac:dyDescent="0.2">
      <c r="A35" s="44" t="s">
        <v>7</v>
      </c>
      <c r="B35" s="197" t="s">
        <v>7</v>
      </c>
      <c r="C35" s="45" t="s">
        <v>46</v>
      </c>
      <c r="D35" s="447" t="s">
        <v>73</v>
      </c>
      <c r="E35" s="444"/>
      <c r="F35" s="202" t="s">
        <v>91</v>
      </c>
      <c r="G35" s="485" t="s">
        <v>19</v>
      </c>
      <c r="H35" s="119" t="s">
        <v>8</v>
      </c>
      <c r="I35" s="124">
        <v>7.9</v>
      </c>
      <c r="J35" s="107">
        <v>7.9</v>
      </c>
      <c r="K35" s="95">
        <v>7.9</v>
      </c>
      <c r="L35" s="96">
        <v>7.9</v>
      </c>
      <c r="M35" s="487" t="s">
        <v>41</v>
      </c>
      <c r="N35" s="72">
        <v>15</v>
      </c>
      <c r="O35" s="139">
        <v>15</v>
      </c>
      <c r="P35" s="72">
        <v>15</v>
      </c>
      <c r="Q35" s="216">
        <v>15</v>
      </c>
      <c r="R35" s="92"/>
      <c r="S35" s="91"/>
      <c r="T35" s="91"/>
      <c r="U35" s="93"/>
    </row>
    <row r="36" spans="1:23" ht="13.5" thickBot="1" x14ac:dyDescent="0.25">
      <c r="A36" s="44"/>
      <c r="B36" s="197"/>
      <c r="C36" s="45"/>
      <c r="D36" s="484"/>
      <c r="E36" s="445"/>
      <c r="F36" s="109"/>
      <c r="G36" s="486"/>
      <c r="H36" s="167" t="s">
        <v>9</v>
      </c>
      <c r="I36" s="163">
        <f t="shared" ref="I36:L36" si="2">I35</f>
        <v>7.9</v>
      </c>
      <c r="J36" s="22">
        <f t="shared" si="2"/>
        <v>7.9</v>
      </c>
      <c r="K36" s="32">
        <f t="shared" ref="K36" si="3">K35</f>
        <v>7.9</v>
      </c>
      <c r="L36" s="59">
        <f t="shared" si="2"/>
        <v>7.9</v>
      </c>
      <c r="M36" s="488"/>
      <c r="N36" s="71"/>
      <c r="O36" s="141"/>
      <c r="P36" s="71"/>
      <c r="Q36" s="56"/>
      <c r="R36" s="91"/>
      <c r="S36" s="91"/>
      <c r="T36" s="91"/>
      <c r="U36" s="91"/>
    </row>
    <row r="37" spans="1:23" ht="19.5" customHeight="1" x14ac:dyDescent="0.2">
      <c r="A37" s="193" t="s">
        <v>7</v>
      </c>
      <c r="B37" s="196" t="s">
        <v>7</v>
      </c>
      <c r="C37" s="440" t="s">
        <v>49</v>
      </c>
      <c r="D37" s="489" t="s">
        <v>59</v>
      </c>
      <c r="E37" s="491"/>
      <c r="F37" s="562" t="s">
        <v>91</v>
      </c>
      <c r="G37" s="493" t="s">
        <v>19</v>
      </c>
      <c r="H37" s="119" t="s">
        <v>8</v>
      </c>
      <c r="I37" s="124"/>
      <c r="J37" s="107">
        <v>4</v>
      </c>
      <c r="K37" s="95"/>
      <c r="L37" s="94"/>
      <c r="M37" s="495" t="s">
        <v>58</v>
      </c>
      <c r="N37" s="482"/>
      <c r="O37" s="480">
        <v>1</v>
      </c>
      <c r="P37" s="482"/>
      <c r="Q37" s="216"/>
      <c r="W37" s="8"/>
    </row>
    <row r="38" spans="1:23" ht="15.75" customHeight="1" thickBot="1" x14ac:dyDescent="0.25">
      <c r="A38" s="195"/>
      <c r="B38" s="198"/>
      <c r="C38" s="441"/>
      <c r="D38" s="490"/>
      <c r="E38" s="492"/>
      <c r="F38" s="563"/>
      <c r="G38" s="494"/>
      <c r="H38" s="122" t="s">
        <v>9</v>
      </c>
      <c r="I38" s="30"/>
      <c r="J38" s="22">
        <f>J37</f>
        <v>4</v>
      </c>
      <c r="K38" s="32"/>
      <c r="L38" s="59"/>
      <c r="M38" s="496"/>
      <c r="N38" s="483"/>
      <c r="O38" s="481"/>
      <c r="P38" s="483"/>
      <c r="Q38" s="212"/>
      <c r="V38" s="8"/>
    </row>
    <row r="39" spans="1:23" ht="28.5" customHeight="1" x14ac:dyDescent="0.2">
      <c r="A39" s="193" t="s">
        <v>7</v>
      </c>
      <c r="B39" s="196" t="s">
        <v>7</v>
      </c>
      <c r="C39" s="440" t="s">
        <v>50</v>
      </c>
      <c r="D39" s="489" t="s">
        <v>94</v>
      </c>
      <c r="E39" s="491"/>
      <c r="F39" s="202" t="s">
        <v>91</v>
      </c>
      <c r="G39" s="493" t="s">
        <v>19</v>
      </c>
      <c r="H39" s="119" t="s">
        <v>8</v>
      </c>
      <c r="I39" s="131"/>
      <c r="J39" s="171"/>
      <c r="K39" s="95">
        <v>7.2</v>
      </c>
      <c r="L39" s="96">
        <v>7.2</v>
      </c>
      <c r="M39" s="205" t="s">
        <v>95</v>
      </c>
      <c r="N39" s="217"/>
      <c r="O39" s="106"/>
      <c r="P39" s="222">
        <v>1</v>
      </c>
      <c r="Q39" s="99">
        <v>1</v>
      </c>
    </row>
    <row r="40" spans="1:23" ht="15.75" customHeight="1" thickBot="1" x14ac:dyDescent="0.25">
      <c r="A40" s="195"/>
      <c r="B40" s="198"/>
      <c r="C40" s="441"/>
      <c r="D40" s="490"/>
      <c r="E40" s="492"/>
      <c r="F40" s="214"/>
      <c r="G40" s="494"/>
      <c r="H40" s="122" t="s">
        <v>9</v>
      </c>
      <c r="I40" s="30">
        <f>SUM(I39:I39)</f>
        <v>0</v>
      </c>
      <c r="J40" s="49">
        <f>SUM(J39:J39)</f>
        <v>0</v>
      </c>
      <c r="K40" s="32">
        <f>SUM(K39:K39)</f>
        <v>7.2</v>
      </c>
      <c r="L40" s="59">
        <f>SUM(L39:L39)</f>
        <v>7.2</v>
      </c>
      <c r="M40" s="183" t="s">
        <v>96</v>
      </c>
      <c r="N40" s="177"/>
      <c r="O40" s="224"/>
      <c r="P40" s="223">
        <v>1</v>
      </c>
      <c r="Q40" s="175"/>
    </row>
    <row r="41" spans="1:23" ht="42.75" customHeight="1" x14ac:dyDescent="0.2">
      <c r="A41" s="594"/>
      <c r="B41" s="596"/>
      <c r="C41" s="440"/>
      <c r="D41" s="489" t="s">
        <v>52</v>
      </c>
      <c r="E41" s="491" t="s">
        <v>39</v>
      </c>
      <c r="F41" s="203" t="s">
        <v>91</v>
      </c>
      <c r="G41" s="160">
        <v>1</v>
      </c>
      <c r="H41" s="164" t="s">
        <v>8</v>
      </c>
      <c r="I41" s="161">
        <v>1.3</v>
      </c>
      <c r="J41" s="169"/>
      <c r="K41" s="170"/>
      <c r="L41" s="161"/>
      <c r="M41" s="166" t="s">
        <v>93</v>
      </c>
      <c r="N41" s="211">
        <v>9</v>
      </c>
      <c r="O41" s="173"/>
      <c r="P41" s="73"/>
      <c r="Q41" s="56"/>
      <c r="R41" s="91"/>
      <c r="S41" s="91"/>
      <c r="T41" s="91"/>
      <c r="U41" s="91"/>
    </row>
    <row r="42" spans="1:23" ht="14.25" customHeight="1" thickBot="1" x14ac:dyDescent="0.25">
      <c r="A42" s="595"/>
      <c r="B42" s="597"/>
      <c r="C42" s="453"/>
      <c r="D42" s="490"/>
      <c r="E42" s="492"/>
      <c r="F42" s="214"/>
      <c r="G42" s="162"/>
      <c r="H42" s="165" t="s">
        <v>9</v>
      </c>
      <c r="I42" s="30">
        <f>I41</f>
        <v>1.3</v>
      </c>
      <c r="J42" s="22">
        <f>SUM(J41:J41)</f>
        <v>0</v>
      </c>
      <c r="K42" s="32">
        <f>SUM(K41:K41)</f>
        <v>0</v>
      </c>
      <c r="L42" s="31">
        <f>SUM(L41:L41)</f>
        <v>0</v>
      </c>
      <c r="M42" s="219"/>
      <c r="N42" s="190"/>
      <c r="O42" s="192"/>
      <c r="P42" s="190"/>
      <c r="Q42" s="212"/>
    </row>
    <row r="43" spans="1:23" ht="31.5" customHeight="1" x14ac:dyDescent="0.2">
      <c r="A43" s="220"/>
      <c r="B43" s="221"/>
      <c r="C43" s="453"/>
      <c r="D43" s="489" t="s">
        <v>70</v>
      </c>
      <c r="E43" s="491"/>
      <c r="F43" s="202" t="s">
        <v>91</v>
      </c>
      <c r="G43" s="493" t="s">
        <v>19</v>
      </c>
      <c r="H43" s="90" t="s">
        <v>8</v>
      </c>
      <c r="I43" s="124">
        <v>11.1</v>
      </c>
      <c r="J43" s="107"/>
      <c r="K43" s="95"/>
      <c r="L43" s="94"/>
      <c r="M43" s="181" t="s">
        <v>83</v>
      </c>
      <c r="N43" s="182">
        <v>1</v>
      </c>
      <c r="O43" s="143"/>
      <c r="P43" s="115"/>
      <c r="Q43" s="114"/>
    </row>
    <row r="44" spans="1:23" ht="15" customHeight="1" x14ac:dyDescent="0.2">
      <c r="A44" s="194"/>
      <c r="B44" s="197"/>
      <c r="C44" s="453"/>
      <c r="D44" s="558"/>
      <c r="E44" s="559"/>
      <c r="F44" s="108"/>
      <c r="G44" s="560"/>
      <c r="H44" s="123"/>
      <c r="I44" s="127"/>
      <c r="J44" s="77"/>
      <c r="K44" s="98"/>
      <c r="L44" s="97"/>
      <c r="M44" s="456" t="s">
        <v>84</v>
      </c>
      <c r="N44" s="100">
        <v>1500</v>
      </c>
      <c r="O44" s="199"/>
      <c r="P44" s="116"/>
      <c r="Q44" s="213"/>
    </row>
    <row r="45" spans="1:23" ht="15" customHeight="1" thickBot="1" x14ac:dyDescent="0.25">
      <c r="A45" s="195"/>
      <c r="B45" s="198"/>
      <c r="C45" s="441"/>
      <c r="D45" s="490"/>
      <c r="E45" s="492"/>
      <c r="F45" s="214"/>
      <c r="G45" s="494"/>
      <c r="H45" s="122" t="s">
        <v>9</v>
      </c>
      <c r="I45" s="30">
        <f>SUM(I43:I44)</f>
        <v>11.1</v>
      </c>
      <c r="J45" s="22"/>
      <c r="K45" s="32"/>
      <c r="L45" s="59"/>
      <c r="M45" s="457"/>
      <c r="N45" s="174"/>
      <c r="O45" s="176"/>
      <c r="P45" s="117"/>
      <c r="Q45" s="177"/>
    </row>
    <row r="46" spans="1:23" ht="13.5" customHeight="1" thickBot="1" x14ac:dyDescent="0.25">
      <c r="A46" s="28" t="s">
        <v>7</v>
      </c>
      <c r="B46" s="27" t="s">
        <v>7</v>
      </c>
      <c r="C46" s="553" t="s">
        <v>12</v>
      </c>
      <c r="D46" s="554"/>
      <c r="E46" s="554"/>
      <c r="F46" s="554"/>
      <c r="G46" s="554"/>
      <c r="H46" s="554"/>
      <c r="I46" s="128">
        <f>I38+I42+I36+I34+I23+I18+I16+I45+I40</f>
        <v>194.79999999999998</v>
      </c>
      <c r="J46" s="247">
        <f t="shared" ref="J46:L46" si="4">J38+J42+J36+J34+J23+J18+J16+J45+J40</f>
        <v>271</v>
      </c>
      <c r="K46" s="89">
        <f t="shared" si="4"/>
        <v>1141.8000000000002</v>
      </c>
      <c r="L46" s="242">
        <f t="shared" si="4"/>
        <v>1131.3000000000002</v>
      </c>
      <c r="M46" s="555"/>
      <c r="N46" s="556"/>
      <c r="O46" s="556"/>
      <c r="P46" s="556"/>
      <c r="Q46" s="557"/>
    </row>
    <row r="47" spans="1:23" ht="13.5" customHeight="1" thickBot="1" x14ac:dyDescent="0.25">
      <c r="A47" s="28" t="s">
        <v>7</v>
      </c>
      <c r="B47" s="508" t="s">
        <v>13</v>
      </c>
      <c r="C47" s="509"/>
      <c r="D47" s="509"/>
      <c r="E47" s="509"/>
      <c r="F47" s="509"/>
      <c r="G47" s="509"/>
      <c r="H47" s="509"/>
      <c r="I47" s="129">
        <f>I46</f>
        <v>194.79999999999998</v>
      </c>
      <c r="J47" s="35">
        <f t="shared" ref="J47:L47" si="5">J46</f>
        <v>271</v>
      </c>
      <c r="K47" s="55">
        <f t="shared" ref="K47" si="6">K46</f>
        <v>1141.8000000000002</v>
      </c>
      <c r="L47" s="132">
        <f t="shared" si="5"/>
        <v>1131.3000000000002</v>
      </c>
      <c r="M47" s="511"/>
      <c r="N47" s="512"/>
      <c r="O47" s="512"/>
      <c r="P47" s="512"/>
      <c r="Q47" s="513"/>
    </row>
    <row r="48" spans="1:23" ht="13.5" thickBot="1" x14ac:dyDescent="0.25">
      <c r="A48" s="15" t="s">
        <v>16</v>
      </c>
      <c r="B48" s="514" t="s">
        <v>14</v>
      </c>
      <c r="C48" s="515"/>
      <c r="D48" s="515"/>
      <c r="E48" s="515"/>
      <c r="F48" s="515"/>
      <c r="G48" s="515"/>
      <c r="H48" s="515"/>
      <c r="I48" s="130">
        <f t="shared" ref="I48:L48" si="7">I47</f>
        <v>194.79999999999998</v>
      </c>
      <c r="J48" s="33">
        <f t="shared" si="7"/>
        <v>271</v>
      </c>
      <c r="K48" s="34">
        <f t="shared" ref="K48" si="8">K47</f>
        <v>1141.8000000000002</v>
      </c>
      <c r="L48" s="29">
        <f t="shared" si="7"/>
        <v>1131.3000000000002</v>
      </c>
      <c r="M48" s="516"/>
      <c r="N48" s="517"/>
      <c r="O48" s="517"/>
      <c r="P48" s="517"/>
      <c r="Q48" s="518"/>
    </row>
    <row r="49" spans="1:17" ht="25.5" customHeight="1" thickBot="1" x14ac:dyDescent="0.25">
      <c r="A49" s="16"/>
      <c r="B49" s="65"/>
      <c r="C49" s="1"/>
      <c r="D49" s="571" t="s">
        <v>18</v>
      </c>
      <c r="E49" s="571"/>
      <c r="F49" s="571"/>
      <c r="G49" s="571"/>
      <c r="H49" s="571"/>
      <c r="I49" s="572"/>
      <c r="J49" s="572"/>
      <c r="K49" s="200"/>
      <c r="L49" s="200"/>
      <c r="M49" s="8"/>
      <c r="N49" s="9"/>
      <c r="O49" s="9"/>
      <c r="P49" s="9"/>
      <c r="Q49" s="9"/>
    </row>
    <row r="50" spans="1:17" ht="66.75" customHeight="1" thickBot="1" x14ac:dyDescent="0.25">
      <c r="A50" s="519" t="s">
        <v>15</v>
      </c>
      <c r="B50" s="520"/>
      <c r="C50" s="520"/>
      <c r="D50" s="520"/>
      <c r="E50" s="520"/>
      <c r="F50" s="520"/>
      <c r="G50" s="520"/>
      <c r="H50" s="521"/>
      <c r="I50" s="145" t="s">
        <v>80</v>
      </c>
      <c r="J50" s="76" t="s">
        <v>85</v>
      </c>
      <c r="K50" s="149" t="s">
        <v>68</v>
      </c>
      <c r="L50" s="146" t="s">
        <v>92</v>
      </c>
      <c r="M50" s="10"/>
      <c r="N50" s="11"/>
      <c r="O50" s="11"/>
      <c r="P50" s="11"/>
      <c r="Q50" s="11"/>
    </row>
    <row r="51" spans="1:17" ht="15.75" customHeight="1" thickBot="1" x14ac:dyDescent="0.25">
      <c r="A51" s="522" t="s">
        <v>17</v>
      </c>
      <c r="B51" s="523"/>
      <c r="C51" s="523"/>
      <c r="D51" s="523"/>
      <c r="E51" s="523"/>
      <c r="F51" s="523"/>
      <c r="G51" s="523"/>
      <c r="H51" s="524"/>
      <c r="I51" s="105">
        <f>SUM(I52:I54)</f>
        <v>194.79999999999998</v>
      </c>
      <c r="J51" s="83">
        <f>SUM(J52:J54)</f>
        <v>271</v>
      </c>
      <c r="K51" s="87">
        <f>SUM(K52:K54)</f>
        <v>1141.8000000000002</v>
      </c>
      <c r="L51" s="147">
        <f>SUM(L52:L54)</f>
        <v>1131.3000000000002</v>
      </c>
      <c r="M51" s="10"/>
      <c r="N51" s="11"/>
      <c r="O51" s="11"/>
      <c r="P51" s="11"/>
      <c r="Q51" s="11"/>
    </row>
    <row r="52" spans="1:17" x14ac:dyDescent="0.2">
      <c r="A52" s="502" t="s">
        <v>24</v>
      </c>
      <c r="B52" s="503"/>
      <c r="C52" s="503"/>
      <c r="D52" s="503"/>
      <c r="E52" s="503"/>
      <c r="F52" s="503"/>
      <c r="G52" s="503"/>
      <c r="H52" s="504"/>
      <c r="I52" s="188">
        <f>SUMIF(H13:H46,"sb",I13:I46)</f>
        <v>184.1</v>
      </c>
      <c r="J52" s="210">
        <f>SUMIF(H13:H46,"sb",J13:J46)</f>
        <v>271</v>
      </c>
      <c r="K52" s="204">
        <f>SUMIF(H13:H46,"sb",K13:K46)</f>
        <v>1141.8000000000002</v>
      </c>
      <c r="L52" s="103">
        <f>SUMIF(H13:H46,"sb",L13:L46)</f>
        <v>1131.3000000000002</v>
      </c>
      <c r="M52" s="10"/>
      <c r="N52" s="11"/>
      <c r="O52" s="11"/>
      <c r="P52" s="11"/>
      <c r="Q52" s="11"/>
    </row>
    <row r="53" spans="1:17" x14ac:dyDescent="0.2">
      <c r="A53" s="592" t="s">
        <v>82</v>
      </c>
      <c r="B53" s="593"/>
      <c r="C53" s="593"/>
      <c r="D53" s="593"/>
      <c r="E53" s="593"/>
      <c r="F53" s="593"/>
      <c r="G53" s="593"/>
      <c r="H53" s="593"/>
      <c r="I53" s="52">
        <f>SUMIF(H14:H47,"sb(l)",I14:I47)</f>
        <v>4.2</v>
      </c>
      <c r="J53" s="51"/>
      <c r="K53" s="37"/>
      <c r="L53" s="60"/>
      <c r="M53" s="10"/>
      <c r="N53" s="11"/>
      <c r="O53" s="11"/>
      <c r="P53" s="11"/>
      <c r="Q53" s="11"/>
    </row>
    <row r="54" spans="1:17" ht="27.75" customHeight="1" thickBot="1" x14ac:dyDescent="0.25">
      <c r="A54" s="590" t="s">
        <v>75</v>
      </c>
      <c r="B54" s="591"/>
      <c r="C54" s="591"/>
      <c r="D54" s="591"/>
      <c r="E54" s="591"/>
      <c r="F54" s="591"/>
      <c r="G54" s="591"/>
      <c r="H54" s="591"/>
      <c r="I54" s="187">
        <f>SUMIF(H15:H47,"sb(esa)",I15:I47)</f>
        <v>6.5</v>
      </c>
      <c r="J54" s="84"/>
      <c r="K54" s="86"/>
      <c r="L54" s="102"/>
      <c r="M54" s="10"/>
      <c r="N54" s="11"/>
      <c r="O54" s="11"/>
      <c r="P54" s="11"/>
      <c r="Q54" s="11"/>
    </row>
    <row r="55" spans="1:17" ht="13.5" thickBot="1" x14ac:dyDescent="0.25">
      <c r="A55" s="505" t="s">
        <v>9</v>
      </c>
      <c r="B55" s="506"/>
      <c r="C55" s="506"/>
      <c r="D55" s="506"/>
      <c r="E55" s="506"/>
      <c r="F55" s="506"/>
      <c r="G55" s="506"/>
      <c r="H55" s="507"/>
      <c r="I55" s="104">
        <f>I51</f>
        <v>194.79999999999998</v>
      </c>
      <c r="J55" s="85">
        <f t="shared" ref="J55:L55" si="9">J51</f>
        <v>271</v>
      </c>
      <c r="K55" s="88">
        <f t="shared" ref="K55" si="10">K51</f>
        <v>1141.8000000000002</v>
      </c>
      <c r="L55" s="148">
        <f t="shared" si="9"/>
        <v>1131.3000000000002</v>
      </c>
      <c r="M55" s="10"/>
      <c r="N55" s="11"/>
      <c r="O55" s="11"/>
      <c r="P55" s="11"/>
      <c r="Q55" s="11"/>
    </row>
    <row r="57" spans="1:17" x14ac:dyDescent="0.2">
      <c r="G57" s="585" t="s">
        <v>79</v>
      </c>
      <c r="H57" s="585"/>
      <c r="I57" s="585"/>
      <c r="J57" s="585"/>
      <c r="K57" s="585"/>
      <c r="L57" s="585"/>
    </row>
  </sheetData>
  <mergeCells count="96">
    <mergeCell ref="G57:L57"/>
    <mergeCell ref="D17:D18"/>
    <mergeCell ref="E17:E18"/>
    <mergeCell ref="F17:F18"/>
    <mergeCell ref="D30:D32"/>
    <mergeCell ref="A55:H55"/>
    <mergeCell ref="A54:H54"/>
    <mergeCell ref="B48:H48"/>
    <mergeCell ref="A53:H53"/>
    <mergeCell ref="A41:A42"/>
    <mergeCell ref="B41:B42"/>
    <mergeCell ref="C41:C42"/>
    <mergeCell ref="D41:D42"/>
    <mergeCell ref="A2:Q2"/>
    <mergeCell ref="A3:Q3"/>
    <mergeCell ref="A4:Q4"/>
    <mergeCell ref="N5:Q5"/>
    <mergeCell ref="A6:A8"/>
    <mergeCell ref="B6:B8"/>
    <mergeCell ref="C6:C8"/>
    <mergeCell ref="D6:D8"/>
    <mergeCell ref="E6:E8"/>
    <mergeCell ref="G6:G8"/>
    <mergeCell ref="M6:Q6"/>
    <mergeCell ref="M7:M8"/>
    <mergeCell ref="N7:Q7"/>
    <mergeCell ref="F6:F8"/>
    <mergeCell ref="K6:K8"/>
    <mergeCell ref="I6:I8"/>
    <mergeCell ref="M30:M32"/>
    <mergeCell ref="D25:D27"/>
    <mergeCell ref="D28:D29"/>
    <mergeCell ref="D21:D22"/>
    <mergeCell ref="H21:H22"/>
    <mergeCell ref="I21:I22"/>
    <mergeCell ref="K21:K22"/>
    <mergeCell ref="M35:M36"/>
    <mergeCell ref="E41:E42"/>
    <mergeCell ref="C39:C40"/>
    <mergeCell ref="D39:D40"/>
    <mergeCell ref="E39:E40"/>
    <mergeCell ref="G39:G40"/>
    <mergeCell ref="D35:D36"/>
    <mergeCell ref="M48:Q48"/>
    <mergeCell ref="D49:J49"/>
    <mergeCell ref="A50:H50"/>
    <mergeCell ref="A51:H51"/>
    <mergeCell ref="A52:H52"/>
    <mergeCell ref="P37:P38"/>
    <mergeCell ref="F21:F22"/>
    <mergeCell ref="F30:F31"/>
    <mergeCell ref="F37:F38"/>
    <mergeCell ref="F25:F27"/>
    <mergeCell ref="M21:M23"/>
    <mergeCell ref="F28:F29"/>
    <mergeCell ref="G35:G36"/>
    <mergeCell ref="E34:H34"/>
    <mergeCell ref="G37:G38"/>
    <mergeCell ref="E35:E36"/>
    <mergeCell ref="N21:N22"/>
    <mergeCell ref="O21:O22"/>
    <mergeCell ref="E23:H23"/>
    <mergeCell ref="J21:J22"/>
    <mergeCell ref="L21:L22"/>
    <mergeCell ref="P15:P16"/>
    <mergeCell ref="P21:P22"/>
    <mergeCell ref="J6:J8"/>
    <mergeCell ref="L6:L8"/>
    <mergeCell ref="A9:Q9"/>
    <mergeCell ref="A10:Q10"/>
    <mergeCell ref="B11:Q11"/>
    <mergeCell ref="C12:Q12"/>
    <mergeCell ref="C15:C16"/>
    <mergeCell ref="D15:D16"/>
    <mergeCell ref="M15:M16"/>
    <mergeCell ref="N15:N16"/>
    <mergeCell ref="O15:O16"/>
    <mergeCell ref="H6:H8"/>
    <mergeCell ref="E16:H16"/>
    <mergeCell ref="C17:C18"/>
    <mergeCell ref="L1:Q1"/>
    <mergeCell ref="B47:H47"/>
    <mergeCell ref="M47:Q47"/>
    <mergeCell ref="C46:H46"/>
    <mergeCell ref="M46:Q46"/>
    <mergeCell ref="M37:M38"/>
    <mergeCell ref="N37:N38"/>
    <mergeCell ref="O37:O38"/>
    <mergeCell ref="C43:C45"/>
    <mergeCell ref="D43:D45"/>
    <mergeCell ref="E43:E45"/>
    <mergeCell ref="G43:G45"/>
    <mergeCell ref="M44:M45"/>
    <mergeCell ref="C37:C38"/>
    <mergeCell ref="D37:D38"/>
    <mergeCell ref="E37:E38"/>
  </mergeCells>
  <printOptions horizontalCentered="1"/>
  <pageMargins left="0.70866141732283472" right="0.31496062992125984" top="0.39370078740157483" bottom="0.39370078740157483" header="0.31496062992125984" footer="0.31496062992125984"/>
  <pageSetup paperSize="9" scale="64" orientation="portrait" r:id="rId1"/>
  <rowBreaks count="1" manualBreakCount="1">
    <brk id="48"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6</vt:i4>
      </vt:variant>
    </vt:vector>
  </HeadingPairs>
  <TitlesOfParts>
    <vt:vector size="10" baseType="lpstr">
      <vt:lpstr>Asignavimų valdydojai</vt:lpstr>
      <vt:lpstr>9 programa</vt:lpstr>
      <vt:lpstr>Lyginamasis </vt:lpstr>
      <vt:lpstr>Aiškinamoji lentelė</vt:lpstr>
      <vt:lpstr>'9 programa'!Print_Area</vt:lpstr>
      <vt:lpstr>'Aiškinamoji lentelė'!Print_Area</vt:lpstr>
      <vt:lpstr>'Lyginamasis '!Print_Area</vt:lpstr>
      <vt:lpstr>'9 programa'!Print_Titles</vt:lpstr>
      <vt:lpstr>'Aiškinamoji lentelė'!Print_Titles</vt:lpstr>
      <vt:lpstr>'Lyginamasis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2019-07-18T12:55:28Z</cp:lastPrinted>
  <dcterms:created xsi:type="dcterms:W3CDTF">2005-11-15T09:07:30Z</dcterms:created>
  <dcterms:modified xsi:type="dcterms:W3CDTF">2019-07-18T12:55:34Z</dcterms:modified>
</cp:coreProperties>
</file>