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gluosnis\Kmsa\Strateginio planavimo skyrius\SVP ATASKAITOS\2019 SVP ataskaita\2019 SVP ataskaita\"/>
    </mc:Choice>
  </mc:AlternateContent>
  <bookViews>
    <workbookView xWindow="0" yWindow="0" windowWidth="7056" windowHeight="9540" firstSheet="2" activeTab="2"/>
  </bookViews>
  <sheets>
    <sheet name="Asignavimų valdydojai" sheetId="6" state="hidden" r:id="rId1"/>
    <sheet name="SPSIS" sheetId="17" state="hidden" r:id="rId2"/>
    <sheet name="Ataskaita" sheetId="15" r:id="rId3"/>
    <sheet name="9 programa" sheetId="16" r:id="rId4"/>
  </sheets>
  <definedNames>
    <definedName name="_xlnm.Print_Area" localSheetId="3">'9 programa'!$A$1:$O$42</definedName>
    <definedName name="_xlnm.Print_Area" localSheetId="2">Ataskaita!$A$1:$G$35</definedName>
    <definedName name="_xlnm.Print_Titles" localSheetId="3">'9 programa'!$4:$6</definedName>
  </definedNames>
  <calcPr calcId="162913"/>
</workbook>
</file>

<file path=xl/calcChain.xml><?xml version="1.0" encoding="utf-8"?>
<calcChain xmlns="http://schemas.openxmlformats.org/spreadsheetml/2006/main">
  <c r="H35" i="17" l="1"/>
  <c r="G35" i="17"/>
  <c r="F35" i="17"/>
  <c r="E35" i="17"/>
  <c r="H27" i="17"/>
  <c r="G27" i="17"/>
  <c r="F27" i="17"/>
  <c r="E27" i="17"/>
  <c r="H25" i="17"/>
  <c r="G25" i="17"/>
  <c r="F25" i="17"/>
  <c r="E25" i="17"/>
  <c r="H23" i="17"/>
  <c r="G23" i="17"/>
  <c r="F23" i="17"/>
  <c r="E23" i="17"/>
  <c r="H21" i="17"/>
  <c r="G21" i="17"/>
  <c r="F21" i="17"/>
  <c r="E21" i="17"/>
  <c r="H19" i="17"/>
  <c r="G19" i="17"/>
  <c r="F19" i="17"/>
  <c r="E19" i="17"/>
  <c r="H17" i="17"/>
  <c r="H9" i="17" s="1"/>
  <c r="H8" i="17" s="1"/>
  <c r="H7" i="17" s="1"/>
  <c r="G17" i="17"/>
  <c r="F17" i="17"/>
  <c r="E17" i="17"/>
  <c r="H14" i="17"/>
  <c r="G14" i="17"/>
  <c r="F14" i="17"/>
  <c r="E14" i="17"/>
  <c r="H12" i="17"/>
  <c r="G12" i="17"/>
  <c r="F12" i="17"/>
  <c r="E12" i="17"/>
  <c r="H10" i="17"/>
  <c r="G10" i="17"/>
  <c r="F10" i="17"/>
  <c r="E10" i="17"/>
  <c r="G9" i="17"/>
  <c r="F9" i="17"/>
  <c r="E9" i="17"/>
  <c r="G8" i="17"/>
  <c r="F8" i="17"/>
  <c r="E8" i="17"/>
  <c r="G7" i="17"/>
  <c r="F7" i="17"/>
  <c r="E7" i="17"/>
  <c r="J40" i="16"/>
  <c r="J39" i="16" s="1"/>
  <c r="J41" i="16" s="1"/>
  <c r="I40" i="16"/>
  <c r="H40" i="16"/>
  <c r="I39" i="16"/>
  <c r="I41" i="16" s="1"/>
  <c r="H39" i="16"/>
  <c r="H41" i="16" s="1"/>
  <c r="J31" i="16"/>
  <c r="I31" i="16"/>
  <c r="H31" i="16"/>
  <c r="J29" i="16"/>
  <c r="I29" i="16"/>
  <c r="H29" i="16"/>
  <c r="H32" i="16" s="1"/>
  <c r="H33" i="16" s="1"/>
  <c r="H34" i="16" s="1"/>
  <c r="J27" i="16"/>
  <c r="I27" i="16"/>
  <c r="I32" i="16" s="1"/>
  <c r="I33" i="16" s="1"/>
  <c r="I34" i="16" s="1"/>
  <c r="H27" i="16"/>
  <c r="J25" i="16"/>
  <c r="J32" i="16" s="1"/>
  <c r="J33" i="16" s="1"/>
  <c r="J34" i="16" s="1"/>
  <c r="I25" i="16"/>
  <c r="H25" i="16"/>
  <c r="J20" i="16"/>
  <c r="I20" i="16"/>
  <c r="H20" i="16"/>
  <c r="J15" i="16"/>
  <c r="I15" i="16"/>
  <c r="H15" i="16"/>
  <c r="J13" i="16"/>
  <c r="I13" i="16"/>
  <c r="H13" i="16"/>
</calcChain>
</file>

<file path=xl/comments1.xml><?xml version="1.0" encoding="utf-8"?>
<comments xmlns="http://schemas.openxmlformats.org/spreadsheetml/2006/main">
  <authors>
    <author>Snieguole Kacerauskaite</author>
  </authors>
  <commentList>
    <comment ref="E12" authorId="0" shapeId="0">
      <text>
        <r>
          <rPr>
            <b/>
            <sz val="9"/>
            <color indexed="81"/>
            <rFont val="Tahoma"/>
            <family val="2"/>
            <charset val="186"/>
          </rPr>
          <t xml:space="preserve">KSP 2013-2020 m. veiksmas </t>
        </r>
        <r>
          <rPr>
            <sz val="9"/>
            <color indexed="81"/>
            <rFont val="Tahoma"/>
            <family val="2"/>
            <charset val="186"/>
          </rPr>
          <t xml:space="preserve">"Remti jaunimo ir su jaunimu dirbančių organizacijų nuolatinę ir ilgalaikę programinę veiklą, jaunimo iniciatyvas, skatinti jaunimą užsiimti savanoriška veikla "
</t>
        </r>
      </text>
    </comment>
  </commentList>
</comments>
</file>

<file path=xl/sharedStrings.xml><?xml version="1.0" encoding="utf-8"?>
<sst xmlns="http://schemas.openxmlformats.org/spreadsheetml/2006/main" count="264" uniqueCount="176">
  <si>
    <t>Programos tikslo kodas</t>
  </si>
  <si>
    <t>Uždavinio kodas</t>
  </si>
  <si>
    <t>Priemonės kodas</t>
  </si>
  <si>
    <t>Priemonės pavadinimas</t>
  </si>
  <si>
    <t>Priemonės požymis</t>
  </si>
  <si>
    <t>Asignavimų valdytojo kodas</t>
  </si>
  <si>
    <t>Finansavimo šaltinis</t>
  </si>
  <si>
    <t>01</t>
  </si>
  <si>
    <t>SB</t>
  </si>
  <si>
    <t>Iš viso:</t>
  </si>
  <si>
    <t>02</t>
  </si>
  <si>
    <t>03</t>
  </si>
  <si>
    <t>Iš viso uždaviniui:</t>
  </si>
  <si>
    <t>Iš viso tikslui:</t>
  </si>
  <si>
    <t xml:space="preserve">Iš viso  programai: </t>
  </si>
  <si>
    <t>Finansavimo šaltiniai</t>
  </si>
  <si>
    <t>09</t>
  </si>
  <si>
    <t>SAVIVALDYBĖS LĖŠOS</t>
  </si>
  <si>
    <t>Finansavimo šaltinių suvestinė</t>
  </si>
  <si>
    <t>1</t>
  </si>
  <si>
    <t>Pavadinimas</t>
  </si>
  <si>
    <t>03 Srateginis tikslas.  Užtikrinti gyventojams aukštą švietimo, kultūros, socialinių, sporto ir sveikatos apsaugos paslaugų kokybę ir prieinamumą</t>
  </si>
  <si>
    <t>Kurti pažangią ir pilietišką visuomenę, skatinant jaunimo ir su jaunimu dirbančių organizacijų veiklą, iniciatyvas ir dalyvavimą visuomeninėje veikloje</t>
  </si>
  <si>
    <t>Aktyvinti  jaunimo ir su jaunimu dirbančių organizacijų veiklą</t>
  </si>
  <si>
    <r>
      <t xml:space="preserve">Savivaldybės biudžeto lėšos </t>
    </r>
    <r>
      <rPr>
        <b/>
        <sz val="10"/>
        <rFont val="Times New Roman"/>
        <family val="1"/>
        <charset val="186"/>
      </rPr>
      <t>SB</t>
    </r>
  </si>
  <si>
    <t>09. Jaunimo politikos plėtros programa</t>
  </si>
  <si>
    <t>Asignavimų valdytojų kodų klasifikatorius*</t>
  </si>
  <si>
    <t xml:space="preserve">                              Pavadinimas</t>
  </si>
  <si>
    <t>Savivaldybės administracijos direktorius</t>
  </si>
  <si>
    <t>Ugdymo ir kultūros departamento direktorius</t>
  </si>
  <si>
    <t>Socialinių reikalų departamento direktorius</t>
  </si>
  <si>
    <t>Urbanistinės plėtros departamento direktorius</t>
  </si>
  <si>
    <t>Investicijų ir ekonomikos departamento direktorius</t>
  </si>
  <si>
    <t>Miesto ūkio departamento direktorius</t>
  </si>
  <si>
    <t>* patvirtinta Klaipėdos miesto savivaldybės administracijos direktoriaus 2011-02-24 įsakymu Nr. AD1-384</t>
  </si>
  <si>
    <t>P1.1.2.1</t>
  </si>
  <si>
    <t>Iš dalies finansuota projektų, skaičius</t>
  </si>
  <si>
    <t>Paskirtа premijų, skaičius</t>
  </si>
  <si>
    <t>tūkst. Eur</t>
  </si>
  <si>
    <t>04</t>
  </si>
  <si>
    <t>05</t>
  </si>
  <si>
    <t>Iš viso priemonei:</t>
  </si>
  <si>
    <t>06</t>
  </si>
  <si>
    <t xml:space="preserve">Dalyvių skaičius išvažiuojamajame renginyje, vnt. </t>
  </si>
  <si>
    <t>Klaipėdos jaunimo įvaizdžio stiprinimas</t>
  </si>
  <si>
    <t>Jaunimo ir su jaunimu dirbančių organizacijų bei jų iniciatyvų skatinimаs:</t>
  </si>
  <si>
    <t>Institucinių ir iniciatyvų projektų dalinis finansavimas</t>
  </si>
  <si>
    <t>Paskirta piniginių stipendijų, skaičius</t>
  </si>
  <si>
    <t xml:space="preserve">Dalyvavimas Vakarų Lietuvos regiono renginyje „Jaunimo vasaros akademija“  </t>
  </si>
  <si>
    <t xml:space="preserve">Stipendijų skyrimas gabiems ir talentingiems Klaipėdos aukštųjų mokyklų 1 kurso studentams </t>
  </si>
  <si>
    <t>Informacija apie pasiektus rezultatus, duomenys apie programai skirtų asignavimų panaudojimo tikslingumą</t>
  </si>
  <si>
    <t>Priežastys, dėl kurių planuotos rodiklių reikšmės nepasiektos</t>
  </si>
  <si>
    <t>planuotos reikšmės</t>
  </si>
  <si>
    <t>faktinės reikšmės</t>
  </si>
  <si>
    <t>Asignavimai (tūkst. Eur)</t>
  </si>
  <si>
    <t xml:space="preserve">STRATEGINIO VEIKLOS PLANO VYKDYMO ATASKAITA </t>
  </si>
  <si>
    <t>(JAUNIMO POLITIKOS PLĖTROS PROGRAMA (NR. 09))</t>
  </si>
  <si>
    <t>Jaunų žmonių, dalyvaujančių iš savivaldybės biudžeto finansuojamų projektų ir renginių veiklose, skaičius</t>
  </si>
  <si>
    <t>JAUNIMO POLITIKOS PLĖTROS PROGRAMOS (NR. 09)</t>
  </si>
  <si>
    <t>ĮVYKDYMO ATASKAITA</t>
  </si>
  <si>
    <r>
      <t xml:space="preserve">Asignavimų valdytoja –  </t>
    </r>
    <r>
      <rPr>
        <sz val="12"/>
        <rFont val="Times New Roman"/>
        <family val="1"/>
      </rPr>
      <t>Klaipėdos miesto savivaldybės administracija (1).</t>
    </r>
    <r>
      <rPr>
        <b/>
        <sz val="12"/>
        <rFont val="Times New Roman"/>
        <family val="1"/>
      </rPr>
      <t xml:space="preserve">
</t>
    </r>
  </si>
  <si>
    <r>
      <t>Programą vykdė</t>
    </r>
    <r>
      <rPr>
        <sz val="12"/>
        <rFont val="Times New Roman"/>
        <family val="1"/>
      </rPr>
      <t xml:space="preserve"> jaunimo reikalų koordinatorius.</t>
    </r>
  </si>
  <si>
    <t>(pagal planą arba geriau);</t>
  </si>
  <si>
    <t>iš dalies įvykdyta –</t>
  </si>
  <si>
    <t>(blogiau, nei planuota).</t>
  </si>
  <si>
    <r>
      <rPr>
        <b/>
        <sz val="11"/>
        <rFont val="Times New Roman"/>
        <family val="1"/>
        <charset val="186"/>
      </rPr>
      <t>Pastaba.</t>
    </r>
    <r>
      <rPr>
        <sz val="11"/>
        <rFont val="Times New Roman"/>
        <family val="1"/>
        <charset val="186"/>
      </rPr>
      <t xml:space="preserve"> Strateginio planavimo skyrius, vertindamas programos įgyvendinimo lygį, atsižvelgia į programos priemonių įgyvendinimo lygį:</t>
    </r>
  </si>
  <si>
    <t>1) priemonė laikoma visiškai įvykdyta, jei pasiektos visos planuotų ataskaitiniais metais vertinimo  kriterijų reikšmės;</t>
  </si>
  <si>
    <t>2) priemonė laikoma iš dalies įvykdyta, jei pasiekta mažiau vertinimo kriterijų reikšmių, nei planuota ataskaitiniais metais;</t>
  </si>
  <si>
    <t>3) priemonė laikoma neįvykdyta, jei nepasiekta nė viena planuoto ataskaitinių metų produkto kriterijaus reikšmė.</t>
  </si>
  <si>
    <t>faktiškai įvykdytos –</t>
  </si>
  <si>
    <t>Produkto kriterijus</t>
  </si>
  <si>
    <t>Tarptautinio ir nacionalinio bendradarbiavimo plėtojimas</t>
  </si>
  <si>
    <t>Įgyvendinta programa, proc.</t>
  </si>
  <si>
    <t>Klaipėdos miesto atstovavimas tarptautiniuose ir nacionaliniuose jaunimo renginiuose</t>
  </si>
  <si>
    <t>Renginių skaičius</t>
  </si>
  <si>
    <t xml:space="preserve">Dalyvių skaičius </t>
  </si>
  <si>
    <t>Premijų už miestui aktualius ir pritaikomuosius darbus skyrimas Klaipėdos aukštųjų mokyklų absolventams</t>
  </si>
  <si>
    <t>2019 m. asignavimų patvirtintas planas*</t>
  </si>
  <si>
    <t>2019 m. asignavimų patikslintas planas**</t>
  </si>
  <si>
    <t>2019 m. panaudotos lėšos (kasinės išlaidos)</t>
  </si>
  <si>
    <t>Jaunimo pritraukimas į Klaipėdos miestą:</t>
  </si>
  <si>
    <t>Konkurso metu gautos 73 paraiškos, buvo sudarytos sąlygos pateikti paraiškas internetu naudojantis e.paslaugomis. Vertinimo komisija atrinko 40 studentų, su kuriais buvo pasirašytos sutartys ir suteiktos 10 mėnesių stipendijos.</t>
  </si>
  <si>
    <t>Dalyvauta Jaunimo vasaros akademijoje Klaipėdos rajone kartu su 13 jaunų žmonių komanda. 3 dienas vykusioje akademijoje jaunimas dalyvavo įvairiose darbo grupėse, rodė meistriškumą kūrybinėse užduotyse bei rungtyniavo sportiniuose užsiėmimuose. Renginio uždarymo dieną Klaipėdos komanda perėmė iš Klaipėdos rajono savivaldybės mero Jaunimo vasaros akademijos vėliavą. 2020 m. renginys bus organizuojamas Klaipėdos mieste.</t>
  </si>
  <si>
    <t>Europos jaunimo sostinės 2021 m. programos įgyvendinimas</t>
  </si>
  <si>
    <t>Įgyvendinta programos platformų, skaičius</t>
  </si>
  <si>
    <t>III ketvirtyje paskirstytos 5 Klaipėdos miesto savivaldybės premijos Klaipėdos universiteto absolventams ir 10 premijų Klaipėdos aukštųjų mokyklų absolventams.</t>
  </si>
  <si>
    <t>Klaipėdos jaunimo situacijos tyrimo parengimas</t>
  </si>
  <si>
    <t>Atlikta tyrimų, skaičius</t>
  </si>
  <si>
    <t>08</t>
  </si>
  <si>
    <t>Jaunimo savanoriškos tarnybos įgyvendimas</t>
  </si>
  <si>
    <t>Pritraukta savanorių</t>
  </si>
  <si>
    <t>Viešųjų pirkimo būdu nupirkta Jaunimo savanoriškos tarnybos įgyvendinimo veikla. Įgyvendinant šia priemone buvo sudarytos 6 savanoriškos sutartys, suorganizuotas 1 susitikimas su jaunimo organizacijomis, kurio metu buvo pristatyta Jaunimo savanoriškа tarnyba.</t>
  </si>
  <si>
    <t xml:space="preserve">* Pagal Klaipėdos miesto savivaldybės administracijos direktoriaus 2019-03-04 įsakymą Nr. AD1-399  </t>
  </si>
  <si>
    <t xml:space="preserve">** Pagal Klaipėdos miesto savivaldybės administracijos direktoriaus 2019-08-01 įsakymą Nr. AD1-1087 </t>
  </si>
  <si>
    <t>_________________________________</t>
  </si>
  <si>
    <t>Kodas</t>
  </si>
  <si>
    <t>METINIO VEIKLOS PLANO VYKDYMO ATASKAITA</t>
  </si>
  <si>
    <t>Asign. valdytojas</t>
  </si>
  <si>
    <t>Asignavimai</t>
  </si>
  <si>
    <t>Patvirtintas asignavimų planas</t>
  </si>
  <si>
    <t>Patikslintas asignavimų planas</t>
  </si>
  <si>
    <t>Iš viso gauta asignavimų</t>
  </si>
  <si>
    <t>Likutis</t>
  </si>
  <si>
    <t>Efekto /Rezultato /Produkto</t>
  </si>
  <si>
    <t>Rodiklis</t>
  </si>
  <si>
    <t>Mato vnt.</t>
  </si>
  <si>
    <t>2019</t>
  </si>
  <si>
    <t>Planas</t>
  </si>
  <si>
    <t>Faktas</t>
  </si>
  <si>
    <t>Jaunimo politikos plėtros programa</t>
  </si>
  <si>
    <t>09.01.</t>
  </si>
  <si>
    <t>Jaunų žmonių, dalyvaujančių iš savivaldybės biudžeto finansuojamų projektų veiklose, skaičius</t>
  </si>
  <si>
    <t>vnt.</t>
  </si>
  <si>
    <t>8 500,00</t>
  </si>
  <si>
    <t>16 377,00</t>
  </si>
  <si>
    <t>09.01.01.</t>
  </si>
  <si>
    <t>09.01.01.01.</t>
  </si>
  <si>
    <t>Jaunimo ir su jaunimu dirbančių organizacijų bei jų iniciatyvų skatinimas</t>
  </si>
  <si>
    <t>Iš dalies finansuota projektų</t>
  </si>
  <si>
    <t>skaičius</t>
  </si>
  <si>
    <t>Konkurso meyu iš pateiktų 32 paraiškų atrinkta ir dalinai finansuota 18 jaunimo projektų paraiškų. Projektai susiję su savanorystės skatinimu, pilietiškumo didinimu, neįgaliųjų integracija, tarptautinio kultūringumo didinimu. Iš viso projektuose sudalyvavo 13 777 jaunų žmonių.</t>
  </si>
  <si>
    <t>09.01.01.02.</t>
  </si>
  <si>
    <t>Suorganizuota renginių</t>
  </si>
  <si>
    <r>
      <t xml:space="preserve">Suorganizuoi renginiai: 1) </t>
    </r>
    <r>
      <rPr>
        <i/>
        <sz val="12"/>
        <color rgb="FF000000"/>
        <rFont val="Times New Roman"/>
        <family val="1"/>
        <charset val="186"/>
      </rPr>
      <t>studijų ir karjeros paroda „Studijų regata“</t>
    </r>
    <r>
      <rPr>
        <sz val="12"/>
        <color rgb="FF000000"/>
        <rFont val="Times New Roman"/>
        <family val="1"/>
        <charset val="186"/>
      </rPr>
      <t xml:space="preserve">, renginyje dalyvavo visos Klaipėdos ir kitų miestų aukštosios mokyklos, 10 Klaipėdos įmonių, 4 tūkst. jaunuolių; 2) </t>
    </r>
    <r>
      <rPr>
        <i/>
        <sz val="12"/>
        <color rgb="FF000000"/>
        <rFont val="Times New Roman"/>
        <family val="1"/>
        <charset val="186"/>
      </rPr>
      <t>bėgimas „Nuspalvink Klaipėdą“ (Spalvų bėgimas),</t>
    </r>
    <r>
      <rPr>
        <sz val="12"/>
        <color rgb="FF000000"/>
        <rFont val="Times New Roman"/>
        <family val="1"/>
        <charset val="186"/>
      </rPr>
      <t xml:space="preserve"> kuriame dalyvavo apie 300 Klaipėdos gyventojų; 3) </t>
    </r>
    <r>
      <rPr>
        <i/>
        <sz val="12"/>
        <color rgb="FF000000"/>
        <rFont val="Times New Roman"/>
        <family val="1"/>
        <charset val="186"/>
      </rPr>
      <t>Jaunimo savaitgalis „Jaunimo piknikas prie jūros“</t>
    </r>
    <r>
      <rPr>
        <sz val="12"/>
        <color rgb="FF000000"/>
        <rFont val="Times New Roman"/>
        <family val="1"/>
        <charset val="186"/>
      </rPr>
      <t xml:space="preserve">, kurio metu vyko diskusija „Kaip atrasti save?“, bendradarbiauta su jaunaisiais menininkais, renginyje dalyvavo apie 200 asmenų; 4) </t>
    </r>
    <r>
      <rPr>
        <i/>
        <sz val="12"/>
        <color rgb="FF000000"/>
        <rFont val="Times New Roman"/>
        <family val="1"/>
        <charset val="186"/>
      </rPr>
      <t>Studentiškas pirmadienis</t>
    </r>
    <r>
      <rPr>
        <sz val="12"/>
        <color rgb="FF000000"/>
        <rFont val="Times New Roman"/>
        <family val="1"/>
        <charset val="186"/>
      </rPr>
      <t xml:space="preserve">, renginys skirtas mokslo metų pradžios šventei, renginyje dalyvavo apie 300 asmenų; 5) </t>
    </r>
    <r>
      <rPr>
        <i/>
        <sz val="12"/>
        <color rgb="FF000000"/>
        <rFont val="Times New Roman"/>
        <family val="1"/>
        <charset val="186"/>
      </rPr>
      <t>Klaipėdos miesto jaunimo apdovanojimai</t>
    </r>
    <r>
      <rPr>
        <sz val="12"/>
        <color rgb="FF000000"/>
        <rFont val="Times New Roman"/>
        <family val="1"/>
        <charset val="186"/>
      </rPr>
      <t xml:space="preserve"> - renginio metu buvo nominuotas jaunimas, jaunimo ir su jaunimu dirbančios organizacijos, partneriai, išdalinta 11 laimėjimų, dalyvavo apie 200 kviestinių svečių.</t>
    </r>
  </si>
  <si>
    <t>09.01.01.03.</t>
  </si>
  <si>
    <t>Jaunimo pritraukimas į Klaipėdos miestą</t>
  </si>
  <si>
    <t>Stipendijų skyrimas gabiems ir talentingiems Klaipėdos aukštųjų mokyklų 1 kurso studentams</t>
  </si>
  <si>
    <t>Skirta stipendijų</t>
  </si>
  <si>
    <t>09.01.01.03</t>
  </si>
  <si>
    <t>Dalyvavimas Vakarų Lietuvos regiono renginyje „Jaunimo vasaros akademija“</t>
  </si>
  <si>
    <t>Dalyvių skaičius išvažiuojamajame renginyje</t>
  </si>
  <si>
    <t>Dalyvauta Jaunimo vasaros akademijoje Klaipėdos rajone kartu su 13 jaunų žmonių komanda. Tris dienas vykusioje akademijoje jaunimas dalyvavo įvairiose darbo grupėse, rodė meistriškumą kūrybinėse užduotyse bei rungtyniavo sportiniuose užsiėmimuose. Renginio uždarymo dieną Klaipėdos komanda perėmė iš Klaipėdos rajono savivaldybės mero Jaunimo vasaros akademijos vėliavą. 2020 m. renginys bus organizuojamas Klaipėdos mieste.</t>
  </si>
  <si>
    <t>09.01.01.04.</t>
  </si>
  <si>
    <t>09.01.01.04.02.</t>
  </si>
  <si>
    <t>Pasiruošimas konkursui „Europos jaunimo sostinė 2021 m.“</t>
  </si>
  <si>
    <t>Įgyvendinta programos platformų</t>
  </si>
  <si>
    <t>2019 m. Europos jaunimo sostinės programa nebuvo sudaryta, nes užtruko Europos jaunimo sostinės įgyvendinimo modelio kūrimas. Pasirinkus kitokį įgyvendinimo modelį, negu nurodytas paraiškoje, atsirado poreikis sukurti tvarkas, kurios leistų sėkmingai toliau įgyvendinti projektą. Šiuo atveju buvo vykdomas Europos jaunimo sostinės projekto viešinimas, bet platformų renginiai nebuvo neįgyvendinami.</t>
  </si>
  <si>
    <t>Įgyvendinta programa</t>
  </si>
  <si>
    <t>proc.</t>
  </si>
  <si>
    <t xml:space="preserve">Sudaryta Europos jaunimo sostinės 2021 m. darbo grupė; parengtas įgyvendinimo modelis; KMT sprendimai „Dėl Europos jaunimo sostinei 2021 m. skirtų projektų dalinio finansavimo iš Klaipėdos miesto savivaldybės biudžeto lėšų tvarkos aprašo patvirtinimo“, „Dėl Europos jaunimo sostinės tarybos nuostatų patvirtinimo“; parengti kiti dokumentai, reikalingi Europos jaunimo sostinei 2021 m. įgyvendinti (projektų vertinimo ekspertų atrankos aprašas, ekspertų darbo reglamentas;vertinimo kriterijų aprašas ir kt.); paskelbtas Europos jaunimo sostinės administravimo konkursas; dalyvauta 5 tarptautiniuose, 6 nacionaliniuose renginiuose renginiuose, kuriuose buvo pristatoma Europos jaunimo sostinės vizija; įgyvendintas Europos jaunimo sostinės administravimo, koordinavimo ir viešinimo konkursas. 
</t>
  </si>
  <si>
    <t>09.01.01.04.03.</t>
  </si>
  <si>
    <t>Klaipėdos miesto atstovavimas tarptautiniuose ir nacionaliniuose  jaunimo renginiuose</t>
  </si>
  <si>
    <t>Dalyvių</t>
  </si>
  <si>
    <t>Renginių</t>
  </si>
  <si>
    <t>Dalyvauta tarptautiniuose renginiuose, kuriuose buvo pristatoma Europos jaunimo sostinės vizija. Iš viso 6 renginiai (Tarptautinis jaunimo renginys Kaliningrade, Baltijos miestų sąjungos Jaunimo komisijos susitikimas Danijoje, Baltijos miestų sąjungos generalinėje asamblėja Lietuvoje, Erasmus+ projektas „Youth, cities and involvement“, Europos jaunimo sostinės 2022 m. apdovanojimai Prancūzijoje,  projekto ‚CaSYpot“  konferencija Švedijoje.)</t>
  </si>
  <si>
    <t>09.01.01.05.</t>
  </si>
  <si>
    <t>Premijų už miestui aktualius ir pritaikomuosius darbus skyrimas Klaipėdos aukštųjų ir profesinių mokyklų absolventams</t>
  </si>
  <si>
    <t>09.01.01.05.01.</t>
  </si>
  <si>
    <t>Paskirta premijų</t>
  </si>
  <si>
    <t>09.01.01.07.</t>
  </si>
  <si>
    <t>09.01.01.07.01.</t>
  </si>
  <si>
    <t>Atlikta tyrimų</t>
  </si>
  <si>
    <t>Parengta Klaipėdos jaunų žmonių dalyvavimo situacijos analizė. Analizė pristatyti Klaipėdos jaunimui bei organizacijoms. Remiantis atlikta analize gautos rekomendacijos kaip stiprinti jaunimo dalyvavimą įvairiose miesto srityse. Į rekomendacijas bus atsižvelgiama sudarant Jaunimo reikalų tarybos 2020 m. veiklos planą.</t>
  </si>
  <si>
    <t>09.01.01.11.</t>
  </si>
  <si>
    <t>Jaunimo savanoriškos tarnybos įgyvendinimas</t>
  </si>
  <si>
    <t>09.01.01.11.01.</t>
  </si>
  <si>
    <t>*Pagal Klaipėdos miesto savivaldybės tarybos 2019 m. sausio 31 d. sprendimą Nr. T2-19</t>
  </si>
  <si>
    <t>**Pagal Klaipėdos miesto savivaldybės tarybos 2019 m. spalio 25 d. sprendimą Nr. T2-248</t>
  </si>
  <si>
    <t>ES</t>
  </si>
  <si>
    <t>Europos Sąjungos paramos lėšos</t>
  </si>
  <si>
    <t>Savivaldybės biudžeto</t>
  </si>
  <si>
    <t>IŠ VISO:</t>
  </si>
  <si>
    <t xml:space="preserve">2019 M. KLAIPĖDOS MIESTO SAVIVALDYBĖS </t>
  </si>
  <si>
    <r>
      <rPr>
        <sz val="12"/>
        <rFont val="Times New Roman"/>
        <family val="1"/>
        <charset val="186"/>
      </rPr>
      <t>Iš</t>
    </r>
    <r>
      <rPr>
        <b/>
        <sz val="12"/>
        <rFont val="Times New Roman"/>
        <family val="1"/>
        <charset val="186"/>
      </rPr>
      <t xml:space="preserve"> 2019 m.</t>
    </r>
    <r>
      <rPr>
        <sz val="12"/>
        <rFont val="Times New Roman"/>
        <family val="1"/>
      </rPr>
      <t xml:space="preserve"> planuotų įvykdyti 9 priemonių ir papriemonių (kurioms patvirtinti / skirti asignavimai): </t>
    </r>
  </si>
  <si>
    <t>Paskirstytos 5 Klaipėdos miesto savivaldybės premijos universiteto absolventams ir 10 premijų aukštųjų mokyklų absolventams.</t>
  </si>
  <si>
    <t>Dalyvauta tarptautiniuose renginiuose, kuriuose buvo pristatoma Europos jaunimo sostinės vizija:  Kaliningrade, Baltijos miestų sąjungos Jaunimo komisijos susitikime Danijoje, BMS generalinėje asamblėjoje Lietuvoje, Erasmus+ projekte „Youth, cities and involvement“, Europos jaunimo sostinės 2022 m. apdovanojimuose Prancūzijoje,  projekto „CaSYpot“  konferencijoje Švedijoje.</t>
  </si>
  <si>
    <t>Viešųjų pirkimų būdu įsigytos paslaugos dėl Jaunimo savanoriškos tarnybos įgyvendinimo veiklos organizavimo. Įgyvendinant šia priemonę, buvo sudarytos 6 savanoriško darbo sutartys, suorganizuotas 1 susitikimas su jaunimo organizacijomis, kurio metu buvo pristatyta Jaunimo savanoriškа tarnyba.</t>
  </si>
  <si>
    <t>JAUNIMO POLITIKOS PLĖTROS PROGRAMA (NR. 09)</t>
  </si>
  <si>
    <t>Suorganizuota renginių, skaičius</t>
  </si>
  <si>
    <t>Jaunimo projektų dalinio finansavimo konkursui buvo pateiktos 32 paraiškos, iš kurių  atrinkta ir finansuota 18. Finansuoti projektai susiję su savanorystės skatinimu, pilietiškumo didinimu, neįgaliųjų integracija, tarptautinio kultūringumo didinimu. Iš viso projektuose sudalyvavo 13 777 jaunų žmonių.</t>
  </si>
  <si>
    <t>Suorganizuoi renginiai: 1) studijų ir karjeros paroda „Studijų regata“, renginyje dalyvavo visos Klaipėdos ir kitų miestų aukštosios mokyklos, 10 Klaipėdos įmonių, 4 tūkst. jaunuolių; 2) bėgimas „Nuspalvink Klaipėdą“ (Spalvų bėgimas), kuriame dalyvavo apie 300 Klaipėdos gyventojų; 3) Jaunimo savaitgalis „Jaunimo piknikas prie jūros“, kurio metu vyko diskusija „Kaip atrasti save?“, bendradarbiauta su jaunaisiais menininkais, renginyje dalyvavo apie 200 asmenų; 4) Studentiškas pirmadienis, renginys skirtas mokslo metų pradžios šventei, renginyje dalyvavo apie 300 asmenų; 5) Klaipėdos miesto jaunimo apdovanojimai – renginio metu buvo nominuotas jaunimas, jaunimo ir su jaunimu dirbančios organizacijos, partneriai, išdalyta 11 laimėjimų, dalyvavo apie 200 kviestinių svečių.</t>
  </si>
  <si>
    <t>Konkurso metu gautos 73 paraiškos, buvo sudarytos sąlygos pateikti paraiškas internetu, naudojantis e. paslaugomis. Vertinimo komisija atrinko 40 studentų, su kuriais buvo pasirašytos sutartys ir suteiktos 10 mėnesių stipendijos.</t>
  </si>
  <si>
    <t>Programos platformos nebuvo įgyvendintos tiek, kiek planuota. Pasirinkus kitokį įgyvendinimo modelį, negu nurodytas paraiškoje, atsirado poreikis sukurti tvarkas, kurios leistų sėkmingai toliau įgyvendinti projektą. Buvo vykdomas Europos jaunimo sostinės projekto viešinimas, bet platformų renginiai nebuvo įgyvendinami, jų įgyvendinimo pradžia – 2020 m.</t>
  </si>
  <si>
    <t xml:space="preserve">Sudaryta darbo grupė; parengtas įgyvendinimo modelis; priimti Savivaldybės tarybos sprendimai „Dėl Europos jaunimo sostinei 2021 m. skirtų projektų dalinio finansavimo iš Klaipėdos miesto savivaldybės biudžeto lėšų tvarkos aprašo patvirtinimo“, „Dėl Europos jaunimo sostinės tarybos nuostatų patvirtinimo“; parengti kiti dokumentai, reikalingi Europos jaunimo sostinei 2021 m. įgyvendinti (projektų vertinimo ekspertų atrankos aprašas, ekspertų darbo reglamentas; vertinimo kriterijų aprašas ir kt.); paskelbtas Europos jaunimo sostinės administravimo konkursas; dalyvauta 5 tarptautiniuose, 6 nacionaliniuose renginiuose renginiuose, kuriuose buvo pristatoma Europos jaunimo sostinės vizija; įgyvendintas Europos jaunimo sostinės administravimo, koordinavimo ir viešinimo konkursas. </t>
  </si>
  <si>
    <t>Parengta Klaipėdos jaunų žmonių dalyvavimo situacijos analizė. Analizė pristatytа Klaipėdos jaunimui bei organizacijoms. Remiantis atlikta analize, gautos rekomendacijos, kaip stiprinti jaunimo dalyvavimą įvairiose miesto srityse. Į rekomendacijas bus atsižvelgiama sudarant Jaunimo reikalų tarybos 2020 m. veiklos planą.</t>
  </si>
  <si>
    <t>Klaipėdos miesto savivaldybės 2019–2021 m. 
strateginio veiklos plano įgyvendinimo           2019 m. ataskaitos dalis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</si>
</sst>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0.0"/>
    <numFmt numFmtId="166" formatCode="[$-10427]#,##0.00;\-#,##0.00;&quot;&quot;"/>
  </numFmts>
  <fonts count="23" x14ac:knownFonts="1">
    <font>
      <sz val="10"/>
      <name val="Arial"/>
      <charset val="186"/>
    </font>
    <font>
      <sz val="10"/>
      <name val="Times New Roman"/>
      <family val="1"/>
    </font>
    <font>
      <b/>
      <sz val="10"/>
      <name val="Times New Roman"/>
      <family val="1"/>
    </font>
    <font>
      <sz val="12"/>
      <name val="Times New Roman"/>
      <family val="1"/>
      <charset val="186"/>
    </font>
    <font>
      <sz val="10"/>
      <name val="Arial"/>
      <family val="2"/>
      <charset val="186"/>
    </font>
    <font>
      <b/>
      <sz val="10"/>
      <name val="Times New Roman"/>
      <family val="1"/>
      <charset val="186"/>
    </font>
    <font>
      <sz val="10"/>
      <name val="Times New Roman"/>
      <family val="1"/>
      <charset val="186"/>
    </font>
    <font>
      <b/>
      <u/>
      <sz val="10"/>
      <name val="Times New Roman"/>
      <family val="1"/>
    </font>
    <font>
      <sz val="9"/>
      <name val="Times New Roman"/>
      <family val="1"/>
      <charset val="186"/>
    </font>
    <font>
      <sz val="12"/>
      <name val="Times New Roman"/>
      <family val="1"/>
    </font>
    <font>
      <sz val="12"/>
      <name val="Arial"/>
      <family val="2"/>
      <charset val="186"/>
    </font>
    <font>
      <b/>
      <sz val="12"/>
      <name val="Times New Roman"/>
      <family val="1"/>
    </font>
    <font>
      <sz val="9"/>
      <color indexed="81"/>
      <name val="Tahoma"/>
      <family val="2"/>
      <charset val="186"/>
    </font>
    <font>
      <b/>
      <sz val="9"/>
      <color indexed="81"/>
      <name val="Tahoma"/>
      <family val="2"/>
      <charset val="186"/>
    </font>
    <font>
      <b/>
      <sz val="12"/>
      <name val="Times New Roman"/>
      <family val="1"/>
      <charset val="186"/>
    </font>
    <font>
      <sz val="11"/>
      <name val="Times New Roman"/>
      <family val="1"/>
      <charset val="186"/>
    </font>
    <font>
      <b/>
      <sz val="11"/>
      <name val="Times New Roman"/>
      <family val="1"/>
      <charset val="186"/>
    </font>
    <font>
      <sz val="11"/>
      <name val="Calibri"/>
      <family val="2"/>
      <charset val="186"/>
    </font>
    <font>
      <sz val="12"/>
      <color rgb="FF000000"/>
      <name val="Times New Roman"/>
      <family val="1"/>
      <charset val="186"/>
    </font>
    <font>
      <b/>
      <sz val="10"/>
      <color rgb="FF000000"/>
      <name val="Times New Roman"/>
      <family val="1"/>
      <charset val="186"/>
    </font>
    <font>
      <b/>
      <sz val="12"/>
      <color rgb="FF000000"/>
      <name val="Times New Roman"/>
      <family val="1"/>
      <charset val="186"/>
    </font>
    <font>
      <sz val="10"/>
      <color rgb="FF000000"/>
      <name val="Times New Roman"/>
      <family val="1"/>
      <charset val="186"/>
    </font>
    <font>
      <i/>
      <sz val="12"/>
      <color rgb="FF000000"/>
      <name val="Times New Roman"/>
      <family val="1"/>
      <charset val="186"/>
    </font>
  </fonts>
  <fills count="14">
    <fill>
      <patternFill patternType="none"/>
    </fill>
    <fill>
      <patternFill patternType="gray125"/>
    </fill>
    <fill>
      <patternFill patternType="solid">
        <fgColor indexed="42"/>
        <bgColor indexed="64"/>
      </patternFill>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rgb="FFCCFFCC"/>
        <bgColor indexed="64"/>
      </patternFill>
    </fill>
    <fill>
      <patternFill patternType="solid">
        <fgColor rgb="FFFFCCFF"/>
        <bgColor indexed="64"/>
      </patternFill>
    </fill>
    <fill>
      <patternFill patternType="solid">
        <fgColor theme="8" tint="0.79998168889431442"/>
        <bgColor indexed="64"/>
      </patternFill>
    </fill>
    <fill>
      <patternFill patternType="solid">
        <fgColor rgb="FFFFFF99"/>
        <bgColor indexed="64"/>
      </patternFill>
    </fill>
    <fill>
      <patternFill patternType="solid">
        <fgColor rgb="FFFBF9C3"/>
        <bgColor rgb="FFFBF9C3"/>
      </patternFill>
    </fill>
    <fill>
      <patternFill patternType="solid">
        <fgColor rgb="FFBCB5F8"/>
        <bgColor rgb="FFBCB5F8"/>
      </patternFill>
    </fill>
    <fill>
      <patternFill patternType="solid">
        <fgColor rgb="FFC2EFC5"/>
        <bgColor rgb="FFC2EFC5"/>
      </patternFill>
    </fill>
    <fill>
      <patternFill patternType="solid">
        <fgColor rgb="FFEBEBEB"/>
        <bgColor rgb="FFEBEBEB"/>
      </patternFill>
    </fill>
  </fills>
  <borders count="116">
    <border>
      <left/>
      <right/>
      <top/>
      <bottom/>
      <diagonal/>
    </border>
    <border>
      <left/>
      <right/>
      <top style="medium">
        <color indexed="64"/>
      </top>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top style="medium">
        <color indexed="64"/>
      </top>
      <bottom/>
      <diagonal/>
    </border>
    <border>
      <left style="thin">
        <color indexed="64"/>
      </left>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bottom/>
      <diagonal/>
    </border>
    <border>
      <left style="medium">
        <color indexed="64"/>
      </left>
      <right style="medium">
        <color indexed="64"/>
      </right>
      <top/>
      <bottom/>
      <diagonal/>
    </border>
    <border>
      <left style="thin">
        <color indexed="64"/>
      </left>
      <right/>
      <top/>
      <bottom/>
      <diagonal/>
    </border>
    <border>
      <left style="medium">
        <color indexed="64"/>
      </left>
      <right/>
      <top/>
      <bottom/>
      <diagonal/>
    </border>
    <border>
      <left/>
      <right style="medium">
        <color indexed="64"/>
      </right>
      <top/>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top style="thin">
        <color indexed="64"/>
      </top>
      <bottom style="medium">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right style="medium">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bottom style="medium">
        <color indexed="64"/>
      </bottom>
      <diagonal/>
    </border>
    <border>
      <left style="thin">
        <color indexed="64"/>
      </left>
      <right/>
      <top style="medium">
        <color indexed="64"/>
      </top>
      <bottom style="thin">
        <color indexed="64"/>
      </bottom>
      <diagonal/>
    </border>
    <border>
      <left style="thin">
        <color indexed="64"/>
      </left>
      <right/>
      <top/>
      <bottom style="medium">
        <color indexed="64"/>
      </bottom>
      <diagonal/>
    </border>
    <border>
      <left/>
      <right style="medium">
        <color indexed="64"/>
      </right>
      <top style="thin">
        <color indexed="64"/>
      </top>
      <bottom style="thin">
        <color indexed="64"/>
      </bottom>
      <diagonal/>
    </border>
    <border>
      <left/>
      <right style="medium">
        <color indexed="64"/>
      </right>
      <top/>
      <bottom style="medium">
        <color indexed="64"/>
      </bottom>
      <diagonal/>
    </border>
    <border>
      <left/>
      <right/>
      <top style="thin">
        <color indexed="64"/>
      </top>
      <bottom style="thin">
        <color indexed="64"/>
      </bottom>
      <diagonal/>
    </border>
    <border>
      <left/>
      <right/>
      <top style="medium">
        <color indexed="64"/>
      </top>
      <bottom style="thin">
        <color indexed="64"/>
      </bottom>
      <diagonal/>
    </border>
    <border>
      <left/>
      <right/>
      <top style="thin">
        <color indexed="64"/>
      </top>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style="medium">
        <color indexed="64"/>
      </left>
      <right/>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rgb="FF000000"/>
      </right>
      <top style="medium">
        <color indexed="64"/>
      </top>
      <bottom style="thin">
        <color rgb="FF000000"/>
      </bottom>
      <diagonal/>
    </border>
    <border>
      <left style="thin">
        <color rgb="FF000000"/>
      </left>
      <right style="thin">
        <color rgb="FF000000"/>
      </right>
      <top style="medium">
        <color indexed="64"/>
      </top>
      <bottom style="thin">
        <color rgb="FF000000"/>
      </bottom>
      <diagonal/>
    </border>
    <border>
      <left style="thin">
        <color rgb="FF000000"/>
      </left>
      <right/>
      <top style="medium">
        <color indexed="64"/>
      </top>
      <bottom style="thin">
        <color rgb="FF000000"/>
      </bottom>
      <diagonal/>
    </border>
    <border>
      <left/>
      <right/>
      <top style="medium">
        <color indexed="64"/>
      </top>
      <bottom style="thin">
        <color rgb="FF000000"/>
      </bottom>
      <diagonal/>
    </border>
    <border>
      <left/>
      <right style="thin">
        <color rgb="FF000000"/>
      </right>
      <top style="medium">
        <color indexed="64"/>
      </top>
      <bottom style="thin">
        <color rgb="FF000000"/>
      </bottom>
      <diagonal/>
    </border>
    <border>
      <left style="thin">
        <color rgb="FF000000"/>
      </left>
      <right style="thin">
        <color rgb="FF000000"/>
      </right>
      <top style="medium">
        <color indexed="64"/>
      </top>
      <bottom/>
      <diagonal/>
    </border>
    <border>
      <left style="thin">
        <color rgb="FF000000"/>
      </left>
      <right style="medium">
        <color indexed="64"/>
      </right>
      <top style="medium">
        <color indexed="64"/>
      </top>
      <bottom/>
      <diagonal/>
    </border>
    <border>
      <left style="medium">
        <color indexed="64"/>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medium">
        <color indexed="64"/>
      </right>
      <top/>
      <bottom/>
      <diagonal/>
    </border>
    <border>
      <left style="medium">
        <color indexed="64"/>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style="thin">
        <color rgb="FF000000"/>
      </right>
      <top/>
      <bottom style="medium">
        <color indexed="64"/>
      </bottom>
      <diagonal/>
    </border>
    <border>
      <left style="thin">
        <color rgb="FF000000"/>
      </left>
      <right style="medium">
        <color indexed="64"/>
      </right>
      <top/>
      <bottom style="medium">
        <color indexed="64"/>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thin">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indexed="64"/>
      </left>
      <right style="thin">
        <color rgb="FF000000"/>
      </right>
      <top style="medium">
        <color indexed="64"/>
      </top>
      <bottom style="thin">
        <color indexed="64"/>
      </bottom>
      <diagonal/>
    </border>
    <border>
      <left style="thin">
        <color rgb="FF000000"/>
      </left>
      <right/>
      <top style="medium">
        <color indexed="64"/>
      </top>
      <bottom style="thin">
        <color indexed="64"/>
      </bottom>
      <diagonal/>
    </border>
    <border>
      <left/>
      <right style="thin">
        <color rgb="FF000000"/>
      </right>
      <top style="medium">
        <color indexed="64"/>
      </top>
      <bottom style="thin">
        <color indexed="64"/>
      </bottom>
      <diagonal/>
    </border>
    <border>
      <left style="thin">
        <color rgb="FF000000"/>
      </left>
      <right style="thin">
        <color rgb="FF000000"/>
      </right>
      <top style="medium">
        <color indexed="64"/>
      </top>
      <bottom style="thin">
        <color indexed="64"/>
      </bottom>
      <diagonal/>
    </border>
    <border>
      <left style="thin">
        <color rgb="FF000000"/>
      </left>
      <right style="medium">
        <color indexed="64"/>
      </right>
      <top style="medium">
        <color indexed="64"/>
      </top>
      <bottom style="thin">
        <color indexed="64"/>
      </bottom>
      <diagonal/>
    </border>
    <border>
      <left/>
      <right style="thin">
        <color rgb="FF000000"/>
      </right>
      <top style="thin">
        <color rgb="FF000000"/>
      </top>
      <bottom style="thin">
        <color rgb="FF000000"/>
      </bottom>
      <diagonal/>
    </border>
    <border>
      <left style="medium">
        <color indexed="64"/>
      </left>
      <right style="thin">
        <color rgb="FF000000"/>
      </right>
      <top/>
      <bottom style="thin">
        <color rgb="FF000000"/>
      </bottom>
      <diagonal/>
    </border>
    <border>
      <left style="thin">
        <color rgb="FF000000"/>
      </left>
      <right/>
      <top/>
      <bottom/>
      <diagonal/>
    </border>
    <border>
      <left/>
      <right style="thin">
        <color rgb="FF000000"/>
      </right>
      <top/>
      <bottom/>
      <diagonal/>
    </border>
    <border>
      <left style="thin">
        <color rgb="FF000000"/>
      </left>
      <right style="medium">
        <color indexed="64"/>
      </right>
      <top/>
      <bottom style="thin">
        <color rgb="FF000000"/>
      </bottom>
      <diagonal/>
    </border>
    <border>
      <left style="medium">
        <color indexed="64"/>
      </left>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style="thin">
        <color rgb="FF000000"/>
      </top>
      <bottom style="medium">
        <color indexed="64"/>
      </bottom>
      <diagonal/>
    </border>
    <border>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s>
  <cellStyleXfs count="2">
    <xf numFmtId="0" fontId="0" fillId="0" borderId="0"/>
    <xf numFmtId="0" fontId="4" fillId="0" borderId="0"/>
  </cellStyleXfs>
  <cellXfs count="491">
    <xf numFmtId="0" fontId="0" fillId="0" borderId="0" xfId="0"/>
    <xf numFmtId="0" fontId="3" fillId="0" borderId="0" xfId="0" applyFont="1"/>
    <xf numFmtId="0" fontId="3" fillId="0" borderId="44" xfId="0" applyFont="1" applyBorder="1" applyAlignment="1">
      <alignment horizontal="center" vertical="top" wrapText="1"/>
    </xf>
    <xf numFmtId="0" fontId="3" fillId="0" borderId="44" xfId="0" applyFont="1" applyBorder="1" applyAlignment="1">
      <alignment vertical="top" wrapText="1"/>
    </xf>
    <xf numFmtId="3" fontId="1" fillId="0" borderId="0" xfId="0" applyNumberFormat="1" applyFont="1" applyAlignment="1">
      <alignment vertical="top"/>
    </xf>
    <xf numFmtId="3" fontId="4" fillId="0" borderId="0" xfId="0" applyNumberFormat="1" applyFont="1"/>
    <xf numFmtId="3" fontId="6" fillId="0" borderId="0" xfId="0" applyNumberFormat="1" applyFont="1" applyFill="1" applyBorder="1" applyAlignment="1">
      <alignment horizontal="center" vertical="top" wrapText="1"/>
    </xf>
    <xf numFmtId="3" fontId="4" fillId="0" borderId="0" xfId="0" applyNumberFormat="1" applyFont="1" applyBorder="1"/>
    <xf numFmtId="3" fontId="4" fillId="0" borderId="0" xfId="0" applyNumberFormat="1" applyFont="1" applyBorder="1" applyAlignment="1">
      <alignment horizontal="center"/>
    </xf>
    <xf numFmtId="3" fontId="1" fillId="0" borderId="0" xfId="0" applyNumberFormat="1" applyFont="1" applyBorder="1" applyAlignment="1">
      <alignment vertical="top"/>
    </xf>
    <xf numFmtId="3" fontId="1" fillId="0" borderId="0" xfId="0" applyNumberFormat="1" applyFont="1" applyBorder="1" applyAlignment="1">
      <alignment horizontal="center" vertical="top"/>
    </xf>
    <xf numFmtId="11" fontId="1" fillId="0" borderId="0" xfId="0" applyNumberFormat="1" applyFont="1" applyAlignment="1">
      <alignment horizontal="center" vertical="top" wrapText="1"/>
    </xf>
    <xf numFmtId="11" fontId="5" fillId="2" borderId="27" xfId="0" applyNumberFormat="1" applyFont="1" applyFill="1" applyBorder="1" applyAlignment="1">
      <alignment horizontal="center" vertical="top"/>
    </xf>
    <xf numFmtId="11" fontId="4" fillId="0" borderId="0" xfId="0" applyNumberFormat="1" applyFont="1"/>
    <xf numFmtId="49" fontId="1" fillId="0" borderId="0" xfId="0" applyNumberFormat="1" applyFont="1" applyAlignment="1">
      <alignment horizontal="center" vertical="top" wrapText="1"/>
    </xf>
    <xf numFmtId="49" fontId="4" fillId="0" borderId="0" xfId="0" applyNumberFormat="1" applyFont="1"/>
    <xf numFmtId="3" fontId="1" fillId="0" borderId="0" xfId="0" applyNumberFormat="1" applyFont="1" applyAlignment="1">
      <alignment horizontal="center" vertical="top" wrapText="1"/>
    </xf>
    <xf numFmtId="164" fontId="1" fillId="0" borderId="0" xfId="0" applyNumberFormat="1" applyFont="1" applyAlignment="1">
      <alignment vertical="top"/>
    </xf>
    <xf numFmtId="164" fontId="5" fillId="5" borderId="11" xfId="0" applyNumberFormat="1" applyFont="1" applyFill="1" applyBorder="1" applyAlignment="1">
      <alignment horizontal="center" vertical="top"/>
    </xf>
    <xf numFmtId="164" fontId="4" fillId="0" borderId="0" xfId="0" applyNumberFormat="1" applyFont="1"/>
    <xf numFmtId="3" fontId="10" fillId="0" borderId="0" xfId="0" applyNumberFormat="1" applyFont="1"/>
    <xf numFmtId="11" fontId="2" fillId="2" borderId="10" xfId="0" applyNumberFormat="1" applyFont="1" applyFill="1" applyBorder="1" applyAlignment="1">
      <alignment horizontal="center" vertical="top"/>
    </xf>
    <xf numFmtId="11" fontId="2" fillId="2" borderId="4" xfId="0" applyNumberFormat="1" applyFont="1" applyFill="1" applyBorder="1" applyAlignment="1">
      <alignment horizontal="center" vertical="top"/>
    </xf>
    <xf numFmtId="49" fontId="5" fillId="0" borderId="4" xfId="0" applyNumberFormat="1" applyFont="1" applyBorder="1" applyAlignment="1">
      <alignment vertical="top"/>
    </xf>
    <xf numFmtId="49" fontId="5" fillId="0" borderId="15" xfId="0" applyNumberFormat="1" applyFont="1" applyBorder="1" applyAlignment="1">
      <alignment vertical="top"/>
    </xf>
    <xf numFmtId="49" fontId="5" fillId="0" borderId="52" xfId="0" applyNumberFormat="1" applyFont="1" applyBorder="1" applyAlignment="1">
      <alignment vertical="top"/>
    </xf>
    <xf numFmtId="3" fontId="5" fillId="4" borderId="51" xfId="0" applyNumberFormat="1" applyFont="1" applyFill="1" applyBorder="1" applyAlignment="1">
      <alignment vertical="top" wrapText="1"/>
    </xf>
    <xf numFmtId="3" fontId="6" fillId="4" borderId="52" xfId="0" applyNumberFormat="1" applyFont="1" applyFill="1" applyBorder="1" applyAlignment="1">
      <alignment vertical="top" wrapText="1"/>
    </xf>
    <xf numFmtId="3" fontId="8" fillId="0" borderId="51" xfId="0" applyNumberFormat="1" applyFont="1" applyFill="1" applyBorder="1" applyAlignment="1">
      <alignment horizontal="center" vertical="center" textRotation="90" wrapText="1"/>
    </xf>
    <xf numFmtId="3" fontId="8" fillId="0" borderId="47" xfId="0" applyNumberFormat="1" applyFont="1" applyFill="1" applyBorder="1" applyAlignment="1">
      <alignment horizontal="center" vertical="center" textRotation="90" wrapText="1"/>
    </xf>
    <xf numFmtId="3" fontId="4" fillId="4" borderId="0" xfId="0" applyNumberFormat="1" applyFont="1" applyFill="1"/>
    <xf numFmtId="11" fontId="5" fillId="2" borderId="6" xfId="0" applyNumberFormat="1" applyFont="1" applyFill="1" applyBorder="1" applyAlignment="1">
      <alignment horizontal="center" vertical="top"/>
    </xf>
    <xf numFmtId="11" fontId="5" fillId="2" borderId="4" xfId="0" applyNumberFormat="1" applyFont="1" applyFill="1" applyBorder="1" applyAlignment="1">
      <alignment horizontal="center" vertical="top"/>
    </xf>
    <xf numFmtId="11" fontId="4" fillId="0" borderId="0" xfId="0" applyNumberFormat="1" applyFont="1" applyAlignment="1">
      <alignment horizontal="center"/>
    </xf>
    <xf numFmtId="3" fontId="6" fillId="0" borderId="42" xfId="0" applyNumberFormat="1" applyFont="1" applyBorder="1" applyAlignment="1">
      <alignment horizontal="center" vertical="top"/>
    </xf>
    <xf numFmtId="164" fontId="6" fillId="0" borderId="7" xfId="0" applyNumberFormat="1" applyFont="1" applyFill="1" applyBorder="1" applyAlignment="1">
      <alignment horizontal="center" vertical="top"/>
    </xf>
    <xf numFmtId="3" fontId="6" fillId="0" borderId="15" xfId="0" applyNumberFormat="1" applyFont="1" applyBorder="1" applyAlignment="1">
      <alignment horizontal="center" vertical="top"/>
    </xf>
    <xf numFmtId="164" fontId="6" fillId="0" borderId="16" xfId="0" applyNumberFormat="1" applyFont="1" applyFill="1" applyBorder="1" applyAlignment="1">
      <alignment horizontal="center" vertical="top"/>
    </xf>
    <xf numFmtId="11" fontId="2" fillId="8" borderId="2" xfId="0" applyNumberFormat="1" applyFont="1" applyFill="1" applyBorder="1" applyAlignment="1">
      <alignment horizontal="center" vertical="top"/>
    </xf>
    <xf numFmtId="0" fontId="11" fillId="0" borderId="0" xfId="0" applyFont="1" applyFill="1" applyAlignment="1">
      <alignment vertical="top" wrapText="1"/>
    </xf>
    <xf numFmtId="0" fontId="1" fillId="0" borderId="0" xfId="0" applyFont="1" applyAlignment="1">
      <alignment horizontal="center" vertical="top"/>
    </xf>
    <xf numFmtId="0" fontId="2" fillId="0" borderId="0" xfId="0" applyFont="1" applyAlignment="1">
      <alignment horizontal="center" vertical="top"/>
    </xf>
    <xf numFmtId="0" fontId="11" fillId="0" borderId="0" xfId="0" applyFont="1" applyFill="1" applyAlignment="1">
      <alignment horizontal="center" vertical="top" wrapText="1"/>
    </xf>
    <xf numFmtId="0" fontId="9" fillId="0" borderId="0" xfId="0" applyFont="1" applyFill="1" applyAlignment="1">
      <alignment horizontal="left" vertical="top" wrapText="1"/>
    </xf>
    <xf numFmtId="0" fontId="14" fillId="3" borderId="0" xfId="0" applyFont="1" applyFill="1" applyBorder="1" applyAlignment="1">
      <alignment horizontal="left" wrapText="1"/>
    </xf>
    <xf numFmtId="0" fontId="4" fillId="0" borderId="0" xfId="0" applyFont="1" applyAlignment="1">
      <alignment horizontal="left" wrapText="1"/>
    </xf>
    <xf numFmtId="0" fontId="4" fillId="0" borderId="0" xfId="0" applyFont="1" applyFill="1"/>
    <xf numFmtId="0" fontId="9" fillId="0" borderId="0" xfId="0" applyFont="1" applyFill="1" applyAlignment="1">
      <alignment vertical="top"/>
    </xf>
    <xf numFmtId="0" fontId="3" fillId="0" borderId="0" xfId="0" applyFont="1" applyFill="1" applyAlignment="1">
      <alignment horizontal="center" vertical="top"/>
    </xf>
    <xf numFmtId="0" fontId="9" fillId="0" borderId="0" xfId="0" applyFont="1" applyFill="1" applyBorder="1" applyAlignment="1">
      <alignment vertical="top" wrapText="1"/>
    </xf>
    <xf numFmtId="0" fontId="3" fillId="0" borderId="0" xfId="0" applyFont="1" applyFill="1" applyAlignment="1">
      <alignment horizontal="left"/>
    </xf>
    <xf numFmtId="0" fontId="3" fillId="0" borderId="0" xfId="0" applyFont="1" applyFill="1" applyAlignment="1">
      <alignment horizontal="center"/>
    </xf>
    <xf numFmtId="0" fontId="3" fillId="0" borderId="0" xfId="0" applyFont="1" applyFill="1"/>
    <xf numFmtId="0" fontId="0" fillId="0" borderId="0" xfId="0" applyFill="1"/>
    <xf numFmtId="0" fontId="15" fillId="0" borderId="0" xfId="1" applyFont="1" applyBorder="1" applyAlignment="1">
      <alignment vertical="top" wrapText="1"/>
    </xf>
    <xf numFmtId="0" fontId="15" fillId="0" borderId="0" xfId="1" applyFont="1" applyAlignment="1">
      <alignment vertical="center" wrapText="1"/>
    </xf>
    <xf numFmtId="0" fontId="9" fillId="0" borderId="0" xfId="0" applyFont="1" applyFill="1" applyBorder="1" applyAlignment="1">
      <alignment horizontal="left" vertical="top" wrapText="1"/>
    </xf>
    <xf numFmtId="0" fontId="6" fillId="0" borderId="0" xfId="0" applyFont="1"/>
    <xf numFmtId="49" fontId="2" fillId="2" borderId="4" xfId="0" applyNumberFormat="1" applyFont="1" applyFill="1" applyBorder="1" applyAlignment="1">
      <alignment horizontal="center" vertical="top"/>
    </xf>
    <xf numFmtId="3" fontId="6" fillId="4" borderId="15" xfId="0" applyNumberFormat="1" applyFont="1" applyFill="1" applyBorder="1" applyAlignment="1">
      <alignment horizontal="center" vertical="top"/>
    </xf>
    <xf numFmtId="0" fontId="3" fillId="0" borderId="0" xfId="0" applyFont="1" applyAlignment="1">
      <alignment vertical="top"/>
    </xf>
    <xf numFmtId="0" fontId="14" fillId="0" borderId="0" xfId="0" applyFont="1" applyAlignment="1">
      <alignment vertical="top" wrapText="1"/>
    </xf>
    <xf numFmtId="3" fontId="6" fillId="0" borderId="7" xfId="0" applyNumberFormat="1" applyFont="1" applyFill="1" applyBorder="1" applyAlignment="1">
      <alignment horizontal="center" vertical="top" wrapText="1"/>
    </xf>
    <xf numFmtId="3" fontId="6" fillId="0" borderId="16" xfId="0" applyNumberFormat="1" applyFont="1" applyFill="1" applyBorder="1" applyAlignment="1">
      <alignment horizontal="center" vertical="top" wrapText="1"/>
    </xf>
    <xf numFmtId="11" fontId="2" fillId="2" borderId="6" xfId="0" applyNumberFormat="1" applyFont="1" applyFill="1" applyBorder="1" applyAlignment="1">
      <alignment horizontal="center" vertical="top"/>
    </xf>
    <xf numFmtId="3" fontId="2" fillId="0" borderId="15" xfId="0" applyNumberFormat="1" applyFont="1" applyFill="1" applyBorder="1" applyAlignment="1">
      <alignment vertical="center" textRotation="90" wrapText="1"/>
    </xf>
    <xf numFmtId="3" fontId="5" fillId="0" borderId="14" xfId="0" applyNumberFormat="1" applyFont="1" applyBorder="1" applyAlignment="1">
      <alignment vertical="top"/>
    </xf>
    <xf numFmtId="49" fontId="6" fillId="0" borderId="52" xfId="0" applyNumberFormat="1" applyFont="1" applyBorder="1" applyAlignment="1">
      <alignment vertical="top"/>
    </xf>
    <xf numFmtId="49" fontId="5" fillId="0" borderId="8" xfId="0" applyNumberFormat="1" applyFont="1" applyBorder="1" applyAlignment="1">
      <alignment vertical="top"/>
    </xf>
    <xf numFmtId="3" fontId="5" fillId="4" borderId="8" xfId="0" applyNumberFormat="1" applyFont="1" applyFill="1" applyBorder="1" applyAlignment="1">
      <alignment vertical="top" wrapText="1"/>
    </xf>
    <xf numFmtId="3" fontId="6" fillId="0" borderId="8" xfId="0" applyNumberFormat="1" applyFont="1" applyBorder="1" applyAlignment="1">
      <alignment horizontal="center" vertical="top"/>
    </xf>
    <xf numFmtId="3" fontId="4" fillId="0" borderId="0" xfId="0" applyNumberFormat="1" applyFont="1" applyFill="1"/>
    <xf numFmtId="3" fontId="4" fillId="0" borderId="0" xfId="0" applyNumberFormat="1" applyFont="1" applyFill="1" applyAlignment="1">
      <alignment wrapText="1"/>
    </xf>
    <xf numFmtId="3" fontId="4" fillId="0" borderId="0" xfId="0" applyNumberFormat="1" applyFont="1" applyFill="1" applyBorder="1"/>
    <xf numFmtId="3" fontId="6" fillId="0" borderId="52" xfId="0" applyNumberFormat="1" applyFont="1" applyBorder="1" applyAlignment="1">
      <alignment horizontal="center" vertical="top"/>
    </xf>
    <xf numFmtId="11" fontId="2" fillId="9" borderId="2" xfId="0" applyNumberFormat="1" applyFont="1" applyFill="1" applyBorder="1" applyAlignment="1">
      <alignment vertical="top"/>
    </xf>
    <xf numFmtId="11" fontId="2" fillId="8" borderId="3" xfId="0" applyNumberFormat="1" applyFont="1" applyFill="1" applyBorder="1" applyAlignment="1">
      <alignment horizontal="center" vertical="top"/>
    </xf>
    <xf numFmtId="11" fontId="2" fillId="8" borderId="5" xfId="0" applyNumberFormat="1" applyFont="1" applyFill="1" applyBorder="1" applyAlignment="1">
      <alignment vertical="top"/>
    </xf>
    <xf numFmtId="11" fontId="2" fillId="8" borderId="3" xfId="0" applyNumberFormat="1" applyFont="1" applyFill="1" applyBorder="1" applyAlignment="1">
      <alignment vertical="top"/>
    </xf>
    <xf numFmtId="11" fontId="2" fillId="8" borderId="9" xfId="0" applyNumberFormat="1" applyFont="1" applyFill="1" applyBorder="1" applyAlignment="1">
      <alignment horizontal="center" vertical="top"/>
    </xf>
    <xf numFmtId="11" fontId="2" fillId="8" borderId="5" xfId="0" applyNumberFormat="1" applyFont="1" applyFill="1" applyBorder="1" applyAlignment="1">
      <alignment horizontal="center" vertical="top"/>
    </xf>
    <xf numFmtId="49" fontId="2" fillId="8" borderId="3" xfId="0" applyNumberFormat="1" applyFont="1" applyFill="1" applyBorder="1" applyAlignment="1">
      <alignment vertical="top"/>
    </xf>
    <xf numFmtId="49" fontId="2" fillId="8" borderId="9" xfId="0" applyNumberFormat="1" applyFont="1" applyFill="1" applyBorder="1" applyAlignment="1">
      <alignment vertical="top"/>
    </xf>
    <xf numFmtId="49" fontId="2" fillId="8" borderId="5" xfId="0" applyNumberFormat="1" applyFont="1" applyFill="1" applyBorder="1" applyAlignment="1">
      <alignment vertical="top"/>
    </xf>
    <xf numFmtId="3" fontId="6" fillId="4" borderId="46" xfId="0" applyNumberFormat="1" applyFont="1" applyFill="1" applyBorder="1" applyAlignment="1">
      <alignment horizontal="center" vertical="top"/>
    </xf>
    <xf numFmtId="49" fontId="5" fillId="0" borderId="4" xfId="0" applyNumberFormat="1" applyFont="1" applyBorder="1" applyAlignment="1">
      <alignment horizontal="center" vertical="top"/>
    </xf>
    <xf numFmtId="49" fontId="5" fillId="0" borderId="10" xfId="0" applyNumberFormat="1" applyFont="1" applyBorder="1" applyAlignment="1">
      <alignment horizontal="center" vertical="top"/>
    </xf>
    <xf numFmtId="164" fontId="6" fillId="0" borderId="0" xfId="0" applyNumberFormat="1" applyFont="1" applyFill="1" applyBorder="1" applyAlignment="1">
      <alignment horizontal="center" vertical="top"/>
    </xf>
    <xf numFmtId="3" fontId="2" fillId="5" borderId="20" xfId="0" applyNumberFormat="1" applyFont="1" applyFill="1" applyBorder="1" applyAlignment="1">
      <alignment horizontal="center" vertical="top" wrapText="1"/>
    </xf>
    <xf numFmtId="3" fontId="2" fillId="0" borderId="15" xfId="0" applyNumberFormat="1" applyFont="1" applyFill="1" applyBorder="1" applyAlignment="1">
      <alignment horizontal="center" vertical="center" textRotation="90" wrapText="1"/>
    </xf>
    <xf numFmtId="49" fontId="2" fillId="8" borderId="5" xfId="0" applyNumberFormat="1" applyFont="1" applyFill="1" applyBorder="1" applyAlignment="1">
      <alignment horizontal="center" vertical="top"/>
    </xf>
    <xf numFmtId="49" fontId="2" fillId="8" borderId="9" xfId="0" applyNumberFormat="1" applyFont="1" applyFill="1" applyBorder="1" applyAlignment="1">
      <alignment horizontal="center" vertical="top"/>
    </xf>
    <xf numFmtId="49" fontId="2" fillId="2" borderId="6" xfId="0" applyNumberFormat="1" applyFont="1" applyFill="1" applyBorder="1" applyAlignment="1">
      <alignment horizontal="center" vertical="top"/>
    </xf>
    <xf numFmtId="49" fontId="2" fillId="2" borderId="10" xfId="0" applyNumberFormat="1" applyFont="1" applyFill="1" applyBorder="1" applyAlignment="1">
      <alignment horizontal="center" vertical="top"/>
    </xf>
    <xf numFmtId="3" fontId="5" fillId="0" borderId="22" xfId="0" applyNumberFormat="1" applyFont="1" applyBorder="1" applyAlignment="1">
      <alignment horizontal="center" vertical="top"/>
    </xf>
    <xf numFmtId="3" fontId="5" fillId="0" borderId="14" xfId="0" applyNumberFormat="1" applyFont="1" applyBorder="1" applyAlignment="1">
      <alignment horizontal="center" vertical="top"/>
    </xf>
    <xf numFmtId="3" fontId="5" fillId="0" borderId="19" xfId="0" applyNumberFormat="1" applyFont="1" applyBorder="1" applyAlignment="1">
      <alignment horizontal="center" vertical="top"/>
    </xf>
    <xf numFmtId="3" fontId="2" fillId="0" borderId="0" xfId="0" applyNumberFormat="1" applyFont="1" applyFill="1" applyBorder="1" applyAlignment="1">
      <alignment horizontal="center" wrapText="1"/>
    </xf>
    <xf numFmtId="3" fontId="4" fillId="0" borderId="0" xfId="0" applyNumberFormat="1" applyFont="1" applyAlignment="1">
      <alignment horizontal="center"/>
    </xf>
    <xf numFmtId="3" fontId="6" fillId="8" borderId="32" xfId="0" applyNumberFormat="1" applyFont="1" applyFill="1" applyBorder="1" applyAlignment="1">
      <alignment vertical="top" wrapText="1"/>
    </xf>
    <xf numFmtId="3" fontId="6" fillId="8" borderId="31" xfId="0" applyNumberFormat="1" applyFont="1" applyFill="1" applyBorder="1" applyAlignment="1">
      <alignment vertical="center" textRotation="90" wrapText="1"/>
    </xf>
    <xf numFmtId="3" fontId="6" fillId="8" borderId="29" xfId="0" applyNumberFormat="1" applyFont="1" applyFill="1" applyBorder="1" applyAlignment="1">
      <alignment vertical="center" textRotation="90" wrapText="1"/>
    </xf>
    <xf numFmtId="3" fontId="6" fillId="8" borderId="64" xfId="0" applyNumberFormat="1" applyFont="1" applyFill="1" applyBorder="1" applyAlignment="1">
      <alignment vertical="top" wrapText="1"/>
    </xf>
    <xf numFmtId="3" fontId="6" fillId="8" borderId="48" xfId="0" applyNumberFormat="1" applyFont="1" applyFill="1" applyBorder="1" applyAlignment="1">
      <alignment vertical="top" wrapText="1"/>
    </xf>
    <xf numFmtId="164" fontId="6" fillId="0" borderId="8" xfId="0" applyNumberFormat="1" applyFont="1" applyFill="1" applyBorder="1" applyAlignment="1">
      <alignment horizontal="center" vertical="top"/>
    </xf>
    <xf numFmtId="3" fontId="6" fillId="0" borderId="49" xfId="0" applyNumberFormat="1" applyFont="1" applyBorder="1" applyAlignment="1">
      <alignment vertical="top" wrapText="1"/>
    </xf>
    <xf numFmtId="3" fontId="6" fillId="0" borderId="49" xfId="0" applyNumberFormat="1" applyFont="1" applyBorder="1" applyAlignment="1">
      <alignment horizontal="center" vertical="top"/>
    </xf>
    <xf numFmtId="3" fontId="6" fillId="0" borderId="51" xfId="0" applyNumberFormat="1" applyFont="1" applyBorder="1" applyAlignment="1">
      <alignment horizontal="center" vertical="top"/>
    </xf>
    <xf numFmtId="3" fontId="6" fillId="4" borderId="47" xfId="0" applyNumberFormat="1" applyFont="1" applyFill="1" applyBorder="1" applyAlignment="1">
      <alignment horizontal="left" vertical="top" wrapText="1"/>
    </xf>
    <xf numFmtId="164" fontId="6" fillId="4" borderId="16" xfId="0" applyNumberFormat="1" applyFont="1" applyFill="1" applyBorder="1" applyAlignment="1">
      <alignment horizontal="center" vertical="top"/>
    </xf>
    <xf numFmtId="164" fontId="6" fillId="4" borderId="15" xfId="0" applyNumberFormat="1" applyFont="1" applyFill="1" applyBorder="1" applyAlignment="1">
      <alignment horizontal="center" vertical="top"/>
    </xf>
    <xf numFmtId="164" fontId="6" fillId="0" borderId="4" xfId="0" applyNumberFormat="1" applyFont="1" applyFill="1" applyBorder="1" applyAlignment="1">
      <alignment horizontal="center" vertical="top"/>
    </xf>
    <xf numFmtId="3" fontId="6" fillId="0" borderId="36" xfId="0" applyNumberFormat="1" applyFont="1" applyBorder="1" applyAlignment="1">
      <alignment horizontal="left" vertical="top" wrapText="1"/>
    </xf>
    <xf numFmtId="3" fontId="6" fillId="0" borderId="36" xfId="0" applyNumberFormat="1" applyFont="1" applyBorder="1" applyAlignment="1">
      <alignment horizontal="center" vertical="top"/>
    </xf>
    <xf numFmtId="3" fontId="6" fillId="0" borderId="47" xfId="0" applyNumberFormat="1" applyFont="1" applyBorder="1" applyAlignment="1">
      <alignment horizontal="center" vertical="top"/>
    </xf>
    <xf numFmtId="3" fontId="6" fillId="0" borderId="52" xfId="0" applyNumberFormat="1" applyFont="1" applyFill="1" applyBorder="1" applyAlignment="1">
      <alignment horizontal="left" vertical="top" wrapText="1"/>
    </xf>
    <xf numFmtId="164" fontId="5" fillId="5" borderId="59" xfId="0" applyNumberFormat="1" applyFont="1" applyFill="1" applyBorder="1" applyAlignment="1">
      <alignment horizontal="center" vertical="top"/>
    </xf>
    <xf numFmtId="164" fontId="5" fillId="5" borderId="63" xfId="0" applyNumberFormat="1" applyFont="1" applyFill="1" applyBorder="1" applyAlignment="1">
      <alignment horizontal="center" vertical="top"/>
    </xf>
    <xf numFmtId="3" fontId="6" fillId="4" borderId="65" xfId="0" applyNumberFormat="1" applyFont="1" applyFill="1" applyBorder="1" applyAlignment="1">
      <alignment horizontal="left" vertical="top" wrapText="1"/>
    </xf>
    <xf numFmtId="3" fontId="6" fillId="0" borderId="65" xfId="0" applyNumberFormat="1" applyFont="1" applyBorder="1" applyAlignment="1">
      <alignment horizontal="center" vertical="top"/>
    </xf>
    <xf numFmtId="0" fontId="17" fillId="0" borderId="0" xfId="0" applyFont="1" applyAlignment="1">
      <alignment horizontal="justify" vertical="center"/>
    </xf>
    <xf numFmtId="3" fontId="6" fillId="0" borderId="1" xfId="0" applyNumberFormat="1" applyFont="1" applyFill="1" applyBorder="1" applyAlignment="1">
      <alignment horizontal="center" vertical="top" wrapText="1"/>
    </xf>
    <xf numFmtId="164" fontId="6" fillId="4" borderId="7" xfId="0" applyNumberFormat="1" applyFont="1" applyFill="1" applyBorder="1" applyAlignment="1">
      <alignment horizontal="center" vertical="top"/>
    </xf>
    <xf numFmtId="164" fontId="6" fillId="4" borderId="8" xfId="0" applyNumberFormat="1" applyFont="1" applyFill="1" applyBorder="1" applyAlignment="1">
      <alignment horizontal="center" vertical="top"/>
    </xf>
    <xf numFmtId="164" fontId="6" fillId="0" borderId="6" xfId="0" applyNumberFormat="1" applyFont="1" applyFill="1" applyBorder="1" applyAlignment="1">
      <alignment horizontal="center" vertical="top"/>
    </xf>
    <xf numFmtId="3" fontId="6" fillId="0" borderId="7" xfId="0" applyNumberFormat="1" applyFont="1" applyBorder="1" applyAlignment="1">
      <alignment horizontal="center" vertical="top"/>
    </xf>
    <xf numFmtId="3" fontId="5" fillId="4" borderId="60" xfId="0" applyNumberFormat="1" applyFont="1" applyFill="1" applyBorder="1" applyAlignment="1">
      <alignment vertical="top" wrapText="1"/>
    </xf>
    <xf numFmtId="3" fontId="6" fillId="0" borderId="24" xfId="0" applyNumberFormat="1" applyFont="1" applyBorder="1" applyAlignment="1">
      <alignment horizontal="center" vertical="top"/>
    </xf>
    <xf numFmtId="3" fontId="6" fillId="0" borderId="46" xfId="0" applyNumberFormat="1" applyFont="1" applyFill="1" applyBorder="1" applyAlignment="1">
      <alignment horizontal="left" vertical="top" wrapText="1"/>
    </xf>
    <xf numFmtId="164" fontId="6" fillId="0" borderId="15" xfId="0" applyNumberFormat="1" applyFont="1" applyFill="1" applyBorder="1" applyAlignment="1">
      <alignment horizontal="center" vertical="top"/>
    </xf>
    <xf numFmtId="3" fontId="6" fillId="0" borderId="45" xfId="0" applyNumberFormat="1" applyFont="1" applyBorder="1" applyAlignment="1">
      <alignment horizontal="left" vertical="top" wrapText="1"/>
    </xf>
    <xf numFmtId="3" fontId="6" fillId="4" borderId="47" xfId="0" applyNumberFormat="1" applyFont="1" applyFill="1" applyBorder="1" applyAlignment="1">
      <alignment horizontal="center" vertical="top"/>
    </xf>
    <xf numFmtId="49" fontId="6" fillId="0" borderId="65" xfId="0" applyNumberFormat="1" applyFont="1" applyBorder="1" applyAlignment="1">
      <alignment vertical="top"/>
    </xf>
    <xf numFmtId="3" fontId="2" fillId="0" borderId="8" xfId="0" applyNumberFormat="1" applyFont="1" applyFill="1" applyBorder="1" applyAlignment="1">
      <alignment vertical="center" textRotation="90" wrapText="1"/>
    </xf>
    <xf numFmtId="3" fontId="6" fillId="0" borderId="7" xfId="0" applyNumberFormat="1" applyFont="1" applyBorder="1" applyAlignment="1">
      <alignment vertical="top" wrapText="1"/>
    </xf>
    <xf numFmtId="3" fontId="6" fillId="0" borderId="21" xfId="0" applyNumberFormat="1" applyFont="1" applyBorder="1" applyAlignment="1">
      <alignment horizontal="center" vertical="top"/>
    </xf>
    <xf numFmtId="49" fontId="5" fillId="8" borderId="15" xfId="0" applyNumberFormat="1" applyFont="1" applyFill="1" applyBorder="1" applyAlignment="1">
      <alignment vertical="top"/>
    </xf>
    <xf numFmtId="3" fontId="2" fillId="4" borderId="15" xfId="0" applyNumberFormat="1" applyFont="1" applyFill="1" applyBorder="1" applyAlignment="1">
      <alignment horizontal="center" vertical="center" textRotation="90" wrapText="1"/>
    </xf>
    <xf numFmtId="3" fontId="5" fillId="4" borderId="14" xfId="0" applyNumberFormat="1" applyFont="1" applyFill="1" applyBorder="1" applyAlignment="1">
      <alignment horizontal="center" vertical="top"/>
    </xf>
    <xf numFmtId="3" fontId="6" fillId="4" borderId="57" xfId="0" applyNumberFormat="1" applyFont="1" applyFill="1" applyBorder="1" applyAlignment="1">
      <alignment horizontal="center" vertical="top" wrapText="1"/>
    </xf>
    <xf numFmtId="164" fontId="6" fillId="4" borderId="36" xfId="0" applyNumberFormat="1" applyFont="1" applyFill="1" applyBorder="1" applyAlignment="1">
      <alignment horizontal="center" vertical="top"/>
    </xf>
    <xf numFmtId="164" fontId="6" fillId="4" borderId="33" xfId="0" applyNumberFormat="1" applyFont="1" applyFill="1" applyBorder="1" applyAlignment="1">
      <alignment horizontal="center" vertical="top"/>
    </xf>
    <xf numFmtId="3" fontId="6" fillId="8" borderId="45" xfId="0" applyNumberFormat="1" applyFont="1" applyFill="1" applyBorder="1" applyAlignment="1">
      <alignment horizontal="left" vertical="top" wrapText="1"/>
    </xf>
    <xf numFmtId="3" fontId="6" fillId="8" borderId="45" xfId="0" applyNumberFormat="1" applyFont="1" applyFill="1" applyBorder="1" applyAlignment="1">
      <alignment horizontal="center" vertical="top"/>
    </xf>
    <xf numFmtId="3" fontId="6" fillId="8" borderId="46" xfId="0" applyNumberFormat="1" applyFont="1" applyFill="1" applyBorder="1" applyAlignment="1">
      <alignment horizontal="center" vertical="top"/>
    </xf>
    <xf numFmtId="3" fontId="6" fillId="4" borderId="16" xfId="0" applyNumberFormat="1" applyFont="1" applyFill="1" applyBorder="1" applyAlignment="1">
      <alignment horizontal="center" vertical="top" wrapText="1"/>
    </xf>
    <xf numFmtId="164" fontId="6" fillId="4" borderId="4" xfId="0" applyNumberFormat="1" applyFont="1" applyFill="1" applyBorder="1" applyAlignment="1">
      <alignment horizontal="center" vertical="top"/>
    </xf>
    <xf numFmtId="3" fontId="6" fillId="4" borderId="45" xfId="0" applyNumberFormat="1" applyFont="1" applyFill="1" applyBorder="1" applyAlignment="1">
      <alignment horizontal="center" vertical="top" wrapText="1"/>
    </xf>
    <xf numFmtId="164" fontId="6" fillId="4" borderId="45" xfId="0" applyNumberFormat="1" applyFont="1" applyFill="1" applyBorder="1" applyAlignment="1">
      <alignment horizontal="center" vertical="top"/>
    </xf>
    <xf numFmtId="164" fontId="6" fillId="4" borderId="46" xfId="0" applyNumberFormat="1" applyFont="1" applyFill="1" applyBorder="1" applyAlignment="1">
      <alignment horizontal="center" vertical="top"/>
    </xf>
    <xf numFmtId="164" fontId="6" fillId="4" borderId="66" xfId="0" applyNumberFormat="1" applyFont="1" applyFill="1" applyBorder="1" applyAlignment="1">
      <alignment horizontal="center" vertical="top"/>
    </xf>
    <xf numFmtId="3" fontId="6" fillId="0" borderId="45" xfId="0" applyNumberFormat="1" applyFont="1" applyBorder="1" applyAlignment="1">
      <alignment vertical="top" wrapText="1"/>
    </xf>
    <xf numFmtId="3" fontId="6" fillId="4" borderId="45" xfId="0" applyNumberFormat="1" applyFont="1" applyFill="1" applyBorder="1" applyAlignment="1">
      <alignment horizontal="center" vertical="top"/>
    </xf>
    <xf numFmtId="164" fontId="5" fillId="5" borderId="20" xfId="0" applyNumberFormat="1" applyFont="1" applyFill="1" applyBorder="1" applyAlignment="1">
      <alignment horizontal="center" vertical="top"/>
    </xf>
    <xf numFmtId="3" fontId="6" fillId="0" borderId="36" xfId="0" applyNumberFormat="1" applyFont="1" applyBorder="1" applyAlignment="1">
      <alignment vertical="top" wrapText="1"/>
    </xf>
    <xf numFmtId="3" fontId="5" fillId="5" borderId="57" xfId="0" applyNumberFormat="1" applyFont="1" applyFill="1" applyBorder="1" applyAlignment="1">
      <alignment horizontal="right" vertical="top" wrapText="1"/>
    </xf>
    <xf numFmtId="3" fontId="6" fillId="0" borderId="16" xfId="0" applyNumberFormat="1" applyFont="1" applyBorder="1" applyAlignment="1">
      <alignment horizontal="center" vertical="top"/>
    </xf>
    <xf numFmtId="3" fontId="4" fillId="0" borderId="16" xfId="0" applyNumberFormat="1" applyFont="1" applyBorder="1"/>
    <xf numFmtId="3" fontId="5" fillId="5" borderId="20" xfId="0" applyNumberFormat="1" applyFont="1" applyFill="1" applyBorder="1" applyAlignment="1">
      <alignment horizontal="right" vertical="top" wrapText="1"/>
    </xf>
    <xf numFmtId="3" fontId="6" fillId="0" borderId="7" xfId="0" applyNumberFormat="1" applyFont="1" applyBorder="1" applyAlignment="1">
      <alignment horizontal="left" vertical="top" wrapText="1"/>
    </xf>
    <xf numFmtId="3" fontId="6" fillId="4" borderId="65" xfId="0" applyNumberFormat="1" applyFont="1" applyFill="1" applyBorder="1" applyAlignment="1">
      <alignment vertical="top" wrapText="1"/>
    </xf>
    <xf numFmtId="3" fontId="6" fillId="4" borderId="65" xfId="0" applyNumberFormat="1" applyFont="1" applyFill="1" applyBorder="1" applyAlignment="1">
      <alignment horizontal="center" vertical="top"/>
    </xf>
    <xf numFmtId="3" fontId="6" fillId="4" borderId="52" xfId="0" applyNumberFormat="1" applyFont="1" applyFill="1" applyBorder="1" applyAlignment="1">
      <alignment horizontal="center" vertical="top"/>
    </xf>
    <xf numFmtId="164" fontId="5" fillId="6" borderId="7" xfId="0" applyNumberFormat="1" applyFont="1" applyFill="1" applyBorder="1" applyAlignment="1">
      <alignment horizontal="center" vertical="top" wrapText="1"/>
    </xf>
    <xf numFmtId="164" fontId="5" fillId="6" borderId="27" xfId="0" applyNumberFormat="1" applyFont="1" applyFill="1" applyBorder="1" applyAlignment="1">
      <alignment horizontal="center" vertical="top" wrapText="1"/>
    </xf>
    <xf numFmtId="164" fontId="2" fillId="8" borderId="31" xfId="0" applyNumberFormat="1" applyFont="1" applyFill="1" applyBorder="1" applyAlignment="1">
      <alignment horizontal="center" vertical="top" wrapText="1"/>
    </xf>
    <xf numFmtId="164" fontId="2" fillId="8" borderId="28" xfId="0" applyNumberFormat="1" applyFont="1" applyFill="1" applyBorder="1" applyAlignment="1">
      <alignment horizontal="center" vertical="top" wrapText="1"/>
    </xf>
    <xf numFmtId="164" fontId="2" fillId="8" borderId="27" xfId="0" applyNumberFormat="1" applyFont="1" applyFill="1" applyBorder="1" applyAlignment="1">
      <alignment horizontal="center" vertical="top" wrapText="1"/>
    </xf>
    <xf numFmtId="164" fontId="2" fillId="9" borderId="31" xfId="0" applyNumberFormat="1" applyFont="1" applyFill="1" applyBorder="1" applyAlignment="1">
      <alignment horizontal="center" vertical="top"/>
    </xf>
    <xf numFmtId="164" fontId="2" fillId="9" borderId="28" xfId="0" applyNumberFormat="1" applyFont="1" applyFill="1" applyBorder="1" applyAlignment="1">
      <alignment horizontal="center" vertical="top"/>
    </xf>
    <xf numFmtId="164" fontId="2" fillId="9" borderId="27" xfId="0" applyNumberFormat="1" applyFont="1" applyFill="1" applyBorder="1" applyAlignment="1">
      <alignment horizontal="center" vertical="top"/>
    </xf>
    <xf numFmtId="164" fontId="6" fillId="0" borderId="5" xfId="0" applyNumberFormat="1" applyFont="1" applyBorder="1" applyAlignment="1">
      <alignment horizontal="center" vertical="center" textRotation="90" wrapText="1"/>
    </xf>
    <xf numFmtId="164" fontId="6" fillId="0" borderId="1" xfId="0" applyNumberFormat="1" applyFont="1" applyBorder="1" applyAlignment="1">
      <alignment horizontal="center" vertical="center" textRotation="90" wrapText="1"/>
    </xf>
    <xf numFmtId="164" fontId="6" fillId="0" borderId="21" xfId="0" applyNumberFormat="1" applyFont="1" applyBorder="1" applyAlignment="1">
      <alignment horizontal="center" vertical="center" textRotation="90" wrapText="1"/>
    </xf>
    <xf numFmtId="164" fontId="5" fillId="9" borderId="2" xfId="0" applyNumberFormat="1" applyFont="1" applyFill="1" applyBorder="1" applyAlignment="1">
      <alignment horizontal="center" vertical="top"/>
    </xf>
    <xf numFmtId="164" fontId="5" fillId="9" borderId="32" xfId="0" applyNumberFormat="1" applyFont="1" applyFill="1" applyBorder="1" applyAlignment="1">
      <alignment horizontal="center" vertical="top"/>
    </xf>
    <xf numFmtId="164" fontId="5" fillId="9" borderId="29" xfId="0" applyNumberFormat="1" applyFont="1" applyFill="1" applyBorder="1" applyAlignment="1">
      <alignment horizontal="center" vertical="top"/>
    </xf>
    <xf numFmtId="164" fontId="6" fillId="0" borderId="3" xfId="0" applyNumberFormat="1" applyFont="1" applyFill="1" applyBorder="1" applyAlignment="1">
      <alignment horizontal="center" vertical="top"/>
    </xf>
    <xf numFmtId="164" fontId="6" fillId="0" borderId="13" xfId="0" applyNumberFormat="1" applyFont="1" applyFill="1" applyBorder="1" applyAlignment="1">
      <alignment horizontal="center" vertical="top"/>
    </xf>
    <xf numFmtId="164" fontId="5" fillId="5" borderId="2" xfId="0" applyNumberFormat="1" applyFont="1" applyFill="1" applyBorder="1" applyAlignment="1">
      <alignment horizontal="center" vertical="top"/>
    </xf>
    <xf numFmtId="164" fontId="5" fillId="5" borderId="32" xfId="0" applyNumberFormat="1" applyFont="1" applyFill="1" applyBorder="1" applyAlignment="1">
      <alignment horizontal="center" vertical="top"/>
    </xf>
    <xf numFmtId="164" fontId="5" fillId="5" borderId="29" xfId="0" applyNumberFormat="1" applyFont="1" applyFill="1" applyBorder="1" applyAlignment="1">
      <alignment horizontal="center" vertical="top"/>
    </xf>
    <xf numFmtId="0" fontId="18" fillId="0" borderId="0" xfId="0" applyNumberFormat="1" applyFont="1" applyFill="1" applyAlignment="1" applyProtection="1">
      <alignment wrapText="1" readingOrder="1"/>
    </xf>
    <xf numFmtId="3" fontId="1" fillId="0" borderId="0" xfId="0" applyNumberFormat="1" applyFont="1" applyBorder="1" applyAlignment="1">
      <alignment wrapText="1"/>
    </xf>
    <xf numFmtId="3" fontId="1" fillId="0" borderId="0" xfId="0" applyNumberFormat="1" applyFont="1" applyBorder="1" applyAlignment="1">
      <alignment horizontal="right" wrapText="1"/>
    </xf>
    <xf numFmtId="0" fontId="20" fillId="0" borderId="79" xfId="0" applyNumberFormat="1" applyFont="1" applyFill="1" applyBorder="1" applyAlignment="1" applyProtection="1">
      <alignment horizontal="center" vertical="center" wrapText="1" readingOrder="1"/>
    </xf>
    <xf numFmtId="0" fontId="19" fillId="10" borderId="82" xfId="0" applyNumberFormat="1" applyFont="1" applyFill="1" applyBorder="1" applyAlignment="1" applyProtection="1">
      <alignment vertical="top" wrapText="1" readingOrder="1"/>
      <protection locked="0"/>
    </xf>
    <xf numFmtId="0" fontId="20" fillId="10" borderId="83" xfId="0" applyNumberFormat="1" applyFont="1" applyFill="1" applyBorder="1" applyAlignment="1" applyProtection="1">
      <alignment vertical="top" wrapText="1" readingOrder="1"/>
      <protection locked="0"/>
    </xf>
    <xf numFmtId="0" fontId="20" fillId="10" borderId="83" xfId="0" applyNumberFormat="1" applyFont="1" applyFill="1" applyBorder="1" applyAlignment="1" applyProtection="1">
      <alignment horizontal="center" vertical="top" wrapText="1" readingOrder="1"/>
      <protection locked="0"/>
    </xf>
    <xf numFmtId="0" fontId="18" fillId="10" borderId="83" xfId="0" applyNumberFormat="1" applyFont="1" applyFill="1" applyBorder="1" applyAlignment="1" applyProtection="1">
      <alignment horizontal="center" vertical="top" wrapText="1" readingOrder="1"/>
      <protection locked="0"/>
    </xf>
    <xf numFmtId="165" fontId="20" fillId="10" borderId="83" xfId="0" applyNumberFormat="1" applyFont="1" applyFill="1" applyBorder="1" applyAlignment="1" applyProtection="1">
      <alignment horizontal="center" vertical="top" wrapText="1" readingOrder="1"/>
    </xf>
    <xf numFmtId="166" fontId="20" fillId="10" borderId="83" xfId="0" applyNumberFormat="1" applyFont="1" applyFill="1" applyBorder="1" applyAlignment="1" applyProtection="1">
      <alignment horizontal="right" vertical="top" wrapText="1" readingOrder="1"/>
    </xf>
    <xf numFmtId="0" fontId="20" fillId="10" borderId="83" xfId="0" applyNumberFormat="1" applyFont="1" applyFill="1" applyBorder="1" applyAlignment="1" applyProtection="1">
      <alignment horizontal="left" vertical="top" wrapText="1" readingOrder="1"/>
      <protection locked="0"/>
    </xf>
    <xf numFmtId="0" fontId="19" fillId="10" borderId="83" xfId="0" applyNumberFormat="1" applyFont="1" applyFill="1" applyBorder="1" applyAlignment="1" applyProtection="1">
      <alignment horizontal="center" vertical="top" wrapText="1" readingOrder="1"/>
      <protection locked="0"/>
    </xf>
    <xf numFmtId="0" fontId="20" fillId="10" borderId="84" xfId="0" applyNumberFormat="1" applyFont="1" applyFill="1" applyBorder="1" applyAlignment="1" applyProtection="1">
      <alignment horizontal="left" vertical="top" wrapText="1" readingOrder="1"/>
      <protection locked="0"/>
    </xf>
    <xf numFmtId="0" fontId="19" fillId="11" borderId="85" xfId="0" applyNumberFormat="1" applyFont="1" applyFill="1" applyBorder="1" applyAlignment="1" applyProtection="1">
      <alignment vertical="top" wrapText="1" readingOrder="1"/>
      <protection locked="0"/>
    </xf>
    <xf numFmtId="0" fontId="20" fillId="11" borderId="86" xfId="0" applyNumberFormat="1" applyFont="1" applyFill="1" applyBorder="1" applyAlignment="1" applyProtection="1">
      <alignment vertical="top" wrapText="1" readingOrder="1"/>
      <protection locked="0"/>
    </xf>
    <xf numFmtId="0" fontId="20" fillId="11" borderId="86" xfId="0" applyNumberFormat="1" applyFont="1" applyFill="1" applyBorder="1" applyAlignment="1" applyProtection="1">
      <alignment horizontal="center" vertical="top" wrapText="1" readingOrder="1"/>
      <protection locked="0"/>
    </xf>
    <xf numFmtId="0" fontId="18" fillId="11" borderId="86" xfId="0" applyNumberFormat="1" applyFont="1" applyFill="1" applyBorder="1" applyAlignment="1" applyProtection="1">
      <alignment horizontal="center" vertical="top" wrapText="1" readingOrder="1"/>
      <protection locked="0"/>
    </xf>
    <xf numFmtId="165" fontId="20" fillId="11" borderId="86" xfId="0" applyNumberFormat="1" applyFont="1" applyFill="1" applyBorder="1" applyAlignment="1" applyProtection="1">
      <alignment horizontal="center" vertical="top" wrapText="1" readingOrder="1"/>
    </xf>
    <xf numFmtId="166" fontId="20" fillId="11" borderId="86" xfId="0" applyNumberFormat="1" applyFont="1" applyFill="1" applyBorder="1" applyAlignment="1" applyProtection="1">
      <alignment horizontal="right" vertical="top" wrapText="1" readingOrder="1"/>
    </xf>
    <xf numFmtId="0" fontId="20" fillId="11" borderId="86" xfId="0" applyNumberFormat="1" applyFont="1" applyFill="1" applyBorder="1" applyAlignment="1" applyProtection="1">
      <alignment horizontal="left" vertical="top" wrapText="1" readingOrder="1"/>
      <protection locked="0"/>
    </xf>
    <xf numFmtId="0" fontId="19" fillId="11" borderId="86" xfId="0" applyNumberFormat="1" applyFont="1" applyFill="1" applyBorder="1" applyAlignment="1" applyProtection="1">
      <alignment horizontal="center" vertical="top" wrapText="1" readingOrder="1"/>
      <protection locked="0"/>
    </xf>
    <xf numFmtId="0" fontId="20" fillId="11" borderId="87" xfId="0" applyNumberFormat="1" applyFont="1" applyFill="1" applyBorder="1" applyAlignment="1" applyProtection="1">
      <alignment horizontal="left" vertical="top" wrapText="1" readingOrder="1"/>
      <protection locked="0"/>
    </xf>
    <xf numFmtId="0" fontId="19" fillId="12" borderId="85" xfId="0" applyNumberFormat="1" applyFont="1" applyFill="1" applyBorder="1" applyAlignment="1" applyProtection="1">
      <alignment vertical="top" wrapText="1" readingOrder="1"/>
      <protection locked="0"/>
    </xf>
    <xf numFmtId="0" fontId="20" fillId="12" borderId="86" xfId="0" applyNumberFormat="1" applyFont="1" applyFill="1" applyBorder="1" applyAlignment="1" applyProtection="1">
      <alignment vertical="top" wrapText="1" readingOrder="1"/>
      <protection locked="0"/>
    </xf>
    <xf numFmtId="0" fontId="20" fillId="12" borderId="86" xfId="0" applyNumberFormat="1" applyFont="1" applyFill="1" applyBorder="1" applyAlignment="1" applyProtection="1">
      <alignment horizontal="center" vertical="top" wrapText="1" readingOrder="1"/>
      <protection locked="0"/>
    </xf>
    <xf numFmtId="0" fontId="18" fillId="12" borderId="86" xfId="0" applyNumberFormat="1" applyFont="1" applyFill="1" applyBorder="1" applyAlignment="1" applyProtection="1">
      <alignment horizontal="center" vertical="top" wrapText="1" readingOrder="1"/>
      <protection locked="0"/>
    </xf>
    <xf numFmtId="165" fontId="20" fillId="12" borderId="86" xfId="0" applyNumberFormat="1" applyFont="1" applyFill="1" applyBorder="1" applyAlignment="1" applyProtection="1">
      <alignment horizontal="center" vertical="top" wrapText="1" readingOrder="1"/>
    </xf>
    <xf numFmtId="166" fontId="20" fillId="12" borderId="86" xfId="0" applyNumberFormat="1" applyFont="1" applyFill="1" applyBorder="1" applyAlignment="1" applyProtection="1">
      <alignment horizontal="right" vertical="top" wrapText="1" readingOrder="1"/>
    </xf>
    <xf numFmtId="0" fontId="20" fillId="12" borderId="86" xfId="0" applyNumberFormat="1" applyFont="1" applyFill="1" applyBorder="1" applyAlignment="1" applyProtection="1">
      <alignment horizontal="left" vertical="top" wrapText="1" readingOrder="1"/>
      <protection locked="0"/>
    </xf>
    <xf numFmtId="0" fontId="19" fillId="12" borderId="86" xfId="0" applyNumberFormat="1" applyFont="1" applyFill="1" applyBorder="1" applyAlignment="1" applyProtection="1">
      <alignment horizontal="center" vertical="top" wrapText="1" readingOrder="1"/>
      <protection locked="0"/>
    </xf>
    <xf numFmtId="0" fontId="20" fillId="12" borderId="87" xfId="0" applyNumberFormat="1" applyFont="1" applyFill="1" applyBorder="1" applyAlignment="1" applyProtection="1">
      <alignment horizontal="left" vertical="top" wrapText="1" readingOrder="1"/>
      <protection locked="0"/>
    </xf>
    <xf numFmtId="0" fontId="21" fillId="0" borderId="85" xfId="0" applyNumberFormat="1" applyFont="1" applyFill="1" applyBorder="1" applyAlignment="1" applyProtection="1">
      <alignment vertical="top" wrapText="1" readingOrder="1"/>
      <protection locked="0"/>
    </xf>
    <xf numFmtId="0" fontId="18" fillId="0" borderId="86" xfId="0" applyNumberFormat="1" applyFont="1" applyFill="1" applyBorder="1" applyAlignment="1" applyProtection="1">
      <alignment vertical="top" wrapText="1" readingOrder="1"/>
      <protection locked="0"/>
    </xf>
    <xf numFmtId="0" fontId="20" fillId="0" borderId="86" xfId="0" applyNumberFormat="1" applyFont="1" applyFill="1" applyBorder="1" applyAlignment="1" applyProtection="1">
      <alignment horizontal="center" vertical="top" wrapText="1" readingOrder="1"/>
      <protection locked="0"/>
    </xf>
    <xf numFmtId="0" fontId="18" fillId="0" borderId="86" xfId="0" applyNumberFormat="1" applyFont="1" applyFill="1" applyBorder="1" applyAlignment="1" applyProtection="1">
      <alignment horizontal="center" vertical="top" wrapText="1" readingOrder="1"/>
      <protection locked="0"/>
    </xf>
    <xf numFmtId="165" fontId="18" fillId="0" borderId="86" xfId="0" applyNumberFormat="1" applyFont="1" applyFill="1" applyBorder="1" applyAlignment="1" applyProtection="1">
      <alignment horizontal="center" vertical="top" wrapText="1" readingOrder="1"/>
    </xf>
    <xf numFmtId="166" fontId="18" fillId="0" borderId="86" xfId="0" applyNumberFormat="1" applyFont="1" applyFill="1" applyBorder="1" applyAlignment="1" applyProtection="1">
      <alignment horizontal="right" vertical="top" wrapText="1" readingOrder="1"/>
    </xf>
    <xf numFmtId="0" fontId="18" fillId="0" borderId="86" xfId="0" applyNumberFormat="1" applyFont="1" applyFill="1" applyBorder="1" applyAlignment="1" applyProtection="1">
      <alignment horizontal="left" vertical="top" wrapText="1" readingOrder="1"/>
      <protection locked="0"/>
    </xf>
    <xf numFmtId="0" fontId="21" fillId="0" borderId="86" xfId="0" applyNumberFormat="1" applyFont="1" applyFill="1" applyBorder="1" applyAlignment="1" applyProtection="1">
      <alignment horizontal="center" vertical="top" wrapText="1" readingOrder="1"/>
      <protection locked="0"/>
    </xf>
    <xf numFmtId="0" fontId="18" fillId="0" borderId="87" xfId="0" applyNumberFormat="1" applyFont="1" applyFill="1" applyBorder="1" applyAlignment="1" applyProtection="1">
      <alignment horizontal="left" vertical="top" wrapText="1" readingOrder="1"/>
      <protection locked="0"/>
    </xf>
    <xf numFmtId="165" fontId="18" fillId="0" borderId="86" xfId="0" applyNumberFormat="1" applyFont="1" applyFill="1" applyBorder="1" applyAlignment="1" applyProtection="1">
      <alignment horizontal="center" vertical="top" wrapText="1" readingOrder="1"/>
      <protection locked="0"/>
    </xf>
    <xf numFmtId="166" fontId="18" fillId="0" borderId="86" xfId="0" applyNumberFormat="1" applyFont="1" applyFill="1" applyBorder="1" applyAlignment="1" applyProtection="1">
      <alignment horizontal="right" vertical="top" wrapText="1" readingOrder="1"/>
      <protection locked="0"/>
    </xf>
    <xf numFmtId="0" fontId="18" fillId="0" borderId="88" xfId="0" applyNumberFormat="1" applyFont="1" applyFill="1" applyBorder="1" applyAlignment="1" applyProtection="1">
      <alignment vertical="top" wrapText="1" readingOrder="1"/>
      <protection locked="0"/>
    </xf>
    <xf numFmtId="0" fontId="18" fillId="0" borderId="89" xfId="0" applyNumberFormat="1" applyFont="1" applyFill="1" applyBorder="1" applyAlignment="1" applyProtection="1">
      <alignment vertical="top" wrapText="1" readingOrder="1"/>
      <protection locked="0"/>
    </xf>
    <xf numFmtId="0" fontId="21" fillId="0" borderId="90" xfId="0" applyNumberFormat="1" applyFont="1" applyFill="1" applyBorder="1" applyAlignment="1" applyProtection="1">
      <alignment vertical="top" wrapText="1" readingOrder="1"/>
      <protection locked="0"/>
    </xf>
    <xf numFmtId="0" fontId="18" fillId="0" borderId="75" xfId="0" applyNumberFormat="1" applyFont="1" applyFill="1" applyBorder="1" applyAlignment="1" applyProtection="1">
      <alignment vertical="top" wrapText="1" readingOrder="1"/>
      <protection locked="0"/>
    </xf>
    <xf numFmtId="0" fontId="20" fillId="0" borderId="0" xfId="0" applyNumberFormat="1" applyFont="1" applyFill="1" applyAlignment="1" applyProtection="1">
      <alignment horizontal="center" wrapText="1" readingOrder="1"/>
    </xf>
    <xf numFmtId="0" fontId="18" fillId="0" borderId="0" xfId="0" applyNumberFormat="1" applyFont="1" applyFill="1" applyAlignment="1" applyProtection="1">
      <alignment horizontal="center" wrapText="1" readingOrder="1"/>
    </xf>
    <xf numFmtId="165" fontId="18" fillId="0" borderId="75" xfId="0" applyNumberFormat="1" applyFont="1" applyFill="1" applyBorder="1" applyAlignment="1" applyProtection="1">
      <alignment horizontal="center" vertical="top" wrapText="1" readingOrder="1"/>
      <protection locked="0"/>
    </xf>
    <xf numFmtId="166" fontId="18" fillId="0" borderId="75" xfId="0" applyNumberFormat="1" applyFont="1" applyFill="1" applyBorder="1" applyAlignment="1" applyProtection="1">
      <alignment horizontal="right" vertical="top" wrapText="1" readingOrder="1"/>
      <protection locked="0"/>
    </xf>
    <xf numFmtId="0" fontId="18" fillId="0" borderId="75" xfId="0" applyNumberFormat="1" applyFont="1" applyFill="1" applyBorder="1" applyAlignment="1" applyProtection="1">
      <alignment horizontal="left" vertical="top" wrapText="1" readingOrder="1"/>
      <protection locked="0"/>
    </xf>
    <xf numFmtId="0" fontId="21" fillId="0" borderId="75" xfId="0" applyNumberFormat="1" applyFont="1" applyFill="1" applyBorder="1" applyAlignment="1" applyProtection="1">
      <alignment horizontal="center" vertical="top" wrapText="1" readingOrder="1"/>
      <protection locked="0"/>
    </xf>
    <xf numFmtId="0" fontId="18" fillId="0" borderId="75" xfId="0" applyNumberFormat="1" applyFont="1" applyFill="1" applyBorder="1" applyAlignment="1" applyProtection="1">
      <alignment horizontal="center" vertical="top" wrapText="1" readingOrder="1"/>
      <protection locked="0"/>
    </xf>
    <xf numFmtId="0" fontId="18" fillId="0" borderId="91" xfId="0" applyNumberFormat="1" applyFont="1" applyFill="1" applyBorder="1" applyAlignment="1" applyProtection="1">
      <alignment horizontal="left" vertical="top" wrapText="1" readingOrder="1"/>
      <protection locked="0"/>
    </xf>
    <xf numFmtId="0" fontId="21" fillId="0" borderId="92" xfId="0" applyNumberFormat="1" applyFont="1" applyFill="1" applyBorder="1" applyAlignment="1" applyProtection="1">
      <alignment vertical="top" wrapText="1" readingOrder="1"/>
      <protection locked="0"/>
    </xf>
    <xf numFmtId="0" fontId="18" fillId="8" borderId="93" xfId="0" applyNumberFormat="1" applyFont="1" applyFill="1" applyBorder="1" applyAlignment="1" applyProtection="1">
      <alignment vertical="top" wrapText="1" readingOrder="1"/>
      <protection locked="0"/>
    </xf>
    <xf numFmtId="0" fontId="20" fillId="0" borderId="93" xfId="0" applyNumberFormat="1" applyFont="1" applyFill="1" applyBorder="1" applyAlignment="1" applyProtection="1">
      <alignment horizontal="center" vertical="top" wrapText="1" readingOrder="1"/>
      <protection locked="0"/>
    </xf>
    <xf numFmtId="0" fontId="18" fillId="0" borderId="93" xfId="0" applyNumberFormat="1" applyFont="1" applyFill="1" applyBorder="1" applyAlignment="1" applyProtection="1">
      <alignment horizontal="center" vertical="top" wrapText="1" readingOrder="1"/>
      <protection locked="0"/>
    </xf>
    <xf numFmtId="165" fontId="18" fillId="0" borderId="93" xfId="0" applyNumberFormat="1" applyFont="1" applyFill="1" applyBorder="1" applyAlignment="1" applyProtection="1">
      <alignment horizontal="center" vertical="top" wrapText="1" readingOrder="1"/>
    </xf>
    <xf numFmtId="0" fontId="18" fillId="8" borderId="86" xfId="0" applyNumberFormat="1" applyFont="1" applyFill="1" applyBorder="1" applyAlignment="1" applyProtection="1">
      <alignment horizontal="left" vertical="top" wrapText="1" readingOrder="1"/>
      <protection locked="0"/>
    </xf>
    <xf numFmtId="0" fontId="21" fillId="8" borderId="86" xfId="0" applyNumberFormat="1" applyFont="1" applyFill="1" applyBorder="1" applyAlignment="1" applyProtection="1">
      <alignment horizontal="center" vertical="top" wrapText="1" readingOrder="1"/>
      <protection locked="0"/>
    </xf>
    <xf numFmtId="0" fontId="18" fillId="8" borderId="86" xfId="0" applyNumberFormat="1" applyFont="1" applyFill="1" applyBorder="1" applyAlignment="1" applyProtection="1">
      <alignment horizontal="center" vertical="top" wrapText="1" readingOrder="1"/>
      <protection locked="0"/>
    </xf>
    <xf numFmtId="0" fontId="18" fillId="8" borderId="87" xfId="0" applyNumberFormat="1" applyFont="1" applyFill="1" applyBorder="1" applyAlignment="1" applyProtection="1">
      <alignment horizontal="left" vertical="top" wrapText="1" readingOrder="1"/>
      <protection locked="0"/>
    </xf>
    <xf numFmtId="0" fontId="21" fillId="0" borderId="82" xfId="0" applyNumberFormat="1" applyFont="1" applyFill="1" applyBorder="1" applyAlignment="1" applyProtection="1">
      <alignment vertical="top" wrapText="1" readingOrder="1"/>
      <protection locked="0"/>
    </xf>
    <xf numFmtId="0" fontId="18" fillId="8" borderId="83" xfId="0" applyNumberFormat="1" applyFont="1" applyFill="1" applyBorder="1" applyAlignment="1" applyProtection="1">
      <alignment vertical="top" wrapText="1" readingOrder="1"/>
      <protection locked="0"/>
    </xf>
    <xf numFmtId="0" fontId="20" fillId="0" borderId="83" xfId="0" applyNumberFormat="1" applyFont="1" applyFill="1" applyBorder="1" applyAlignment="1" applyProtection="1">
      <alignment horizontal="center" vertical="top" wrapText="1" readingOrder="1"/>
      <protection locked="0"/>
    </xf>
    <xf numFmtId="0" fontId="18" fillId="0" borderId="83" xfId="0" applyNumberFormat="1" applyFont="1" applyFill="1" applyBorder="1" applyAlignment="1" applyProtection="1">
      <alignment horizontal="center" vertical="top" wrapText="1" readingOrder="1"/>
      <protection locked="0"/>
    </xf>
    <xf numFmtId="165" fontId="18" fillId="0" borderId="83" xfId="0" applyNumberFormat="1" applyFont="1" applyFill="1" applyBorder="1" applyAlignment="1" applyProtection="1">
      <alignment horizontal="center" vertical="top" wrapText="1" readingOrder="1"/>
      <protection locked="0"/>
    </xf>
    <xf numFmtId="0" fontId="18" fillId="8" borderId="75" xfId="0" applyNumberFormat="1" applyFont="1" applyFill="1" applyBorder="1" applyAlignment="1" applyProtection="1">
      <alignment horizontal="left" vertical="top" wrapText="1" readingOrder="1"/>
      <protection locked="0"/>
    </xf>
    <xf numFmtId="0" fontId="21" fillId="8" borderId="75" xfId="0" applyNumberFormat="1" applyFont="1" applyFill="1" applyBorder="1" applyAlignment="1" applyProtection="1">
      <alignment horizontal="center" vertical="top" wrapText="1" readingOrder="1"/>
      <protection locked="0"/>
    </xf>
    <xf numFmtId="0" fontId="18" fillId="8" borderId="75" xfId="0" applyNumberFormat="1" applyFont="1" applyFill="1" applyBorder="1" applyAlignment="1" applyProtection="1">
      <alignment horizontal="center" vertical="top" wrapText="1" readingOrder="1"/>
      <protection locked="0"/>
    </xf>
    <xf numFmtId="0" fontId="18" fillId="4" borderId="86" xfId="0" applyNumberFormat="1" applyFont="1" applyFill="1" applyBorder="1" applyAlignment="1" applyProtection="1">
      <alignment horizontal="left" vertical="top" wrapText="1" readingOrder="1"/>
      <protection locked="0"/>
    </xf>
    <xf numFmtId="0" fontId="20" fillId="0" borderId="75" xfId="0" applyNumberFormat="1" applyFont="1" applyFill="1" applyBorder="1" applyAlignment="1" applyProtection="1">
      <alignment horizontal="center" vertical="top" wrapText="1" readingOrder="1"/>
      <protection locked="0"/>
    </xf>
    <xf numFmtId="0" fontId="18" fillId="4" borderId="75" xfId="0" applyNumberFormat="1" applyFont="1" applyFill="1" applyBorder="1" applyAlignment="1" applyProtection="1">
      <alignment horizontal="left" vertical="top" wrapText="1" readingOrder="1"/>
      <protection locked="0"/>
    </xf>
    <xf numFmtId="0" fontId="18" fillId="6" borderId="86" xfId="0" applyNumberFormat="1" applyFont="1" applyFill="1" applyBorder="1" applyAlignment="1" applyProtection="1">
      <alignment vertical="top" wrapText="1" readingOrder="1"/>
      <protection locked="0"/>
    </xf>
    <xf numFmtId="0" fontId="18" fillId="6" borderId="86" xfId="0" applyNumberFormat="1" applyFont="1" applyFill="1" applyBorder="1" applyAlignment="1" applyProtection="1">
      <alignment horizontal="left" vertical="top" wrapText="1" readingOrder="1"/>
      <protection locked="0"/>
    </xf>
    <xf numFmtId="0" fontId="21" fillId="6" borderId="86" xfId="0" applyNumberFormat="1" applyFont="1" applyFill="1" applyBorder="1" applyAlignment="1" applyProtection="1">
      <alignment horizontal="center" vertical="top" wrapText="1" readingOrder="1"/>
      <protection locked="0"/>
    </xf>
    <xf numFmtId="0" fontId="18" fillId="6" borderId="86" xfId="0" applyNumberFormat="1" applyFont="1" applyFill="1" applyBorder="1" applyAlignment="1" applyProtection="1">
      <alignment horizontal="center" vertical="top" wrapText="1" readingOrder="1"/>
      <protection locked="0"/>
    </xf>
    <xf numFmtId="0" fontId="18" fillId="6" borderId="87" xfId="0" applyNumberFormat="1" applyFont="1" applyFill="1" applyBorder="1" applyAlignment="1" applyProtection="1">
      <alignment horizontal="left" vertical="top" wrapText="1" readingOrder="1"/>
      <protection locked="0"/>
    </xf>
    <xf numFmtId="0" fontId="21" fillId="0" borderId="98" xfId="0" applyNumberFormat="1" applyFont="1" applyFill="1" applyBorder="1" applyAlignment="1" applyProtection="1">
      <alignment vertical="top" wrapText="1" readingOrder="1"/>
      <protection locked="0"/>
    </xf>
    <xf numFmtId="0" fontId="18" fillId="0" borderId="99" xfId="0" applyNumberFormat="1" applyFont="1" applyFill="1" applyBorder="1" applyAlignment="1" applyProtection="1">
      <alignment vertical="top" wrapText="1" readingOrder="1"/>
      <protection locked="0"/>
    </xf>
    <xf numFmtId="0" fontId="20" fillId="0" borderId="99" xfId="0" applyNumberFormat="1" applyFont="1" applyFill="1" applyBorder="1" applyAlignment="1" applyProtection="1">
      <alignment horizontal="center" vertical="top" wrapText="1" readingOrder="1"/>
      <protection locked="0"/>
    </xf>
    <xf numFmtId="0" fontId="18" fillId="0" borderId="99" xfId="0" applyNumberFormat="1" applyFont="1" applyFill="1" applyBorder="1" applyAlignment="1" applyProtection="1">
      <alignment horizontal="center" vertical="top" wrapText="1" readingOrder="1"/>
      <protection locked="0"/>
    </xf>
    <xf numFmtId="165" fontId="18" fillId="0" borderId="99" xfId="0" applyNumberFormat="1" applyFont="1" applyFill="1" applyBorder="1" applyAlignment="1" applyProtection="1">
      <alignment horizontal="center" vertical="top" wrapText="1" readingOrder="1"/>
      <protection locked="0"/>
    </xf>
    <xf numFmtId="166" fontId="18" fillId="0" borderId="99" xfId="0" applyNumberFormat="1" applyFont="1" applyFill="1" applyBorder="1" applyAlignment="1" applyProtection="1">
      <alignment horizontal="right" vertical="top" wrapText="1" readingOrder="1"/>
      <protection locked="0"/>
    </xf>
    <xf numFmtId="0" fontId="18" fillId="0" borderId="99" xfId="0" applyNumberFormat="1" applyFont="1" applyFill="1" applyBorder="1" applyAlignment="1" applyProtection="1">
      <alignment horizontal="left" vertical="top" wrapText="1" readingOrder="1"/>
      <protection locked="0"/>
    </xf>
    <xf numFmtId="0" fontId="21" fillId="0" borderId="99" xfId="0" applyNumberFormat="1" applyFont="1" applyFill="1" applyBorder="1" applyAlignment="1" applyProtection="1">
      <alignment horizontal="center" vertical="top" wrapText="1" readingOrder="1"/>
      <protection locked="0"/>
    </xf>
    <xf numFmtId="0" fontId="18" fillId="0" borderId="100" xfId="0" applyNumberFormat="1" applyFont="1" applyFill="1" applyBorder="1" applyAlignment="1" applyProtection="1">
      <alignment horizontal="left" vertical="top" wrapText="1" readingOrder="1"/>
      <protection locked="0"/>
    </xf>
    <xf numFmtId="3" fontId="2" fillId="0" borderId="0" xfId="0" applyNumberFormat="1" applyFont="1" applyFill="1" applyBorder="1" applyAlignment="1">
      <alignment wrapText="1"/>
    </xf>
    <xf numFmtId="0" fontId="19" fillId="0" borderId="101" xfId="0" applyNumberFormat="1" applyFont="1" applyFill="1" applyBorder="1" applyAlignment="1" applyProtection="1">
      <alignment horizontal="center" vertical="center" wrapText="1" readingOrder="1"/>
    </xf>
    <xf numFmtId="0" fontId="18" fillId="0" borderId="104" xfId="0" applyNumberFormat="1" applyFont="1" applyFill="1" applyBorder="1" applyAlignment="1" applyProtection="1">
      <alignment horizontal="center" vertical="center" textRotation="90" wrapText="1" readingOrder="1"/>
    </xf>
    <xf numFmtId="165" fontId="18" fillId="0" borderId="105" xfId="0" applyNumberFormat="1" applyFont="1" applyFill="1" applyBorder="1" applyAlignment="1" applyProtection="1">
      <alignment horizontal="center" vertical="center" textRotation="90" wrapText="1" readingOrder="1"/>
    </xf>
    <xf numFmtId="165" fontId="20" fillId="0" borderId="106" xfId="0" applyNumberFormat="1" applyFont="1" applyFill="1" applyBorder="1" applyAlignment="1" applyProtection="1">
      <alignment horizontal="center" wrapText="1" readingOrder="1"/>
    </xf>
    <xf numFmtId="0" fontId="21" fillId="0" borderId="0" xfId="0" applyNumberFormat="1" applyFont="1" applyFill="1" applyAlignment="1" applyProtection="1">
      <alignment wrapText="1" readingOrder="1"/>
    </xf>
    <xf numFmtId="0" fontId="21" fillId="0" borderId="107" xfId="0" applyNumberFormat="1" applyFont="1" applyFill="1" applyBorder="1" applyAlignment="1" applyProtection="1">
      <alignment vertical="top" wrapText="1" readingOrder="1"/>
      <protection locked="0"/>
    </xf>
    <xf numFmtId="166" fontId="20" fillId="0" borderId="83" xfId="0" applyNumberFormat="1" applyFont="1" applyFill="1" applyBorder="1" applyAlignment="1" applyProtection="1">
      <alignment horizontal="center" vertical="top" wrapText="1" readingOrder="1"/>
      <protection locked="0"/>
    </xf>
    <xf numFmtId="166" fontId="18" fillId="0" borderId="83" xfId="0" applyNumberFormat="1" applyFont="1" applyFill="1" applyBorder="1" applyAlignment="1" applyProtection="1">
      <alignment horizontal="center" vertical="top" wrapText="1" readingOrder="1"/>
      <protection locked="0"/>
    </xf>
    <xf numFmtId="165" fontId="18" fillId="0" borderId="110" xfId="0" applyNumberFormat="1" applyFont="1" applyFill="1" applyBorder="1" applyAlignment="1" applyProtection="1">
      <alignment horizontal="center" vertical="top" wrapText="1" readingOrder="1"/>
      <protection locked="0"/>
    </xf>
    <xf numFmtId="165" fontId="18" fillId="0" borderId="106" xfId="0" applyNumberFormat="1" applyFont="1" applyFill="1" applyBorder="1" applyAlignment="1" applyProtection="1">
      <alignment horizontal="right" vertical="top" wrapText="1" readingOrder="1"/>
      <protection locked="0"/>
    </xf>
    <xf numFmtId="0" fontId="21" fillId="0" borderId="111" xfId="0" applyNumberFormat="1" applyFont="1" applyFill="1" applyBorder="1" applyAlignment="1" applyProtection="1">
      <alignment vertical="top" wrapText="1" readingOrder="1"/>
      <protection locked="0"/>
    </xf>
    <xf numFmtId="166" fontId="20" fillId="0" borderId="106" xfId="0" applyNumberFormat="1" applyFont="1" applyFill="1" applyBorder="1" applyAlignment="1" applyProtection="1">
      <alignment horizontal="center" vertical="top" wrapText="1" readingOrder="1"/>
      <protection locked="0"/>
    </xf>
    <xf numFmtId="166" fontId="18" fillId="0" borderId="75" xfId="0" applyNumberFormat="1" applyFont="1" applyFill="1" applyBorder="1" applyAlignment="1" applyProtection="1">
      <alignment horizontal="center" vertical="top" wrapText="1" readingOrder="1"/>
      <protection locked="0"/>
    </xf>
    <xf numFmtId="165" fontId="18" fillId="0" borderId="112" xfId="0" applyNumberFormat="1" applyFont="1" applyFill="1" applyBorder="1" applyAlignment="1" applyProtection="1">
      <alignment horizontal="center" vertical="top" wrapText="1" readingOrder="1"/>
      <protection locked="0"/>
    </xf>
    <xf numFmtId="0" fontId="19" fillId="13" borderId="113" xfId="0" applyNumberFormat="1" applyFont="1" applyFill="1" applyBorder="1" applyAlignment="1" applyProtection="1">
      <alignment vertical="top" wrapText="1" readingOrder="1"/>
      <protection locked="0"/>
    </xf>
    <xf numFmtId="166" fontId="20" fillId="13" borderId="114" xfId="0" applyNumberFormat="1" applyFont="1" applyFill="1" applyBorder="1" applyAlignment="1" applyProtection="1">
      <alignment horizontal="center" vertical="top" wrapText="1" readingOrder="1"/>
    </xf>
    <xf numFmtId="166" fontId="18" fillId="13" borderId="79" xfId="0" applyNumberFormat="1" applyFont="1" applyFill="1" applyBorder="1" applyAlignment="1" applyProtection="1">
      <alignment horizontal="center" vertical="top" wrapText="1" readingOrder="1"/>
    </xf>
    <xf numFmtId="165" fontId="20" fillId="13" borderId="115" xfId="0" applyNumberFormat="1" applyFont="1" applyFill="1" applyBorder="1" applyAlignment="1" applyProtection="1">
      <alignment horizontal="center" vertical="top" wrapText="1" readingOrder="1"/>
    </xf>
    <xf numFmtId="165" fontId="20" fillId="13" borderId="106" xfId="0" applyNumberFormat="1" applyFont="1" applyFill="1" applyBorder="1" applyAlignment="1" applyProtection="1">
      <alignment horizontal="right" vertical="top" wrapText="1" readingOrder="1"/>
    </xf>
    <xf numFmtId="165" fontId="18" fillId="0" borderId="0" xfId="0" applyNumberFormat="1" applyFont="1" applyFill="1" applyAlignment="1" applyProtection="1">
      <alignment horizontal="center" wrapText="1" readingOrder="1"/>
    </xf>
    <xf numFmtId="0" fontId="3" fillId="0" borderId="44" xfId="0" applyFont="1" applyBorder="1" applyAlignment="1">
      <alignment horizontal="center" vertical="center"/>
    </xf>
    <xf numFmtId="0" fontId="6" fillId="0" borderId="0" xfId="0" applyFont="1" applyFill="1" applyBorder="1" applyAlignment="1">
      <alignment horizontal="left" vertical="top" wrapText="1"/>
    </xf>
    <xf numFmtId="0" fontId="3" fillId="0" borderId="0" xfId="0" applyFont="1" applyAlignment="1">
      <alignment horizontal="center" vertical="top"/>
    </xf>
    <xf numFmtId="0" fontId="14" fillId="0" borderId="0" xfId="0" applyFont="1" applyAlignment="1">
      <alignment horizontal="center" vertical="top" wrapText="1"/>
    </xf>
    <xf numFmtId="0" fontId="19" fillId="0" borderId="67" xfId="0" applyNumberFormat="1" applyFont="1" applyFill="1" applyBorder="1" applyAlignment="1" applyProtection="1">
      <alignment horizontal="center" vertical="center" wrapText="1" readingOrder="1"/>
    </xf>
    <xf numFmtId="0" fontId="19" fillId="0" borderId="74" xfId="0" applyNumberFormat="1" applyFont="1" applyFill="1" applyBorder="1" applyAlignment="1" applyProtection="1">
      <alignment horizontal="center" vertical="center" wrapText="1" readingOrder="1"/>
    </xf>
    <xf numFmtId="0" fontId="19" fillId="0" borderId="78" xfId="0" applyNumberFormat="1" applyFont="1" applyFill="1" applyBorder="1" applyAlignment="1" applyProtection="1">
      <alignment horizontal="center" vertical="center" wrapText="1" readingOrder="1"/>
    </xf>
    <xf numFmtId="0" fontId="20" fillId="0" borderId="68" xfId="0" applyNumberFormat="1" applyFont="1" applyFill="1" applyBorder="1" applyAlignment="1" applyProtection="1">
      <alignment horizontal="center" vertical="center" wrapText="1" readingOrder="1"/>
    </xf>
    <xf numFmtId="0" fontId="20" fillId="0" borderId="75" xfId="0" applyNumberFormat="1" applyFont="1" applyFill="1" applyBorder="1" applyAlignment="1" applyProtection="1">
      <alignment horizontal="center" vertical="center" wrapText="1" readingOrder="1"/>
    </xf>
    <xf numFmtId="0" fontId="20" fillId="0" borderId="79" xfId="0" applyNumberFormat="1" applyFont="1" applyFill="1" applyBorder="1" applyAlignment="1" applyProtection="1">
      <alignment horizontal="center" vertical="center" wrapText="1" readingOrder="1"/>
    </xf>
    <xf numFmtId="0" fontId="20" fillId="0" borderId="68" xfId="0" applyNumberFormat="1" applyFont="1" applyFill="1" applyBorder="1" applyAlignment="1" applyProtection="1">
      <alignment horizontal="center" vertical="center" textRotation="90" wrapText="1" readingOrder="1"/>
    </xf>
    <xf numFmtId="0" fontId="20" fillId="0" borderId="75" xfId="0" applyNumberFormat="1" applyFont="1" applyFill="1" applyBorder="1" applyAlignment="1" applyProtection="1">
      <alignment horizontal="center" vertical="center" textRotation="90" wrapText="1" readingOrder="1"/>
    </xf>
    <xf numFmtId="0" fontId="20" fillId="0" borderId="79" xfId="0" applyNumberFormat="1" applyFont="1" applyFill="1" applyBorder="1" applyAlignment="1" applyProtection="1">
      <alignment horizontal="center" vertical="center" textRotation="90" wrapText="1" readingOrder="1"/>
    </xf>
    <xf numFmtId="0" fontId="18" fillId="0" borderId="68" xfId="0" applyNumberFormat="1" applyFont="1" applyFill="1" applyBorder="1" applyAlignment="1" applyProtection="1">
      <alignment horizontal="center" vertical="center" textRotation="90" wrapText="1" readingOrder="1"/>
    </xf>
    <xf numFmtId="0" fontId="18" fillId="0" borderId="75" xfId="0" applyNumberFormat="1" applyFont="1" applyFill="1" applyBorder="1" applyAlignment="1" applyProtection="1">
      <alignment horizontal="center" vertical="center" textRotation="90" wrapText="1" readingOrder="1"/>
    </xf>
    <xf numFmtId="0" fontId="18" fillId="0" borderId="79" xfId="0" applyNumberFormat="1" applyFont="1" applyFill="1" applyBorder="1" applyAlignment="1" applyProtection="1">
      <alignment horizontal="center" vertical="center" textRotation="90" wrapText="1" readingOrder="1"/>
    </xf>
    <xf numFmtId="165" fontId="20" fillId="0" borderId="68" xfId="0" applyNumberFormat="1" applyFont="1" applyFill="1" applyBorder="1" applyAlignment="1" applyProtection="1">
      <alignment horizontal="center" vertical="center" textRotation="90" wrapText="1" readingOrder="1"/>
    </xf>
    <xf numFmtId="165" fontId="20" fillId="0" borderId="75" xfId="0" applyNumberFormat="1" applyFont="1" applyFill="1" applyBorder="1" applyAlignment="1" applyProtection="1">
      <alignment horizontal="center" vertical="center" textRotation="90" wrapText="1" readingOrder="1"/>
    </xf>
    <xf numFmtId="165" fontId="20" fillId="0" borderId="79" xfId="0" applyNumberFormat="1" applyFont="1" applyFill="1" applyBorder="1" applyAlignment="1" applyProtection="1">
      <alignment horizontal="center" vertical="center" textRotation="90" wrapText="1" readingOrder="1"/>
    </xf>
    <xf numFmtId="0" fontId="20" fillId="0" borderId="69" xfId="0" applyNumberFormat="1" applyFont="1" applyFill="1" applyBorder="1" applyAlignment="1" applyProtection="1">
      <alignment horizontal="center" vertical="center" wrapText="1" readingOrder="1"/>
    </xf>
    <xf numFmtId="0" fontId="20" fillId="0" borderId="70" xfId="0" applyNumberFormat="1" applyFont="1" applyFill="1" applyBorder="1" applyAlignment="1" applyProtection="1">
      <alignment horizontal="center" vertical="center" wrapText="1" readingOrder="1"/>
    </xf>
    <xf numFmtId="0" fontId="20" fillId="0" borderId="71" xfId="0" applyNumberFormat="1" applyFont="1" applyFill="1" applyBorder="1" applyAlignment="1" applyProtection="1">
      <alignment horizontal="center" vertical="center" wrapText="1" readingOrder="1"/>
    </xf>
    <xf numFmtId="0" fontId="20" fillId="0" borderId="72" xfId="0" applyNumberFormat="1" applyFont="1" applyFill="1" applyBorder="1" applyAlignment="1" applyProtection="1">
      <alignment horizontal="center" vertical="center" wrapText="1" readingOrder="1"/>
    </xf>
    <xf numFmtId="0" fontId="20" fillId="0" borderId="76" xfId="0" applyNumberFormat="1" applyFont="1" applyFill="1" applyBorder="1" applyAlignment="1" applyProtection="1">
      <alignment horizontal="center" vertical="center" wrapText="1" readingOrder="1"/>
    </xf>
    <xf numFmtId="0" fontId="20" fillId="0" borderId="80" xfId="0" applyNumberFormat="1" applyFont="1" applyFill="1" applyBorder="1" applyAlignment="1" applyProtection="1">
      <alignment horizontal="center" vertical="center" wrapText="1" readingOrder="1"/>
    </xf>
    <xf numFmtId="0" fontId="20" fillId="0" borderId="73" xfId="0" applyNumberFormat="1" applyFont="1" applyFill="1" applyBorder="1" applyAlignment="1" applyProtection="1">
      <alignment horizontal="center" vertical="center" wrapText="1" readingOrder="1"/>
    </xf>
    <xf numFmtId="0" fontId="20" fillId="0" borderId="77" xfId="0" applyNumberFormat="1" applyFont="1" applyFill="1" applyBorder="1" applyAlignment="1" applyProtection="1">
      <alignment horizontal="center" vertical="center" wrapText="1" readingOrder="1"/>
    </xf>
    <xf numFmtId="0" fontId="20" fillId="0" borderId="81" xfId="0" applyNumberFormat="1" applyFont="1" applyFill="1" applyBorder="1" applyAlignment="1" applyProtection="1">
      <alignment horizontal="center" vertical="center" wrapText="1" readingOrder="1"/>
    </xf>
    <xf numFmtId="0" fontId="19" fillId="0" borderId="75" xfId="0" applyNumberFormat="1" applyFont="1" applyFill="1" applyBorder="1" applyAlignment="1" applyProtection="1">
      <alignment horizontal="center" vertical="center" wrapText="1" readingOrder="1"/>
    </xf>
    <xf numFmtId="0" fontId="19" fillId="0" borderId="79" xfId="0" applyNumberFormat="1" applyFont="1" applyFill="1" applyBorder="1" applyAlignment="1" applyProtection="1">
      <alignment horizontal="center" vertical="center" wrapText="1" readingOrder="1"/>
    </xf>
    <xf numFmtId="0" fontId="20" fillId="13" borderId="63" xfId="0" applyNumberFormat="1" applyFont="1" applyFill="1" applyBorder="1" applyAlignment="1" applyProtection="1">
      <alignment horizontal="right" vertical="top" wrapText="1" readingOrder="1"/>
      <protection locked="0"/>
    </xf>
    <xf numFmtId="0" fontId="18" fillId="0" borderId="88" xfId="0" applyNumberFormat="1" applyFont="1" applyFill="1" applyBorder="1" applyAlignment="1" applyProtection="1">
      <alignment horizontal="left" vertical="top" wrapText="1" readingOrder="1"/>
      <protection locked="0"/>
    </xf>
    <xf numFmtId="0" fontId="18" fillId="0" borderId="89" xfId="0" applyNumberFormat="1" applyFont="1" applyFill="1" applyBorder="1" applyAlignment="1" applyProtection="1">
      <alignment horizontal="left" vertical="top" wrapText="1" readingOrder="1"/>
      <protection locked="0"/>
    </xf>
    <xf numFmtId="0" fontId="18" fillId="8" borderId="94" xfId="0" applyNumberFormat="1" applyFont="1" applyFill="1" applyBorder="1" applyAlignment="1" applyProtection="1">
      <alignment horizontal="left" vertical="top" wrapText="1" readingOrder="1"/>
      <protection locked="0"/>
    </xf>
    <xf numFmtId="0" fontId="18" fillId="8" borderId="95" xfId="0" applyNumberFormat="1" applyFont="1" applyFill="1" applyBorder="1" applyAlignment="1" applyProtection="1">
      <alignment horizontal="left" vertical="top" wrapText="1" readingOrder="1"/>
      <protection locked="0"/>
    </xf>
    <xf numFmtId="0" fontId="21" fillId="0" borderId="92" xfId="0" applyNumberFormat="1" applyFont="1" applyFill="1" applyBorder="1" applyAlignment="1" applyProtection="1">
      <alignment horizontal="center" vertical="top" wrapText="1" readingOrder="1"/>
      <protection locked="0"/>
    </xf>
    <xf numFmtId="0" fontId="21" fillId="0" borderId="96" xfId="0" applyNumberFormat="1" applyFont="1" applyFill="1" applyBorder="1" applyAlignment="1" applyProtection="1">
      <alignment horizontal="center" vertical="top" wrapText="1" readingOrder="1"/>
      <protection locked="0"/>
    </xf>
    <xf numFmtId="0" fontId="18" fillId="0" borderId="93" xfId="0" applyNumberFormat="1" applyFont="1" applyFill="1" applyBorder="1" applyAlignment="1" applyProtection="1">
      <alignment horizontal="left" vertical="top" wrapText="1" readingOrder="1"/>
      <protection locked="0"/>
    </xf>
    <xf numFmtId="0" fontId="18" fillId="0" borderId="97" xfId="0" applyNumberFormat="1" applyFont="1" applyFill="1" applyBorder="1" applyAlignment="1" applyProtection="1">
      <alignment horizontal="left" vertical="top" wrapText="1" readingOrder="1"/>
      <protection locked="0"/>
    </xf>
    <xf numFmtId="49" fontId="6" fillId="4" borderId="7" xfId="0" applyNumberFormat="1" applyFont="1" applyFill="1" applyBorder="1" applyAlignment="1">
      <alignment horizontal="left" vertical="top"/>
    </xf>
    <xf numFmtId="49" fontId="6" fillId="4" borderId="1" xfId="0" applyNumberFormat="1" applyFont="1" applyFill="1" applyBorder="1" applyAlignment="1">
      <alignment horizontal="left" vertical="top"/>
    </xf>
    <xf numFmtId="49" fontId="6" fillId="4" borderId="16" xfId="0" applyNumberFormat="1" applyFont="1" applyFill="1" applyBorder="1" applyAlignment="1">
      <alignment horizontal="left" vertical="top"/>
    </xf>
    <xf numFmtId="49" fontId="6" fillId="4" borderId="0" xfId="0" applyNumberFormat="1" applyFont="1" applyFill="1" applyBorder="1" applyAlignment="1">
      <alignment horizontal="left" vertical="top"/>
    </xf>
    <xf numFmtId="3" fontId="2" fillId="0" borderId="0" xfId="0" applyNumberFormat="1" applyFont="1" applyFill="1" applyBorder="1" applyAlignment="1">
      <alignment horizontal="center" wrapText="1"/>
    </xf>
    <xf numFmtId="0" fontId="20" fillId="0" borderId="102" xfId="0" applyNumberFormat="1" applyFont="1" applyFill="1" applyBorder="1" applyAlignment="1" applyProtection="1">
      <alignment horizontal="center" vertical="center" wrapText="1" readingOrder="1"/>
    </xf>
    <xf numFmtId="0" fontId="20" fillId="0" borderId="56" xfId="0" applyNumberFormat="1" applyFont="1" applyFill="1" applyBorder="1" applyAlignment="1" applyProtection="1">
      <alignment horizontal="center" vertical="center" wrapText="1" readingOrder="1"/>
    </xf>
    <xf numFmtId="0" fontId="20" fillId="0" borderId="103" xfId="0" applyNumberFormat="1" applyFont="1" applyFill="1" applyBorder="1" applyAlignment="1" applyProtection="1">
      <alignment horizontal="center" vertical="center" wrapText="1" readingOrder="1"/>
    </xf>
    <xf numFmtId="0" fontId="18" fillId="0" borderId="108" xfId="0" applyNumberFormat="1" applyFont="1" applyFill="1" applyBorder="1" applyAlignment="1" applyProtection="1">
      <alignment horizontal="left" vertical="top" wrapText="1" readingOrder="1"/>
      <protection locked="0"/>
    </xf>
    <xf numFmtId="0" fontId="18" fillId="0" borderId="0" xfId="0" applyNumberFormat="1" applyFont="1" applyFill="1" applyBorder="1" applyAlignment="1" applyProtection="1">
      <alignment horizontal="left" vertical="top" wrapText="1" readingOrder="1"/>
      <protection locked="0"/>
    </xf>
    <xf numFmtId="0" fontId="18" fillId="0" borderId="109" xfId="0" applyNumberFormat="1" applyFont="1" applyFill="1" applyBorder="1" applyAlignment="1" applyProtection="1">
      <alignment horizontal="left" vertical="top" wrapText="1" readingOrder="1"/>
      <protection locked="0"/>
    </xf>
    <xf numFmtId="0" fontId="18" fillId="0" borderId="44" xfId="0" applyNumberFormat="1" applyFont="1" applyFill="1" applyBorder="1" applyAlignment="1" applyProtection="1">
      <alignment horizontal="left" vertical="top" wrapText="1" readingOrder="1"/>
      <protection locked="0"/>
    </xf>
    <xf numFmtId="0" fontId="3" fillId="0" borderId="0" xfId="0" applyFont="1" applyAlignment="1">
      <alignment horizontal="left" vertical="top" wrapText="1"/>
    </xf>
    <xf numFmtId="0" fontId="11" fillId="0" borderId="0" xfId="0" applyFont="1" applyFill="1" applyAlignment="1">
      <alignment horizontal="left" vertical="top" wrapText="1"/>
    </xf>
    <xf numFmtId="0" fontId="11" fillId="0" borderId="0" xfId="0" applyFont="1" applyFill="1" applyAlignment="1">
      <alignment horizontal="center" vertical="top" wrapText="1"/>
    </xf>
    <xf numFmtId="0" fontId="15" fillId="0" borderId="0" xfId="1" applyFont="1" applyAlignment="1">
      <alignment horizontal="left" vertical="center" wrapText="1"/>
    </xf>
    <xf numFmtId="0" fontId="14" fillId="3" borderId="0" xfId="0" applyFont="1" applyFill="1" applyBorder="1" applyAlignment="1">
      <alignment horizontal="left" wrapText="1"/>
    </xf>
    <xf numFmtId="0" fontId="4" fillId="0" borderId="0" xfId="0" applyFont="1" applyAlignment="1">
      <alignment horizontal="left" wrapText="1"/>
    </xf>
    <xf numFmtId="0" fontId="9" fillId="0" borderId="0" xfId="0" applyFont="1" applyFill="1" applyBorder="1" applyAlignment="1">
      <alignment horizontal="left" vertical="top"/>
    </xf>
    <xf numFmtId="0" fontId="9" fillId="0" borderId="0" xfId="0" applyFont="1" applyFill="1" applyBorder="1" applyAlignment="1">
      <alignment horizontal="left" vertical="top" wrapText="1"/>
    </xf>
    <xf numFmtId="0" fontId="14" fillId="0" borderId="0" xfId="0" applyFont="1" applyFill="1" applyAlignment="1">
      <alignment wrapText="1"/>
    </xf>
    <xf numFmtId="0" fontId="15" fillId="0" borderId="0" xfId="1" applyFont="1" applyBorder="1" applyAlignment="1">
      <alignment horizontal="left" vertical="top" wrapText="1"/>
    </xf>
    <xf numFmtId="3" fontId="1" fillId="0" borderId="50" xfId="0" applyNumberFormat="1" applyFont="1" applyBorder="1" applyAlignment="1">
      <alignment horizontal="right" wrapText="1"/>
    </xf>
    <xf numFmtId="11" fontId="1" fillId="0" borderId="41" xfId="0" applyNumberFormat="1" applyFont="1" applyBorder="1" applyAlignment="1">
      <alignment horizontal="center" vertical="center" textRotation="90" wrapText="1"/>
    </xf>
    <xf numFmtId="11" fontId="1" fillId="0" borderId="43" xfId="0" applyNumberFormat="1" applyFont="1" applyBorder="1" applyAlignment="1">
      <alignment horizontal="center" vertical="center" textRotation="90" wrapText="1"/>
    </xf>
    <xf numFmtId="11" fontId="1" fillId="0" borderId="39" xfId="0" applyNumberFormat="1" applyFont="1" applyBorder="1" applyAlignment="1">
      <alignment horizontal="center" vertical="center" textRotation="90" wrapText="1"/>
    </xf>
    <xf numFmtId="11" fontId="1" fillId="0" borderId="23" xfId="0" applyNumberFormat="1" applyFont="1" applyBorder="1" applyAlignment="1">
      <alignment horizontal="center" vertical="center" textRotation="90" wrapText="1"/>
    </xf>
    <xf numFmtId="11" fontId="1" fillId="0" borderId="44" xfId="0" applyNumberFormat="1" applyFont="1" applyBorder="1" applyAlignment="1">
      <alignment horizontal="center" vertical="center" textRotation="90" wrapText="1"/>
    </xf>
    <xf numFmtId="11" fontId="1" fillId="0" borderId="33" xfId="0" applyNumberFormat="1" applyFont="1" applyBorder="1" applyAlignment="1">
      <alignment horizontal="center" vertical="center" textRotation="90" wrapText="1"/>
    </xf>
    <xf numFmtId="49" fontId="1" fillId="0" borderId="23" xfId="0" applyNumberFormat="1" applyFont="1" applyBorder="1" applyAlignment="1">
      <alignment horizontal="center" vertical="center" textRotation="90" wrapText="1"/>
    </xf>
    <xf numFmtId="49" fontId="1" fillId="0" borderId="44" xfId="0" applyNumberFormat="1" applyFont="1" applyBorder="1" applyAlignment="1">
      <alignment horizontal="center" vertical="center" textRotation="90" wrapText="1"/>
    </xf>
    <xf numFmtId="49" fontId="1" fillId="0" borderId="33" xfId="0" applyNumberFormat="1" applyFont="1" applyBorder="1" applyAlignment="1">
      <alignment horizontal="center" vertical="center" textRotation="90" wrapText="1"/>
    </xf>
    <xf numFmtId="3" fontId="1" fillId="0" borderId="23" xfId="0" applyNumberFormat="1" applyFont="1" applyBorder="1" applyAlignment="1">
      <alignment horizontal="center" vertical="center" wrapText="1"/>
    </xf>
    <xf numFmtId="3" fontId="1" fillId="0" borderId="44" xfId="0" applyNumberFormat="1" applyFont="1" applyBorder="1" applyAlignment="1">
      <alignment horizontal="center" vertical="center" wrapText="1"/>
    </xf>
    <xf numFmtId="3" fontId="1" fillId="0" borderId="33" xfId="0" applyNumberFormat="1" applyFont="1" applyBorder="1" applyAlignment="1">
      <alignment horizontal="center" vertical="center" wrapText="1"/>
    </xf>
    <xf numFmtId="3" fontId="1" fillId="0" borderId="51" xfId="0" applyNumberFormat="1" applyFont="1" applyBorder="1" applyAlignment="1">
      <alignment horizontal="center" vertical="center" textRotation="90" wrapText="1"/>
    </xf>
    <xf numFmtId="3" fontId="1" fillId="0" borderId="46" xfId="0" applyNumberFormat="1" applyFont="1" applyBorder="1" applyAlignment="1">
      <alignment horizontal="center" vertical="center" textRotation="90" wrapText="1"/>
    </xf>
    <xf numFmtId="3" fontId="1" fillId="0" borderId="47" xfId="0" applyNumberFormat="1" applyFont="1" applyBorder="1" applyAlignment="1">
      <alignment horizontal="center" vertical="center" textRotation="90" wrapText="1"/>
    </xf>
    <xf numFmtId="3" fontId="1" fillId="0" borderId="37" xfId="0" applyNumberFormat="1" applyFont="1" applyBorder="1" applyAlignment="1">
      <alignment horizontal="center" vertical="center" textRotation="90" wrapText="1"/>
    </xf>
    <xf numFmtId="3" fontId="1" fillId="0" borderId="38" xfId="0" applyNumberFormat="1" applyFont="1" applyBorder="1" applyAlignment="1">
      <alignment horizontal="center" vertical="center" textRotation="90" wrapText="1"/>
    </xf>
    <xf numFmtId="3" fontId="1" fillId="0" borderId="12" xfId="0" applyNumberFormat="1" applyFont="1" applyBorder="1" applyAlignment="1">
      <alignment horizontal="center" vertical="center" textRotation="90" wrapText="1"/>
    </xf>
    <xf numFmtId="3" fontId="1" fillId="0" borderId="56" xfId="0" applyNumberFormat="1" applyFont="1" applyBorder="1" applyAlignment="1">
      <alignment horizontal="center" vertical="center" textRotation="90" wrapText="1"/>
    </xf>
    <xf numFmtId="3" fontId="1" fillId="0" borderId="55" xfId="0" applyNumberFormat="1" applyFont="1" applyBorder="1" applyAlignment="1">
      <alignment horizontal="center" vertical="center" textRotation="90" wrapText="1"/>
    </xf>
    <xf numFmtId="3" fontId="1" fillId="0" borderId="20" xfId="0" applyNumberFormat="1" applyFont="1" applyBorder="1" applyAlignment="1">
      <alignment horizontal="center" vertical="center" textRotation="90" wrapText="1"/>
    </xf>
    <xf numFmtId="3" fontId="1" fillId="0" borderId="49" xfId="0" applyNumberFormat="1" applyFont="1" applyBorder="1" applyAlignment="1">
      <alignment horizontal="center" vertical="center" wrapText="1"/>
    </xf>
    <xf numFmtId="3" fontId="1" fillId="0" borderId="56" xfId="0" applyNumberFormat="1" applyFont="1" applyBorder="1" applyAlignment="1">
      <alignment horizontal="center" vertical="center" wrapText="1"/>
    </xf>
    <xf numFmtId="3" fontId="1" fillId="0" borderId="24" xfId="0" applyNumberFormat="1" applyFont="1" applyBorder="1" applyAlignment="1">
      <alignment horizontal="center" vertical="center" wrapText="1"/>
    </xf>
    <xf numFmtId="3" fontId="1" fillId="0" borderId="5" xfId="0" applyNumberFormat="1" applyFont="1" applyBorder="1" applyAlignment="1">
      <alignment horizontal="center" vertical="center" wrapText="1"/>
    </xf>
    <xf numFmtId="3" fontId="1" fillId="0" borderId="3" xfId="0" applyNumberFormat="1" applyFont="1" applyBorder="1" applyAlignment="1">
      <alignment horizontal="center" vertical="center" wrapText="1"/>
    </xf>
    <xf numFmtId="3" fontId="1" fillId="0" borderId="9" xfId="0" applyNumberFormat="1" applyFont="1" applyBorder="1" applyAlignment="1">
      <alignment horizontal="center" vertical="center" wrapText="1"/>
    </xf>
    <xf numFmtId="3" fontId="1" fillId="0" borderId="21" xfId="0" applyNumberFormat="1" applyFont="1" applyBorder="1" applyAlignment="1">
      <alignment horizontal="center" vertical="center" wrapText="1"/>
    </xf>
    <xf numFmtId="3" fontId="1" fillId="0" borderId="13" xfId="0" applyNumberFormat="1" applyFont="1" applyBorder="1" applyAlignment="1">
      <alignment horizontal="center" vertical="center" wrapText="1"/>
    </xf>
    <xf numFmtId="3" fontId="1" fillId="0" borderId="18" xfId="0" applyNumberFormat="1" applyFont="1" applyBorder="1" applyAlignment="1">
      <alignment horizontal="center" vertical="center" wrapText="1"/>
    </xf>
    <xf numFmtId="3" fontId="1" fillId="0" borderId="14" xfId="0" applyNumberFormat="1" applyFont="1" applyBorder="1" applyAlignment="1">
      <alignment horizontal="center" vertical="center" textRotation="90" wrapText="1"/>
    </xf>
    <xf numFmtId="3" fontId="1" fillId="0" borderId="19" xfId="0" applyNumberFormat="1" applyFont="1" applyBorder="1" applyAlignment="1">
      <alignment horizontal="center" vertical="center" textRotation="90" wrapText="1"/>
    </xf>
    <xf numFmtId="164" fontId="6" fillId="0" borderId="14" xfId="0" applyNumberFormat="1" applyFont="1" applyBorder="1" applyAlignment="1">
      <alignment horizontal="center" vertical="center" textRotation="90" wrapText="1"/>
    </xf>
    <xf numFmtId="164" fontId="6" fillId="0" borderId="19" xfId="0" applyNumberFormat="1" applyFont="1" applyBorder="1" applyAlignment="1">
      <alignment horizontal="center" vertical="center" textRotation="90" wrapText="1"/>
    </xf>
    <xf numFmtId="3" fontId="1" fillId="0" borderId="39" xfId="0" applyNumberFormat="1" applyFont="1" applyBorder="1" applyAlignment="1">
      <alignment horizontal="center" vertical="center" wrapText="1"/>
    </xf>
    <xf numFmtId="3" fontId="6" fillId="0" borderId="47" xfId="0" applyNumberFormat="1" applyFont="1" applyBorder="1" applyAlignment="1">
      <alignment horizontal="center" vertical="center" textRotation="90" wrapText="1"/>
    </xf>
    <xf numFmtId="3" fontId="6" fillId="0" borderId="52" xfId="0" applyNumberFormat="1" applyFont="1" applyBorder="1" applyAlignment="1">
      <alignment horizontal="center" vertical="center" textRotation="90" wrapText="1"/>
    </xf>
    <xf numFmtId="3" fontId="6" fillId="0" borderId="45" xfId="0" applyNumberFormat="1" applyFont="1" applyBorder="1" applyAlignment="1">
      <alignment horizontal="left" vertical="top" wrapText="1"/>
    </xf>
    <xf numFmtId="3" fontId="6" fillId="0" borderId="53" xfId="0" applyNumberFormat="1" applyFont="1" applyBorder="1" applyAlignment="1">
      <alignment horizontal="left" vertical="top" wrapText="1"/>
    </xf>
    <xf numFmtId="11" fontId="2" fillId="7" borderId="31" xfId="0" applyNumberFormat="1" applyFont="1" applyFill="1" applyBorder="1" applyAlignment="1">
      <alignment horizontal="left" vertical="top" wrapText="1"/>
    </xf>
    <xf numFmtId="11" fontId="2" fillId="7" borderId="32" xfId="0" applyNumberFormat="1" applyFont="1" applyFill="1" applyBorder="1" applyAlignment="1">
      <alignment horizontal="left" vertical="top" wrapText="1"/>
    </xf>
    <xf numFmtId="11" fontId="2" fillId="7" borderId="48" xfId="0" applyNumberFormat="1" applyFont="1" applyFill="1" applyBorder="1" applyAlignment="1">
      <alignment horizontal="left" vertical="top" wrapText="1"/>
    </xf>
    <xf numFmtId="3" fontId="7" fillId="9" borderId="31" xfId="0" applyNumberFormat="1" applyFont="1" applyFill="1" applyBorder="1" applyAlignment="1">
      <alignment horizontal="left" vertical="top" wrapText="1"/>
    </xf>
    <xf numFmtId="3" fontId="7" fillId="9" borderId="32" xfId="0" applyNumberFormat="1" applyFont="1" applyFill="1" applyBorder="1" applyAlignment="1">
      <alignment horizontal="left" vertical="top" wrapText="1"/>
    </xf>
    <xf numFmtId="3" fontId="7" fillId="9" borderId="48" xfId="0" applyNumberFormat="1" applyFont="1" applyFill="1" applyBorder="1" applyAlignment="1">
      <alignment horizontal="left" vertical="top" wrapText="1"/>
    </xf>
    <xf numFmtId="3" fontId="5" fillId="8" borderId="28" xfId="0" applyNumberFormat="1" applyFont="1" applyFill="1" applyBorder="1" applyAlignment="1">
      <alignment horizontal="left" vertical="top" wrapText="1"/>
    </xf>
    <xf numFmtId="3" fontId="5" fillId="8" borderId="32" xfId="0" applyNumberFormat="1" applyFont="1" applyFill="1" applyBorder="1" applyAlignment="1">
      <alignment horizontal="left" vertical="top" wrapText="1"/>
    </xf>
    <xf numFmtId="3" fontId="5" fillId="8" borderId="48" xfId="0" applyNumberFormat="1" applyFont="1" applyFill="1" applyBorder="1" applyAlignment="1">
      <alignment horizontal="left" vertical="top" wrapText="1"/>
    </xf>
    <xf numFmtId="3" fontId="5" fillId="2" borderId="32" xfId="0" applyNumberFormat="1" applyFont="1" applyFill="1" applyBorder="1" applyAlignment="1">
      <alignment horizontal="left" vertical="top" wrapText="1"/>
    </xf>
    <xf numFmtId="3" fontId="5" fillId="2" borderId="1" xfId="0" applyNumberFormat="1" applyFont="1" applyFill="1" applyBorder="1" applyAlignment="1">
      <alignment horizontal="left" vertical="top" wrapText="1"/>
    </xf>
    <xf numFmtId="3" fontId="5" fillId="2" borderId="26" xfId="0" applyNumberFormat="1" applyFont="1" applyFill="1" applyBorder="1" applyAlignment="1">
      <alignment horizontal="left" vertical="top" wrapText="1"/>
    </xf>
    <xf numFmtId="3" fontId="6" fillId="0" borderId="36" xfId="0" applyNumberFormat="1" applyFont="1" applyBorder="1" applyAlignment="1">
      <alignment horizontal="left" vertical="top" wrapText="1"/>
    </xf>
    <xf numFmtId="3" fontId="6" fillId="0" borderId="40" xfId="0" applyNumberFormat="1" applyFont="1" applyBorder="1" applyAlignment="1">
      <alignment horizontal="left" vertical="top" wrapText="1"/>
    </xf>
    <xf numFmtId="3" fontId="6" fillId="0" borderId="65" xfId="0" applyNumberFormat="1" applyFont="1" applyBorder="1" applyAlignment="1">
      <alignment horizontal="left" vertical="top" wrapText="1"/>
    </xf>
    <xf numFmtId="3" fontId="6" fillId="0" borderId="54" xfId="0" applyNumberFormat="1" applyFont="1" applyBorder="1" applyAlignment="1">
      <alignment horizontal="left" vertical="top" wrapText="1"/>
    </xf>
    <xf numFmtId="3" fontId="2" fillId="5" borderId="59" xfId="0" applyNumberFormat="1" applyFont="1" applyFill="1" applyBorder="1" applyAlignment="1">
      <alignment horizontal="right" vertical="top" wrapText="1"/>
    </xf>
    <xf numFmtId="3" fontId="2" fillId="5" borderId="20" xfId="0" applyNumberFormat="1" applyFont="1" applyFill="1" applyBorder="1" applyAlignment="1">
      <alignment horizontal="right" vertical="top" wrapText="1"/>
    </xf>
    <xf numFmtId="49" fontId="5" fillId="0" borderId="6" xfId="0" applyNumberFormat="1" applyFont="1" applyBorder="1" applyAlignment="1">
      <alignment horizontal="center" vertical="top"/>
    </xf>
    <xf numFmtId="49" fontId="5" fillId="0" borderId="10" xfId="0" applyNumberFormat="1" applyFont="1" applyBorder="1" applyAlignment="1">
      <alignment horizontal="center" vertical="top"/>
    </xf>
    <xf numFmtId="3" fontId="5" fillId="0" borderId="8" xfId="0" applyNumberFormat="1" applyFont="1" applyFill="1" applyBorder="1" applyAlignment="1">
      <alignment horizontal="left" vertical="top" wrapText="1"/>
    </xf>
    <xf numFmtId="3" fontId="5" fillId="0" borderId="52" xfId="0" applyNumberFormat="1" applyFont="1" applyFill="1" applyBorder="1" applyAlignment="1">
      <alignment horizontal="left" vertical="top" wrapText="1"/>
    </xf>
    <xf numFmtId="3" fontId="6" fillId="0" borderId="8" xfId="0" applyNumberFormat="1" applyFont="1" applyFill="1" applyBorder="1" applyAlignment="1">
      <alignment horizontal="center" vertical="center" textRotation="90" wrapText="1"/>
    </xf>
    <xf numFmtId="3" fontId="6" fillId="0" borderId="52" xfId="0" applyNumberFormat="1" applyFont="1" applyFill="1" applyBorder="1" applyAlignment="1">
      <alignment horizontal="center" vertical="center" textRotation="90" wrapText="1"/>
    </xf>
    <xf numFmtId="3" fontId="6" fillId="0" borderId="22" xfId="0" applyNumberFormat="1" applyFont="1" applyBorder="1" applyAlignment="1">
      <alignment horizontal="left" vertical="top" wrapText="1"/>
    </xf>
    <xf numFmtId="3" fontId="6" fillId="0" borderId="19" xfId="0" applyNumberFormat="1" applyFont="1" applyBorder="1" applyAlignment="1">
      <alignment horizontal="left" vertical="top" wrapText="1"/>
    </xf>
    <xf numFmtId="3" fontId="6" fillId="0" borderId="7" xfId="0" applyNumberFormat="1" applyFont="1" applyBorder="1" applyAlignment="1">
      <alignment horizontal="left" vertical="top" wrapText="1"/>
    </xf>
    <xf numFmtId="3" fontId="6" fillId="0" borderId="26" xfId="0" applyNumberFormat="1" applyFont="1" applyBorder="1" applyAlignment="1">
      <alignment horizontal="left" vertical="top" wrapText="1"/>
    </xf>
    <xf numFmtId="3" fontId="6" fillId="4" borderId="45" xfId="0" applyNumberFormat="1" applyFont="1" applyFill="1" applyBorder="1" applyAlignment="1">
      <alignment horizontal="center" vertical="top"/>
    </xf>
    <xf numFmtId="3" fontId="6" fillId="4" borderId="36" xfId="0" applyNumberFormat="1" applyFont="1" applyFill="1" applyBorder="1" applyAlignment="1">
      <alignment horizontal="center" vertical="top"/>
    </xf>
    <xf numFmtId="3" fontId="6" fillId="4" borderId="36" xfId="0" applyNumberFormat="1" applyFont="1" applyFill="1" applyBorder="1" applyAlignment="1">
      <alignment horizontal="left" vertical="top" wrapText="1"/>
    </xf>
    <xf numFmtId="3" fontId="6" fillId="4" borderId="40" xfId="0" applyNumberFormat="1" applyFont="1" applyFill="1" applyBorder="1" applyAlignment="1">
      <alignment horizontal="left" vertical="top" wrapText="1"/>
    </xf>
    <xf numFmtId="3" fontId="6" fillId="4" borderId="16" xfId="0" applyNumberFormat="1" applyFont="1" applyFill="1" applyBorder="1" applyAlignment="1">
      <alignment horizontal="left" vertical="top" wrapText="1"/>
    </xf>
    <xf numFmtId="3" fontId="6" fillId="4" borderId="17" xfId="0" applyNumberFormat="1" applyFont="1" applyFill="1" applyBorder="1" applyAlignment="1">
      <alignment horizontal="left" vertical="top" wrapText="1"/>
    </xf>
    <xf numFmtId="3" fontId="6" fillId="4" borderId="65" xfId="0" applyNumberFormat="1" applyFont="1" applyFill="1" applyBorder="1" applyAlignment="1">
      <alignment horizontal="left" vertical="top" wrapText="1"/>
    </xf>
    <xf numFmtId="3" fontId="6" fillId="4" borderId="54" xfId="0" applyNumberFormat="1" applyFont="1" applyFill="1" applyBorder="1" applyAlignment="1">
      <alignment horizontal="left" vertical="top" wrapText="1"/>
    </xf>
    <xf numFmtId="3" fontId="2" fillId="5" borderId="58" xfId="0" applyNumberFormat="1" applyFont="1" applyFill="1" applyBorder="1" applyAlignment="1">
      <alignment horizontal="right" vertical="top" wrapText="1"/>
    </xf>
    <xf numFmtId="3" fontId="6" fillId="8" borderId="33" xfId="0" applyNumberFormat="1" applyFont="1" applyFill="1" applyBorder="1" applyAlignment="1">
      <alignment horizontal="left" vertical="top" wrapText="1"/>
    </xf>
    <xf numFmtId="3" fontId="6" fillId="8" borderId="25" xfId="0" applyNumberFormat="1" applyFont="1" applyFill="1" applyBorder="1" applyAlignment="1">
      <alignment horizontal="left" vertical="top" wrapText="1"/>
    </xf>
    <xf numFmtId="3" fontId="6" fillId="8" borderId="45" xfId="0" applyNumberFormat="1" applyFont="1" applyFill="1" applyBorder="1" applyAlignment="1">
      <alignment horizontal="left" vertical="top" wrapText="1"/>
    </xf>
    <xf numFmtId="3" fontId="6" fillId="8" borderId="53" xfId="0" applyNumberFormat="1" applyFont="1" applyFill="1" applyBorder="1" applyAlignment="1">
      <alignment horizontal="left" vertical="top" wrapText="1"/>
    </xf>
    <xf numFmtId="3" fontId="6" fillId="4" borderId="47" xfId="0" applyNumberFormat="1" applyFont="1" applyFill="1" applyBorder="1" applyAlignment="1">
      <alignment horizontal="left" vertical="top" wrapText="1"/>
    </xf>
    <xf numFmtId="3" fontId="6" fillId="4" borderId="15" xfId="0" applyNumberFormat="1" applyFont="1" applyFill="1" applyBorder="1" applyAlignment="1">
      <alignment horizontal="left" vertical="top" wrapText="1"/>
    </xf>
    <xf numFmtId="3" fontId="6" fillId="0" borderId="36" xfId="0" applyNumberFormat="1" applyFont="1" applyFill="1" applyBorder="1" applyAlignment="1">
      <alignment horizontal="center" vertical="top" wrapText="1"/>
    </xf>
    <xf numFmtId="3" fontId="6" fillId="0" borderId="35" xfId="0" applyNumberFormat="1" applyFont="1" applyFill="1" applyBorder="1" applyAlignment="1">
      <alignment horizontal="center" vertical="top" wrapText="1"/>
    </xf>
    <xf numFmtId="164" fontId="6" fillId="0" borderId="36" xfId="0" applyNumberFormat="1" applyFont="1" applyFill="1" applyBorder="1" applyAlignment="1">
      <alignment horizontal="center" vertical="top"/>
    </xf>
    <xf numFmtId="164" fontId="6" fillId="0" borderId="35" xfId="0" applyNumberFormat="1" applyFont="1" applyFill="1" applyBorder="1" applyAlignment="1">
      <alignment horizontal="center" vertical="top"/>
    </xf>
    <xf numFmtId="164" fontId="6" fillId="0" borderId="33" xfId="0" applyNumberFormat="1" applyFont="1" applyFill="1" applyBorder="1" applyAlignment="1">
      <alignment horizontal="center" vertical="top"/>
    </xf>
    <xf numFmtId="164" fontId="6" fillId="0" borderId="25" xfId="0" applyNumberFormat="1" applyFont="1" applyFill="1" applyBorder="1" applyAlignment="1">
      <alignment horizontal="center" vertical="top"/>
    </xf>
    <xf numFmtId="164" fontId="6" fillId="0" borderId="34" xfId="0" applyNumberFormat="1" applyFont="1" applyFill="1" applyBorder="1" applyAlignment="1">
      <alignment horizontal="center" vertical="top"/>
    </xf>
    <xf numFmtId="164" fontId="6" fillId="0" borderId="62" xfId="0" applyNumberFormat="1" applyFont="1" applyFill="1" applyBorder="1" applyAlignment="1">
      <alignment horizontal="center" vertical="top"/>
    </xf>
    <xf numFmtId="3" fontId="6" fillId="4" borderId="30" xfId="0" applyNumberFormat="1" applyFont="1" applyFill="1" applyBorder="1" applyAlignment="1">
      <alignment horizontal="left" vertical="top" wrapText="1"/>
    </xf>
    <xf numFmtId="3" fontId="6" fillId="4" borderId="14" xfId="0" applyNumberFormat="1" applyFont="1" applyFill="1" applyBorder="1" applyAlignment="1">
      <alignment horizontal="left" vertical="top" wrapText="1"/>
    </xf>
    <xf numFmtId="3" fontId="6" fillId="4" borderId="19" xfId="0" applyNumberFormat="1" applyFont="1" applyFill="1" applyBorder="1" applyAlignment="1">
      <alignment horizontal="left" vertical="top" wrapText="1"/>
    </xf>
    <xf numFmtId="3" fontId="6" fillId="0" borderId="33" xfId="0" applyNumberFormat="1" applyFont="1" applyFill="1" applyBorder="1" applyAlignment="1">
      <alignment horizontal="left" vertical="top" wrapText="1"/>
    </xf>
    <xf numFmtId="3" fontId="6" fillId="0" borderId="10" xfId="0" applyNumberFormat="1" applyFont="1" applyFill="1" applyBorder="1" applyAlignment="1">
      <alignment horizontal="left" vertical="top" wrapText="1"/>
    </xf>
    <xf numFmtId="3" fontId="6" fillId="4" borderId="52" xfId="0" applyNumberFormat="1" applyFont="1" applyFill="1" applyBorder="1" applyAlignment="1">
      <alignment horizontal="left" vertical="top" wrapText="1"/>
    </xf>
    <xf numFmtId="3" fontId="5" fillId="0" borderId="37" xfId="0" applyNumberFormat="1" applyFont="1" applyBorder="1" applyAlignment="1">
      <alignment horizontal="center" vertical="top"/>
    </xf>
    <xf numFmtId="3" fontId="5" fillId="0" borderId="12" xfId="0" applyNumberFormat="1" applyFont="1" applyBorder="1" applyAlignment="1">
      <alignment horizontal="center" vertical="top"/>
    </xf>
    <xf numFmtId="3" fontId="6" fillId="0" borderId="16" xfId="0" applyNumberFormat="1" applyFont="1" applyBorder="1" applyAlignment="1">
      <alignment horizontal="left" vertical="top" wrapText="1"/>
    </xf>
    <xf numFmtId="3" fontId="6" fillId="0" borderId="1" xfId="0" applyNumberFormat="1" applyFont="1" applyFill="1" applyBorder="1" applyAlignment="1">
      <alignment horizontal="left" vertical="top" wrapText="1"/>
    </xf>
    <xf numFmtId="3" fontId="6" fillId="0" borderId="50" xfId="0" applyNumberFormat="1" applyFont="1" applyFill="1" applyBorder="1" applyAlignment="1">
      <alignment horizontal="left" vertical="top" wrapText="1"/>
    </xf>
    <xf numFmtId="3" fontId="8" fillId="0" borderId="8" xfId="0" applyNumberFormat="1" applyFont="1" applyFill="1" applyBorder="1" applyAlignment="1">
      <alignment horizontal="center" vertical="center" textRotation="90" wrapText="1"/>
    </xf>
    <xf numFmtId="3" fontId="8" fillId="0" borderId="52" xfId="0" applyNumberFormat="1" applyFont="1" applyFill="1" applyBorder="1" applyAlignment="1">
      <alignment horizontal="center" vertical="center" textRotation="90" wrapText="1"/>
    </xf>
    <xf numFmtId="3" fontId="5" fillId="0" borderId="22" xfId="0" applyNumberFormat="1" applyFont="1" applyBorder="1" applyAlignment="1">
      <alignment horizontal="center" vertical="top"/>
    </xf>
    <xf numFmtId="3" fontId="5" fillId="0" borderId="19" xfId="0" applyNumberFormat="1" applyFont="1" applyBorder="1" applyAlignment="1">
      <alignment horizontal="center" vertical="top"/>
    </xf>
    <xf numFmtId="3" fontId="6" fillId="0" borderId="49" xfId="0" applyNumberFormat="1" applyFont="1" applyBorder="1" applyAlignment="1">
      <alignment horizontal="left" vertical="top" wrapText="1"/>
    </xf>
    <xf numFmtId="3" fontId="6" fillId="0" borderId="11" xfId="0" applyNumberFormat="1" applyFont="1" applyBorder="1" applyAlignment="1">
      <alignment horizontal="left" vertical="top" wrapText="1"/>
    </xf>
    <xf numFmtId="3" fontId="6" fillId="0" borderId="49" xfId="0" applyNumberFormat="1" applyFont="1" applyBorder="1" applyAlignment="1">
      <alignment horizontal="center" vertical="top"/>
    </xf>
    <xf numFmtId="3" fontId="6" fillId="0" borderId="11" xfId="0" applyNumberFormat="1" applyFont="1" applyBorder="1" applyAlignment="1">
      <alignment horizontal="center" vertical="top"/>
    </xf>
    <xf numFmtId="3" fontId="2" fillId="2" borderId="8" xfId="0" applyNumberFormat="1" applyFont="1" applyFill="1" applyBorder="1" applyAlignment="1">
      <alignment horizontal="right" vertical="top" wrapText="1"/>
    </xf>
    <xf numFmtId="3" fontId="2" fillId="2" borderId="1" xfId="0" applyNumberFormat="1" applyFont="1" applyFill="1" applyBorder="1" applyAlignment="1">
      <alignment horizontal="right" vertical="top" wrapText="1"/>
    </xf>
    <xf numFmtId="3" fontId="6" fillId="6" borderId="7" xfId="0" applyNumberFormat="1" applyFont="1" applyFill="1" applyBorder="1" applyAlignment="1">
      <alignment horizontal="center" vertical="top"/>
    </xf>
    <xf numFmtId="3" fontId="6" fillId="6" borderId="1" xfId="0" applyNumberFormat="1" applyFont="1" applyFill="1" applyBorder="1" applyAlignment="1">
      <alignment horizontal="center" vertical="top"/>
    </xf>
    <xf numFmtId="3" fontId="6" fillId="6" borderId="26" xfId="0" applyNumberFormat="1" applyFont="1" applyFill="1" applyBorder="1" applyAlignment="1">
      <alignment horizontal="center" vertical="top"/>
    </xf>
    <xf numFmtId="3" fontId="2" fillId="8" borderId="28" xfId="0" applyNumberFormat="1" applyFont="1" applyFill="1" applyBorder="1" applyAlignment="1">
      <alignment horizontal="right" vertical="top" wrapText="1"/>
    </xf>
    <xf numFmtId="3" fontId="2" fillId="8" borderId="32" xfId="0" applyNumberFormat="1" applyFont="1" applyFill="1" applyBorder="1" applyAlignment="1">
      <alignment horizontal="right" vertical="top" wrapText="1"/>
    </xf>
    <xf numFmtId="3" fontId="1" fillId="8" borderId="31" xfId="0" applyNumberFormat="1" applyFont="1" applyFill="1" applyBorder="1" applyAlignment="1">
      <alignment horizontal="center" vertical="top"/>
    </xf>
    <xf numFmtId="3" fontId="1" fillId="8" borderId="32" xfId="0" applyNumberFormat="1" applyFont="1" applyFill="1" applyBorder="1" applyAlignment="1">
      <alignment horizontal="center" vertical="top"/>
    </xf>
    <xf numFmtId="3" fontId="1" fillId="8" borderId="48" xfId="0" applyNumberFormat="1" applyFont="1" applyFill="1" applyBorder="1" applyAlignment="1">
      <alignment horizontal="center" vertical="top"/>
    </xf>
    <xf numFmtId="3" fontId="2" fillId="9" borderId="28" xfId="0" applyNumberFormat="1" applyFont="1" applyFill="1" applyBorder="1" applyAlignment="1">
      <alignment horizontal="right" vertical="top"/>
    </xf>
    <xf numFmtId="3" fontId="2" fillId="9" borderId="32" xfId="0" applyNumberFormat="1" applyFont="1" applyFill="1" applyBorder="1" applyAlignment="1">
      <alignment horizontal="right" vertical="top"/>
    </xf>
    <xf numFmtId="3" fontId="1" fillId="9" borderId="31" xfId="0" applyNumberFormat="1" applyFont="1" applyFill="1" applyBorder="1" applyAlignment="1">
      <alignment horizontal="center" vertical="top"/>
    </xf>
    <xf numFmtId="3" fontId="1" fillId="9" borderId="32" xfId="0" applyNumberFormat="1" applyFont="1" applyFill="1" applyBorder="1" applyAlignment="1">
      <alignment horizontal="center" vertical="top"/>
    </xf>
    <xf numFmtId="3" fontId="1" fillId="9" borderId="48" xfId="0" applyNumberFormat="1" applyFont="1" applyFill="1" applyBorder="1" applyAlignment="1">
      <alignment horizontal="center" vertical="top"/>
    </xf>
    <xf numFmtId="3" fontId="2" fillId="5" borderId="2" xfId="0" applyNumberFormat="1" applyFont="1" applyFill="1" applyBorder="1" applyAlignment="1">
      <alignment horizontal="right" vertical="top" wrapText="1"/>
    </xf>
    <xf numFmtId="3" fontId="2" fillId="5" borderId="27" xfId="0" applyNumberFormat="1" applyFont="1" applyFill="1" applyBorder="1" applyAlignment="1">
      <alignment horizontal="right" vertical="top" wrapText="1"/>
    </xf>
    <xf numFmtId="3" fontId="2" fillId="5" borderId="28" xfId="0" applyNumberFormat="1" applyFont="1" applyFill="1" applyBorder="1" applyAlignment="1">
      <alignment horizontal="right" vertical="top" wrapText="1"/>
    </xf>
    <xf numFmtId="3" fontId="4" fillId="0" borderId="0" xfId="0" applyNumberFormat="1" applyFont="1" applyAlignment="1">
      <alignment horizontal="center" vertical="center"/>
    </xf>
    <xf numFmtId="3" fontId="2" fillId="0" borderId="50" xfId="0" applyNumberFormat="1" applyFont="1" applyFill="1" applyBorder="1" applyAlignment="1">
      <alignment horizontal="center" wrapText="1"/>
    </xf>
    <xf numFmtId="3" fontId="2" fillId="0" borderId="5" xfId="0" applyNumberFormat="1" applyFont="1" applyBorder="1" applyAlignment="1">
      <alignment horizontal="center" vertical="center" wrapText="1"/>
    </xf>
    <xf numFmtId="3" fontId="2" fillId="0" borderId="6" xfId="0" applyNumberFormat="1" applyFont="1" applyBorder="1" applyAlignment="1">
      <alignment horizontal="center" vertical="center" wrapText="1"/>
    </xf>
    <xf numFmtId="3" fontId="2" fillId="0" borderId="8" xfId="0" applyNumberFormat="1" applyFont="1" applyBorder="1" applyAlignment="1">
      <alignment horizontal="center" vertical="center" wrapText="1"/>
    </xf>
    <xf numFmtId="3" fontId="2" fillId="9" borderId="2" xfId="0" applyNumberFormat="1" applyFont="1" applyFill="1" applyBorder="1" applyAlignment="1">
      <alignment horizontal="center" vertical="top" wrapText="1"/>
    </xf>
    <xf numFmtId="3" fontId="2" fillId="9" borderId="27" xfId="0" applyNumberFormat="1" applyFont="1" applyFill="1" applyBorder="1" applyAlignment="1">
      <alignment horizontal="center" vertical="top" wrapText="1"/>
    </xf>
    <xf numFmtId="3" fontId="2" fillId="9" borderId="28" xfId="0" applyNumberFormat="1" applyFont="1" applyFill="1" applyBorder="1" applyAlignment="1">
      <alignment horizontal="center" vertical="top" wrapText="1"/>
    </xf>
    <xf numFmtId="3" fontId="1" fillId="0" borderId="61" xfId="0" applyNumberFormat="1" applyFont="1" applyBorder="1" applyAlignment="1">
      <alignment horizontal="left" vertical="top" wrapText="1"/>
    </xf>
    <xf numFmtId="3" fontId="1" fillId="0" borderId="25" xfId="0" applyNumberFormat="1" applyFont="1" applyBorder="1" applyAlignment="1">
      <alignment horizontal="left" vertical="top" wrapText="1"/>
    </xf>
    <xf numFmtId="3" fontId="1" fillId="0" borderId="60" xfId="0" applyNumberFormat="1" applyFont="1" applyBorder="1" applyAlignment="1">
      <alignment horizontal="left" vertical="top" wrapText="1"/>
    </xf>
  </cellXfs>
  <cellStyles count="2">
    <cellStyle name="Įprastas" xfId="0" builtinId="0"/>
    <cellStyle name="Įprastas 2" xfId="1"/>
  </cellStyles>
  <dxfs count="0"/>
  <tableStyles count="0" defaultTableStyle="TableStyleMedium2" defaultPivotStyle="PivotStyleLight16"/>
  <colors>
    <mruColors>
      <color rgb="FFFFFF99"/>
      <color rgb="FFFFCCFF"/>
      <color rgb="FFFFFFCC"/>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lt-L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1" i="0" u="none" strike="noStrike" kern="1200" cap="none" spc="20" baseline="0">
                <a:solidFill>
                  <a:sysClr val="windowText" lastClr="000000"/>
                </a:solidFill>
                <a:latin typeface="Times New Roman" panose="02020603050405020304" pitchFamily="18" charset="0"/>
                <a:ea typeface="+mn-ea"/>
                <a:cs typeface="Times New Roman" panose="02020603050405020304" pitchFamily="18" charset="0"/>
              </a:defRPr>
            </a:pPr>
            <a:r>
              <a:rPr lang="en-US" b="1"/>
              <a:t>2019 </a:t>
            </a:r>
            <a:r>
              <a:rPr lang="lt-LT" b="1"/>
              <a:t>m. SVP programos Nr. 09 gyvendinimas</a:t>
            </a:r>
          </a:p>
        </c:rich>
      </c:tx>
      <c:layout>
        <c:manualLayout>
          <c:xMode val="edge"/>
          <c:yMode val="edge"/>
          <c:x val="0.11512131480846853"/>
          <c:y val="1.7837235228539576E-2"/>
        </c:manualLayout>
      </c:layout>
      <c:overlay val="0"/>
      <c:spPr>
        <a:noFill/>
        <a:ln>
          <a:noFill/>
        </a:ln>
        <a:effectLst/>
      </c:spPr>
      <c:txPr>
        <a:bodyPr rot="0" spcFirstLastPara="1" vertOverflow="ellipsis" vert="horz" wrap="square" anchor="ctr" anchorCtr="1"/>
        <a:lstStyle/>
        <a:p>
          <a:pPr>
            <a:defRPr sz="1440" b="1" i="0" u="none" strike="noStrike" kern="1200" cap="none" spc="20" baseline="0">
              <a:solidFill>
                <a:sysClr val="windowText" lastClr="000000"/>
              </a:solidFill>
              <a:latin typeface="Times New Roman" panose="02020603050405020304" pitchFamily="18" charset="0"/>
              <a:ea typeface="+mn-ea"/>
              <a:cs typeface="Times New Roman" panose="02020603050405020304" pitchFamily="18" charset="0"/>
            </a:defRPr>
          </a:pPr>
          <a:endParaRPr lang="lt-LT"/>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
          <c:y val="0.20552954292084727"/>
          <c:w val="0.8963110559461831"/>
          <c:h val="0.65232946216171139"/>
        </c:manualLayout>
      </c:layout>
      <c:pie3DChart>
        <c:varyColors val="1"/>
        <c:ser>
          <c:idx val="0"/>
          <c:order val="0"/>
          <c:dPt>
            <c:idx val="0"/>
            <c:bubble3D val="0"/>
            <c:spPr>
              <a:solidFill>
                <a:schemeClr val="bg1"/>
              </a:solidFill>
              <a:ln>
                <a:solidFill>
                  <a:sysClr val="windowText" lastClr="000000"/>
                </a:solidFill>
              </a:ln>
              <a:effectLst>
                <a:outerShdw blurRad="40000" dist="20000" dir="5400000" rotWithShape="0">
                  <a:srgbClr val="000000">
                    <a:alpha val="38000"/>
                  </a:srgbClr>
                </a:outerShdw>
              </a:effectLst>
              <a:sp3d>
                <a:contourClr>
                  <a:sysClr val="windowText" lastClr="000000"/>
                </a:contourClr>
              </a:sp3d>
            </c:spPr>
            <c:extLst>
              <c:ext xmlns:c16="http://schemas.microsoft.com/office/drawing/2014/chart" uri="{C3380CC4-5D6E-409C-BE32-E72D297353CC}">
                <c16:uniqueId val="{00000002-E964-4767-B3F6-6464204F08AC}"/>
              </c:ext>
            </c:extLst>
          </c:dPt>
          <c:dPt>
            <c:idx val="1"/>
            <c:bubble3D val="0"/>
            <c:spPr>
              <a:solidFill>
                <a:schemeClr val="accent5">
                  <a:lumMod val="20000"/>
                  <a:lumOff val="80000"/>
                </a:schemeClr>
              </a:solidFill>
              <a:ln>
                <a:solidFill>
                  <a:sysClr val="windowText" lastClr="000000"/>
                </a:solidFill>
              </a:ln>
              <a:effectLst>
                <a:outerShdw blurRad="40000" dist="20000" dir="5400000" rotWithShape="0">
                  <a:srgbClr val="000000">
                    <a:alpha val="38000"/>
                  </a:srgbClr>
                </a:outerShdw>
              </a:effectLst>
              <a:sp3d>
                <a:contourClr>
                  <a:sysClr val="windowText" lastClr="000000"/>
                </a:contourClr>
              </a:sp3d>
            </c:spPr>
            <c:extLst>
              <c:ext xmlns:c16="http://schemas.microsoft.com/office/drawing/2014/chart" uri="{C3380CC4-5D6E-409C-BE32-E72D297353CC}">
                <c16:uniqueId val="{00000001-E964-4767-B3F6-6464204F08AC}"/>
              </c:ext>
            </c:extLst>
          </c:dPt>
          <c:dLbls>
            <c:dLbl>
              <c:idx val="0"/>
              <c:layout>
                <c:manualLayout>
                  <c:x val="0.16928617499587065"/>
                  <c:y val="1.5478366207568536E-2"/>
                </c:manualLayout>
              </c:layout>
              <c:tx>
                <c:rich>
                  <a:bodyPr/>
                  <a:lstStyle/>
                  <a:p>
                    <a:r>
                      <a:rPr lang="en-US"/>
                      <a:t>faktiškai įvykdyta -</a:t>
                    </a:r>
                    <a:r>
                      <a:rPr lang="en-US" baseline="0"/>
                      <a:t>
</a:t>
                    </a:r>
                    <a:fld id="{031637C1-0B56-4534-B64C-12C9133F45B4}" type="PERCENTAGE">
                      <a:rPr lang="en-US" baseline="0"/>
                      <a:pPr/>
                      <a:t>[PROCENTAI]</a:t>
                    </a:fld>
                    <a:endParaRPr lang="en-US" baseline="0"/>
                  </a:p>
                </c:rich>
              </c:tx>
              <c:dLblPos val="bestFit"/>
              <c:showLegendKey val="0"/>
              <c:showVal val="0"/>
              <c:showCatName val="1"/>
              <c:showSerName val="0"/>
              <c:showPercent val="1"/>
              <c:showBubbleSize val="0"/>
              <c:extLst>
                <c:ext xmlns:c15="http://schemas.microsoft.com/office/drawing/2012/chart" uri="{CE6537A1-D6FC-4f65-9D91-7224C49458BB}">
                  <c15:layout/>
                  <c15:dlblFieldTable/>
                  <c15:showDataLabelsRange val="0"/>
                </c:ext>
                <c:ext xmlns:c16="http://schemas.microsoft.com/office/drawing/2014/chart" uri="{C3380CC4-5D6E-409C-BE32-E72D297353CC}">
                  <c16:uniqueId val="{00000002-E964-4767-B3F6-6464204F08AC}"/>
                </c:ext>
              </c:extLst>
            </c:dLbl>
            <c:dLbl>
              <c:idx val="1"/>
              <c:layout>
                <c:manualLayout>
                  <c:x val="-0.19865340447459767"/>
                  <c:y val="9.2837893591060316E-2"/>
                </c:manualLayout>
              </c:layout>
              <c:dLblPos val="bestFi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1-E964-4767-B3F6-6464204F08AC}"/>
                </c:ext>
              </c:extLst>
            </c:dLbl>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lt-LT"/>
              </a:p>
            </c:txPr>
            <c:dLblPos val="ctr"/>
            <c:showLegendKey val="0"/>
            <c:showVal val="0"/>
            <c:showCatName val="1"/>
            <c:showSerName val="0"/>
            <c:showPercent val="1"/>
            <c:showBubbleSize val="0"/>
            <c:showLeaderLines val="1"/>
            <c:leaderLines>
              <c:spPr>
                <a:ln w="9525">
                  <a:solidFill>
                    <a:schemeClr val="tx1">
                      <a:lumMod val="35000"/>
                      <a:lumOff val="65000"/>
                    </a:schemeClr>
                  </a:solidFill>
                </a:ln>
                <a:effectLst/>
              </c:spPr>
            </c:leaderLines>
            <c:extLst>
              <c:ext xmlns:c15="http://schemas.microsoft.com/office/drawing/2012/chart" uri="{CE6537A1-D6FC-4f65-9D91-7224C49458BB}"/>
            </c:extLst>
          </c:dLbls>
          <c:cat>
            <c:strRef>
              <c:f>Ataskaita!$A$10:$A$11</c:f>
              <c:strCache>
                <c:ptCount val="2"/>
                <c:pt idx="0">
                  <c:v>faktiškai įvykdytos –</c:v>
                </c:pt>
                <c:pt idx="1">
                  <c:v>iš dalies įvykdyta –</c:v>
                </c:pt>
              </c:strCache>
            </c:strRef>
          </c:cat>
          <c:val>
            <c:numRef>
              <c:f>Ataskaita!$B$10:$B$11</c:f>
              <c:numCache>
                <c:formatCode>General</c:formatCode>
                <c:ptCount val="2"/>
                <c:pt idx="0">
                  <c:v>8</c:v>
                </c:pt>
                <c:pt idx="1">
                  <c:v>1</c:v>
                </c:pt>
              </c:numCache>
            </c:numRef>
          </c:val>
          <c:extLst>
            <c:ext xmlns:c16="http://schemas.microsoft.com/office/drawing/2014/chart" uri="{C3380CC4-5D6E-409C-BE32-E72D297353CC}">
              <c16:uniqueId val="{00000000-E964-4767-B3F6-6464204F08AC}"/>
            </c:ext>
          </c:extLst>
        </c:ser>
        <c:dLbls>
          <c:dLblPos val="ctr"/>
          <c:showLegendKey val="0"/>
          <c:showVal val="0"/>
          <c:showCatName val="1"/>
          <c:showSerName val="0"/>
          <c:showPercent val="0"/>
          <c:showBubbleSize val="0"/>
          <c:showLeaderLines val="1"/>
        </c:dLbls>
      </c:pie3D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200">
          <a:solidFill>
            <a:sysClr val="windowText" lastClr="000000"/>
          </a:solidFill>
          <a:latin typeface="Times New Roman" panose="02020603050405020304" pitchFamily="18" charset="0"/>
          <a:cs typeface="Times New Roman" panose="02020603050405020304" pitchFamily="18" charset="0"/>
        </a:defRPr>
      </a:pPr>
      <a:endParaRPr lang="lt-LT"/>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65">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65000"/>
        <a:lumOff val="3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fillRef idx="2">
      <cs:styleClr val="auto"/>
    </cs:fillRef>
    <cs:effectRef idx="1"/>
    <cs:fontRef idx="minor">
      <a:schemeClr val="dk1"/>
    </cs:fontRef>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0</xdr:colOff>
      <xdr:row>13</xdr:row>
      <xdr:rowOff>9524</xdr:rowOff>
    </xdr:from>
    <xdr:to>
      <xdr:col>6</xdr:col>
      <xdr:colOff>823912</xdr:colOff>
      <xdr:row>29</xdr:row>
      <xdr:rowOff>38099</xdr:rowOff>
    </xdr:to>
    <xdr:graphicFrame macro="">
      <xdr:nvGraphicFramePr>
        <xdr:cNvPr id="4" name="Diagrama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workbookViewId="0">
      <selection activeCell="B31" sqref="B31"/>
    </sheetView>
  </sheetViews>
  <sheetFormatPr defaultColWidth="9.109375" defaultRowHeight="15.6" x14ac:dyDescent="0.3"/>
  <cols>
    <col min="1" max="1" width="22.6640625" style="1" customWidth="1"/>
    <col min="2" max="2" width="60.6640625" style="1" customWidth="1"/>
    <col min="3" max="16384" width="9.109375" style="1"/>
  </cols>
  <sheetData>
    <row r="1" spans="1:2" x14ac:dyDescent="0.3">
      <c r="A1" s="291" t="s">
        <v>26</v>
      </c>
      <c r="B1" s="291"/>
    </row>
    <row r="2" spans="1:2" ht="31.2" x14ac:dyDescent="0.3">
      <c r="A2" s="2" t="s">
        <v>5</v>
      </c>
      <c r="B2" s="3" t="s">
        <v>27</v>
      </c>
    </row>
    <row r="3" spans="1:2" x14ac:dyDescent="0.3">
      <c r="A3" s="2">
        <v>1</v>
      </c>
      <c r="B3" s="3" t="s">
        <v>28</v>
      </c>
    </row>
    <row r="4" spans="1:2" x14ac:dyDescent="0.3">
      <c r="A4" s="2">
        <v>2</v>
      </c>
      <c r="B4" s="3" t="s">
        <v>29</v>
      </c>
    </row>
    <row r="5" spans="1:2" x14ac:dyDescent="0.3">
      <c r="A5" s="2">
        <v>3</v>
      </c>
      <c r="B5" s="3" t="s">
        <v>30</v>
      </c>
    </row>
    <row r="6" spans="1:2" x14ac:dyDescent="0.3">
      <c r="A6" s="2">
        <v>4</v>
      </c>
      <c r="B6" s="3" t="s">
        <v>31</v>
      </c>
    </row>
    <row r="7" spans="1:2" x14ac:dyDescent="0.3">
      <c r="A7" s="2">
        <v>5</v>
      </c>
      <c r="B7" s="3" t="s">
        <v>32</v>
      </c>
    </row>
    <row r="8" spans="1:2" x14ac:dyDescent="0.3">
      <c r="A8" s="2">
        <v>6</v>
      </c>
      <c r="B8" s="3" t="s">
        <v>33</v>
      </c>
    </row>
    <row r="9" spans="1:2" ht="15.75" customHeight="1" x14ac:dyDescent="0.3"/>
    <row r="10" spans="1:2" ht="15.75" customHeight="1" x14ac:dyDescent="0.3">
      <c r="A10" s="292" t="s">
        <v>34</v>
      </c>
      <c r="B10" s="292"/>
    </row>
  </sheetData>
  <mergeCells count="2">
    <mergeCell ref="A1:B1"/>
    <mergeCell ref="A10:B10"/>
  </mergeCells>
  <phoneticPr fontId="0"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5"/>
  <sheetViews>
    <sheetView workbookViewId="0">
      <selection activeCell="E11" sqref="E11"/>
    </sheetView>
  </sheetViews>
  <sheetFormatPr defaultColWidth="9.109375" defaultRowHeight="15.6" x14ac:dyDescent="0.3"/>
  <cols>
    <col min="1" max="1" width="3.88671875" style="275" customWidth="1"/>
    <col min="2" max="2" width="32.6640625" style="182" customWidth="1"/>
    <col min="3" max="3" width="3.6640625" style="228" customWidth="1"/>
    <col min="4" max="4" width="5" style="229" customWidth="1"/>
    <col min="5" max="7" width="8" style="290" customWidth="1"/>
    <col min="8" max="8" width="11.109375" style="182" hidden="1" customWidth="1"/>
    <col min="9" max="9" width="27.33203125" style="182" customWidth="1"/>
    <col min="10" max="10" width="7.33203125" style="275" customWidth="1"/>
    <col min="11" max="11" width="7.6640625" style="229" customWidth="1"/>
    <col min="12" max="12" width="8.5546875" style="229" customWidth="1"/>
    <col min="13" max="14" width="33" style="182" customWidth="1"/>
    <col min="15" max="16384" width="9.109375" style="182"/>
  </cols>
  <sheetData>
    <row r="1" spans="1:16" x14ac:dyDescent="0.3">
      <c r="A1" s="293" t="s">
        <v>55</v>
      </c>
      <c r="B1" s="293"/>
      <c r="C1" s="293"/>
      <c r="D1" s="293"/>
      <c r="E1" s="293"/>
      <c r="F1" s="293"/>
      <c r="G1" s="293"/>
      <c r="H1" s="293"/>
      <c r="I1" s="293"/>
      <c r="J1" s="293"/>
      <c r="K1" s="293"/>
      <c r="L1" s="293"/>
      <c r="M1" s="293"/>
      <c r="N1" s="293"/>
      <c r="O1" s="60"/>
      <c r="P1" s="60"/>
    </row>
    <row r="2" spans="1:16" x14ac:dyDescent="0.3">
      <c r="A2" s="294" t="s">
        <v>56</v>
      </c>
      <c r="B2" s="294"/>
      <c r="C2" s="294"/>
      <c r="D2" s="294"/>
      <c r="E2" s="294"/>
      <c r="F2" s="294"/>
      <c r="G2" s="294"/>
      <c r="H2" s="294"/>
      <c r="I2" s="294"/>
      <c r="J2" s="294"/>
      <c r="K2" s="294"/>
      <c r="L2" s="294"/>
      <c r="M2" s="294"/>
      <c r="N2" s="294"/>
      <c r="O2" s="61"/>
      <c r="P2" s="61"/>
    </row>
    <row r="3" spans="1:16" ht="16.2" thickBot="1" x14ac:dyDescent="0.35">
      <c r="A3" s="11"/>
      <c r="B3" s="11"/>
      <c r="C3" s="14"/>
      <c r="D3" s="16"/>
      <c r="E3" s="16"/>
      <c r="F3" s="16"/>
      <c r="G3" s="16"/>
      <c r="H3" s="17"/>
      <c r="I3" s="17"/>
      <c r="J3" s="17"/>
      <c r="K3" s="4"/>
      <c r="L3" s="183"/>
      <c r="M3" s="183"/>
      <c r="N3" s="184" t="s">
        <v>38</v>
      </c>
      <c r="O3" s="183"/>
      <c r="P3" s="5"/>
    </row>
    <row r="4" spans="1:16" x14ac:dyDescent="0.3">
      <c r="A4" s="295" t="s">
        <v>95</v>
      </c>
      <c r="B4" s="298" t="s">
        <v>96</v>
      </c>
      <c r="C4" s="301" t="s">
        <v>97</v>
      </c>
      <c r="D4" s="304" t="s">
        <v>98</v>
      </c>
      <c r="E4" s="307" t="s">
        <v>99</v>
      </c>
      <c r="F4" s="307" t="s">
        <v>100</v>
      </c>
      <c r="G4" s="307" t="s">
        <v>101</v>
      </c>
      <c r="H4" s="298" t="s">
        <v>102</v>
      </c>
      <c r="I4" s="310" t="s">
        <v>103</v>
      </c>
      <c r="J4" s="311"/>
      <c r="K4" s="311"/>
      <c r="L4" s="312"/>
      <c r="M4" s="313" t="s">
        <v>50</v>
      </c>
      <c r="N4" s="316" t="s">
        <v>51</v>
      </c>
    </row>
    <row r="5" spans="1:16" x14ac:dyDescent="0.3">
      <c r="A5" s="296"/>
      <c r="B5" s="299"/>
      <c r="C5" s="302"/>
      <c r="D5" s="305"/>
      <c r="E5" s="308"/>
      <c r="F5" s="308"/>
      <c r="G5" s="308"/>
      <c r="H5" s="299"/>
      <c r="I5" s="299" t="s">
        <v>104</v>
      </c>
      <c r="J5" s="319" t="s">
        <v>105</v>
      </c>
      <c r="K5" s="299" t="s">
        <v>106</v>
      </c>
      <c r="L5" s="299"/>
      <c r="M5" s="314"/>
      <c r="N5" s="317"/>
    </row>
    <row r="6" spans="1:16" ht="16.2" thickBot="1" x14ac:dyDescent="0.35">
      <c r="A6" s="297"/>
      <c r="B6" s="300"/>
      <c r="C6" s="303"/>
      <c r="D6" s="306"/>
      <c r="E6" s="309"/>
      <c r="F6" s="309"/>
      <c r="G6" s="309"/>
      <c r="H6" s="300"/>
      <c r="I6" s="300"/>
      <c r="J6" s="320"/>
      <c r="K6" s="185" t="s">
        <v>107</v>
      </c>
      <c r="L6" s="185" t="s">
        <v>108</v>
      </c>
      <c r="M6" s="315"/>
      <c r="N6" s="318"/>
    </row>
    <row r="7" spans="1:16" ht="31.8" thickBot="1" x14ac:dyDescent="0.35">
      <c r="A7" s="186" t="s">
        <v>16</v>
      </c>
      <c r="B7" s="187" t="s">
        <v>109</v>
      </c>
      <c r="C7" s="188"/>
      <c r="D7" s="189"/>
      <c r="E7" s="190">
        <f t="shared" ref="E7:H8" si="0">SUM(E8:E8)</f>
        <v>271</v>
      </c>
      <c r="F7" s="190">
        <f t="shared" si="0"/>
        <v>271</v>
      </c>
      <c r="G7" s="190">
        <f t="shared" si="0"/>
        <v>139.9</v>
      </c>
      <c r="H7" s="191" t="e">
        <f t="shared" si="0"/>
        <v>#REF!</v>
      </c>
      <c r="I7" s="192"/>
      <c r="J7" s="193"/>
      <c r="K7" s="188"/>
      <c r="L7" s="188"/>
      <c r="M7" s="192"/>
      <c r="N7" s="194"/>
    </row>
    <row r="8" spans="1:16" ht="94.2" thickBot="1" x14ac:dyDescent="0.35">
      <c r="A8" s="195" t="s">
        <v>110</v>
      </c>
      <c r="B8" s="196" t="s">
        <v>22</v>
      </c>
      <c r="C8" s="197"/>
      <c r="D8" s="198"/>
      <c r="E8" s="199">
        <f t="shared" si="0"/>
        <v>271</v>
      </c>
      <c r="F8" s="199">
        <f t="shared" si="0"/>
        <v>271</v>
      </c>
      <c r="G8" s="199">
        <f t="shared" si="0"/>
        <v>139.9</v>
      </c>
      <c r="H8" s="200" t="e">
        <f t="shared" si="0"/>
        <v>#REF!</v>
      </c>
      <c r="I8" s="201" t="s">
        <v>111</v>
      </c>
      <c r="J8" s="202" t="s">
        <v>112</v>
      </c>
      <c r="K8" s="197" t="s">
        <v>113</v>
      </c>
      <c r="L8" s="197" t="s">
        <v>114</v>
      </c>
      <c r="M8" s="201"/>
      <c r="N8" s="203"/>
    </row>
    <row r="9" spans="1:16" ht="40.200000000000003" thickBot="1" x14ac:dyDescent="0.35">
      <c r="A9" s="204" t="s">
        <v>115</v>
      </c>
      <c r="B9" s="205" t="s">
        <v>23</v>
      </c>
      <c r="C9" s="206"/>
      <c r="D9" s="207"/>
      <c r="E9" s="208">
        <f>E10+E12+E14+E17+E23+E25+E27</f>
        <v>271</v>
      </c>
      <c r="F9" s="208">
        <f>F10+F12+F14+F17+F23+F25+F27</f>
        <v>271</v>
      </c>
      <c r="G9" s="208">
        <f>G10+G12+G14+G17+G23+G25+G27</f>
        <v>139.9</v>
      </c>
      <c r="H9" s="209" t="e">
        <f>H10+H12+H14+H17+H23+H25+H27+0.1</f>
        <v>#REF!</v>
      </c>
      <c r="I9" s="210"/>
      <c r="J9" s="211"/>
      <c r="K9" s="206"/>
      <c r="L9" s="206"/>
      <c r="M9" s="210"/>
      <c r="N9" s="212"/>
    </row>
    <row r="10" spans="1:16" ht="53.4" hidden="1" thickBot="1" x14ac:dyDescent="0.35">
      <c r="A10" s="213" t="s">
        <v>116</v>
      </c>
      <c r="B10" s="214" t="s">
        <v>117</v>
      </c>
      <c r="C10" s="215"/>
      <c r="D10" s="216"/>
      <c r="E10" s="217">
        <f>SUM(E11:E11)</f>
        <v>50</v>
      </c>
      <c r="F10" s="217">
        <f>SUM(F11:F11)</f>
        <v>50</v>
      </c>
      <c r="G10" s="217">
        <f>SUM(G11:G11)</f>
        <v>47.5</v>
      </c>
      <c r="H10" s="218">
        <f>SUM(H11:H11)</f>
        <v>2.5</v>
      </c>
      <c r="I10" s="219"/>
      <c r="J10" s="220"/>
      <c r="K10" s="216"/>
      <c r="L10" s="216"/>
      <c r="M10" s="219"/>
      <c r="N10" s="221"/>
    </row>
    <row r="11" spans="1:16" ht="53.4" thickBot="1" x14ac:dyDescent="0.35">
      <c r="A11" s="213" t="s">
        <v>116</v>
      </c>
      <c r="B11" s="214" t="s">
        <v>46</v>
      </c>
      <c r="C11" s="215">
        <v>1</v>
      </c>
      <c r="D11" s="216" t="s">
        <v>8</v>
      </c>
      <c r="E11" s="222">
        <v>50</v>
      </c>
      <c r="F11" s="222">
        <v>50</v>
      </c>
      <c r="G11" s="222">
        <v>47.5</v>
      </c>
      <c r="H11" s="223">
        <v>2.5</v>
      </c>
      <c r="I11" s="219" t="s">
        <v>118</v>
      </c>
      <c r="J11" s="220" t="s">
        <v>119</v>
      </c>
      <c r="K11" s="216">
        <v>16</v>
      </c>
      <c r="L11" s="216">
        <v>18</v>
      </c>
      <c r="M11" s="322" t="s">
        <v>120</v>
      </c>
      <c r="N11" s="323"/>
    </row>
    <row r="12" spans="1:16" ht="53.4" hidden="1" thickBot="1" x14ac:dyDescent="0.35">
      <c r="A12" s="213" t="s">
        <v>121</v>
      </c>
      <c r="B12" s="214" t="s">
        <v>44</v>
      </c>
      <c r="C12" s="215"/>
      <c r="D12" s="216"/>
      <c r="E12" s="217">
        <f>SUM(E13:E13)</f>
        <v>24.2</v>
      </c>
      <c r="F12" s="217">
        <f>SUM(F13:F13)</f>
        <v>28.2</v>
      </c>
      <c r="G12" s="217">
        <f>SUM(G13:G13)</f>
        <v>27.9</v>
      </c>
      <c r="H12" s="218">
        <f>SUM(H13:H13)</f>
        <v>0.3</v>
      </c>
      <c r="I12" s="219"/>
      <c r="J12" s="220"/>
      <c r="K12" s="216"/>
      <c r="L12" s="216"/>
      <c r="M12" s="219"/>
      <c r="N12" s="221"/>
    </row>
    <row r="13" spans="1:16" ht="53.4" thickBot="1" x14ac:dyDescent="0.35">
      <c r="A13" s="213" t="s">
        <v>121</v>
      </c>
      <c r="B13" s="214" t="s">
        <v>44</v>
      </c>
      <c r="C13" s="215">
        <v>1</v>
      </c>
      <c r="D13" s="216" t="s">
        <v>8</v>
      </c>
      <c r="E13" s="222">
        <v>24.2</v>
      </c>
      <c r="F13" s="222">
        <v>28.2</v>
      </c>
      <c r="G13" s="222">
        <v>27.9</v>
      </c>
      <c r="H13" s="223">
        <v>0.3</v>
      </c>
      <c r="I13" s="219" t="s">
        <v>122</v>
      </c>
      <c r="J13" s="220" t="s">
        <v>119</v>
      </c>
      <c r="K13" s="216">
        <v>5</v>
      </c>
      <c r="L13" s="216">
        <v>5</v>
      </c>
      <c r="M13" s="322" t="s">
        <v>123</v>
      </c>
      <c r="N13" s="323"/>
    </row>
    <row r="14" spans="1:16" ht="53.4" hidden="1" thickBot="1" x14ac:dyDescent="0.35">
      <c r="A14" s="213" t="s">
        <v>124</v>
      </c>
      <c r="B14" s="214" t="s">
        <v>125</v>
      </c>
      <c r="C14" s="215"/>
      <c r="D14" s="216"/>
      <c r="E14" s="217">
        <f>SUM(E15:E16)</f>
        <v>40.700000000000003</v>
      </c>
      <c r="F14" s="217">
        <f>SUM(F15:F16)</f>
        <v>39.5</v>
      </c>
      <c r="G14" s="217">
        <f>SUM(G15:G16)</f>
        <v>39.4</v>
      </c>
      <c r="H14" s="218">
        <f>SUM(H15:H16)</f>
        <v>0</v>
      </c>
      <c r="I14" s="219"/>
      <c r="J14" s="220"/>
      <c r="K14" s="216"/>
      <c r="L14" s="216"/>
      <c r="M14" s="219"/>
      <c r="N14" s="221"/>
    </row>
    <row r="15" spans="1:16" ht="125.4" thickBot="1" x14ac:dyDescent="0.35">
      <c r="A15" s="213" t="s">
        <v>124</v>
      </c>
      <c r="B15" s="214" t="s">
        <v>126</v>
      </c>
      <c r="C15" s="215">
        <v>1</v>
      </c>
      <c r="D15" s="216" t="s">
        <v>8</v>
      </c>
      <c r="E15" s="222">
        <v>40</v>
      </c>
      <c r="F15" s="222">
        <v>38.799999999999997</v>
      </c>
      <c r="G15" s="222">
        <v>38.799999999999997</v>
      </c>
      <c r="H15" s="223">
        <v>0</v>
      </c>
      <c r="I15" s="219" t="s">
        <v>127</v>
      </c>
      <c r="J15" s="220" t="s">
        <v>119</v>
      </c>
      <c r="K15" s="216">
        <v>40</v>
      </c>
      <c r="L15" s="216">
        <v>40</v>
      </c>
      <c r="M15" s="224" t="s">
        <v>81</v>
      </c>
      <c r="N15" s="225"/>
    </row>
    <row r="16" spans="1:16" ht="219" thickBot="1" x14ac:dyDescent="0.35">
      <c r="A16" s="213" t="s">
        <v>128</v>
      </c>
      <c r="B16" s="214" t="s">
        <v>129</v>
      </c>
      <c r="C16" s="215">
        <v>1</v>
      </c>
      <c r="D16" s="216" t="s">
        <v>8</v>
      </c>
      <c r="E16" s="222">
        <v>0.7</v>
      </c>
      <c r="F16" s="222">
        <v>0.7</v>
      </c>
      <c r="G16" s="222">
        <v>0.6</v>
      </c>
      <c r="H16" s="223">
        <v>0</v>
      </c>
      <c r="I16" s="219" t="s">
        <v>130</v>
      </c>
      <c r="J16" s="220" t="s">
        <v>112</v>
      </c>
      <c r="K16" s="216">
        <v>14</v>
      </c>
      <c r="L16" s="216">
        <v>14</v>
      </c>
      <c r="M16" s="219" t="s">
        <v>131</v>
      </c>
      <c r="N16" s="221"/>
    </row>
    <row r="17" spans="1:15" ht="53.4" thickBot="1" x14ac:dyDescent="0.35">
      <c r="A17" s="213" t="s">
        <v>132</v>
      </c>
      <c r="B17" s="214" t="s">
        <v>71</v>
      </c>
      <c r="C17" s="215"/>
      <c r="D17" s="216"/>
      <c r="E17" s="217">
        <f>+E19+E21</f>
        <v>144.19999999999999</v>
      </c>
      <c r="F17" s="217">
        <f t="shared" ref="F17:G17" si="1">+F19+F21</f>
        <v>139.9</v>
      </c>
      <c r="G17" s="217">
        <f t="shared" si="1"/>
        <v>11.700000000000001</v>
      </c>
      <c r="H17" s="218" t="e">
        <f>#REF!+H19+H21</f>
        <v>#REF!</v>
      </c>
      <c r="I17" s="219"/>
      <c r="J17" s="220"/>
      <c r="K17" s="216"/>
      <c r="L17" s="216"/>
      <c r="M17" s="219"/>
      <c r="N17" s="221"/>
    </row>
    <row r="18" spans="1:15" ht="16.2" hidden="1" thickBot="1" x14ac:dyDescent="0.35">
      <c r="A18" s="226"/>
      <c r="B18" s="227"/>
      <c r="E18" s="230">
        <v>0</v>
      </c>
      <c r="F18" s="230">
        <v>9.6</v>
      </c>
      <c r="G18" s="230">
        <v>9.6</v>
      </c>
      <c r="H18" s="231">
        <v>0</v>
      </c>
      <c r="I18" s="232"/>
      <c r="J18" s="233"/>
      <c r="K18" s="234"/>
      <c r="L18" s="234"/>
      <c r="M18" s="232"/>
      <c r="N18" s="235"/>
    </row>
    <row r="19" spans="1:15" ht="202.8" x14ac:dyDescent="0.3">
      <c r="A19" s="236" t="s">
        <v>133</v>
      </c>
      <c r="B19" s="237" t="s">
        <v>134</v>
      </c>
      <c r="C19" s="238">
        <v>1</v>
      </c>
      <c r="D19" s="239" t="s">
        <v>8</v>
      </c>
      <c r="E19" s="240">
        <f>SUM(E20:E20)+141.7</f>
        <v>141.69999999999999</v>
      </c>
      <c r="F19" s="240">
        <f>SUM(F20:F20)+137.4</f>
        <v>137.4</v>
      </c>
      <c r="G19" s="240">
        <f>SUM(G20:G20)+9.3</f>
        <v>9.3000000000000007</v>
      </c>
      <c r="H19" s="218">
        <f>SUM(H20:H20)+128.1</f>
        <v>128.1</v>
      </c>
      <c r="I19" s="241" t="s">
        <v>135</v>
      </c>
      <c r="J19" s="242" t="s">
        <v>119</v>
      </c>
      <c r="K19" s="243">
        <v>9</v>
      </c>
      <c r="L19" s="243">
        <v>0</v>
      </c>
      <c r="M19" s="241"/>
      <c r="N19" s="244" t="s">
        <v>136</v>
      </c>
    </row>
    <row r="20" spans="1:15" ht="16.2" thickBot="1" x14ac:dyDescent="0.35">
      <c r="A20" s="245"/>
      <c r="B20" s="246"/>
      <c r="C20" s="247"/>
      <c r="D20" s="248"/>
      <c r="E20" s="249"/>
      <c r="F20" s="249"/>
      <c r="G20" s="249"/>
      <c r="H20" s="231">
        <v>0</v>
      </c>
      <c r="I20" s="250" t="s">
        <v>137</v>
      </c>
      <c r="J20" s="251" t="s">
        <v>138</v>
      </c>
      <c r="K20" s="252">
        <v>10</v>
      </c>
      <c r="L20" s="252">
        <v>5</v>
      </c>
      <c r="M20" s="324" t="s">
        <v>139</v>
      </c>
      <c r="N20" s="325"/>
    </row>
    <row r="21" spans="1:15" x14ac:dyDescent="0.3">
      <c r="A21" s="326" t="s">
        <v>140</v>
      </c>
      <c r="B21" s="328" t="s">
        <v>141</v>
      </c>
      <c r="C21" s="215">
        <v>1</v>
      </c>
      <c r="D21" s="216" t="s">
        <v>8</v>
      </c>
      <c r="E21" s="217">
        <f>SUM(E22:E22)+2.5</f>
        <v>2.5</v>
      </c>
      <c r="F21" s="217">
        <f>SUM(F22:F22)+2.5</f>
        <v>2.5</v>
      </c>
      <c r="G21" s="217">
        <f>SUM(G22:G22)+2.4</f>
        <v>2.4</v>
      </c>
      <c r="H21" s="218">
        <f>SUM(H22:H22)+0.1</f>
        <v>0.1</v>
      </c>
      <c r="I21" s="219" t="s">
        <v>142</v>
      </c>
      <c r="J21" s="220" t="s">
        <v>112</v>
      </c>
      <c r="K21" s="216">
        <v>6</v>
      </c>
      <c r="L21" s="216">
        <v>10</v>
      </c>
      <c r="M21" s="253"/>
      <c r="N21" s="221"/>
    </row>
    <row r="22" spans="1:15" ht="234.6" thickBot="1" x14ac:dyDescent="0.35">
      <c r="A22" s="327"/>
      <c r="B22" s="329"/>
      <c r="C22" s="254"/>
      <c r="D22" s="234"/>
      <c r="E22" s="230">
        <v>0</v>
      </c>
      <c r="F22" s="230">
        <v>0</v>
      </c>
      <c r="G22" s="230">
        <v>0</v>
      </c>
      <c r="H22" s="231">
        <v>0</v>
      </c>
      <c r="I22" s="232" t="s">
        <v>143</v>
      </c>
      <c r="J22" s="233" t="s">
        <v>119</v>
      </c>
      <c r="K22" s="234">
        <v>2</v>
      </c>
      <c r="L22" s="234">
        <v>6</v>
      </c>
      <c r="M22" s="255" t="s">
        <v>144</v>
      </c>
      <c r="N22" s="235"/>
    </row>
    <row r="23" spans="1:15" ht="63" hidden="1" thickBot="1" x14ac:dyDescent="0.35">
      <c r="A23" s="213" t="s">
        <v>145</v>
      </c>
      <c r="B23" s="214" t="s">
        <v>146</v>
      </c>
      <c r="C23" s="215"/>
      <c r="D23" s="216"/>
      <c r="E23" s="217">
        <f>SUM(E24:E24)</f>
        <v>7.9</v>
      </c>
      <c r="F23" s="217">
        <f>SUM(F24:F24)</f>
        <v>7.9</v>
      </c>
      <c r="G23" s="217">
        <f>SUM(G24:G24)</f>
        <v>7.9</v>
      </c>
      <c r="H23" s="218">
        <f>SUM(H24:H24)</f>
        <v>0</v>
      </c>
      <c r="I23" s="219"/>
      <c r="J23" s="220"/>
      <c r="K23" s="216"/>
      <c r="L23" s="216"/>
      <c r="M23" s="219"/>
      <c r="N23" s="221"/>
    </row>
    <row r="24" spans="1:15" ht="94.2" thickBot="1" x14ac:dyDescent="0.35">
      <c r="A24" s="213" t="s">
        <v>147</v>
      </c>
      <c r="B24" s="214" t="s">
        <v>146</v>
      </c>
      <c r="C24" s="215">
        <v>1</v>
      </c>
      <c r="D24" s="216" t="s">
        <v>8</v>
      </c>
      <c r="E24" s="222">
        <v>7.9</v>
      </c>
      <c r="F24" s="222">
        <v>7.9</v>
      </c>
      <c r="G24" s="222">
        <v>7.9</v>
      </c>
      <c r="H24" s="223">
        <v>0</v>
      </c>
      <c r="I24" s="219" t="s">
        <v>148</v>
      </c>
      <c r="J24" s="220" t="s">
        <v>119</v>
      </c>
      <c r="K24" s="216">
        <v>15</v>
      </c>
      <c r="L24" s="216">
        <v>15</v>
      </c>
      <c r="M24" s="219" t="s">
        <v>85</v>
      </c>
      <c r="N24" s="221"/>
    </row>
    <row r="25" spans="1:15" ht="53.4" hidden="1" thickBot="1" x14ac:dyDescent="0.35">
      <c r="A25" s="213" t="s">
        <v>149</v>
      </c>
      <c r="B25" s="214" t="s">
        <v>86</v>
      </c>
      <c r="C25" s="215"/>
      <c r="D25" s="216"/>
      <c r="E25" s="217">
        <f>SUM(E26:E26)</f>
        <v>4</v>
      </c>
      <c r="F25" s="217">
        <f>SUM(F26:F26)</f>
        <v>4</v>
      </c>
      <c r="G25" s="217">
        <f>SUM(G26:G26)</f>
        <v>4</v>
      </c>
      <c r="H25" s="218">
        <f>SUM(H26:H26)</f>
        <v>0</v>
      </c>
      <c r="I25" s="219"/>
      <c r="J25" s="220"/>
      <c r="K25" s="216"/>
      <c r="L25" s="216"/>
      <c r="M25" s="219"/>
      <c r="N25" s="221"/>
    </row>
    <row r="26" spans="1:15" ht="172.2" thickBot="1" x14ac:dyDescent="0.35">
      <c r="A26" s="213" t="s">
        <v>150</v>
      </c>
      <c r="B26" s="256" t="s">
        <v>86</v>
      </c>
      <c r="C26" s="215">
        <v>1</v>
      </c>
      <c r="D26" s="216" t="s">
        <v>8</v>
      </c>
      <c r="E26" s="222">
        <v>4</v>
      </c>
      <c r="F26" s="222">
        <v>4</v>
      </c>
      <c r="G26" s="222">
        <v>4</v>
      </c>
      <c r="H26" s="223">
        <v>0</v>
      </c>
      <c r="I26" s="257" t="s">
        <v>151</v>
      </c>
      <c r="J26" s="258" t="s">
        <v>119</v>
      </c>
      <c r="K26" s="259">
        <v>1</v>
      </c>
      <c r="L26" s="259">
        <v>1</v>
      </c>
      <c r="M26" s="257" t="s">
        <v>152</v>
      </c>
      <c r="N26" s="260"/>
    </row>
    <row r="27" spans="1:15" ht="53.4" hidden="1" thickBot="1" x14ac:dyDescent="0.35">
      <c r="A27" s="213" t="s">
        <v>153</v>
      </c>
      <c r="B27" s="214" t="s">
        <v>154</v>
      </c>
      <c r="C27" s="215"/>
      <c r="D27" s="216"/>
      <c r="E27" s="217">
        <f>SUM(E28:E28)</f>
        <v>0</v>
      </c>
      <c r="F27" s="217">
        <f>SUM(F28:F28)</f>
        <v>1.5</v>
      </c>
      <c r="G27" s="217">
        <f>SUM(G28:G28)</f>
        <v>1.5</v>
      </c>
      <c r="H27" s="218">
        <f>SUM(H28:H28)</f>
        <v>0</v>
      </c>
      <c r="I27" s="219"/>
      <c r="J27" s="220"/>
      <c r="K27" s="216"/>
      <c r="L27" s="216"/>
      <c r="M27" s="219"/>
      <c r="N27" s="221"/>
    </row>
    <row r="28" spans="1:15" ht="141" thickBot="1" x14ac:dyDescent="0.35">
      <c r="A28" s="261" t="s">
        <v>155</v>
      </c>
      <c r="B28" s="262" t="s">
        <v>154</v>
      </c>
      <c r="C28" s="263">
        <v>1</v>
      </c>
      <c r="D28" s="264" t="s">
        <v>8</v>
      </c>
      <c r="E28" s="265">
        <v>0</v>
      </c>
      <c r="F28" s="265">
        <v>1.5</v>
      </c>
      <c r="G28" s="265">
        <v>1.5</v>
      </c>
      <c r="H28" s="266">
        <v>0</v>
      </c>
      <c r="I28" s="267" t="s">
        <v>90</v>
      </c>
      <c r="J28" s="268" t="s">
        <v>112</v>
      </c>
      <c r="K28" s="264">
        <v>9</v>
      </c>
      <c r="L28" s="264">
        <v>6</v>
      </c>
      <c r="M28" s="267"/>
      <c r="N28" s="269" t="s">
        <v>91</v>
      </c>
    </row>
    <row r="29" spans="1:15" x14ac:dyDescent="0.3">
      <c r="A29" s="330" t="s">
        <v>156</v>
      </c>
      <c r="B29" s="331"/>
      <c r="C29" s="331"/>
      <c r="D29" s="331"/>
      <c r="E29" s="331"/>
      <c r="F29" s="331"/>
      <c r="G29" s="331"/>
      <c r="H29" s="331"/>
      <c r="I29" s="331"/>
      <c r="J29" s="331"/>
      <c r="K29" s="331"/>
      <c r="L29" s="331"/>
      <c r="M29" s="331"/>
      <c r="N29" s="331"/>
      <c r="O29" s="331"/>
    </row>
    <row r="30" spans="1:15" x14ac:dyDescent="0.3">
      <c r="A30" s="332" t="s">
        <v>157</v>
      </c>
      <c r="B30" s="333"/>
      <c r="C30" s="333"/>
      <c r="D30" s="333"/>
      <c r="E30" s="333"/>
      <c r="F30" s="333"/>
      <c r="G30" s="333"/>
      <c r="H30" s="333"/>
      <c r="I30" s="333"/>
      <c r="J30" s="333"/>
      <c r="K30" s="333"/>
      <c r="L30" s="333"/>
      <c r="M30" s="333"/>
      <c r="N30" s="333"/>
      <c r="O30" s="333"/>
    </row>
    <row r="31" spans="1:15" ht="16.2" thickBot="1" x14ac:dyDescent="0.35">
      <c r="A31" s="334" t="s">
        <v>18</v>
      </c>
      <c r="B31" s="334"/>
      <c r="C31" s="334"/>
      <c r="D31" s="334"/>
      <c r="E31" s="334"/>
      <c r="F31" s="334"/>
      <c r="G31" s="97"/>
      <c r="H31" s="270"/>
      <c r="I31" s="270"/>
      <c r="J31" s="270"/>
      <c r="K31" s="7"/>
      <c r="L31" s="8"/>
      <c r="M31" s="8"/>
      <c r="N31" s="8"/>
      <c r="O31" s="8"/>
    </row>
    <row r="32" spans="1:15" ht="92.4" x14ac:dyDescent="0.3">
      <c r="A32" s="271" t="s">
        <v>95</v>
      </c>
      <c r="B32" s="335" t="s">
        <v>96</v>
      </c>
      <c r="C32" s="336"/>
      <c r="D32" s="337"/>
      <c r="E32" s="272" t="s">
        <v>99</v>
      </c>
      <c r="F32" s="272" t="s">
        <v>100</v>
      </c>
      <c r="G32" s="273" t="s">
        <v>101</v>
      </c>
      <c r="H32" s="274" t="s">
        <v>102</v>
      </c>
    </row>
    <row r="33" spans="1:8" x14ac:dyDescent="0.3">
      <c r="A33" s="276" t="s">
        <v>158</v>
      </c>
      <c r="B33" s="338" t="s">
        <v>159</v>
      </c>
      <c r="C33" s="339"/>
      <c r="D33" s="340"/>
      <c r="E33" s="277">
        <v>0</v>
      </c>
      <c r="F33" s="278">
        <v>9.6</v>
      </c>
      <c r="G33" s="279">
        <v>9.6</v>
      </c>
      <c r="H33" s="280">
        <v>0</v>
      </c>
    </row>
    <row r="34" spans="1:8" x14ac:dyDescent="0.3">
      <c r="A34" s="281" t="s">
        <v>8</v>
      </c>
      <c r="B34" s="341" t="s">
        <v>160</v>
      </c>
      <c r="C34" s="341"/>
      <c r="D34" s="341"/>
      <c r="E34" s="282">
        <v>271</v>
      </c>
      <c r="F34" s="283">
        <v>271</v>
      </c>
      <c r="G34" s="284">
        <v>139.9</v>
      </c>
      <c r="H34" s="280">
        <v>131.1</v>
      </c>
    </row>
    <row r="35" spans="1:8" ht="16.2" thickBot="1" x14ac:dyDescent="0.35">
      <c r="A35" s="285"/>
      <c r="B35" s="321" t="s">
        <v>161</v>
      </c>
      <c r="C35" s="321"/>
      <c r="D35" s="321"/>
      <c r="E35" s="286">
        <f>SUM(E33:E34)</f>
        <v>271</v>
      </c>
      <c r="F35" s="287">
        <f>SUM(F33:F34)</f>
        <v>280.60000000000002</v>
      </c>
      <c r="G35" s="288">
        <f>SUM(G33:G34)</f>
        <v>149.5</v>
      </c>
      <c r="H35" s="289">
        <f>SUM(H33:H34)</f>
        <v>131.1</v>
      </c>
    </row>
  </sheetData>
  <mergeCells count="28">
    <mergeCell ref="B35:D35"/>
    <mergeCell ref="M11:N11"/>
    <mergeCell ref="M13:N13"/>
    <mergeCell ref="M20:N20"/>
    <mergeCell ref="A21:A22"/>
    <mergeCell ref="B21:B22"/>
    <mergeCell ref="A29:O29"/>
    <mergeCell ref="A30:O30"/>
    <mergeCell ref="A31:F31"/>
    <mergeCell ref="B32:D32"/>
    <mergeCell ref="B33:D33"/>
    <mergeCell ref="B34:D34"/>
    <mergeCell ref="A1:N1"/>
    <mergeCell ref="A2:N2"/>
    <mergeCell ref="A4:A6"/>
    <mergeCell ref="B4:B6"/>
    <mergeCell ref="C4:C6"/>
    <mergeCell ref="D4:D6"/>
    <mergeCell ref="E4:E6"/>
    <mergeCell ref="F4:F6"/>
    <mergeCell ref="G4:G6"/>
    <mergeCell ref="H4:H6"/>
    <mergeCell ref="I4:L4"/>
    <mergeCell ref="M4:M6"/>
    <mergeCell ref="N4:N6"/>
    <mergeCell ref="I5:I6"/>
    <mergeCell ref="J5:J6"/>
    <mergeCell ref="K5:L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7"/>
  <sheetViews>
    <sheetView tabSelected="1" zoomScaleNormal="100" workbookViewId="0">
      <selection activeCell="I3" sqref="I3"/>
    </sheetView>
  </sheetViews>
  <sheetFormatPr defaultRowHeight="13.2" x14ac:dyDescent="0.25"/>
  <cols>
    <col min="1" max="1" width="18.33203125" customWidth="1"/>
    <col min="2" max="2" width="4.44140625" customWidth="1"/>
    <col min="3" max="3" width="12.21875" customWidth="1"/>
    <col min="7" max="7" width="17.88671875" customWidth="1"/>
    <col min="8" max="8" width="16.44140625" customWidth="1"/>
    <col min="258" max="258" width="8.88671875" customWidth="1"/>
    <col min="263" max="263" width="18.88671875" customWidth="1"/>
    <col min="264" max="264" width="16.44140625" customWidth="1"/>
    <col min="514" max="514" width="8.88671875" customWidth="1"/>
    <col min="519" max="519" width="18.88671875" customWidth="1"/>
    <col min="520" max="520" width="16.44140625" customWidth="1"/>
    <col min="770" max="770" width="8.88671875" customWidth="1"/>
    <col min="775" max="775" width="18.88671875" customWidth="1"/>
    <col min="776" max="776" width="16.44140625" customWidth="1"/>
    <col min="1026" max="1026" width="8.88671875" customWidth="1"/>
    <col min="1031" max="1031" width="18.88671875" customWidth="1"/>
    <col min="1032" max="1032" width="16.44140625" customWidth="1"/>
    <col min="1282" max="1282" width="8.88671875" customWidth="1"/>
    <col min="1287" max="1287" width="18.88671875" customWidth="1"/>
    <col min="1288" max="1288" width="16.44140625" customWidth="1"/>
    <col min="1538" max="1538" width="8.88671875" customWidth="1"/>
    <col min="1543" max="1543" width="18.88671875" customWidth="1"/>
    <col min="1544" max="1544" width="16.44140625" customWidth="1"/>
    <col min="1794" max="1794" width="8.88671875" customWidth="1"/>
    <col min="1799" max="1799" width="18.88671875" customWidth="1"/>
    <col min="1800" max="1800" width="16.44140625" customWidth="1"/>
    <col min="2050" max="2050" width="8.88671875" customWidth="1"/>
    <col min="2055" max="2055" width="18.88671875" customWidth="1"/>
    <col min="2056" max="2056" width="16.44140625" customWidth="1"/>
    <col min="2306" max="2306" width="8.88671875" customWidth="1"/>
    <col min="2311" max="2311" width="18.88671875" customWidth="1"/>
    <col min="2312" max="2312" width="16.44140625" customWidth="1"/>
    <col min="2562" max="2562" width="8.88671875" customWidth="1"/>
    <col min="2567" max="2567" width="18.88671875" customWidth="1"/>
    <col min="2568" max="2568" width="16.44140625" customWidth="1"/>
    <col min="2818" max="2818" width="8.88671875" customWidth="1"/>
    <col min="2823" max="2823" width="18.88671875" customWidth="1"/>
    <col min="2824" max="2824" width="16.44140625" customWidth="1"/>
    <col min="3074" max="3074" width="8.88671875" customWidth="1"/>
    <col min="3079" max="3079" width="18.88671875" customWidth="1"/>
    <col min="3080" max="3080" width="16.44140625" customWidth="1"/>
    <col min="3330" max="3330" width="8.88671875" customWidth="1"/>
    <col min="3335" max="3335" width="18.88671875" customWidth="1"/>
    <col min="3336" max="3336" width="16.44140625" customWidth="1"/>
    <col min="3586" max="3586" width="8.88671875" customWidth="1"/>
    <col min="3591" max="3591" width="18.88671875" customWidth="1"/>
    <col min="3592" max="3592" width="16.44140625" customWidth="1"/>
    <col min="3842" max="3842" width="8.88671875" customWidth="1"/>
    <col min="3847" max="3847" width="18.88671875" customWidth="1"/>
    <col min="3848" max="3848" width="16.44140625" customWidth="1"/>
    <col min="4098" max="4098" width="8.88671875" customWidth="1"/>
    <col min="4103" max="4103" width="18.88671875" customWidth="1"/>
    <col min="4104" max="4104" width="16.44140625" customWidth="1"/>
    <col min="4354" max="4354" width="8.88671875" customWidth="1"/>
    <col min="4359" max="4359" width="18.88671875" customWidth="1"/>
    <col min="4360" max="4360" width="16.44140625" customWidth="1"/>
    <col min="4610" max="4610" width="8.88671875" customWidth="1"/>
    <col min="4615" max="4615" width="18.88671875" customWidth="1"/>
    <col min="4616" max="4616" width="16.44140625" customWidth="1"/>
    <col min="4866" max="4866" width="8.88671875" customWidth="1"/>
    <col min="4871" max="4871" width="18.88671875" customWidth="1"/>
    <col min="4872" max="4872" width="16.44140625" customWidth="1"/>
    <col min="5122" max="5122" width="8.88671875" customWidth="1"/>
    <col min="5127" max="5127" width="18.88671875" customWidth="1"/>
    <col min="5128" max="5128" width="16.44140625" customWidth="1"/>
    <col min="5378" max="5378" width="8.88671875" customWidth="1"/>
    <col min="5383" max="5383" width="18.88671875" customWidth="1"/>
    <col min="5384" max="5384" width="16.44140625" customWidth="1"/>
    <col min="5634" max="5634" width="8.88671875" customWidth="1"/>
    <col min="5639" max="5639" width="18.88671875" customWidth="1"/>
    <col min="5640" max="5640" width="16.44140625" customWidth="1"/>
    <col min="5890" max="5890" width="8.88671875" customWidth="1"/>
    <col min="5895" max="5895" width="18.88671875" customWidth="1"/>
    <col min="5896" max="5896" width="16.44140625" customWidth="1"/>
    <col min="6146" max="6146" width="8.88671875" customWidth="1"/>
    <col min="6151" max="6151" width="18.88671875" customWidth="1"/>
    <col min="6152" max="6152" width="16.44140625" customWidth="1"/>
    <col min="6402" max="6402" width="8.88671875" customWidth="1"/>
    <col min="6407" max="6407" width="18.88671875" customWidth="1"/>
    <col min="6408" max="6408" width="16.44140625" customWidth="1"/>
    <col min="6658" max="6658" width="8.88671875" customWidth="1"/>
    <col min="6663" max="6663" width="18.88671875" customWidth="1"/>
    <col min="6664" max="6664" width="16.44140625" customWidth="1"/>
    <col min="6914" max="6914" width="8.88671875" customWidth="1"/>
    <col min="6919" max="6919" width="18.88671875" customWidth="1"/>
    <col min="6920" max="6920" width="16.44140625" customWidth="1"/>
    <col min="7170" max="7170" width="8.88671875" customWidth="1"/>
    <col min="7175" max="7175" width="18.88671875" customWidth="1"/>
    <col min="7176" max="7176" width="16.44140625" customWidth="1"/>
    <col min="7426" max="7426" width="8.88671875" customWidth="1"/>
    <col min="7431" max="7431" width="18.88671875" customWidth="1"/>
    <col min="7432" max="7432" width="16.44140625" customWidth="1"/>
    <col min="7682" max="7682" width="8.88671875" customWidth="1"/>
    <col min="7687" max="7687" width="18.88671875" customWidth="1"/>
    <col min="7688" max="7688" width="16.44140625" customWidth="1"/>
    <col min="7938" max="7938" width="8.88671875" customWidth="1"/>
    <col min="7943" max="7943" width="18.88671875" customWidth="1"/>
    <col min="7944" max="7944" width="16.44140625" customWidth="1"/>
    <col min="8194" max="8194" width="8.88671875" customWidth="1"/>
    <col min="8199" max="8199" width="18.88671875" customWidth="1"/>
    <col min="8200" max="8200" width="16.44140625" customWidth="1"/>
    <col min="8450" max="8450" width="8.88671875" customWidth="1"/>
    <col min="8455" max="8455" width="18.88671875" customWidth="1"/>
    <col min="8456" max="8456" width="16.44140625" customWidth="1"/>
    <col min="8706" max="8706" width="8.88671875" customWidth="1"/>
    <col min="8711" max="8711" width="18.88671875" customWidth="1"/>
    <col min="8712" max="8712" width="16.44140625" customWidth="1"/>
    <col min="8962" max="8962" width="8.88671875" customWidth="1"/>
    <col min="8967" max="8967" width="18.88671875" customWidth="1"/>
    <col min="8968" max="8968" width="16.44140625" customWidth="1"/>
    <col min="9218" max="9218" width="8.88671875" customWidth="1"/>
    <col min="9223" max="9223" width="18.88671875" customWidth="1"/>
    <col min="9224" max="9224" width="16.44140625" customWidth="1"/>
    <col min="9474" max="9474" width="8.88671875" customWidth="1"/>
    <col min="9479" max="9479" width="18.88671875" customWidth="1"/>
    <col min="9480" max="9480" width="16.44140625" customWidth="1"/>
    <col min="9730" max="9730" width="8.88671875" customWidth="1"/>
    <col min="9735" max="9735" width="18.88671875" customWidth="1"/>
    <col min="9736" max="9736" width="16.44140625" customWidth="1"/>
    <col min="9986" max="9986" width="8.88671875" customWidth="1"/>
    <col min="9991" max="9991" width="18.88671875" customWidth="1"/>
    <col min="9992" max="9992" width="16.44140625" customWidth="1"/>
    <col min="10242" max="10242" width="8.88671875" customWidth="1"/>
    <col min="10247" max="10247" width="18.88671875" customWidth="1"/>
    <col min="10248" max="10248" width="16.44140625" customWidth="1"/>
    <col min="10498" max="10498" width="8.88671875" customWidth="1"/>
    <col min="10503" max="10503" width="18.88671875" customWidth="1"/>
    <col min="10504" max="10504" width="16.44140625" customWidth="1"/>
    <col min="10754" max="10754" width="8.88671875" customWidth="1"/>
    <col min="10759" max="10759" width="18.88671875" customWidth="1"/>
    <col min="10760" max="10760" width="16.44140625" customWidth="1"/>
    <col min="11010" max="11010" width="8.88671875" customWidth="1"/>
    <col min="11015" max="11015" width="18.88671875" customWidth="1"/>
    <col min="11016" max="11016" width="16.44140625" customWidth="1"/>
    <col min="11266" max="11266" width="8.88671875" customWidth="1"/>
    <col min="11271" max="11271" width="18.88671875" customWidth="1"/>
    <col min="11272" max="11272" width="16.44140625" customWidth="1"/>
    <col min="11522" max="11522" width="8.88671875" customWidth="1"/>
    <col min="11527" max="11527" width="18.88671875" customWidth="1"/>
    <col min="11528" max="11528" width="16.44140625" customWidth="1"/>
    <col min="11778" max="11778" width="8.88671875" customWidth="1"/>
    <col min="11783" max="11783" width="18.88671875" customWidth="1"/>
    <col min="11784" max="11784" width="16.44140625" customWidth="1"/>
    <col min="12034" max="12034" width="8.88671875" customWidth="1"/>
    <col min="12039" max="12039" width="18.88671875" customWidth="1"/>
    <col min="12040" max="12040" width="16.44140625" customWidth="1"/>
    <col min="12290" max="12290" width="8.88671875" customWidth="1"/>
    <col min="12295" max="12295" width="18.88671875" customWidth="1"/>
    <col min="12296" max="12296" width="16.44140625" customWidth="1"/>
    <col min="12546" max="12546" width="8.88671875" customWidth="1"/>
    <col min="12551" max="12551" width="18.88671875" customWidth="1"/>
    <col min="12552" max="12552" width="16.44140625" customWidth="1"/>
    <col min="12802" max="12802" width="8.88671875" customWidth="1"/>
    <col min="12807" max="12807" width="18.88671875" customWidth="1"/>
    <col min="12808" max="12808" width="16.44140625" customWidth="1"/>
    <col min="13058" max="13058" width="8.88671875" customWidth="1"/>
    <col min="13063" max="13063" width="18.88671875" customWidth="1"/>
    <col min="13064" max="13064" width="16.44140625" customWidth="1"/>
    <col min="13314" max="13314" width="8.88671875" customWidth="1"/>
    <col min="13319" max="13319" width="18.88671875" customWidth="1"/>
    <col min="13320" max="13320" width="16.44140625" customWidth="1"/>
    <col min="13570" max="13570" width="8.88671875" customWidth="1"/>
    <col min="13575" max="13575" width="18.88671875" customWidth="1"/>
    <col min="13576" max="13576" width="16.44140625" customWidth="1"/>
    <col min="13826" max="13826" width="8.88671875" customWidth="1"/>
    <col min="13831" max="13831" width="18.88671875" customWidth="1"/>
    <col min="13832" max="13832" width="16.44140625" customWidth="1"/>
    <col min="14082" max="14082" width="8.88671875" customWidth="1"/>
    <col min="14087" max="14087" width="18.88671875" customWidth="1"/>
    <col min="14088" max="14088" width="16.44140625" customWidth="1"/>
    <col min="14338" max="14338" width="8.88671875" customWidth="1"/>
    <col min="14343" max="14343" width="18.88671875" customWidth="1"/>
    <col min="14344" max="14344" width="16.44140625" customWidth="1"/>
    <col min="14594" max="14594" width="8.88671875" customWidth="1"/>
    <col min="14599" max="14599" width="18.88671875" customWidth="1"/>
    <col min="14600" max="14600" width="16.44140625" customWidth="1"/>
    <col min="14850" max="14850" width="8.88671875" customWidth="1"/>
    <col min="14855" max="14855" width="18.88671875" customWidth="1"/>
    <col min="14856" max="14856" width="16.44140625" customWidth="1"/>
    <col min="15106" max="15106" width="8.88671875" customWidth="1"/>
    <col min="15111" max="15111" width="18.88671875" customWidth="1"/>
    <col min="15112" max="15112" width="16.44140625" customWidth="1"/>
    <col min="15362" max="15362" width="8.88671875" customWidth="1"/>
    <col min="15367" max="15367" width="18.88671875" customWidth="1"/>
    <col min="15368" max="15368" width="16.44140625" customWidth="1"/>
    <col min="15618" max="15618" width="8.88671875" customWidth="1"/>
    <col min="15623" max="15623" width="18.88671875" customWidth="1"/>
    <col min="15624" max="15624" width="16.44140625" customWidth="1"/>
    <col min="15874" max="15874" width="8.88671875" customWidth="1"/>
    <col min="15879" max="15879" width="18.88671875" customWidth="1"/>
    <col min="15880" max="15880" width="16.44140625" customWidth="1"/>
    <col min="16130" max="16130" width="8.88671875" customWidth="1"/>
    <col min="16135" max="16135" width="18.88671875" customWidth="1"/>
    <col min="16136" max="16136" width="16.44140625" customWidth="1"/>
  </cols>
  <sheetData>
    <row r="1" spans="1:17" ht="66.75" customHeight="1" x14ac:dyDescent="0.25">
      <c r="D1" s="342" t="s">
        <v>175</v>
      </c>
      <c r="E1" s="342"/>
      <c r="F1" s="342"/>
      <c r="G1" s="342"/>
    </row>
    <row r="2" spans="1:17" ht="15.6" x14ac:dyDescent="0.25">
      <c r="A2" s="344" t="s">
        <v>162</v>
      </c>
      <c r="B2" s="344"/>
      <c r="C2" s="344"/>
      <c r="D2" s="344"/>
      <c r="E2" s="344"/>
      <c r="F2" s="344"/>
      <c r="G2" s="344"/>
      <c r="H2" s="39"/>
      <c r="I2" s="40"/>
      <c r="J2" s="40"/>
      <c r="K2" s="40"/>
      <c r="L2" s="40"/>
      <c r="M2" s="40"/>
      <c r="N2" s="40"/>
      <c r="O2" s="40"/>
      <c r="P2" s="40"/>
      <c r="Q2" s="40"/>
    </row>
    <row r="3" spans="1:17" ht="15.6" x14ac:dyDescent="0.25">
      <c r="A3" s="344" t="s">
        <v>58</v>
      </c>
      <c r="B3" s="344"/>
      <c r="C3" s="344"/>
      <c r="D3" s="344"/>
      <c r="E3" s="344"/>
      <c r="F3" s="344"/>
      <c r="G3" s="344"/>
      <c r="H3" s="39"/>
      <c r="I3" s="40"/>
      <c r="J3" s="40"/>
      <c r="K3" s="40"/>
      <c r="L3" s="40"/>
      <c r="M3" s="40"/>
      <c r="N3" s="40"/>
      <c r="O3" s="40"/>
      <c r="P3" s="40"/>
      <c r="Q3" s="40"/>
    </row>
    <row r="4" spans="1:17" ht="15.6" x14ac:dyDescent="0.25">
      <c r="A4" s="344" t="s">
        <v>59</v>
      </c>
      <c r="B4" s="344"/>
      <c r="C4" s="344"/>
      <c r="D4" s="344"/>
      <c r="E4" s="344"/>
      <c r="F4" s="344"/>
      <c r="G4" s="344"/>
      <c r="H4" s="39"/>
      <c r="I4" s="41"/>
      <c r="J4" s="41"/>
      <c r="K4" s="41"/>
      <c r="L4" s="41"/>
      <c r="M4" s="41"/>
      <c r="N4" s="41"/>
      <c r="O4" s="41"/>
      <c r="P4" s="41"/>
      <c r="Q4" s="41"/>
    </row>
    <row r="5" spans="1:17" ht="15.6" x14ac:dyDescent="0.25">
      <c r="A5" s="42"/>
      <c r="B5" s="42"/>
      <c r="C5" s="42"/>
      <c r="D5" s="42"/>
      <c r="E5" s="42"/>
      <c r="F5" s="42"/>
      <c r="G5" s="42"/>
      <c r="H5" s="39"/>
      <c r="I5" s="41"/>
      <c r="J5" s="41"/>
      <c r="K5" s="41"/>
      <c r="L5" s="41"/>
      <c r="M5" s="41"/>
      <c r="N5" s="41"/>
      <c r="O5" s="41"/>
      <c r="P5" s="41"/>
      <c r="Q5" s="41"/>
    </row>
    <row r="6" spans="1:17" ht="22.5" customHeight="1" x14ac:dyDescent="0.25">
      <c r="A6" s="343" t="s">
        <v>60</v>
      </c>
      <c r="B6" s="343"/>
      <c r="C6" s="343"/>
      <c r="D6" s="343"/>
      <c r="E6" s="343"/>
      <c r="F6" s="343"/>
      <c r="G6" s="343"/>
      <c r="H6" s="39"/>
    </row>
    <row r="7" spans="1:17" ht="15.6" x14ac:dyDescent="0.25">
      <c r="A7" s="343" t="s">
        <v>61</v>
      </c>
      <c r="B7" s="343"/>
      <c r="C7" s="343"/>
      <c r="D7" s="343"/>
      <c r="E7" s="343"/>
      <c r="F7" s="343"/>
      <c r="G7" s="343"/>
      <c r="H7" s="39"/>
    </row>
    <row r="8" spans="1:17" ht="33.75" customHeight="1" x14ac:dyDescent="0.3">
      <c r="A8" s="346" t="s">
        <v>163</v>
      </c>
      <c r="B8" s="347"/>
      <c r="C8" s="347"/>
      <c r="D8" s="347"/>
      <c r="E8" s="347"/>
      <c r="F8" s="347"/>
      <c r="G8" s="347"/>
      <c r="H8" s="43"/>
      <c r="L8" s="57"/>
    </row>
    <row r="9" spans="1:17" ht="15.6" x14ac:dyDescent="0.3">
      <c r="A9" s="44"/>
      <c r="B9" s="45"/>
      <c r="C9" s="45"/>
      <c r="D9" s="45"/>
      <c r="E9" s="45"/>
      <c r="F9" s="45"/>
      <c r="G9" s="45"/>
      <c r="H9" s="46"/>
    </row>
    <row r="10" spans="1:17" ht="15.6" x14ac:dyDescent="0.25">
      <c r="A10" s="47" t="s">
        <v>69</v>
      </c>
      <c r="B10" s="48">
        <v>8</v>
      </c>
      <c r="C10" s="348" t="s">
        <v>62</v>
      </c>
      <c r="D10" s="348"/>
      <c r="E10" s="348"/>
      <c r="F10" s="348"/>
      <c r="G10" s="49"/>
      <c r="H10" s="46"/>
    </row>
    <row r="11" spans="1:17" ht="15.6" x14ac:dyDescent="0.25">
      <c r="A11" s="47" t="s">
        <v>63</v>
      </c>
      <c r="B11" s="48">
        <v>1</v>
      </c>
      <c r="C11" s="349" t="s">
        <v>64</v>
      </c>
      <c r="D11" s="349"/>
      <c r="E11" s="349"/>
      <c r="F11" s="349"/>
      <c r="G11" s="49"/>
      <c r="H11" s="46"/>
    </row>
    <row r="12" spans="1:17" ht="15.6" x14ac:dyDescent="0.25">
      <c r="A12" s="47"/>
      <c r="B12" s="48"/>
      <c r="C12" s="56"/>
      <c r="D12" s="56"/>
      <c r="E12" s="56"/>
      <c r="F12" s="56"/>
      <c r="G12" s="49"/>
      <c r="H12" s="46"/>
    </row>
    <row r="13" spans="1:17" ht="15.6" x14ac:dyDescent="0.3">
      <c r="A13" s="50"/>
      <c r="B13" s="51"/>
      <c r="C13" s="46"/>
      <c r="D13" s="46"/>
      <c r="E13" s="46"/>
      <c r="F13" s="46"/>
      <c r="G13" s="46"/>
      <c r="H13" s="46"/>
    </row>
    <row r="14" spans="1:17" ht="15.6" x14ac:dyDescent="0.3">
      <c r="A14" s="50"/>
      <c r="B14" s="51"/>
      <c r="C14" s="46"/>
      <c r="D14" s="46"/>
      <c r="E14" s="46"/>
      <c r="F14" s="46"/>
      <c r="G14" s="46"/>
      <c r="H14" s="46"/>
    </row>
    <row r="15" spans="1:17" x14ac:dyDescent="0.25">
      <c r="A15" s="46"/>
      <c r="B15" s="46"/>
      <c r="C15" s="46"/>
      <c r="D15" s="46"/>
      <c r="E15" s="46"/>
      <c r="F15" s="46"/>
      <c r="G15" s="46"/>
      <c r="H15" s="46"/>
    </row>
    <row r="16" spans="1:17" x14ac:dyDescent="0.25">
      <c r="A16" s="46"/>
      <c r="B16" s="46"/>
      <c r="C16" s="46"/>
      <c r="D16" s="46"/>
      <c r="E16" s="46"/>
      <c r="F16" s="46"/>
      <c r="G16" s="46"/>
      <c r="H16" s="46"/>
    </row>
    <row r="17" spans="1:12" x14ac:dyDescent="0.25">
      <c r="A17" s="46"/>
      <c r="B17" s="46"/>
      <c r="C17" s="46"/>
      <c r="D17" s="46"/>
      <c r="E17" s="46"/>
      <c r="F17" s="46"/>
      <c r="G17" s="46"/>
      <c r="H17" s="46"/>
    </row>
    <row r="18" spans="1:12" x14ac:dyDescent="0.25">
      <c r="A18" s="46"/>
      <c r="B18" s="46"/>
      <c r="C18" s="46"/>
      <c r="D18" s="46"/>
      <c r="E18" s="46"/>
      <c r="F18" s="46"/>
      <c r="G18" s="46"/>
      <c r="H18" s="46"/>
    </row>
    <row r="19" spans="1:12" x14ac:dyDescent="0.25">
      <c r="A19" s="46"/>
      <c r="B19" s="46"/>
      <c r="C19" s="46"/>
      <c r="D19" s="46"/>
      <c r="E19" s="46"/>
      <c r="F19" s="46"/>
      <c r="G19" s="46"/>
      <c r="H19" s="46"/>
    </row>
    <row r="20" spans="1:12" x14ac:dyDescent="0.25">
      <c r="A20" s="46"/>
      <c r="B20" s="46"/>
      <c r="C20" s="46"/>
      <c r="D20" s="46"/>
      <c r="E20" s="46"/>
      <c r="F20" s="46"/>
      <c r="G20" s="46"/>
      <c r="H20" s="46"/>
    </row>
    <row r="21" spans="1:12" x14ac:dyDescent="0.25">
      <c r="A21" s="46"/>
      <c r="B21" s="46"/>
      <c r="C21" s="46"/>
      <c r="D21" s="46"/>
      <c r="E21" s="46"/>
      <c r="F21" s="46"/>
      <c r="G21" s="46"/>
      <c r="H21" s="46"/>
    </row>
    <row r="22" spans="1:12" ht="15.6" x14ac:dyDescent="0.3">
      <c r="A22" s="350"/>
      <c r="B22" s="350"/>
      <c r="C22" s="350"/>
      <c r="D22" s="350"/>
      <c r="E22" s="350"/>
      <c r="F22" s="350"/>
      <c r="G22" s="350"/>
      <c r="H22" s="350"/>
    </row>
    <row r="23" spans="1:12" ht="15.6" x14ac:dyDescent="0.3">
      <c r="A23" s="52"/>
      <c r="B23" s="52"/>
      <c r="C23" s="52"/>
      <c r="D23" s="52"/>
      <c r="E23" s="52"/>
      <c r="F23" s="52"/>
      <c r="G23" s="52"/>
      <c r="H23" s="52"/>
    </row>
    <row r="24" spans="1:12" ht="15.6" x14ac:dyDescent="0.3">
      <c r="A24" s="52"/>
      <c r="B24" s="52"/>
      <c r="C24" s="52"/>
      <c r="D24" s="52"/>
      <c r="E24" s="52"/>
      <c r="F24" s="52"/>
      <c r="G24" s="46"/>
      <c r="H24" s="46"/>
    </row>
    <row r="25" spans="1:12" ht="15.6" x14ac:dyDescent="0.3">
      <c r="A25" s="52"/>
      <c r="B25" s="46"/>
      <c r="C25" s="46"/>
      <c r="D25" s="46"/>
      <c r="E25" s="46"/>
      <c r="F25" s="46"/>
      <c r="G25" s="46"/>
      <c r="H25" s="46"/>
    </row>
    <row r="26" spans="1:12" ht="15.6" x14ac:dyDescent="0.3">
      <c r="A26" s="52"/>
      <c r="B26" s="46"/>
      <c r="C26" s="46"/>
      <c r="D26" s="46"/>
      <c r="E26" s="46"/>
      <c r="F26" s="46"/>
      <c r="G26" s="46"/>
      <c r="H26" s="46"/>
    </row>
    <row r="27" spans="1:12" x14ac:dyDescent="0.25">
      <c r="A27" s="46"/>
      <c r="B27" s="46"/>
      <c r="C27" s="46"/>
      <c r="D27" s="46"/>
      <c r="E27" s="46"/>
      <c r="F27" s="46"/>
      <c r="G27" s="46"/>
      <c r="H27" s="46"/>
    </row>
    <row r="28" spans="1:12" x14ac:dyDescent="0.25">
      <c r="A28" s="46"/>
      <c r="B28" s="46"/>
      <c r="C28" s="46"/>
      <c r="D28" s="46"/>
      <c r="E28" s="46"/>
      <c r="F28" s="46"/>
      <c r="G28" s="46"/>
      <c r="H28" s="46"/>
    </row>
    <row r="29" spans="1:12" x14ac:dyDescent="0.25">
      <c r="A29" s="46"/>
      <c r="B29" s="46"/>
      <c r="C29" s="46"/>
      <c r="D29" s="46"/>
      <c r="E29" s="46"/>
      <c r="F29" s="46"/>
      <c r="G29" s="46"/>
      <c r="H29" s="46"/>
    </row>
    <row r="30" spans="1:12" x14ac:dyDescent="0.25">
      <c r="A30" s="53"/>
      <c r="B30" s="53"/>
      <c r="C30" s="53"/>
      <c r="D30" s="53"/>
      <c r="E30" s="53"/>
      <c r="F30" s="53"/>
      <c r="G30" s="53"/>
      <c r="H30" s="53"/>
    </row>
    <row r="31" spans="1:12" x14ac:dyDescent="0.25">
      <c r="A31" s="53"/>
      <c r="B31" s="53"/>
      <c r="C31" s="53"/>
      <c r="D31" s="53"/>
      <c r="E31" s="53"/>
      <c r="F31" s="53"/>
      <c r="G31" s="53"/>
      <c r="H31" s="53"/>
    </row>
    <row r="32" spans="1:12" ht="33.75" customHeight="1" x14ac:dyDescent="0.25">
      <c r="A32" s="351" t="s">
        <v>65</v>
      </c>
      <c r="B32" s="351"/>
      <c r="C32" s="351"/>
      <c r="D32" s="351"/>
      <c r="E32" s="351"/>
      <c r="F32" s="351"/>
      <c r="G32" s="351"/>
      <c r="H32" s="54"/>
      <c r="I32" s="54"/>
      <c r="J32" s="54"/>
      <c r="K32" s="54"/>
      <c r="L32" s="54"/>
    </row>
    <row r="33" spans="1:12" ht="33.75" customHeight="1" x14ac:dyDescent="0.25">
      <c r="A33" s="345" t="s">
        <v>66</v>
      </c>
      <c r="B33" s="345"/>
      <c r="C33" s="345"/>
      <c r="D33" s="345"/>
      <c r="E33" s="345"/>
      <c r="F33" s="345"/>
      <c r="G33" s="345"/>
      <c r="H33" s="55"/>
      <c r="I33" s="55"/>
      <c r="J33" s="55"/>
      <c r="K33" s="55"/>
      <c r="L33" s="55"/>
    </row>
    <row r="34" spans="1:12" ht="33.75" customHeight="1" x14ac:dyDescent="0.25">
      <c r="A34" s="345" t="s">
        <v>67</v>
      </c>
      <c r="B34" s="345"/>
      <c r="C34" s="345"/>
      <c r="D34" s="345"/>
      <c r="E34" s="345"/>
      <c r="F34" s="345"/>
      <c r="G34" s="345"/>
      <c r="H34" s="55"/>
      <c r="I34" s="55"/>
      <c r="J34" s="55"/>
      <c r="K34" s="55"/>
      <c r="L34" s="55"/>
    </row>
    <row r="35" spans="1:12" ht="33.75" customHeight="1" x14ac:dyDescent="0.25">
      <c r="A35" s="345" t="s">
        <v>68</v>
      </c>
      <c r="B35" s="345"/>
      <c r="C35" s="345"/>
      <c r="D35" s="345"/>
      <c r="E35" s="345"/>
      <c r="F35" s="345"/>
      <c r="G35" s="345"/>
      <c r="H35" s="55"/>
      <c r="I35" s="55"/>
      <c r="J35" s="55"/>
      <c r="K35" s="55"/>
      <c r="L35" s="55"/>
    </row>
    <row r="36" spans="1:12" x14ac:dyDescent="0.25">
      <c r="A36" s="53"/>
      <c r="B36" s="53"/>
      <c r="C36" s="53"/>
      <c r="D36" s="53"/>
      <c r="E36" s="53"/>
      <c r="F36" s="53"/>
      <c r="G36" s="53"/>
      <c r="H36" s="53"/>
    </row>
    <row r="37" spans="1:12" x14ac:dyDescent="0.25">
      <c r="A37" s="53"/>
      <c r="B37" s="53"/>
      <c r="C37" s="53"/>
      <c r="D37" s="53"/>
      <c r="E37" s="53"/>
      <c r="F37" s="53"/>
      <c r="G37" s="53"/>
      <c r="H37" s="53"/>
    </row>
  </sheetData>
  <mergeCells count="14">
    <mergeCell ref="A34:G34"/>
    <mergeCell ref="A35:G35"/>
    <mergeCell ref="A8:G8"/>
    <mergeCell ref="C10:F10"/>
    <mergeCell ref="C11:F11"/>
    <mergeCell ref="A22:H22"/>
    <mergeCell ref="A32:G32"/>
    <mergeCell ref="A33:G33"/>
    <mergeCell ref="D1:G1"/>
    <mergeCell ref="A7:G7"/>
    <mergeCell ref="A2:G2"/>
    <mergeCell ref="A3:G3"/>
    <mergeCell ref="A4:G4"/>
    <mergeCell ref="A6:G6"/>
  </mergeCells>
  <printOptions horizontalCentered="1"/>
  <pageMargins left="0.70866141732283472" right="0.11811023622047245" top="0.74803149606299213" bottom="0.74803149606299213" header="0.31496062992125984" footer="0.31496062992125984"/>
  <pageSetup paperSize="9"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W42"/>
  <sheetViews>
    <sheetView zoomScaleNormal="100" workbookViewId="0">
      <selection activeCell="L3" sqref="L3:O3"/>
    </sheetView>
  </sheetViews>
  <sheetFormatPr defaultColWidth="9.109375" defaultRowHeight="13.2" x14ac:dyDescent="0.25"/>
  <cols>
    <col min="1" max="1" width="3.109375" style="13" customWidth="1"/>
    <col min="2" max="2" width="3.5546875" style="33" customWidth="1"/>
    <col min="3" max="3" width="3.109375" style="15" customWidth="1"/>
    <col min="4" max="4" width="30.5546875" style="5" customWidth="1"/>
    <col min="5" max="6" width="3.6640625" style="98" customWidth="1"/>
    <col min="7" max="7" width="7.6640625" style="5" customWidth="1"/>
    <col min="8" max="10" width="7.6640625" style="19" customWidth="1"/>
    <col min="11" max="11" width="22.5546875" style="5" customWidth="1"/>
    <col min="12" max="13" width="4.44140625" style="98" customWidth="1"/>
    <col min="14" max="15" width="20.6640625" style="98" customWidth="1"/>
    <col min="16" max="16" width="9.33203125" style="5" customWidth="1"/>
    <col min="17" max="16384" width="9.109375" style="5"/>
  </cols>
  <sheetData>
    <row r="1" spans="1:22" ht="15.6" x14ac:dyDescent="0.25">
      <c r="A1" s="293" t="s">
        <v>55</v>
      </c>
      <c r="B1" s="293"/>
      <c r="C1" s="293"/>
      <c r="D1" s="293"/>
      <c r="E1" s="293"/>
      <c r="F1" s="293"/>
      <c r="G1" s="293"/>
      <c r="H1" s="293"/>
      <c r="I1" s="293"/>
      <c r="J1" s="293"/>
      <c r="K1" s="293"/>
      <c r="L1" s="293"/>
      <c r="M1" s="293"/>
      <c r="N1" s="293"/>
      <c r="O1" s="293"/>
      <c r="P1" s="293"/>
    </row>
    <row r="2" spans="1:22" s="20" customFormat="1" ht="15.6" x14ac:dyDescent="0.25">
      <c r="A2" s="294" t="s">
        <v>167</v>
      </c>
      <c r="B2" s="294"/>
      <c r="C2" s="294"/>
      <c r="D2" s="294"/>
      <c r="E2" s="294"/>
      <c r="F2" s="294"/>
      <c r="G2" s="294"/>
      <c r="H2" s="294"/>
      <c r="I2" s="294"/>
      <c r="J2" s="294"/>
      <c r="K2" s="294"/>
      <c r="L2" s="294"/>
      <c r="M2" s="294"/>
      <c r="N2" s="294"/>
      <c r="O2" s="294"/>
      <c r="P2" s="294"/>
    </row>
    <row r="3" spans="1:22" ht="13.8" thickBot="1" x14ac:dyDescent="0.3">
      <c r="A3" s="11"/>
      <c r="B3" s="11"/>
      <c r="C3" s="14"/>
      <c r="D3" s="16"/>
      <c r="E3" s="16"/>
      <c r="F3" s="16"/>
      <c r="G3" s="16"/>
      <c r="H3" s="17"/>
      <c r="I3" s="17"/>
      <c r="J3" s="17"/>
      <c r="K3" s="4"/>
      <c r="L3" s="352"/>
      <c r="M3" s="352"/>
      <c r="N3" s="352"/>
      <c r="O3" s="352"/>
    </row>
    <row r="4" spans="1:22" ht="23.25" customHeight="1" x14ac:dyDescent="0.25">
      <c r="A4" s="353" t="s">
        <v>0</v>
      </c>
      <c r="B4" s="356" t="s">
        <v>1</v>
      </c>
      <c r="C4" s="359" t="s">
        <v>2</v>
      </c>
      <c r="D4" s="362" t="s">
        <v>3</v>
      </c>
      <c r="E4" s="365" t="s">
        <v>4</v>
      </c>
      <c r="F4" s="368" t="s">
        <v>5</v>
      </c>
      <c r="G4" s="371" t="s">
        <v>6</v>
      </c>
      <c r="H4" s="374" t="s">
        <v>54</v>
      </c>
      <c r="I4" s="375"/>
      <c r="J4" s="376"/>
      <c r="K4" s="374" t="s">
        <v>70</v>
      </c>
      <c r="L4" s="375"/>
      <c r="M4" s="375"/>
      <c r="N4" s="377" t="s">
        <v>50</v>
      </c>
      <c r="O4" s="380" t="s">
        <v>51</v>
      </c>
    </row>
    <row r="5" spans="1:22" ht="15" customHeight="1" x14ac:dyDescent="0.25">
      <c r="A5" s="354"/>
      <c r="B5" s="357"/>
      <c r="C5" s="360"/>
      <c r="D5" s="363"/>
      <c r="E5" s="366"/>
      <c r="F5" s="369"/>
      <c r="G5" s="372"/>
      <c r="H5" s="383" t="s">
        <v>77</v>
      </c>
      <c r="I5" s="385" t="s">
        <v>78</v>
      </c>
      <c r="J5" s="385" t="s">
        <v>79</v>
      </c>
      <c r="K5" s="387" t="s">
        <v>20</v>
      </c>
      <c r="L5" s="388" t="s">
        <v>52</v>
      </c>
      <c r="M5" s="388" t="s">
        <v>53</v>
      </c>
      <c r="N5" s="378"/>
      <c r="O5" s="381"/>
    </row>
    <row r="6" spans="1:22" ht="82.2" customHeight="1" thickBot="1" x14ac:dyDescent="0.3">
      <c r="A6" s="355"/>
      <c r="B6" s="358"/>
      <c r="C6" s="361"/>
      <c r="D6" s="364"/>
      <c r="E6" s="367"/>
      <c r="F6" s="370"/>
      <c r="G6" s="373"/>
      <c r="H6" s="384"/>
      <c r="I6" s="386"/>
      <c r="J6" s="386"/>
      <c r="K6" s="379"/>
      <c r="L6" s="389"/>
      <c r="M6" s="389"/>
      <c r="N6" s="379"/>
      <c r="O6" s="382"/>
    </row>
    <row r="7" spans="1:22" ht="13.8" thickBot="1" x14ac:dyDescent="0.3">
      <c r="A7" s="392" t="s">
        <v>21</v>
      </c>
      <c r="B7" s="393"/>
      <c r="C7" s="393"/>
      <c r="D7" s="393"/>
      <c r="E7" s="393"/>
      <c r="F7" s="393"/>
      <c r="G7" s="393"/>
      <c r="H7" s="393"/>
      <c r="I7" s="393"/>
      <c r="J7" s="393"/>
      <c r="K7" s="393"/>
      <c r="L7" s="393"/>
      <c r="M7" s="393"/>
      <c r="N7" s="393"/>
      <c r="O7" s="394"/>
      <c r="U7" s="7"/>
    </row>
    <row r="8" spans="1:22" ht="14.4" customHeight="1" thickBot="1" x14ac:dyDescent="0.3">
      <c r="A8" s="395" t="s">
        <v>25</v>
      </c>
      <c r="B8" s="396"/>
      <c r="C8" s="396"/>
      <c r="D8" s="396"/>
      <c r="E8" s="396"/>
      <c r="F8" s="396"/>
      <c r="G8" s="396"/>
      <c r="H8" s="396"/>
      <c r="I8" s="396"/>
      <c r="J8" s="396"/>
      <c r="K8" s="396"/>
      <c r="L8" s="396"/>
      <c r="M8" s="396"/>
      <c r="N8" s="396"/>
      <c r="O8" s="397"/>
      <c r="T8" s="7"/>
    </row>
    <row r="9" spans="1:22" ht="53.4" thickBot="1" x14ac:dyDescent="0.3">
      <c r="A9" s="38" t="s">
        <v>7</v>
      </c>
      <c r="B9" s="398" t="s">
        <v>22</v>
      </c>
      <c r="C9" s="399"/>
      <c r="D9" s="399"/>
      <c r="E9" s="399"/>
      <c r="F9" s="399"/>
      <c r="G9" s="399"/>
      <c r="H9" s="399"/>
      <c r="I9" s="399"/>
      <c r="J9" s="400"/>
      <c r="K9" s="99" t="s">
        <v>57</v>
      </c>
      <c r="L9" s="100">
        <v>8000</v>
      </c>
      <c r="M9" s="101">
        <v>16377</v>
      </c>
      <c r="N9" s="102"/>
      <c r="O9" s="103"/>
    </row>
    <row r="10" spans="1:22" ht="13.8" thickBot="1" x14ac:dyDescent="0.3">
      <c r="A10" s="76" t="s">
        <v>7</v>
      </c>
      <c r="B10" s="12" t="s">
        <v>7</v>
      </c>
      <c r="C10" s="401" t="s">
        <v>23</v>
      </c>
      <c r="D10" s="401"/>
      <c r="E10" s="401"/>
      <c r="F10" s="401"/>
      <c r="G10" s="401"/>
      <c r="H10" s="402"/>
      <c r="I10" s="402"/>
      <c r="J10" s="402"/>
      <c r="K10" s="402"/>
      <c r="L10" s="402"/>
      <c r="M10" s="402"/>
      <c r="N10" s="402"/>
      <c r="O10" s="403"/>
      <c r="R10" s="7"/>
      <c r="T10" s="7"/>
    </row>
    <row r="11" spans="1:22" ht="39.6" x14ac:dyDescent="0.25">
      <c r="A11" s="77" t="s">
        <v>7</v>
      </c>
      <c r="B11" s="31" t="s">
        <v>7</v>
      </c>
      <c r="C11" s="85" t="s">
        <v>7</v>
      </c>
      <c r="D11" s="26" t="s">
        <v>45</v>
      </c>
      <c r="E11" s="28"/>
      <c r="F11" s="94" t="s">
        <v>19</v>
      </c>
      <c r="G11" s="62" t="s">
        <v>8</v>
      </c>
      <c r="H11" s="35">
        <v>50</v>
      </c>
      <c r="I11" s="104">
        <v>50</v>
      </c>
      <c r="J11" s="104">
        <v>47.5</v>
      </c>
      <c r="K11" s="105"/>
      <c r="L11" s="106"/>
      <c r="M11" s="107"/>
      <c r="N11" s="106"/>
      <c r="O11" s="34"/>
    </row>
    <row r="12" spans="1:22" ht="81" customHeight="1" x14ac:dyDescent="0.25">
      <c r="A12" s="78"/>
      <c r="B12" s="32"/>
      <c r="C12" s="23"/>
      <c r="D12" s="108" t="s">
        <v>46</v>
      </c>
      <c r="E12" s="29" t="s">
        <v>35</v>
      </c>
      <c r="F12" s="95"/>
      <c r="G12" s="63"/>
      <c r="H12" s="109"/>
      <c r="I12" s="110"/>
      <c r="J12" s="111"/>
      <c r="K12" s="112" t="s">
        <v>36</v>
      </c>
      <c r="L12" s="113">
        <v>16</v>
      </c>
      <c r="M12" s="114">
        <v>18</v>
      </c>
      <c r="N12" s="404" t="s">
        <v>169</v>
      </c>
      <c r="O12" s="405"/>
    </row>
    <row r="13" spans="1:22" ht="15" thickBot="1" x14ac:dyDescent="0.3">
      <c r="A13" s="79"/>
      <c r="B13" s="21"/>
      <c r="C13" s="86"/>
      <c r="D13" s="115"/>
      <c r="E13" s="408" t="s">
        <v>41</v>
      </c>
      <c r="F13" s="409"/>
      <c r="G13" s="409"/>
      <c r="H13" s="18">
        <f>SUM(H11:H12)</f>
        <v>50</v>
      </c>
      <c r="I13" s="116">
        <f>SUM(I11:I12)</f>
        <v>50</v>
      </c>
      <c r="J13" s="117">
        <f>SUM(J11:J12)</f>
        <v>47.5</v>
      </c>
      <c r="K13" s="118"/>
      <c r="L13" s="119"/>
      <c r="M13" s="74"/>
      <c r="N13" s="406"/>
      <c r="O13" s="407"/>
      <c r="Q13" s="120"/>
      <c r="V13" s="7"/>
    </row>
    <row r="14" spans="1:22" ht="193.5" customHeight="1" x14ac:dyDescent="0.25">
      <c r="A14" s="80" t="s">
        <v>7</v>
      </c>
      <c r="B14" s="64" t="s">
        <v>7</v>
      </c>
      <c r="C14" s="410" t="s">
        <v>10</v>
      </c>
      <c r="D14" s="412" t="s">
        <v>44</v>
      </c>
      <c r="E14" s="414"/>
      <c r="F14" s="94" t="s">
        <v>19</v>
      </c>
      <c r="G14" s="121" t="s">
        <v>8</v>
      </c>
      <c r="H14" s="122">
        <v>24.2</v>
      </c>
      <c r="I14" s="123">
        <v>28.2</v>
      </c>
      <c r="J14" s="124">
        <v>27.9</v>
      </c>
      <c r="K14" s="416" t="s">
        <v>168</v>
      </c>
      <c r="L14" s="125">
        <v>5</v>
      </c>
      <c r="M14" s="70">
        <v>5</v>
      </c>
      <c r="N14" s="418" t="s">
        <v>170</v>
      </c>
      <c r="O14" s="419"/>
      <c r="Q14" s="120"/>
    </row>
    <row r="15" spans="1:22" ht="15" thickBot="1" x14ac:dyDescent="0.3">
      <c r="A15" s="79"/>
      <c r="B15" s="21"/>
      <c r="C15" s="411"/>
      <c r="D15" s="413"/>
      <c r="E15" s="415"/>
      <c r="F15" s="96"/>
      <c r="G15" s="88" t="s">
        <v>9</v>
      </c>
      <c r="H15" s="18">
        <f>SUM(H14:H14)</f>
        <v>24.2</v>
      </c>
      <c r="I15" s="116">
        <f>SUM(I14:I14)</f>
        <v>28.2</v>
      </c>
      <c r="J15" s="117">
        <f>SUM(J14:J14)</f>
        <v>27.9</v>
      </c>
      <c r="K15" s="417"/>
      <c r="L15" s="119"/>
      <c r="M15" s="74"/>
      <c r="N15" s="406"/>
      <c r="O15" s="407"/>
      <c r="Q15" s="120"/>
    </row>
    <row r="16" spans="1:22" ht="26.4" x14ac:dyDescent="0.25">
      <c r="A16" s="81" t="s">
        <v>7</v>
      </c>
      <c r="B16" s="58" t="s">
        <v>7</v>
      </c>
      <c r="C16" s="23" t="s">
        <v>11</v>
      </c>
      <c r="D16" s="126" t="s">
        <v>80</v>
      </c>
      <c r="E16" s="65"/>
      <c r="F16" s="94" t="s">
        <v>19</v>
      </c>
      <c r="G16" s="121"/>
      <c r="H16" s="35"/>
      <c r="I16" s="104"/>
      <c r="J16" s="124"/>
      <c r="K16" s="105"/>
      <c r="L16" s="106"/>
      <c r="M16" s="107"/>
      <c r="N16" s="106"/>
      <c r="O16" s="127"/>
      <c r="Q16" s="120"/>
      <c r="T16" s="7"/>
    </row>
    <row r="17" spans="1:23" ht="70.2" customHeight="1" x14ac:dyDescent="0.25">
      <c r="A17" s="81"/>
      <c r="B17" s="58"/>
      <c r="C17" s="23"/>
      <c r="D17" s="128" t="s">
        <v>49</v>
      </c>
      <c r="E17" s="65"/>
      <c r="F17" s="66"/>
      <c r="G17" s="6" t="s">
        <v>8</v>
      </c>
      <c r="H17" s="37">
        <v>40</v>
      </c>
      <c r="I17" s="129">
        <v>38.799999999999997</v>
      </c>
      <c r="J17" s="111">
        <v>38.799999999999997</v>
      </c>
      <c r="K17" s="130" t="s">
        <v>47</v>
      </c>
      <c r="L17" s="113">
        <v>40</v>
      </c>
      <c r="M17" s="114">
        <v>40</v>
      </c>
      <c r="N17" s="390" t="s">
        <v>171</v>
      </c>
      <c r="O17" s="391"/>
    </row>
    <row r="18" spans="1:23" ht="52.5" customHeight="1" x14ac:dyDescent="0.25">
      <c r="A18" s="81"/>
      <c r="B18" s="58"/>
      <c r="C18" s="24"/>
      <c r="D18" s="433" t="s">
        <v>48</v>
      </c>
      <c r="E18" s="65"/>
      <c r="F18" s="66"/>
      <c r="G18" s="435" t="s">
        <v>8</v>
      </c>
      <c r="H18" s="437">
        <v>0.7</v>
      </c>
      <c r="I18" s="439">
        <v>0.7</v>
      </c>
      <c r="J18" s="441">
        <v>0.6</v>
      </c>
      <c r="K18" s="443" t="s">
        <v>43</v>
      </c>
      <c r="L18" s="420">
        <v>14</v>
      </c>
      <c r="M18" s="131">
        <v>14</v>
      </c>
      <c r="N18" s="422" t="s">
        <v>82</v>
      </c>
      <c r="O18" s="423"/>
      <c r="P18" s="30"/>
    </row>
    <row r="19" spans="1:23" ht="57.6" customHeight="1" x14ac:dyDescent="0.25">
      <c r="A19" s="81"/>
      <c r="B19" s="58"/>
      <c r="C19" s="24"/>
      <c r="D19" s="434"/>
      <c r="E19" s="65"/>
      <c r="F19" s="66"/>
      <c r="G19" s="436"/>
      <c r="H19" s="438"/>
      <c r="I19" s="440"/>
      <c r="J19" s="442"/>
      <c r="K19" s="444"/>
      <c r="L19" s="421"/>
      <c r="M19" s="59"/>
      <c r="N19" s="424"/>
      <c r="O19" s="425"/>
      <c r="P19" s="30"/>
      <c r="V19" s="7"/>
    </row>
    <row r="20" spans="1:23" ht="13.8" thickBot="1" x14ac:dyDescent="0.3">
      <c r="A20" s="82"/>
      <c r="B20" s="93"/>
      <c r="C20" s="25"/>
      <c r="D20" s="27"/>
      <c r="E20" s="408" t="s">
        <v>41</v>
      </c>
      <c r="F20" s="409"/>
      <c r="G20" s="428"/>
      <c r="H20" s="18">
        <f>SUM(H16:H19)</f>
        <v>40.700000000000003</v>
      </c>
      <c r="I20" s="116">
        <f>SUM(I16:I19)</f>
        <v>39.5</v>
      </c>
      <c r="J20" s="117">
        <f>SUM(J16:J19)</f>
        <v>39.4</v>
      </c>
      <c r="K20" s="445"/>
      <c r="L20" s="132"/>
      <c r="M20" s="67"/>
      <c r="N20" s="426"/>
      <c r="O20" s="427"/>
    </row>
    <row r="21" spans="1:23" ht="26.4" x14ac:dyDescent="0.25">
      <c r="A21" s="83" t="s">
        <v>7</v>
      </c>
      <c r="B21" s="92" t="s">
        <v>7</v>
      </c>
      <c r="C21" s="68" t="s">
        <v>39</v>
      </c>
      <c r="D21" s="69" t="s">
        <v>71</v>
      </c>
      <c r="E21" s="133"/>
      <c r="F21" s="94" t="s">
        <v>19</v>
      </c>
      <c r="G21" s="121"/>
      <c r="H21" s="35"/>
      <c r="I21" s="104"/>
      <c r="J21" s="124"/>
      <c r="K21" s="134"/>
      <c r="L21" s="125"/>
      <c r="M21" s="70"/>
      <c r="N21" s="125"/>
      <c r="O21" s="135"/>
      <c r="R21" s="7"/>
      <c r="S21" s="7"/>
    </row>
    <row r="22" spans="1:23" ht="95.25" customHeight="1" x14ac:dyDescent="0.25">
      <c r="A22" s="81"/>
      <c r="B22" s="58"/>
      <c r="C22" s="136"/>
      <c r="D22" s="429" t="s">
        <v>83</v>
      </c>
      <c r="E22" s="137"/>
      <c r="F22" s="138"/>
      <c r="G22" s="139" t="s">
        <v>8</v>
      </c>
      <c r="H22" s="140">
        <v>141.69999999999999</v>
      </c>
      <c r="I22" s="141">
        <v>137.4</v>
      </c>
      <c r="J22" s="141">
        <v>9.3000000000000007</v>
      </c>
      <c r="K22" s="142" t="s">
        <v>84</v>
      </c>
      <c r="L22" s="143">
        <v>9</v>
      </c>
      <c r="M22" s="144">
        <v>0</v>
      </c>
      <c r="N22" s="431" t="s">
        <v>172</v>
      </c>
      <c r="O22" s="432"/>
      <c r="Q22" s="71"/>
      <c r="R22" s="71"/>
      <c r="S22" s="71"/>
    </row>
    <row r="23" spans="1:23" ht="206.25" customHeight="1" x14ac:dyDescent="0.25">
      <c r="A23" s="81"/>
      <c r="B23" s="58"/>
      <c r="C23" s="136"/>
      <c r="D23" s="430"/>
      <c r="E23" s="137"/>
      <c r="F23" s="138"/>
      <c r="G23" s="145"/>
      <c r="H23" s="109"/>
      <c r="I23" s="110"/>
      <c r="J23" s="146"/>
      <c r="K23" s="142" t="s">
        <v>72</v>
      </c>
      <c r="L23" s="143">
        <v>10</v>
      </c>
      <c r="M23" s="144">
        <v>5</v>
      </c>
      <c r="N23" s="431" t="s">
        <v>173</v>
      </c>
      <c r="O23" s="432"/>
      <c r="Q23" s="71"/>
      <c r="R23" s="71"/>
      <c r="S23" s="71"/>
    </row>
    <row r="24" spans="1:23" ht="96.6" customHeight="1" x14ac:dyDescent="0.25">
      <c r="A24" s="81"/>
      <c r="B24" s="58"/>
      <c r="C24" s="24"/>
      <c r="D24" s="446" t="s">
        <v>73</v>
      </c>
      <c r="E24" s="89"/>
      <c r="F24" s="95"/>
      <c r="G24" s="147" t="s">
        <v>8</v>
      </c>
      <c r="H24" s="148">
        <v>2.5</v>
      </c>
      <c r="I24" s="149">
        <v>2.5</v>
      </c>
      <c r="J24" s="150">
        <v>2.4</v>
      </c>
      <c r="K24" s="151" t="s">
        <v>74</v>
      </c>
      <c r="L24" s="152">
        <v>2</v>
      </c>
      <c r="M24" s="84">
        <v>6</v>
      </c>
      <c r="N24" s="404" t="s">
        <v>165</v>
      </c>
      <c r="O24" s="405"/>
      <c r="P24" s="71"/>
      <c r="Q24" s="71"/>
      <c r="R24" s="71"/>
      <c r="S24" s="73"/>
      <c r="V24" s="7"/>
    </row>
    <row r="25" spans="1:23" ht="13.8" thickBot="1" x14ac:dyDescent="0.3">
      <c r="A25" s="82"/>
      <c r="B25" s="93"/>
      <c r="C25" s="25"/>
      <c r="D25" s="447"/>
      <c r="E25" s="408" t="s">
        <v>41</v>
      </c>
      <c r="F25" s="409"/>
      <c r="G25" s="409"/>
      <c r="H25" s="18">
        <f>SUM(H22:H24)</f>
        <v>144.19999999999999</v>
      </c>
      <c r="I25" s="117">
        <f t="shared" ref="I25:J25" si="0">SUM(I22:I24)</f>
        <v>139.9</v>
      </c>
      <c r="J25" s="153">
        <f t="shared" si="0"/>
        <v>11.700000000000001</v>
      </c>
      <c r="K25" s="154" t="s">
        <v>75</v>
      </c>
      <c r="L25" s="113">
        <v>6</v>
      </c>
      <c r="M25" s="114">
        <v>10</v>
      </c>
      <c r="N25" s="406"/>
      <c r="O25" s="407"/>
      <c r="P25" s="71"/>
      <c r="Q25" s="71"/>
      <c r="R25" s="71"/>
      <c r="S25" s="71"/>
    </row>
    <row r="26" spans="1:23" ht="39.75" customHeight="1" x14ac:dyDescent="0.25">
      <c r="A26" s="81" t="s">
        <v>7</v>
      </c>
      <c r="B26" s="58" t="s">
        <v>7</v>
      </c>
      <c r="C26" s="24" t="s">
        <v>40</v>
      </c>
      <c r="D26" s="434" t="s">
        <v>76</v>
      </c>
      <c r="E26" s="414"/>
      <c r="F26" s="449" t="s">
        <v>19</v>
      </c>
      <c r="G26" s="121" t="s">
        <v>8</v>
      </c>
      <c r="H26" s="35">
        <v>7.9</v>
      </c>
      <c r="I26" s="104">
        <v>7.9</v>
      </c>
      <c r="J26" s="124">
        <v>7.9</v>
      </c>
      <c r="K26" s="418" t="s">
        <v>37</v>
      </c>
      <c r="L26" s="125">
        <v>15</v>
      </c>
      <c r="M26" s="70">
        <v>15</v>
      </c>
      <c r="N26" s="418" t="s">
        <v>164</v>
      </c>
      <c r="O26" s="419"/>
      <c r="P26" s="72"/>
      <c r="U26" s="7"/>
    </row>
    <row r="27" spans="1:23" ht="13.8" thickBot="1" x14ac:dyDescent="0.3">
      <c r="A27" s="81"/>
      <c r="B27" s="58"/>
      <c r="C27" s="24"/>
      <c r="D27" s="448"/>
      <c r="E27" s="415"/>
      <c r="F27" s="450"/>
      <c r="G27" s="155" t="s">
        <v>9</v>
      </c>
      <c r="H27" s="18">
        <f t="shared" ref="H27:J27" si="1">H26</f>
        <v>7.9</v>
      </c>
      <c r="I27" s="116">
        <f t="shared" si="1"/>
        <v>7.9</v>
      </c>
      <c r="J27" s="117">
        <f t="shared" si="1"/>
        <v>7.9</v>
      </c>
      <c r="K27" s="451"/>
      <c r="L27" s="156"/>
      <c r="M27" s="36"/>
      <c r="N27" s="406"/>
      <c r="O27" s="407"/>
      <c r="P27" s="71"/>
      <c r="T27" s="7"/>
    </row>
    <row r="28" spans="1:23" ht="81" customHeight="1" x14ac:dyDescent="0.25">
      <c r="A28" s="90" t="s">
        <v>7</v>
      </c>
      <c r="B28" s="92" t="s">
        <v>7</v>
      </c>
      <c r="C28" s="410" t="s">
        <v>42</v>
      </c>
      <c r="D28" s="452" t="s">
        <v>86</v>
      </c>
      <c r="E28" s="454"/>
      <c r="F28" s="456" t="s">
        <v>19</v>
      </c>
      <c r="G28" s="121" t="s">
        <v>8</v>
      </c>
      <c r="H28" s="35">
        <v>4</v>
      </c>
      <c r="I28" s="104">
        <v>4</v>
      </c>
      <c r="J28" s="124">
        <v>4</v>
      </c>
      <c r="K28" s="458" t="s">
        <v>87</v>
      </c>
      <c r="L28" s="460">
        <v>1</v>
      </c>
      <c r="M28" s="70">
        <v>1</v>
      </c>
      <c r="N28" s="418" t="s">
        <v>174</v>
      </c>
      <c r="O28" s="419"/>
      <c r="P28" s="157"/>
    </row>
    <row r="29" spans="1:23" ht="13.8" thickBot="1" x14ac:dyDescent="0.3">
      <c r="A29" s="91"/>
      <c r="B29" s="93"/>
      <c r="C29" s="411"/>
      <c r="D29" s="453"/>
      <c r="E29" s="455"/>
      <c r="F29" s="457"/>
      <c r="G29" s="158" t="s">
        <v>9</v>
      </c>
      <c r="H29" s="18">
        <f>H28</f>
        <v>4</v>
      </c>
      <c r="I29" s="116">
        <f>I28</f>
        <v>4</v>
      </c>
      <c r="J29" s="116">
        <f>J28</f>
        <v>4</v>
      </c>
      <c r="K29" s="459"/>
      <c r="L29" s="461"/>
      <c r="M29" s="74"/>
      <c r="N29" s="406"/>
      <c r="O29" s="407"/>
    </row>
    <row r="30" spans="1:23" ht="70.2" customHeight="1" x14ac:dyDescent="0.25">
      <c r="A30" s="90" t="s">
        <v>7</v>
      </c>
      <c r="B30" s="92" t="s">
        <v>7</v>
      </c>
      <c r="C30" s="410" t="s">
        <v>88</v>
      </c>
      <c r="D30" s="452" t="s">
        <v>89</v>
      </c>
      <c r="E30" s="454"/>
      <c r="F30" s="456" t="s">
        <v>19</v>
      </c>
      <c r="G30" s="121" t="s">
        <v>8</v>
      </c>
      <c r="H30" s="35"/>
      <c r="I30" s="124">
        <v>1.5</v>
      </c>
      <c r="J30" s="124">
        <v>1.5</v>
      </c>
      <c r="K30" s="159" t="s">
        <v>90</v>
      </c>
      <c r="L30" s="125">
        <v>9</v>
      </c>
      <c r="M30" s="135">
        <v>6</v>
      </c>
      <c r="N30" s="418" t="s">
        <v>166</v>
      </c>
      <c r="O30" s="419"/>
      <c r="W30" s="7"/>
    </row>
    <row r="31" spans="1:23" ht="24.75" customHeight="1" thickBot="1" x14ac:dyDescent="0.3">
      <c r="A31" s="91"/>
      <c r="B31" s="93"/>
      <c r="C31" s="411"/>
      <c r="D31" s="453"/>
      <c r="E31" s="455"/>
      <c r="F31" s="457"/>
      <c r="G31" s="158" t="s">
        <v>9</v>
      </c>
      <c r="H31" s="18">
        <f>SUM(H30:H30)</f>
        <v>0</v>
      </c>
      <c r="I31" s="116">
        <f>SUM(I30:I30)</f>
        <v>1.5</v>
      </c>
      <c r="J31" s="117">
        <f>SUM(J30:J30)</f>
        <v>1.5</v>
      </c>
      <c r="K31" s="160"/>
      <c r="L31" s="161"/>
      <c r="M31" s="162"/>
      <c r="N31" s="406"/>
      <c r="O31" s="407"/>
    </row>
    <row r="32" spans="1:23" ht="13.8" thickBot="1" x14ac:dyDescent="0.3">
      <c r="A32" s="76" t="s">
        <v>7</v>
      </c>
      <c r="B32" s="22" t="s">
        <v>7</v>
      </c>
      <c r="C32" s="462" t="s">
        <v>12</v>
      </c>
      <c r="D32" s="463"/>
      <c r="E32" s="463"/>
      <c r="F32" s="463"/>
      <c r="G32" s="463"/>
      <c r="H32" s="163">
        <f>H29+H27+H25+H20+H15+H13+H31</f>
        <v>271</v>
      </c>
      <c r="I32" s="164">
        <f t="shared" ref="I32:J32" si="2">I29+I27+I25+I20+I15+I13+I31</f>
        <v>271</v>
      </c>
      <c r="J32" s="164">
        <f t="shared" si="2"/>
        <v>139.9</v>
      </c>
      <c r="K32" s="464"/>
      <c r="L32" s="465"/>
      <c r="M32" s="465"/>
      <c r="N32" s="465"/>
      <c r="O32" s="466"/>
    </row>
    <row r="33" spans="1:15" ht="13.8" thickBot="1" x14ac:dyDescent="0.3">
      <c r="A33" s="38" t="s">
        <v>7</v>
      </c>
      <c r="B33" s="467" t="s">
        <v>13</v>
      </c>
      <c r="C33" s="468"/>
      <c r="D33" s="468"/>
      <c r="E33" s="468"/>
      <c r="F33" s="468"/>
      <c r="G33" s="468"/>
      <c r="H33" s="165">
        <f t="shared" ref="H33:J34" si="3">H32</f>
        <v>271</v>
      </c>
      <c r="I33" s="166">
        <f t="shared" si="3"/>
        <v>271</v>
      </c>
      <c r="J33" s="167">
        <f t="shared" si="3"/>
        <v>139.9</v>
      </c>
      <c r="K33" s="469"/>
      <c r="L33" s="470"/>
      <c r="M33" s="470"/>
      <c r="N33" s="470"/>
      <c r="O33" s="471"/>
    </row>
    <row r="34" spans="1:15" ht="13.8" thickBot="1" x14ac:dyDescent="0.3">
      <c r="A34" s="75" t="s">
        <v>16</v>
      </c>
      <c r="B34" s="472" t="s">
        <v>14</v>
      </c>
      <c r="C34" s="473"/>
      <c r="D34" s="473"/>
      <c r="E34" s="473"/>
      <c r="F34" s="473"/>
      <c r="G34" s="473"/>
      <c r="H34" s="168">
        <f t="shared" si="3"/>
        <v>271</v>
      </c>
      <c r="I34" s="169">
        <f t="shared" si="3"/>
        <v>271</v>
      </c>
      <c r="J34" s="170">
        <f t="shared" si="3"/>
        <v>139.9</v>
      </c>
      <c r="K34" s="474"/>
      <c r="L34" s="475"/>
      <c r="M34" s="475"/>
      <c r="N34" s="475"/>
      <c r="O34" s="476"/>
    </row>
    <row r="35" spans="1:15" ht="15.75" customHeight="1" x14ac:dyDescent="0.25">
      <c r="A35" s="330" t="s">
        <v>92</v>
      </c>
      <c r="B35" s="331"/>
      <c r="C35" s="331"/>
      <c r="D35" s="331"/>
      <c r="E35" s="331"/>
      <c r="F35" s="331"/>
      <c r="G35" s="331"/>
      <c r="H35" s="331"/>
      <c r="I35" s="331"/>
      <c r="J35" s="331"/>
      <c r="K35" s="331"/>
      <c r="L35" s="331"/>
      <c r="M35" s="331"/>
      <c r="N35" s="331"/>
      <c r="O35" s="331"/>
    </row>
    <row r="36" spans="1:15" x14ac:dyDescent="0.25">
      <c r="A36" s="332" t="s">
        <v>93</v>
      </c>
      <c r="B36" s="333"/>
      <c r="C36" s="333"/>
      <c r="D36" s="333"/>
      <c r="E36" s="333"/>
      <c r="F36" s="333"/>
      <c r="G36" s="333"/>
      <c r="H36" s="333"/>
      <c r="I36" s="333"/>
      <c r="J36" s="333"/>
      <c r="K36" s="333"/>
      <c r="L36" s="333"/>
      <c r="M36" s="333"/>
      <c r="N36" s="333"/>
      <c r="O36" s="333"/>
    </row>
    <row r="37" spans="1:15" ht="13.8" thickBot="1" x14ac:dyDescent="0.3">
      <c r="A37" s="481" t="s">
        <v>18</v>
      </c>
      <c r="B37" s="481"/>
      <c r="C37" s="481"/>
      <c r="D37" s="481"/>
      <c r="E37" s="481"/>
      <c r="F37" s="481"/>
      <c r="G37" s="481"/>
      <c r="H37" s="334"/>
      <c r="I37" s="334"/>
      <c r="J37" s="334"/>
      <c r="K37" s="7"/>
      <c r="L37" s="8"/>
      <c r="M37" s="8"/>
      <c r="N37" s="8"/>
      <c r="O37" s="8"/>
    </row>
    <row r="38" spans="1:15" ht="101.4" thickBot="1" x14ac:dyDescent="0.3">
      <c r="A38" s="482" t="s">
        <v>15</v>
      </c>
      <c r="B38" s="483"/>
      <c r="C38" s="483"/>
      <c r="D38" s="483"/>
      <c r="E38" s="483"/>
      <c r="F38" s="483"/>
      <c r="G38" s="484"/>
      <c r="H38" s="171" t="s">
        <v>77</v>
      </c>
      <c r="I38" s="172" t="s">
        <v>78</v>
      </c>
      <c r="J38" s="173" t="s">
        <v>79</v>
      </c>
      <c r="K38" s="9"/>
      <c r="L38" s="10"/>
      <c r="M38" s="10"/>
      <c r="N38" s="10"/>
      <c r="O38" s="10"/>
    </row>
    <row r="39" spans="1:15" ht="13.8" thickBot="1" x14ac:dyDescent="0.3">
      <c r="A39" s="485" t="s">
        <v>17</v>
      </c>
      <c r="B39" s="486"/>
      <c r="C39" s="486"/>
      <c r="D39" s="486"/>
      <c r="E39" s="486"/>
      <c r="F39" s="486"/>
      <c r="G39" s="487"/>
      <c r="H39" s="174">
        <f>SUM(H40:H40)</f>
        <v>271</v>
      </c>
      <c r="I39" s="175">
        <f>SUM(I40:I40)</f>
        <v>271</v>
      </c>
      <c r="J39" s="176">
        <f>SUM(J40:J40)</f>
        <v>139.9</v>
      </c>
      <c r="K39" s="9"/>
      <c r="L39" s="10"/>
      <c r="M39" s="10"/>
      <c r="N39" s="10"/>
      <c r="O39" s="10"/>
    </row>
    <row r="40" spans="1:15" ht="13.8" thickBot="1" x14ac:dyDescent="0.3">
      <c r="A40" s="488" t="s">
        <v>24</v>
      </c>
      <c r="B40" s="489"/>
      <c r="C40" s="489"/>
      <c r="D40" s="489"/>
      <c r="E40" s="489"/>
      <c r="F40" s="489"/>
      <c r="G40" s="490"/>
      <c r="H40" s="177">
        <f>SUMIF(G11:G32,"sb",H11:H32)</f>
        <v>271</v>
      </c>
      <c r="I40" s="87">
        <f>SUMIF(G11:G32,"sb",I11:I32)</f>
        <v>271</v>
      </c>
      <c r="J40" s="178">
        <f>SUMIF(G11:G32,"sb",J11:J32)</f>
        <v>139.9</v>
      </c>
      <c r="K40" s="9"/>
      <c r="L40" s="10"/>
      <c r="M40" s="10"/>
      <c r="N40" s="10"/>
      <c r="O40" s="10"/>
    </row>
    <row r="41" spans="1:15" ht="13.8" thickBot="1" x14ac:dyDescent="0.3">
      <c r="A41" s="477" t="s">
        <v>9</v>
      </c>
      <c r="B41" s="478"/>
      <c r="C41" s="478"/>
      <c r="D41" s="478"/>
      <c r="E41" s="478"/>
      <c r="F41" s="478"/>
      <c r="G41" s="479"/>
      <c r="H41" s="179">
        <f t="shared" ref="H41:J41" si="4">H39</f>
        <v>271</v>
      </c>
      <c r="I41" s="180">
        <f t="shared" si="4"/>
        <v>271</v>
      </c>
      <c r="J41" s="181">
        <f t="shared" si="4"/>
        <v>139.9</v>
      </c>
      <c r="K41" s="9"/>
      <c r="L41" s="10"/>
      <c r="M41" s="10"/>
      <c r="N41" s="10"/>
      <c r="O41" s="10"/>
    </row>
    <row r="42" spans="1:15" x14ac:dyDescent="0.25">
      <c r="F42" s="480" t="s">
        <v>94</v>
      </c>
      <c r="G42" s="480"/>
      <c r="H42" s="480"/>
      <c r="I42" s="480"/>
      <c r="J42" s="480"/>
    </row>
  </sheetData>
  <mergeCells count="78">
    <mergeCell ref="A41:G41"/>
    <mergeCell ref="F42:J42"/>
    <mergeCell ref="A35:O35"/>
    <mergeCell ref="A36:O36"/>
    <mergeCell ref="A37:J37"/>
    <mergeCell ref="A38:G38"/>
    <mergeCell ref="A39:G39"/>
    <mergeCell ref="A40:G40"/>
    <mergeCell ref="C32:G32"/>
    <mergeCell ref="K32:O32"/>
    <mergeCell ref="B33:G33"/>
    <mergeCell ref="K33:O33"/>
    <mergeCell ref="B34:G34"/>
    <mergeCell ref="K34:O34"/>
    <mergeCell ref="N28:O29"/>
    <mergeCell ref="C30:C31"/>
    <mergeCell ref="D30:D31"/>
    <mergeCell ref="E30:E31"/>
    <mergeCell ref="F30:F31"/>
    <mergeCell ref="N30:O31"/>
    <mergeCell ref="C28:C29"/>
    <mergeCell ref="D28:D29"/>
    <mergeCell ref="E28:E29"/>
    <mergeCell ref="F28:F29"/>
    <mergeCell ref="K28:K29"/>
    <mergeCell ref="L28:L29"/>
    <mergeCell ref="D24:D25"/>
    <mergeCell ref="N24:O25"/>
    <mergeCell ref="E25:G25"/>
    <mergeCell ref="D26:D27"/>
    <mergeCell ref="E26:E27"/>
    <mergeCell ref="F26:F27"/>
    <mergeCell ref="K26:K27"/>
    <mergeCell ref="N26:O27"/>
    <mergeCell ref="L18:L19"/>
    <mergeCell ref="N18:O20"/>
    <mergeCell ref="E20:G20"/>
    <mergeCell ref="D22:D23"/>
    <mergeCell ref="N22:O22"/>
    <mergeCell ref="N23:O23"/>
    <mergeCell ref="D18:D19"/>
    <mergeCell ref="G18:G19"/>
    <mergeCell ref="H18:H19"/>
    <mergeCell ref="I18:I19"/>
    <mergeCell ref="J18:J19"/>
    <mergeCell ref="K18:K20"/>
    <mergeCell ref="J5:J6"/>
    <mergeCell ref="K5:K6"/>
    <mergeCell ref="L5:L6"/>
    <mergeCell ref="M5:M6"/>
    <mergeCell ref="N17:O17"/>
    <mergeCell ref="A7:O7"/>
    <mergeCell ref="A8:O8"/>
    <mergeCell ref="B9:J9"/>
    <mergeCell ref="C10:O10"/>
    <mergeCell ref="N12:O13"/>
    <mergeCell ref="E13:G13"/>
    <mergeCell ref="C14:C15"/>
    <mergeCell ref="D14:D15"/>
    <mergeCell ref="E14:E15"/>
    <mergeCell ref="K14:K15"/>
    <mergeCell ref="N14:O15"/>
    <mergeCell ref="A1:P1"/>
    <mergeCell ref="A2:P2"/>
    <mergeCell ref="L3:O3"/>
    <mergeCell ref="A4:A6"/>
    <mergeCell ref="B4:B6"/>
    <mergeCell ref="C4:C6"/>
    <mergeCell ref="D4:D6"/>
    <mergeCell ref="E4:E6"/>
    <mergeCell ref="F4:F6"/>
    <mergeCell ref="G4:G6"/>
    <mergeCell ref="H4:J4"/>
    <mergeCell ref="K4:M4"/>
    <mergeCell ref="N4:N6"/>
    <mergeCell ref="O4:O6"/>
    <mergeCell ref="H5:H6"/>
    <mergeCell ref="I5:I6"/>
  </mergeCells>
  <printOptions horizontalCentered="1"/>
  <pageMargins left="0.31496062992125984" right="0.31496062992125984" top="0.55118110236220474" bottom="0" header="0.31496062992125984" footer="0.31496062992125984"/>
  <pageSetup paperSize="9" scale="95" orientation="landscape" r:id="rId1"/>
  <rowBreaks count="1" manualBreakCount="1">
    <brk id="15" max="14"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4</vt:i4>
      </vt:variant>
      <vt:variant>
        <vt:lpstr>Įvardinti diapazonai</vt:lpstr>
      </vt:variant>
      <vt:variant>
        <vt:i4>3</vt:i4>
      </vt:variant>
    </vt:vector>
  </HeadingPairs>
  <TitlesOfParts>
    <vt:vector size="7" baseType="lpstr">
      <vt:lpstr>Asignavimų valdydojai</vt:lpstr>
      <vt:lpstr>SPSIS</vt:lpstr>
      <vt:lpstr>Ataskaita</vt:lpstr>
      <vt:lpstr>9 programa</vt:lpstr>
      <vt:lpstr>'9 programa'!Print_Area</vt:lpstr>
      <vt:lpstr>Ataskaita!Print_Area</vt:lpstr>
      <vt:lpstr>'9 programa'!Print_Titles</vt:lpstr>
    </vt:vector>
  </TitlesOfParts>
  <Company>Valdyba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I.Steponaviciene</dc:creator>
  <cp:lastModifiedBy>Snieguole Kacerauskaite</cp:lastModifiedBy>
  <cp:lastPrinted>2020-02-28T14:05:31Z</cp:lastPrinted>
  <dcterms:created xsi:type="dcterms:W3CDTF">2005-11-15T09:07:30Z</dcterms:created>
  <dcterms:modified xsi:type="dcterms:W3CDTF">2020-02-28T14:15:51Z</dcterms:modified>
</cp:coreProperties>
</file>