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MVP PLANAI\MVP tvarkos aprasas\2020 m. 5 dienos\"/>
    </mc:Choice>
  </mc:AlternateContent>
  <bookViews>
    <workbookView xWindow="36" yWindow="1908" windowWidth="23016" windowHeight="9480"/>
  </bookViews>
  <sheets>
    <sheet name="MVP keitimo forma" sheetId="12" r:id="rId1"/>
    <sheet name="Aiškinamoji lentelė" sheetId="8" state="hidden" r:id="rId2"/>
    <sheet name="Asignavimų valdytojų kodai" sheetId="3" state="hidden" r:id="rId3"/>
  </sheets>
  <definedNames>
    <definedName name="dokumentoNr" localSheetId="0">'MVP keitimo forma'!$M$5</definedName>
    <definedName name="_xlnm.Print_Area" localSheetId="1">'Aiškinamoji lentelė'!$A$1:$W$127</definedName>
    <definedName name="_xlnm.Print_Area" localSheetId="0">'MVP keitimo forma'!$A$1:$K$55</definedName>
    <definedName name="_xlnm.Print_Titles" localSheetId="1">'Aiškinamoji lentelė'!$6:$8</definedName>
    <definedName name="_xlnm.Print_Titles" localSheetId="0">'MVP keitimo forma'!$12:$14</definedName>
    <definedName name="registravimoDataIlga" localSheetId="0">'MVP keitimo forma'!#REF!</definedName>
  </definedNames>
  <calcPr calcId="162913" fullPrecision="0"/>
</workbook>
</file>

<file path=xl/calcChain.xml><?xml version="1.0" encoding="utf-8"?>
<calcChain xmlns="http://schemas.openxmlformats.org/spreadsheetml/2006/main">
  <c r="I50" i="12" l="1"/>
  <c r="I44" i="12"/>
  <c r="I32" i="12"/>
  <c r="I26" i="12"/>
  <c r="I33" i="12" l="1"/>
  <c r="I51" i="12"/>
  <c r="I52" i="12" l="1"/>
  <c r="M38" i="8" l="1"/>
  <c r="R38" i="8"/>
  <c r="Q38" i="8"/>
  <c r="K102" i="8" l="1"/>
  <c r="R102" i="8"/>
  <c r="Q102" i="8"/>
  <c r="M102" i="8"/>
  <c r="L99" i="8"/>
  <c r="P15" i="8" l="1"/>
  <c r="M15" i="8" s="1"/>
  <c r="P14" i="8"/>
  <c r="N29" i="8" l="1"/>
  <c r="M29" i="8" s="1"/>
  <c r="K38" i="8"/>
  <c r="M14" i="8" l="1"/>
  <c r="N102" i="8"/>
  <c r="P49" i="8" l="1"/>
  <c r="M49" i="8"/>
  <c r="P106" i="8" l="1"/>
  <c r="M59" i="8" l="1"/>
  <c r="Q106" i="8" l="1"/>
  <c r="K90" i="8" l="1"/>
  <c r="M106" i="8"/>
  <c r="R106" i="8" l="1"/>
  <c r="N106" i="8"/>
  <c r="L106" i="8"/>
  <c r="K106" i="8"/>
  <c r="M70" i="8" l="1"/>
  <c r="L95" i="8" l="1"/>
  <c r="L102" i="8" s="1"/>
  <c r="L69" i="8"/>
  <c r="L44" i="8"/>
  <c r="L33" i="8"/>
  <c r="L31" i="8"/>
  <c r="L38" i="8" l="1"/>
  <c r="M90" i="8"/>
  <c r="O102" i="8" l="1"/>
  <c r="O106" i="8" s="1"/>
  <c r="P102" i="8"/>
  <c r="M107" i="8" l="1"/>
  <c r="M60" i="8" l="1"/>
  <c r="R90" i="8" l="1"/>
  <c r="R107" i="8" s="1"/>
  <c r="Q90" i="8"/>
  <c r="Q107" i="8" s="1"/>
  <c r="M71" i="8" l="1"/>
  <c r="M119" i="8"/>
  <c r="M117" i="8"/>
  <c r="Q119" i="8" l="1"/>
  <c r="L119" i="8"/>
  <c r="K119" i="8"/>
  <c r="R119" i="8" l="1"/>
  <c r="Q117" i="8"/>
  <c r="Q59" i="8"/>
  <c r="Q70" i="8"/>
  <c r="L90" i="8"/>
  <c r="L107" i="8" s="1"/>
  <c r="K107" i="8"/>
  <c r="R70" i="8" l="1"/>
  <c r="N70" i="8"/>
  <c r="L70" i="8"/>
  <c r="K70" i="8"/>
  <c r="K121" i="8" l="1"/>
  <c r="M108" i="8" l="1"/>
  <c r="M109" i="8" s="1"/>
  <c r="K59" i="8" l="1"/>
  <c r="K60" i="8" s="1"/>
  <c r="N90" i="8" l="1"/>
  <c r="N107" i="8" s="1"/>
  <c r="O90" i="8"/>
  <c r="O107" i="8" s="1"/>
  <c r="P90" i="8"/>
  <c r="P107" i="8" s="1"/>
  <c r="L59" i="8"/>
  <c r="M118" i="8"/>
  <c r="M120" i="8"/>
  <c r="M121" i="8"/>
  <c r="M124" i="8"/>
  <c r="M123" i="8"/>
  <c r="L121" i="8"/>
  <c r="L123" i="8"/>
  <c r="L118" i="8"/>
  <c r="L117" i="8"/>
  <c r="L116" i="8" l="1"/>
  <c r="K117" i="8"/>
  <c r="M125" i="8"/>
  <c r="Q125" i="8"/>
  <c r="R125" i="8"/>
  <c r="R124" i="8"/>
  <c r="R123" i="8"/>
  <c r="Q123" i="8"/>
  <c r="R120" i="8"/>
  <c r="Q120" i="8"/>
  <c r="L120" i="8"/>
  <c r="K120" i="8"/>
  <c r="R118" i="8"/>
  <c r="Q118" i="8"/>
  <c r="Q116" i="8" s="1"/>
  <c r="K118" i="8"/>
  <c r="K123" i="8"/>
  <c r="L115" i="8" l="1"/>
  <c r="K116" i="8"/>
  <c r="N38" i="8" l="1"/>
  <c r="O38" i="8"/>
  <c r="P38" i="8"/>
  <c r="N59" i="8"/>
  <c r="O59" i="8"/>
  <c r="P59" i="8"/>
  <c r="R59" i="8"/>
  <c r="P70" i="8" l="1"/>
  <c r="O70" i="8"/>
  <c r="M116" i="8" l="1"/>
  <c r="M115" i="8" s="1"/>
  <c r="R117" i="8"/>
  <c r="R116" i="8" s="1"/>
  <c r="R126" i="8" l="1"/>
  <c r="Q126" i="8"/>
  <c r="Q124" i="8"/>
  <c r="R121" i="8"/>
  <c r="R115" i="8" s="1"/>
  <c r="Q121" i="8"/>
  <c r="Q115" i="8" s="1"/>
  <c r="Q122" i="8" l="1"/>
  <c r="Q127" i="8" s="1"/>
  <c r="R122" i="8"/>
  <c r="R127" i="8" s="1"/>
  <c r="M126" i="8"/>
  <c r="M122" i="8" s="1"/>
  <c r="M127" i="8" s="1"/>
  <c r="L126" i="8" l="1"/>
  <c r="L125" i="8"/>
  <c r="L124" i="8"/>
  <c r="L122" i="8" l="1"/>
  <c r="L127" i="8" s="1"/>
  <c r="R71" i="8"/>
  <c r="Q71" i="8"/>
  <c r="O71" i="8"/>
  <c r="P71" i="8"/>
  <c r="N71" i="8"/>
  <c r="L71" i="8"/>
  <c r="Q60" i="8" l="1"/>
  <c r="Q108" i="8" s="1"/>
  <c r="Q109" i="8" s="1"/>
  <c r="R60" i="8"/>
  <c r="N60" i="8"/>
  <c r="N108" i="8" s="1"/>
  <c r="N109" i="8" s="1"/>
  <c r="P60" i="8"/>
  <c r="P108" i="8" s="1"/>
  <c r="P109" i="8" s="1"/>
  <c r="O60" i="8"/>
  <c r="O108" i="8" s="1"/>
  <c r="O109" i="8" s="1"/>
  <c r="L60" i="8"/>
  <c r="L108" i="8" s="1"/>
  <c r="L109" i="8" s="1"/>
  <c r="K71" i="8" l="1"/>
  <c r="K115" i="8" l="1"/>
  <c r="K126" i="8"/>
  <c r="K125" i="8"/>
  <c r="K124" i="8"/>
  <c r="K122" i="8" l="1"/>
  <c r="K127" i="8" s="1"/>
  <c r="K108" i="8"/>
  <c r="K109" i="8" l="1"/>
  <c r="R108" i="8" l="1"/>
  <c r="R109" i="8" s="1"/>
</calcChain>
</file>

<file path=xl/comments1.xml><?xml version="1.0" encoding="utf-8"?>
<comments xmlns="http://schemas.openxmlformats.org/spreadsheetml/2006/main">
  <authors>
    <author>Audra Cepiene</author>
  </authors>
  <commentList>
    <comment ref="J14" authorId="0" shapeId="0">
      <text>
        <r>
          <rPr>
            <b/>
            <sz val="9"/>
            <color indexed="81"/>
            <rFont val="Tahoma"/>
            <family val="2"/>
            <charset val="186"/>
          </rPr>
          <t>ŽP</t>
        </r>
        <r>
          <rPr>
            <sz val="9"/>
            <color indexed="81"/>
            <rFont val="Tahoma"/>
            <family val="2"/>
            <charset val="186"/>
          </rPr>
          <t xml:space="preserve">
</t>
        </r>
      </text>
    </comment>
    <comment ref="F17" authorId="0" shapeId="0">
      <text>
        <r>
          <rPr>
            <sz val="9"/>
            <color indexed="81"/>
            <rFont val="Tahoma"/>
            <family val="2"/>
            <charset val="186"/>
          </rPr>
          <t>2.1.2.1.Parengti Klaipėdos miesto susisiekimo plėtros studiją ir darnaus judumo planą</t>
        </r>
      </text>
    </comment>
    <comment ref="J19" authorId="0" shapeId="0">
      <text>
        <r>
          <rPr>
            <b/>
            <sz val="9"/>
            <color indexed="81"/>
            <rFont val="Tahoma"/>
            <family val="2"/>
            <charset val="186"/>
          </rPr>
          <t>ŽP</t>
        </r>
        <r>
          <rPr>
            <sz val="9"/>
            <color indexed="81"/>
            <rFont val="Tahoma"/>
            <family val="2"/>
            <charset val="186"/>
          </rPr>
          <t xml:space="preserve">
</t>
        </r>
      </text>
    </comment>
    <comment ref="J21" authorId="0" shapeId="0">
      <text>
        <r>
          <rPr>
            <b/>
            <sz val="9"/>
            <color indexed="81"/>
            <rFont val="Tahoma"/>
            <family val="2"/>
            <charset val="186"/>
          </rPr>
          <t>ŽP</t>
        </r>
        <r>
          <rPr>
            <sz val="9"/>
            <color indexed="81"/>
            <rFont val="Tahoma"/>
            <family val="2"/>
            <charset val="186"/>
          </rPr>
          <t xml:space="preserve">
</t>
        </r>
      </text>
    </comment>
    <comment ref="J23" authorId="0" shapeId="0">
      <text>
        <r>
          <rPr>
            <b/>
            <sz val="9"/>
            <color indexed="81"/>
            <rFont val="Tahoma"/>
            <family val="2"/>
            <charset val="186"/>
          </rPr>
          <t>ŽP</t>
        </r>
        <r>
          <rPr>
            <sz val="9"/>
            <color indexed="81"/>
            <rFont val="Tahoma"/>
            <family val="2"/>
            <charset val="186"/>
          </rPr>
          <t xml:space="preserve">
</t>
        </r>
      </text>
    </comment>
    <comment ref="J25" authorId="0" shapeId="0">
      <text>
        <r>
          <rPr>
            <b/>
            <sz val="9"/>
            <color indexed="81"/>
            <rFont val="Tahoma"/>
            <family val="2"/>
            <charset val="186"/>
          </rPr>
          <t>ŽP</t>
        </r>
        <r>
          <rPr>
            <sz val="9"/>
            <color indexed="81"/>
            <rFont val="Tahoma"/>
            <family val="2"/>
            <charset val="186"/>
          </rPr>
          <t xml:space="preserve">
</t>
        </r>
      </text>
    </comment>
    <comment ref="J26" authorId="0" shapeId="0">
      <text>
        <r>
          <rPr>
            <b/>
            <sz val="9"/>
            <color indexed="81"/>
            <rFont val="Tahoma"/>
            <family val="2"/>
            <charset val="186"/>
          </rPr>
          <t>ŽP</t>
        </r>
        <r>
          <rPr>
            <sz val="9"/>
            <color indexed="81"/>
            <rFont val="Tahoma"/>
            <family val="2"/>
            <charset val="186"/>
          </rPr>
          <t xml:space="preserve">
</t>
        </r>
      </text>
    </comment>
    <comment ref="J27" authorId="0" shapeId="0">
      <text>
        <r>
          <rPr>
            <b/>
            <sz val="9"/>
            <color indexed="81"/>
            <rFont val="Tahoma"/>
            <family val="2"/>
            <charset val="186"/>
          </rPr>
          <t>ŽP</t>
        </r>
        <r>
          <rPr>
            <sz val="9"/>
            <color indexed="81"/>
            <rFont val="Tahoma"/>
            <family val="2"/>
            <charset val="186"/>
          </rPr>
          <t xml:space="preserve">
</t>
        </r>
      </text>
    </comment>
    <comment ref="J28" authorId="0" shapeId="0">
      <text>
        <r>
          <rPr>
            <b/>
            <sz val="9"/>
            <color indexed="81"/>
            <rFont val="Tahoma"/>
            <family val="2"/>
            <charset val="186"/>
          </rPr>
          <t>ŽP</t>
        </r>
        <r>
          <rPr>
            <sz val="9"/>
            <color indexed="81"/>
            <rFont val="Tahoma"/>
            <family val="2"/>
            <charset val="186"/>
          </rPr>
          <t xml:space="preserve">
</t>
        </r>
      </text>
    </comment>
    <comment ref="S36" authorId="0" shape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J40" authorId="0" shapeId="0">
      <text>
        <r>
          <rPr>
            <b/>
            <sz val="9"/>
            <color indexed="81"/>
            <rFont val="Tahoma"/>
            <family val="2"/>
            <charset val="186"/>
          </rPr>
          <t>ŽP</t>
        </r>
        <r>
          <rPr>
            <sz val="9"/>
            <color indexed="81"/>
            <rFont val="Tahoma"/>
            <family val="2"/>
            <charset val="186"/>
          </rPr>
          <t xml:space="preserve">
</t>
        </r>
      </text>
    </comment>
    <comment ref="J45" authorId="0" shapeId="0">
      <text>
        <r>
          <rPr>
            <b/>
            <sz val="9"/>
            <color indexed="81"/>
            <rFont val="Tahoma"/>
            <family val="2"/>
            <charset val="186"/>
          </rPr>
          <t>ŽP</t>
        </r>
        <r>
          <rPr>
            <sz val="9"/>
            <color indexed="81"/>
            <rFont val="Tahoma"/>
            <family val="2"/>
            <charset val="186"/>
          </rPr>
          <t xml:space="preserve">
</t>
        </r>
      </text>
    </comment>
    <comment ref="J47" authorId="0" shapeId="0">
      <text>
        <r>
          <rPr>
            <b/>
            <sz val="9"/>
            <color indexed="81"/>
            <rFont val="Tahoma"/>
            <family val="2"/>
            <charset val="186"/>
          </rPr>
          <t>ŽP</t>
        </r>
        <r>
          <rPr>
            <sz val="9"/>
            <color indexed="81"/>
            <rFont val="Tahoma"/>
            <family val="2"/>
            <charset val="186"/>
          </rPr>
          <t xml:space="preserve">
</t>
        </r>
      </text>
    </comment>
    <comment ref="U47"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J48" authorId="0" shapeId="0">
      <text>
        <r>
          <rPr>
            <b/>
            <sz val="9"/>
            <color indexed="81"/>
            <rFont val="Tahoma"/>
            <family val="2"/>
            <charset val="186"/>
          </rPr>
          <t>ŽP</t>
        </r>
        <r>
          <rPr>
            <sz val="9"/>
            <color indexed="81"/>
            <rFont val="Tahoma"/>
            <family val="2"/>
            <charset val="186"/>
          </rPr>
          <t xml:space="preserve">
</t>
        </r>
      </text>
    </comment>
    <comment ref="U48" authorId="0" shapeId="0">
      <text>
        <r>
          <rPr>
            <sz val="9"/>
            <color indexed="81"/>
            <rFont val="Tahoma"/>
            <family val="2"/>
            <charset val="186"/>
          </rPr>
          <t xml:space="preserve">Planuojama įsigyti 2 garažus, kurie nuosavybės teise priklauso 2 fiziniams asmenims. </t>
        </r>
      </text>
    </comment>
    <comment ref="U49"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V50" authorId="0" shapeId="0">
      <text>
        <r>
          <rPr>
            <sz val="9"/>
            <color indexed="81"/>
            <rFont val="Tahoma"/>
            <family val="2"/>
            <charset val="186"/>
          </rPr>
          <t>planuojama paimti 4 sklypus LEZ plėtrai</t>
        </r>
      </text>
    </comment>
    <comment ref="J51" authorId="0" shapeId="0">
      <text>
        <r>
          <rPr>
            <b/>
            <sz val="9"/>
            <color indexed="81"/>
            <rFont val="Tahoma"/>
            <family val="2"/>
            <charset val="186"/>
          </rPr>
          <t>ŽP</t>
        </r>
        <r>
          <rPr>
            <sz val="9"/>
            <color indexed="81"/>
            <rFont val="Tahoma"/>
            <family val="2"/>
            <charset val="186"/>
          </rPr>
          <t xml:space="preserve">
</t>
        </r>
      </text>
    </comment>
    <comment ref="V51" authorId="0" shapeId="0">
      <text>
        <r>
          <rPr>
            <sz val="9"/>
            <color indexed="81"/>
            <rFont val="Tahoma"/>
            <family val="2"/>
            <charset val="186"/>
          </rPr>
          <t>Panuojama įsigyti gyvenamąjį namą su negyvenamosiomis patalpomis Naujojo Uosto g. 5</t>
        </r>
      </text>
    </comment>
    <comment ref="J52" authorId="0" shapeId="0">
      <text>
        <r>
          <rPr>
            <b/>
            <sz val="9"/>
            <color indexed="81"/>
            <rFont val="Tahoma"/>
            <family val="2"/>
            <charset val="186"/>
          </rPr>
          <t>ŽP</t>
        </r>
        <r>
          <rPr>
            <sz val="9"/>
            <color indexed="81"/>
            <rFont val="Tahoma"/>
            <family val="2"/>
            <charset val="186"/>
          </rPr>
          <t xml:space="preserve">
</t>
        </r>
      </text>
    </comment>
    <comment ref="W52" authorId="0" shapeId="0">
      <text>
        <r>
          <rPr>
            <sz val="9"/>
            <color indexed="81"/>
            <rFont val="Tahoma"/>
            <family val="2"/>
            <charset val="186"/>
          </rPr>
          <t xml:space="preserve">Planuojama įsigyti Pilies g. 2 esantį pastatą-viešbutį
</t>
        </r>
      </text>
    </comment>
    <comment ref="E53" authorId="0" shapeId="0">
      <text>
        <r>
          <rPr>
            <sz val="9"/>
            <color indexed="81"/>
            <rFont val="Tahoma"/>
            <family val="2"/>
            <charset val="186"/>
          </rPr>
          <t>Pervadinta priemonė -Kūlių Vartų g. 5A</t>
        </r>
      </text>
    </comment>
    <comment ref="T53" authorId="0" shapeId="0">
      <text>
        <r>
          <rPr>
            <sz val="9"/>
            <color indexed="81"/>
            <rFont val="Tahoma"/>
            <family val="2"/>
            <charset val="186"/>
          </rPr>
          <t>Numatoma paimti 3 pastatus – garažus Kulių vartų g. 5A, dirbtuves,  Tiltų g. 27. Visi pastatai yra valstybinės žemės sklype, nuomos sutartys nesudarytos</t>
        </r>
      </text>
    </comment>
    <comment ref="E55" authorId="0" shapeId="0">
      <text>
        <r>
          <rPr>
            <sz val="9"/>
            <color indexed="81"/>
            <rFont val="Tahoma"/>
            <family val="2"/>
            <charset val="186"/>
          </rPr>
          <t>Numatoma paimti pastatus Šilutės pl. 91 – gyvenamąjį pastatą (111,88  kv.m bendro ploto), pastatą –sandėlį (122 kub. m tūrio), kitus inž. statinius (kiemo statinius - šulinį, kiemo aikštelę, aptvėrimą), esančius laisvos valstybinės žemės plote (žemės sklypas nesuformuotas)</t>
        </r>
      </text>
    </comment>
    <comment ref="T55" authorId="0" shapeId="0">
      <text>
        <r>
          <rPr>
            <sz val="9"/>
            <color indexed="81"/>
            <rFont val="Tahoma"/>
            <family val="2"/>
            <charset val="186"/>
          </rPr>
          <t>Numatoma paimti pastatus Šilutės pl. 91 – gyvenamąjį pastatą (111,88  kv.m bendro ploto), pastatą –sandėlį (122 kub. m tūrio), kitus inž. statinius (kiemo statinius- šulinį, kiemo aikštelę, aptvėrimą), esančius laisvos valstybinės žemės plote (žemės sklypas nesuformuotas).</t>
        </r>
      </text>
    </comment>
    <comment ref="E56" authorId="0" shapeId="0">
      <text>
        <r>
          <rPr>
            <sz val="9"/>
            <color indexed="81"/>
            <rFont val="Tahoma"/>
            <family val="2"/>
            <charset val="186"/>
          </rPr>
          <t xml:space="preserve">(paimami  Didžioji Vandens g. 28B sandėliukai) </t>
        </r>
      </text>
    </comment>
    <comment ref="T56" authorId="0" shapeId="0">
      <text>
        <r>
          <rPr>
            <sz val="9"/>
            <color indexed="81"/>
            <rFont val="Tahoma"/>
            <family val="2"/>
            <charset val="186"/>
          </rPr>
          <t xml:space="preserve">Žemės Didžioji Vandens g. 28B paėmimas visuomenės poreikiams </t>
        </r>
      </text>
    </comment>
    <comment ref="E57" authorId="0" shapeId="0">
      <text>
        <r>
          <rPr>
            <sz val="9"/>
            <color indexed="81"/>
            <rFont val="Tahoma"/>
            <family val="2"/>
            <charset val="186"/>
          </rPr>
          <t xml:space="preserve">
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J57" authorId="0" shapeId="0">
      <text>
        <r>
          <rPr>
            <b/>
            <sz val="9"/>
            <color indexed="81"/>
            <rFont val="Tahoma"/>
            <family val="2"/>
            <charset val="186"/>
          </rPr>
          <t>ŽP</t>
        </r>
        <r>
          <rPr>
            <sz val="9"/>
            <color indexed="81"/>
            <rFont val="Tahoma"/>
            <family val="2"/>
            <charset val="186"/>
          </rPr>
          <t xml:space="preserve">
</t>
        </r>
      </text>
    </comment>
    <comment ref="S84" authorId="0" shapeId="0">
      <text>
        <r>
          <rPr>
            <sz val="9"/>
            <color indexed="81"/>
            <rFont val="Tahoma"/>
            <family val="2"/>
            <charset val="186"/>
          </rPr>
          <t>Planuojamos lėšos dėl  nenumatytų darbų kai reikalinga atlikti archeologinius tyrinėjimus</t>
        </r>
      </text>
    </comment>
    <comment ref="F91" authorId="0" shapeId="0">
      <text>
        <r>
          <rPr>
            <b/>
            <sz val="9"/>
            <color indexed="81"/>
            <rFont val="Tahoma"/>
            <family val="2"/>
            <charset val="186"/>
          </rPr>
          <t xml:space="preserve">P.2.4.3.2. </t>
        </r>
        <r>
          <rPr>
            <sz val="9"/>
            <color indexed="81"/>
            <rFont val="Tahoma"/>
            <family val="2"/>
            <charset val="186"/>
          </rPr>
          <t>Vykdant kultūros paveldo prevencinę apsaugą tvarkyti savivaldybės kultūros paveldo objektus, skatinti kultūros paveldo objektų valdytojus ir naudotojus tinkamai prižiūrėti ir naudoti kultūros paveldo objektus</t>
        </r>
      </text>
    </comment>
    <comment ref="S97" authorId="0" shapeId="0">
      <text>
        <r>
          <rPr>
            <sz val="9"/>
            <color indexed="81"/>
            <rFont val="Tahoma"/>
            <family val="2"/>
            <charset val="186"/>
          </rPr>
          <t>stogo techninis projektas yra parengtas, stoge įrengta difūzinė plėvelė</t>
        </r>
      </text>
    </comment>
    <comment ref="F103"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S105" authorId="0" shapeId="0">
      <text>
        <r>
          <rPr>
            <sz val="9"/>
            <color indexed="81"/>
            <rFont val="Tahoma"/>
            <family val="2"/>
            <charset val="186"/>
          </rPr>
          <t>2021 m. Purmalių piliakalnis nukeltas po  SPG svarstymo</t>
        </r>
      </text>
    </comment>
    <comment ref="K116" authorId="0" shapeId="0">
      <text>
        <r>
          <rPr>
            <b/>
            <sz val="9"/>
            <color indexed="81"/>
            <rFont val="Tahoma"/>
            <family val="2"/>
            <charset val="186"/>
          </rPr>
          <t xml:space="preserve">1441,2
</t>
        </r>
        <r>
          <rPr>
            <sz val="9"/>
            <color indexed="81"/>
            <rFont val="Tahoma"/>
            <family val="2"/>
            <charset val="186"/>
          </rPr>
          <t xml:space="preserve">
</t>
        </r>
      </text>
    </comment>
    <comment ref="L116" authorId="0" shapeId="0">
      <text>
        <r>
          <rPr>
            <b/>
            <sz val="9"/>
            <color indexed="81"/>
            <rFont val="Tahoma"/>
            <family val="2"/>
            <charset val="186"/>
          </rPr>
          <t xml:space="preserve">1413,3
</t>
        </r>
        <r>
          <rPr>
            <sz val="9"/>
            <color indexed="81"/>
            <rFont val="Tahoma"/>
            <family val="2"/>
            <charset val="186"/>
          </rPr>
          <t xml:space="preserve">
</t>
        </r>
      </text>
    </comment>
  </commentList>
</comments>
</file>

<file path=xl/sharedStrings.xml><?xml version="1.0" encoding="utf-8"?>
<sst xmlns="http://schemas.openxmlformats.org/spreadsheetml/2006/main" count="472" uniqueCount="263">
  <si>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</si>
  <si>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</si>
  <si>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</si>
  <si>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</si>
  <si>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</si>
  <si>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</si>
  <si>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</si>
  <si>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</si>
  <si>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</si>
  <si>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</si>
  <si>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</si>
  <si>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</si>
  <si>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</si>
  <si>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</si>
  <si>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</si>
  <si>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</si>
  <si>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</si>
  <si>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</si>
  <si>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</si>
  <si>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</si>
  <si>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</si>
  <si>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</si>
  <si>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</si>
  <si>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</si>
  <si>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</si>
  <si>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</si>
  <si>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</si>
  <si>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</si>
  <si>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</si>
  <si>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</si>
  <si>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</si>
  <si>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</si>
  <si>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</si>
  <si>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</si>
  <si>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</si>
  <si>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</si>
  <si>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</si>
  <si>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</si>
  <si>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</si>
  <si>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</si>
  <si>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</si>
  <si>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</si>
  <si>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</si>
  <si>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</si>
  <si>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</si>
  <si>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</si>
  <si>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</si>
  <si>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</si>
  <si>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</si>
  <si>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</si>
  <si>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</si>
  <si>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</si>
  <si>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</si>
  <si>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</si>
  <si>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</si>
  <si>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</si>
  <si>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</si>
  <si>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</si>
  <si>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</si>
  <si>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</si>
  <si>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07</t>
  </si>
  <si>
    <t>Bendrojo plano parengimas</t>
  </si>
  <si>
    <t>P2.2.2.4</t>
  </si>
  <si>
    <t>P2.1.3.2</t>
  </si>
  <si>
    <t>1</t>
  </si>
  <si>
    <t>Parengta galimybių studija, vnt.</t>
  </si>
  <si>
    <t>UPD Paveldo-saugos sk.</t>
  </si>
  <si>
    <t>UPD Žemėtvarkos sk.</t>
  </si>
  <si>
    <t>UPD Geodezijos ir GIS sk.</t>
  </si>
  <si>
    <t>Suorganizuota paroda, vnt.</t>
  </si>
  <si>
    <t xml:space="preserve">Teritorijos tarp Tilžės gatvės, Klemiškės gatvės, geležinkelio iki kelio A13 (numatomo naujo sporto komplekso) detaliojo plano parengimas </t>
  </si>
  <si>
    <t xml:space="preserve">UPD Urbanistikos skyrius </t>
  </si>
  <si>
    <t>Geoinformacinių sistemų (GIS) administravimas ir kontrolė:</t>
  </si>
  <si>
    <t>P2.4.3.2</t>
  </si>
  <si>
    <t>Paversta kitomis naudmenomis miško žemės, ha</t>
  </si>
  <si>
    <t>Kt</t>
  </si>
  <si>
    <t>Kultūros paveldo objektų apskaitos, tvarkybos ir sklaidos dokumentacijos parengimas:</t>
  </si>
  <si>
    <t>Planas</t>
  </si>
  <si>
    <t>SB(ŽPL)</t>
  </si>
  <si>
    <t>08</t>
  </si>
  <si>
    <t>09</t>
  </si>
  <si>
    <t>Detaliųjų ir kitų planų rengimas:</t>
  </si>
  <si>
    <t>Žemės sklypų planų rengimas:</t>
  </si>
  <si>
    <t>Inžinerinių tinklų įrenginių numerių keitimas iš vietinės į LKS-94 koordinačių sistemą</t>
  </si>
  <si>
    <t>Pakeista sistema, proc.</t>
  </si>
  <si>
    <t>Skulptūrų parko (buv. senųjų miesto kapinių) sutvarkymo techninio projekto parengimas</t>
  </si>
  <si>
    <t>Kultūros paveldo sklaida:</t>
  </si>
  <si>
    <t>Suorganizuotas renginys, vnt.</t>
  </si>
  <si>
    <t>Europos kultūros paveldo dienų renginio organizavimas</t>
  </si>
  <si>
    <t xml:space="preserve">Galimybių studijos dėl kapinių plėtros parengimas </t>
  </si>
  <si>
    <t>10</t>
  </si>
  <si>
    <t>Ūkio skyrius</t>
  </si>
  <si>
    <t>Archeologinių tyrimų vykdymas Klaipėdos miesto teritorijoje</t>
  </si>
  <si>
    <t xml:space="preserve">Miško žemės keitimas kitomis naudmenomis inžinerinės infrastruktūros plėtrai:  </t>
  </si>
  <si>
    <t>Savivaldybės teritorijoje esančių geodezinių ženklų inventorizacija ir sunaikintų geodezinių ženklų atstatymas</t>
  </si>
  <si>
    <t>tūkst. Eur</t>
  </si>
  <si>
    <t>Apskaitos kodas</t>
  </si>
  <si>
    <t>Girulių automobilių stovėjimo aikštelei įrengti ir gatvės tęsiniui tiesti</t>
  </si>
  <si>
    <t>Parengtas naujas Bendrasis planas, vnt.</t>
  </si>
  <si>
    <t>Teritorijos tarp Pievų Tako g., I. Kanto g., Gintaro g. detaliajame plane suformuoto žemės sklypo Nr. 34 (jo dalių Nr. 34A, 34B) Klaipėdos mieste detaliojo plano parengimas</t>
  </si>
  <si>
    <t>Priešpilio g. tiesti;</t>
  </si>
  <si>
    <t>Topografinėms-inžinerinėms nuotraukoms vykdyti reikalingų išeitinių duomenų išdavimas, atliktų geodezinių darbų kontrolės vykdymas, Klaipėdos miesto žemės kadastro skaitmeninių duomenų įsigijimas</t>
  </si>
  <si>
    <t>01.01011006</t>
  </si>
  <si>
    <t>01.01011004</t>
  </si>
  <si>
    <t>01.01010204</t>
  </si>
  <si>
    <t>01.010106</t>
  </si>
  <si>
    <t>01.020101</t>
  </si>
  <si>
    <t>01.020202</t>
  </si>
  <si>
    <t>01.010301</t>
  </si>
  <si>
    <t xml:space="preserve">01.010302 </t>
  </si>
  <si>
    <t>01.030101</t>
  </si>
  <si>
    <t>01.030107</t>
  </si>
  <si>
    <t>Atnaujinta GIS licencijuotų darbo vietų, vnt.</t>
  </si>
  <si>
    <t>Atstatyta geodezinių ženklų, vnt.</t>
  </si>
  <si>
    <t>Atlikta archeologinių tyrimų, vnt.</t>
  </si>
  <si>
    <t>Atnaujintų topografinių-inžinerinių nuotraukų kokybės tikrinimo programų, vnt.</t>
  </si>
  <si>
    <t>01.020203</t>
  </si>
  <si>
    <t>01.010304</t>
  </si>
  <si>
    <t>01.010307</t>
  </si>
  <si>
    <t>01.030108</t>
  </si>
  <si>
    <t>Atskirų žemės sklypų planų ir susijusių dokumentų parengimas</t>
  </si>
  <si>
    <t>Statybininkų pr. tęsiniui įrengti;</t>
  </si>
  <si>
    <t>Iš viso</t>
  </si>
  <si>
    <t>Išlaidoms</t>
  </si>
  <si>
    <t>Turtui įsigyti ir finansiniams įsipareigojimams vykdyti</t>
  </si>
  <si>
    <t>Iš jų darbo užmokesčiui</t>
  </si>
  <si>
    <t>2019-ųjų metų lėšų projektas</t>
  </si>
  <si>
    <t>2017-ieji metai</t>
  </si>
  <si>
    <t>2018-ieji metai</t>
  </si>
  <si>
    <t>2019-ieji metai</t>
  </si>
  <si>
    <t>WebGIS programų sukūrimas ir teminių žemėlapių viešinimas</t>
  </si>
  <si>
    <t>I. Kanto ir S. Daukanto skvero bei jame esančio memorialo sutvarkymo techninio projekto parengimas</t>
  </si>
  <si>
    <t>Bauhauzo stilistikos miesto sodo (teritorijos tarp Pievų Tako g., I. Kanto g., Gintaro g.) sutvarkymo techninio projekto parengimas</t>
  </si>
  <si>
    <t>5</t>
  </si>
  <si>
    <t>P2.4.3.3</t>
  </si>
  <si>
    <t>Koreguota techninių projektų, vnt.</t>
  </si>
  <si>
    <t xml:space="preserve">IED Projektų skyrius  </t>
  </si>
  <si>
    <t>Aiškinamojo rašto priedas Nr.3</t>
  </si>
  <si>
    <t>ES</t>
  </si>
  <si>
    <t>Darnaus judumo plano parengimas</t>
  </si>
  <si>
    <t>Kvartalo prie Kosmonautų g. tęsinio iki Pievų g. ir Rokiškio g. detaliojo plano, patvirtinto Klaipėdos miesto tarybos 1999-04-01 sprendimu, Nr. 54, koregavimas</t>
  </si>
  <si>
    <t>Žemės sklypo Turgaus g. 24 detaliojo plano keitimas (Šv. Jono bažnyčios detalusis planas)</t>
  </si>
  <si>
    <t>Suorganizuota renginių, vnt.</t>
  </si>
  <si>
    <t>Bastionų komplekso (Jono kalnelio) apsaugai;</t>
  </si>
  <si>
    <t>Parengtų programų ir teminių žemėlapių viešinimas pagal poreikį, proc.</t>
  </si>
  <si>
    <t>Planavimo dokumetų viešinimas ir sklaida</t>
  </si>
  <si>
    <t>Atlikta viso pastato fasadų atnaujinimo darbų. Užbaigtumas, proc.</t>
  </si>
  <si>
    <t>Pylimo g. rekonstruoti</t>
  </si>
  <si>
    <t>Kultūros paveldo objektų tvarkybos darbų vykdymas</t>
  </si>
  <si>
    <t>Parengta galimybių studijų, vnt.</t>
  </si>
  <si>
    <t>Pakeistas detalusis planas, vnt.</t>
  </si>
  <si>
    <t>P2.4.3.5</t>
  </si>
  <si>
    <t>IED Projektų sk.</t>
  </si>
  <si>
    <t>P2.1.2.1</t>
  </si>
  <si>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</si>
  <si>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</si>
  <si>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</si>
  <si>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</si>
  <si>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</si>
  <si>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</si>
  <si>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</si>
  <si>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Parengtas dokumetų paketas, vnt.</t>
  </si>
  <si>
    <t>Parengtas Darnaus judumo planas, vnt.</t>
  </si>
  <si>
    <t>Kultūros paveldo objektų tvarkyba:</t>
  </si>
  <si>
    <t>Organizuota konferencija, vnt.</t>
  </si>
  <si>
    <t>Konferencijos dėl Klaipėdos miesto pilies atkūrimo perspektyvų organizavimas</t>
  </si>
  <si>
    <t>Kompensacijų išmokėjimas už visuomenės poreikiams paimtą turtą ir turto įsigijimas infrastruktūros plėtrai:</t>
  </si>
  <si>
    <t>Teritorijos prie Labrenciškių g. ir Medelyno g. detaliojo plano, patvirtinto Klaipėdos miesto savivaldybės tarybos 2005 m. gruodžio 22 d. sprendimu Nr. T2-417, koregavimas</t>
  </si>
  <si>
    <t>Įgyvendinta rinkodaros priemonių, skirtų Bendrajam planui viešinti, vnt.</t>
  </si>
  <si>
    <t>Atlikta šlaitinio stogo (449 m²) dalinio remonto darbų. Užbaigtumas, proc.</t>
  </si>
  <si>
    <t>01.010308</t>
  </si>
  <si>
    <t>Žemės visuomenės poreikiams paėmimas ir turto įsigijimas inžinerinės infrastruktūros plėtrai:</t>
  </si>
  <si>
    <t>SB(ES)</t>
  </si>
  <si>
    <t>Savivaldybės biudžetas, iš jo:</t>
  </si>
  <si>
    <t xml:space="preserve">Sutvarkyta kultūros paveldo objektų, vnt. </t>
  </si>
  <si>
    <t xml:space="preserve">Dokumentų paketo dėl Šv. Jono bažnyčios atstatymo projekto pripažinimo valstybei svarbiu ekonominiu projektu ir projektinių pasiūlymų su įveiklinimo koncepcija parengimas </t>
  </si>
  <si>
    <t>Parengtas trimatis pilies ir trijų kurtinų atstatymo skaitmeninis modelis, vnt.</t>
  </si>
  <si>
    <t>2017 m. patvirtintas asignavimų planas*</t>
  </si>
  <si>
    <t>Paskutinis 2017 m. asignavimų plano pakeitimas**</t>
  </si>
  <si>
    <t>Lėšų poreikis biudžetiniams 
2018-iesiems metams</t>
  </si>
  <si>
    <t>2020-ųjų metų lėšų projektas</t>
  </si>
  <si>
    <t>2020-ieji metai</t>
  </si>
  <si>
    <t>Išmokėta kompensacijų projektams, vnt.</t>
  </si>
  <si>
    <r>
      <t xml:space="preserve">Europos Sąjungos paramos lėšos, kurios įtrauktos į Savivaldybės biudžetą </t>
    </r>
    <r>
      <rPr>
        <b/>
        <sz val="10"/>
        <color theme="1"/>
        <rFont val="Times New Roman"/>
        <family val="1"/>
        <charset val="186"/>
      </rPr>
      <t>SB(ES)</t>
    </r>
  </si>
  <si>
    <t>2017-ųjų metų asignavi-mų planas</t>
  </si>
  <si>
    <t>2017 m. asignavimų plano pakeitimas</t>
  </si>
  <si>
    <t>2018-ųjų metų asignavimų planas</t>
  </si>
  <si>
    <t xml:space="preserve">* pagal Klaipėdos miesto savivaldybės tarybos 2016 m. gruodžio 22 d. sprendimą Nr. T2-290 ir administracijos direktoriaus 2017-03-14 įsakymą AD1-642
</t>
  </si>
  <si>
    <t>01.010115</t>
  </si>
  <si>
    <t>01.010116</t>
  </si>
  <si>
    <t>01.010114</t>
  </si>
  <si>
    <t>01.010117</t>
  </si>
  <si>
    <t>01.010118</t>
  </si>
  <si>
    <t>01.010112</t>
  </si>
  <si>
    <t>01.030112</t>
  </si>
  <si>
    <t>01.030104</t>
  </si>
  <si>
    <t>01.030113</t>
  </si>
  <si>
    <t>01.030114</t>
  </si>
  <si>
    <t xml:space="preserve">01.030106 </t>
  </si>
  <si>
    <t>01.030306 </t>
  </si>
  <si>
    <t>01.030301</t>
  </si>
  <si>
    <t>01.030304</t>
  </si>
  <si>
    <t>01.030109</t>
  </si>
  <si>
    <t>11</t>
  </si>
  <si>
    <t>Parengtas specialusis planas, vnt.</t>
  </si>
  <si>
    <t>SB(VB)</t>
  </si>
  <si>
    <t>Parengta schema, vnt.</t>
  </si>
  <si>
    <t>Įvykdyta paslauga, vnt.</t>
  </si>
  <si>
    <r>
      <t xml:space="preserve">Valstybės biudžeto specialiosios tikslinės dotacijos lėšos </t>
    </r>
    <r>
      <rPr>
        <b/>
        <sz val="10"/>
        <color theme="1"/>
        <rFont val="Times New Roman"/>
        <family val="1"/>
        <charset val="186"/>
      </rPr>
      <t>SB(VB)</t>
    </r>
  </si>
  <si>
    <t>IED</t>
  </si>
  <si>
    <t xml:space="preserve">Leidinio apie Klaipėdos miesto architektūrą ir urbanistiką išleidimas ir architektūrinės parodos organizavimas </t>
  </si>
  <si>
    <t>FTD Turto skyrius</t>
  </si>
  <si>
    <t xml:space="preserve">Atskirų teritorijų perspektyvinio vystymo galimybių studijų rengimas </t>
  </si>
  <si>
    <t xml:space="preserve">Rytinės dalies B teritorijos (tarp Pajūrio g., kelio A13, Liepų g. ir Dangės g.) susisiekimo infrastruktūros vystymo specialiojo plano parengimas </t>
  </si>
  <si>
    <t xml:space="preserve">Teritorijos tarp Dangės upės, Neringos 1-osios g., sodų bendrijų „Dobilas“ ir „Neringa“ teritorijų bei Veterinarijos g. detaliojo plano rengimas </t>
  </si>
  <si>
    <t xml:space="preserve">Žemės sklypo Taikos pr. 54 detaliojo plano, patvirtinto Klaipėdos miesto savivaldybės tarybos 2007-08-02 sprendimu Nr. T2-252 koregavimas </t>
  </si>
  <si>
    <t xml:space="preserve">Klaipėdos Senamiesčio ir Naujamiesčio erdvių ir pastatų fasadų dekoratyvinio apšvietimo schemos parengimas </t>
  </si>
  <si>
    <t xml:space="preserve">Jūrinio paveldo dekoratyvinio-informacinio ženklo sukūrimas ir jūrinio paveldo objektų paženklinimas Klaipėdoje </t>
  </si>
  <si>
    <t xml:space="preserve">Antrojo pasaulinio karo pakrantės, priešlėktuvinės gynybos baterijų sutvarkymo techninio projekto parengimas </t>
  </si>
  <si>
    <t>Piliavietės atkūrimas ir pritaikymas kultūros ir turizmo reikmėms</t>
  </si>
  <si>
    <t>SB(L)</t>
  </si>
  <si>
    <t>Vykdyti paveldo objektų išsaugojimo priemones</t>
  </si>
  <si>
    <t>MŪD Miesto tvarkymo sk.</t>
  </si>
  <si>
    <t>Suorganizuotas architektūrinio projekto konkursas, vnt.</t>
  </si>
  <si>
    <t>Klaipėdos miesto piliakalnių sutvarkymas</t>
  </si>
  <si>
    <t>Suremontuotas pastato (Turgaus g. 22) fasadas, kv. m</t>
  </si>
  <si>
    <t xml:space="preserve">Sutvarkytas Žardės piliakalnis (4 ha), vnt. </t>
  </si>
  <si>
    <t>Parengta detaliojo plano korektūra, vnt.</t>
  </si>
  <si>
    <t xml:space="preserve">Pastato Liepų g. 7 fasadų atnaujinimas ir  kiti remonto darbai </t>
  </si>
  <si>
    <t>Restauruota atkurta fasado lipdinių, kv. m.</t>
  </si>
  <si>
    <t>** pagal Klaipėdos miesto savivaldybės tarybos 2017 m. lapkričio 23 d. sprendimą Nr. T2-267</t>
  </si>
  <si>
    <t>6</t>
  </si>
  <si>
    <t>Suremontuotos pastato (Aukštoji g. 13) patalpos, kub. m</t>
  </si>
  <si>
    <t xml:space="preserve"> </t>
  </si>
  <si>
    <t>1. Garažų Didžioji Vandens g. 28 B;</t>
  </si>
  <si>
    <t>2. Kūlių Vartų g. 5A;</t>
  </si>
  <si>
    <t>3. Danės g. 6, Gluosnių skg. 6 ir Bangų g. 11;</t>
  </si>
  <si>
    <t>4. LEZ teritorijoje esantys 4 sklypai;</t>
  </si>
  <si>
    <t>5. Naujoji Uosto g. 5;</t>
  </si>
  <si>
    <t xml:space="preserve">6. Pilies g. 2; </t>
  </si>
  <si>
    <t>Savivaldybei priklausančių pastatų, kultūros paveldo objektų remontas</t>
  </si>
  <si>
    <t>12</t>
  </si>
  <si>
    <t>Sąnaudų ir naudos analizės rengimas ir paimamo turto vertės nustatymas, žemės paėmimo visuomenės poreikiams projektų rengimas: 1. Pylimo g. rekonstruoti; 2. Bastionų komplekso (Jono kalnelio) apsaugai; 3. Bastionų g. tiesti; 4. Laisvosios ekonominės zonos teritorijai atlaisvinti; 5. Naujoji Uosto g. rekonstruoti; 6.  Pilies g.   rekonstruoti.</t>
  </si>
  <si>
    <r>
      <t xml:space="preserve">2017–2020 M. KLAIPĖDOS MIESTO SAVIVALDYBĖS     </t>
    </r>
    <r>
      <rPr>
        <b/>
        <sz val="11"/>
        <color theme="1"/>
        <rFont val="Times New Roman"/>
        <family val="1"/>
        <charset val="186"/>
      </rPr>
      <t xml:space="preserve">           </t>
    </r>
  </si>
  <si>
    <t>planas</t>
  </si>
  <si>
    <t>n-ieji metai</t>
  </si>
  <si>
    <t xml:space="preserve">n-ųjų metų asignavimų planas </t>
  </si>
  <si>
    <t>Priemonė__________________</t>
  </si>
  <si>
    <t>Uždavinys_________________</t>
  </si>
  <si>
    <t>Tikslas________________</t>
  </si>
  <si>
    <t>Papriemonė___________</t>
  </si>
  <si>
    <t>Priemonė__________</t>
  </si>
  <si>
    <t>Papriemonė_________</t>
  </si>
  <si>
    <t>Papriemonė____________</t>
  </si>
  <si>
    <t>Priemonė_____________</t>
  </si>
  <si>
    <t>Papriemonė ir t. t.</t>
  </si>
  <si>
    <t>Vykdytojas (skyrius / grupė)</t>
  </si>
  <si>
    <t>Klaipėdos miesto savivaldybės administracijos</t>
  </si>
  <si>
    <t>priedas Nr. 1</t>
  </si>
  <si>
    <t>(Metinio veiklos plano programos suvestinės forma)</t>
  </si>
  <si>
    <t xml:space="preserve">METINIO VEIKLOS PLANO N PROGRAMOS (NR. ...) SUVESTINĖ           </t>
  </si>
  <si>
    <t>direktoriaus 2020 m. balandžio 20 d.</t>
  </si>
  <si>
    <t>įsakymo Nr. AD1-517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</si>
</sst>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9" x14ac:knownFonts="1">
    <font>
      <sz val="10"/>
      <name val="Arial"/>
      <charset val="186"/>
    </font>
    <font>
      <sz val="11"/>
      <color theme="1"/>
      <name val="Calibri"/>
      <family val="2"/>
      <charset val="186"/>
      <scheme val="minor"/>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sz val="10"/>
      <name val="Arial"/>
      <family val="2"/>
      <charset val="186"/>
    </font>
    <font>
      <sz val="10"/>
      <name val="Times New Roman"/>
      <family val="1"/>
    </font>
    <font>
      <sz val="11"/>
      <color theme="1"/>
      <name val="Times New Roman"/>
      <family val="1"/>
      <charset val="186"/>
    </font>
    <font>
      <sz val="10"/>
      <color theme="1"/>
      <name val="Arial"/>
      <family val="2"/>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8"/>
      <color theme="1"/>
      <name val="Arial"/>
      <family val="2"/>
      <charset val="186"/>
    </font>
    <font>
      <sz val="7"/>
      <color theme="1"/>
      <name val="Times New Roman"/>
      <family val="1"/>
      <charset val="186"/>
    </font>
    <font>
      <b/>
      <sz val="10"/>
      <color theme="1"/>
      <name val="Arial"/>
      <family val="2"/>
      <charset val="186"/>
    </font>
    <font>
      <sz val="9"/>
      <color theme="1"/>
      <name val="Arial"/>
      <family val="2"/>
      <charset val="186"/>
    </font>
    <font>
      <sz val="9"/>
      <name val="Arial"/>
      <family val="2"/>
      <charset val="186"/>
    </font>
    <font>
      <i/>
      <sz val="10"/>
      <name val="Times New Roman"/>
      <family val="1"/>
      <charset val="186"/>
    </font>
    <font>
      <i/>
      <sz val="8"/>
      <color theme="1"/>
      <name val="Times New Roman"/>
      <family val="1"/>
      <charset val="186"/>
    </font>
    <font>
      <b/>
      <i/>
      <sz val="10"/>
      <color theme="1"/>
      <name val="Times New Roman"/>
      <family val="1"/>
      <charset val="186"/>
    </font>
    <font>
      <i/>
      <sz val="10"/>
      <color theme="1"/>
      <name val="Arial"/>
      <family val="2"/>
      <charset val="186"/>
    </font>
    <font>
      <i/>
      <sz val="9"/>
      <color theme="1"/>
      <name val="Times New Roman"/>
      <family val="1"/>
      <charset val="186"/>
    </font>
    <font>
      <i/>
      <sz val="10"/>
      <name val="Arial"/>
      <family val="2"/>
      <charset val="186"/>
    </font>
    <font>
      <i/>
      <sz val="8"/>
      <color theme="1"/>
      <name val="Arial"/>
      <family val="2"/>
      <charset val="186"/>
    </font>
    <font>
      <i/>
      <sz val="9"/>
      <name val="Times New Roman"/>
      <family val="1"/>
      <charset val="186"/>
    </font>
    <font>
      <i/>
      <sz val="8"/>
      <name val="Times New Roman"/>
      <family val="1"/>
      <charset val="186"/>
    </font>
    <font>
      <b/>
      <i/>
      <sz val="10"/>
      <name val="Times New Roman"/>
      <family val="1"/>
      <charset val="186"/>
    </font>
    <font>
      <sz val="10"/>
      <color rgb="FFFF0000"/>
      <name val="Calibri"/>
      <family val="2"/>
      <charset val="186"/>
      <scheme val="minor"/>
    </font>
    <font>
      <sz val="12"/>
      <name val="Times New Roman"/>
      <family val="1"/>
    </font>
    <font>
      <sz val="8"/>
      <name val="Times New Roman"/>
      <family val="1"/>
    </font>
    <font>
      <b/>
      <sz val="12"/>
      <name val="Times New Roman"/>
      <family val="1"/>
      <charset val="186"/>
    </font>
    <font>
      <b/>
      <sz val="9"/>
      <name val="Times New Roman"/>
      <family val="1"/>
    </font>
    <font>
      <sz val="9"/>
      <name val="Times New Roman"/>
      <family val="1"/>
    </font>
    <font>
      <b/>
      <sz val="10"/>
      <name val="Times New Roman"/>
      <family val="1"/>
    </font>
    <font>
      <b/>
      <sz val="8"/>
      <name val="Times New Roman"/>
      <family val="1"/>
    </font>
    <font>
      <sz val="8"/>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6" fillId="0" borderId="0"/>
    <xf numFmtId="164" fontId="13" fillId="0" borderId="0" applyFont="0" applyFill="0" applyBorder="0" applyAlignment="0" applyProtection="0"/>
  </cellStyleXfs>
  <cellXfs count="1280">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Alignment="1">
      <alignment vertical="top"/>
    </xf>
    <xf numFmtId="166" fontId="3" fillId="6" borderId="4" xfId="0" applyNumberFormat="1" applyFont="1" applyFill="1" applyBorder="1" applyAlignment="1">
      <alignment horizontal="center" vertical="top"/>
    </xf>
    <xf numFmtId="3" fontId="3" fillId="6" borderId="7" xfId="0" applyNumberFormat="1" applyFont="1" applyFill="1" applyBorder="1" applyAlignment="1">
      <alignment vertical="top" wrapText="1"/>
    </xf>
    <xf numFmtId="166" fontId="3" fillId="0" borderId="32" xfId="0" applyNumberFormat="1" applyFont="1" applyFill="1" applyBorder="1" applyAlignment="1">
      <alignment horizontal="left" vertical="top" wrapText="1"/>
    </xf>
    <xf numFmtId="166" fontId="3" fillId="0" borderId="7" xfId="0" applyNumberFormat="1" applyFont="1" applyFill="1" applyBorder="1" applyAlignment="1">
      <alignment vertical="top" wrapText="1"/>
    </xf>
    <xf numFmtId="166" fontId="3" fillId="6" borderId="33" xfId="0" applyNumberFormat="1" applyFont="1" applyFill="1" applyBorder="1" applyAlignment="1">
      <alignment horizontal="center" vertical="top"/>
    </xf>
    <xf numFmtId="1" fontId="3" fillId="3" borderId="16" xfId="0" applyNumberFormat="1" applyFont="1" applyFill="1" applyBorder="1" applyAlignment="1">
      <alignment horizontal="center" vertical="top" wrapText="1"/>
    </xf>
    <xf numFmtId="1" fontId="3" fillId="0" borderId="16"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1" fontId="3" fillId="3" borderId="40" xfId="0" applyNumberFormat="1" applyFont="1" applyFill="1" applyBorder="1" applyAlignment="1">
      <alignment horizontal="center" vertical="top" wrapText="1"/>
    </xf>
    <xf numFmtId="166" fontId="3" fillId="6" borderId="27" xfId="0" applyNumberFormat="1" applyFont="1" applyFill="1" applyBorder="1" applyAlignment="1">
      <alignment horizontal="justify" vertical="top"/>
    </xf>
    <xf numFmtId="3" fontId="3" fillId="6" borderId="13" xfId="0" applyNumberFormat="1" applyFont="1" applyFill="1" applyBorder="1" applyAlignment="1">
      <alignment horizontal="center" vertical="top"/>
    </xf>
    <xf numFmtId="3" fontId="3" fillId="6" borderId="28" xfId="0" applyNumberFormat="1" applyFont="1" applyFill="1" applyBorder="1" applyAlignment="1">
      <alignment horizontal="center" vertical="top"/>
    </xf>
    <xf numFmtId="3" fontId="3" fillId="6" borderId="16" xfId="0" applyNumberFormat="1" applyFont="1" applyFill="1" applyBorder="1" applyAlignment="1">
      <alignment horizontal="center" vertical="top"/>
    </xf>
    <xf numFmtId="3" fontId="3" fillId="3" borderId="1"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0" fontId="3" fillId="6" borderId="29" xfId="0" applyFont="1" applyFill="1" applyBorder="1" applyAlignment="1">
      <alignment horizontal="left" vertical="top" wrapText="1"/>
    </xf>
    <xf numFmtId="1" fontId="3" fillId="3" borderId="37" xfId="0" applyNumberFormat="1" applyFont="1" applyFill="1" applyBorder="1" applyAlignment="1">
      <alignment horizontal="center" vertical="top" wrapText="1"/>
    </xf>
    <xf numFmtId="1" fontId="3" fillId="3" borderId="13" xfId="0" applyNumberFormat="1" applyFont="1" applyFill="1" applyBorder="1" applyAlignment="1">
      <alignment horizontal="center" vertical="top" wrapText="1"/>
    </xf>
    <xf numFmtId="1" fontId="3" fillId="6" borderId="28"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xf>
    <xf numFmtId="1" fontId="11" fillId="6" borderId="13" xfId="0" applyNumberFormat="1" applyFont="1" applyFill="1" applyBorder="1" applyAlignment="1">
      <alignment horizontal="center" wrapText="1"/>
    </xf>
    <xf numFmtId="166" fontId="11" fillId="6" borderId="29" xfId="0" applyNumberFormat="1" applyFont="1" applyFill="1" applyBorder="1" applyAlignment="1">
      <alignment wrapText="1"/>
    </xf>
    <xf numFmtId="1" fontId="11" fillId="6" borderId="28" xfId="0" applyNumberFormat="1" applyFont="1" applyFill="1" applyBorder="1" applyAlignment="1">
      <alignment horizontal="center" wrapText="1"/>
    </xf>
    <xf numFmtId="166" fontId="3" fillId="6" borderId="53" xfId="0" applyNumberFormat="1" applyFont="1" applyFill="1" applyBorder="1" applyAlignment="1">
      <alignment vertical="top" wrapText="1"/>
    </xf>
    <xf numFmtId="166" fontId="3" fillId="3" borderId="29" xfId="0" applyNumberFormat="1" applyFont="1" applyFill="1" applyBorder="1" applyAlignment="1">
      <alignment horizontal="left" vertical="top" wrapText="1"/>
    </xf>
    <xf numFmtId="1" fontId="3" fillId="0" borderId="28" xfId="0" applyNumberFormat="1" applyFont="1" applyFill="1" applyBorder="1" applyAlignment="1">
      <alignment horizontal="center" vertical="top" wrapText="1"/>
    </xf>
    <xf numFmtId="1" fontId="3" fillId="0" borderId="34" xfId="0" applyNumberFormat="1" applyFont="1" applyFill="1" applyBorder="1" applyAlignment="1">
      <alignment horizontal="center" vertical="top" wrapText="1"/>
    </xf>
    <xf numFmtId="166" fontId="3" fillId="0" borderId="29" xfId="0" applyNumberFormat="1" applyFont="1" applyFill="1" applyBorder="1" applyAlignment="1">
      <alignment vertical="top" wrapText="1"/>
    </xf>
    <xf numFmtId="0" fontId="3" fillId="0" borderId="29" xfId="0" applyFont="1" applyBorder="1" applyAlignment="1">
      <alignment vertical="top" wrapText="1"/>
    </xf>
    <xf numFmtId="0" fontId="12" fillId="6" borderId="33" xfId="0" applyFont="1" applyFill="1" applyBorder="1" applyAlignment="1">
      <alignment horizontal="center" vertical="top"/>
    </xf>
    <xf numFmtId="166" fontId="12" fillId="6" borderId="69" xfId="0" applyNumberFormat="1" applyFont="1" applyFill="1" applyBorder="1" applyAlignment="1">
      <alignment horizontal="center" vertical="top"/>
    </xf>
    <xf numFmtId="166" fontId="12" fillId="6" borderId="76" xfId="0" applyNumberFormat="1" applyFont="1" applyFill="1" applyBorder="1" applyAlignment="1">
      <alignment horizontal="center" vertical="top"/>
    </xf>
    <xf numFmtId="166" fontId="12" fillId="6" borderId="75" xfId="0" applyNumberFormat="1" applyFont="1" applyFill="1" applyBorder="1" applyAlignment="1">
      <alignment horizontal="center" vertical="top"/>
    </xf>
    <xf numFmtId="0" fontId="3" fillId="6" borderId="53" xfId="0" applyFont="1" applyFill="1" applyBorder="1" applyAlignment="1">
      <alignment vertical="top" wrapText="1"/>
    </xf>
    <xf numFmtId="0" fontId="11" fillId="6" borderId="29" xfId="0" applyFont="1" applyFill="1" applyBorder="1" applyAlignment="1">
      <alignment horizontal="left" wrapText="1"/>
    </xf>
    <xf numFmtId="0" fontId="12" fillId="6" borderId="83" xfId="0" applyFont="1" applyFill="1" applyBorder="1" applyAlignment="1">
      <alignment horizontal="center" vertical="top"/>
    </xf>
    <xf numFmtId="166" fontId="3" fillId="6" borderId="15" xfId="0" applyNumberFormat="1" applyFont="1" applyFill="1" applyBorder="1" applyAlignment="1">
      <alignment horizontal="center" vertical="top"/>
    </xf>
    <xf numFmtId="166" fontId="12" fillId="6" borderId="33" xfId="0" applyNumberFormat="1" applyFont="1" applyFill="1" applyBorder="1" applyAlignment="1">
      <alignment horizontal="center" vertical="top"/>
    </xf>
    <xf numFmtId="166" fontId="3" fillId="6" borderId="37" xfId="0" applyNumberFormat="1" applyFont="1" applyFill="1" applyBorder="1" applyAlignment="1">
      <alignment horizontal="center" vertical="top"/>
    </xf>
    <xf numFmtId="166" fontId="3" fillId="0" borderId="27" xfId="0" applyNumberFormat="1" applyFont="1" applyFill="1" applyBorder="1" applyAlignment="1">
      <alignment vertical="top" wrapText="1"/>
    </xf>
    <xf numFmtId="0" fontId="3" fillId="6" borderId="39" xfId="0" applyFont="1" applyFill="1" applyBorder="1" applyAlignment="1">
      <alignment horizontal="left" vertical="top" wrapText="1"/>
    </xf>
    <xf numFmtId="0" fontId="1" fillId="0" borderId="0" xfId="0" applyFont="1"/>
    <xf numFmtId="0" fontId="15" fillId="0" borderId="0" xfId="0" applyFont="1" applyAlignment="1">
      <alignment horizontal="center" vertical="top" wrapText="1"/>
    </xf>
    <xf numFmtId="0" fontId="12" fillId="0" borderId="0" xfId="0" applyFont="1" applyAlignment="1">
      <alignment vertical="top"/>
    </xf>
    <xf numFmtId="0" fontId="12" fillId="0" borderId="0" xfId="0" applyFont="1" applyBorder="1" applyAlignment="1">
      <alignment vertical="top"/>
    </xf>
    <xf numFmtId="0" fontId="12" fillId="0" borderId="0" xfId="0" applyFont="1" applyAlignment="1">
      <alignment horizontal="left" vertical="top"/>
    </xf>
    <xf numFmtId="0" fontId="12" fillId="0" borderId="0" xfId="0" applyFont="1" applyAlignment="1">
      <alignment vertical="center"/>
    </xf>
    <xf numFmtId="49" fontId="12" fillId="0" borderId="0" xfId="0" applyNumberFormat="1" applyFont="1" applyAlignment="1">
      <alignment vertical="center"/>
    </xf>
    <xf numFmtId="0" fontId="12" fillId="0" borderId="0" xfId="0" applyNumberFormat="1" applyFont="1" applyAlignment="1">
      <alignment vertical="top"/>
    </xf>
    <xf numFmtId="0" fontId="12" fillId="0" borderId="0" xfId="0" applyFont="1" applyAlignment="1">
      <alignment horizontal="center" vertical="top"/>
    </xf>
    <xf numFmtId="0" fontId="18" fillId="0" borderId="50" xfId="0" applyFont="1" applyBorder="1" applyAlignment="1">
      <alignment horizontal="center" vertical="center" wrapText="1"/>
    </xf>
    <xf numFmtId="0" fontId="12" fillId="0" borderId="72" xfId="0" applyFont="1" applyBorder="1" applyAlignment="1">
      <alignment horizontal="center" vertical="center" textRotation="90" wrapText="1"/>
    </xf>
    <xf numFmtId="0" fontId="12" fillId="0" borderId="72" xfId="0" applyFont="1" applyFill="1" applyBorder="1" applyAlignment="1">
      <alignment horizontal="center" vertical="center" textRotation="90" wrapText="1"/>
    </xf>
    <xf numFmtId="0" fontId="12" fillId="0" borderId="72" xfId="0" applyFont="1" applyBorder="1" applyAlignment="1">
      <alignment horizontal="center" vertical="center" textRotation="90"/>
    </xf>
    <xf numFmtId="0" fontId="12" fillId="0" borderId="77" xfId="0" applyFont="1" applyBorder="1" applyAlignment="1">
      <alignment horizontal="center" vertical="center" textRotation="90"/>
    </xf>
    <xf numFmtId="0" fontId="12" fillId="0" borderId="2" xfId="0" applyFont="1" applyBorder="1" applyAlignment="1">
      <alignment horizontal="center" vertical="center" textRotation="90"/>
    </xf>
    <xf numFmtId="0" fontId="22" fillId="0" borderId="0" xfId="0" applyFont="1"/>
    <xf numFmtId="49" fontId="19" fillId="9" borderId="12" xfId="0" applyNumberFormat="1" applyFont="1" applyFill="1" applyBorder="1" applyAlignment="1">
      <alignment horizontal="center" vertical="top" wrapText="1"/>
    </xf>
    <xf numFmtId="49" fontId="19" fillId="9" borderId="12" xfId="0" applyNumberFormat="1" applyFont="1" applyFill="1" applyBorder="1" applyAlignment="1">
      <alignment horizontal="center" vertical="top"/>
    </xf>
    <xf numFmtId="49" fontId="19" fillId="2" borderId="1"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9" fillId="3" borderId="28" xfId="0" applyNumberFormat="1" applyFont="1" applyFill="1" applyBorder="1" applyAlignment="1">
      <alignment vertical="top"/>
    </xf>
    <xf numFmtId="0" fontId="19" fillId="0" borderId="34" xfId="0" applyFont="1" applyFill="1" applyBorder="1" applyAlignment="1">
      <alignment vertical="top" wrapText="1"/>
    </xf>
    <xf numFmtId="0" fontId="19" fillId="0" borderId="29" xfId="0" applyFont="1" applyFill="1" applyBorder="1" applyAlignment="1">
      <alignment horizontal="center" vertical="center" wrapText="1"/>
    </xf>
    <xf numFmtId="49" fontId="19" fillId="0" borderId="34" xfId="0" applyNumberFormat="1" applyFont="1" applyFill="1" applyBorder="1" applyAlignment="1">
      <alignment horizontal="center" vertical="center" wrapText="1"/>
    </xf>
    <xf numFmtId="49" fontId="19" fillId="6" borderId="27" xfId="0" applyNumberFormat="1" applyFont="1" applyFill="1" applyBorder="1" applyAlignment="1">
      <alignment horizontal="center" vertical="top"/>
    </xf>
    <xf numFmtId="49" fontId="12" fillId="3" borderId="19" xfId="0" applyNumberFormat="1" applyFont="1" applyFill="1" applyBorder="1" applyAlignment="1">
      <alignment horizontal="center" vertical="center"/>
    </xf>
    <xf numFmtId="0" fontId="12" fillId="0" borderId="20" xfId="0" applyFont="1" applyFill="1" applyBorder="1" applyAlignment="1">
      <alignment horizontal="center" vertical="top" wrapText="1"/>
    </xf>
    <xf numFmtId="166" fontId="12" fillId="0" borderId="29" xfId="0" applyNumberFormat="1" applyFont="1" applyBorder="1" applyAlignment="1">
      <alignment horizontal="right" vertical="top"/>
    </xf>
    <xf numFmtId="166" fontId="12" fillId="0" borderId="61" xfId="0" applyNumberFormat="1" applyFont="1" applyBorder="1" applyAlignment="1">
      <alignment horizontal="right" vertical="top"/>
    </xf>
    <xf numFmtId="166" fontId="12" fillId="0" borderId="28" xfId="0" applyNumberFormat="1" applyFont="1" applyBorder="1" applyAlignment="1">
      <alignment horizontal="right" vertical="top"/>
    </xf>
    <xf numFmtId="166" fontId="12" fillId="0" borderId="62" xfId="0" applyNumberFormat="1" applyFont="1" applyBorder="1" applyAlignment="1">
      <alignment horizontal="right" vertical="top"/>
    </xf>
    <xf numFmtId="166" fontId="12" fillId="0" borderId="20" xfId="0" applyNumberFormat="1" applyFont="1" applyBorder="1" applyAlignment="1">
      <alignment horizontal="right" vertical="top"/>
    </xf>
    <xf numFmtId="166" fontId="12" fillId="0" borderId="78" xfId="0" applyNumberFormat="1" applyFont="1" applyBorder="1" applyAlignment="1">
      <alignment horizontal="right" vertical="top"/>
    </xf>
    <xf numFmtId="0" fontId="19" fillId="0" borderId="29" xfId="0" applyFont="1" applyFill="1" applyBorder="1" applyAlignment="1">
      <alignment vertical="top" wrapText="1"/>
    </xf>
    <xf numFmtId="3" fontId="19" fillId="0" borderId="34" xfId="0" applyNumberFormat="1" applyFont="1" applyFill="1" applyBorder="1" applyAlignment="1">
      <alignment horizontal="center" vertical="top" wrapText="1"/>
    </xf>
    <xf numFmtId="3" fontId="19" fillId="0" borderId="27" xfId="0" applyNumberFormat="1" applyFont="1" applyFill="1" applyBorder="1" applyAlignment="1">
      <alignment horizontal="center" vertical="top" wrapText="1"/>
    </xf>
    <xf numFmtId="49" fontId="19" fillId="6" borderId="16" xfId="0" applyNumberFormat="1" applyFont="1" applyFill="1" applyBorder="1" applyAlignment="1">
      <alignment horizontal="center" vertical="top"/>
    </xf>
    <xf numFmtId="0" fontId="19" fillId="6" borderId="32" xfId="0" applyFont="1" applyFill="1" applyBorder="1" applyAlignment="1">
      <alignment horizontal="center" vertical="center" wrapText="1"/>
    </xf>
    <xf numFmtId="3" fontId="19" fillId="6" borderId="37" xfId="0" applyNumberFormat="1" applyFont="1" applyFill="1" applyBorder="1" applyAlignment="1">
      <alignment horizontal="center" vertical="top"/>
    </xf>
    <xf numFmtId="3" fontId="12" fillId="0" borderId="18" xfId="0" applyNumberFormat="1" applyFont="1" applyFill="1" applyBorder="1" applyAlignment="1">
      <alignment horizontal="center" vertical="top" wrapText="1"/>
    </xf>
    <xf numFmtId="166" fontId="12" fillId="6" borderId="18" xfId="0" applyNumberFormat="1" applyFont="1" applyFill="1" applyBorder="1" applyAlignment="1">
      <alignment horizontal="center" vertical="top"/>
    </xf>
    <xf numFmtId="166" fontId="12" fillId="6" borderId="53" xfId="0" applyNumberFormat="1" applyFont="1" applyFill="1" applyBorder="1" applyAlignment="1">
      <alignment horizontal="center" vertical="top"/>
    </xf>
    <xf numFmtId="166" fontId="12" fillId="6" borderId="16" xfId="0" applyNumberFormat="1" applyFont="1" applyFill="1" applyBorder="1" applyAlignment="1">
      <alignment horizontal="center" vertical="top"/>
    </xf>
    <xf numFmtId="166" fontId="12" fillId="6" borderId="54" xfId="0" applyNumberFormat="1" applyFont="1" applyFill="1" applyBorder="1" applyAlignment="1">
      <alignment horizontal="center" vertical="top"/>
    </xf>
    <xf numFmtId="166" fontId="12" fillId="6" borderId="73" xfId="0" applyNumberFormat="1" applyFont="1" applyFill="1" applyBorder="1" applyAlignment="1">
      <alignment horizontal="center" vertical="top"/>
    </xf>
    <xf numFmtId="49" fontId="19" fillId="6" borderId="13" xfId="0" applyNumberFormat="1" applyFont="1" applyFill="1" applyBorder="1" applyAlignment="1">
      <alignment horizontal="center" vertical="top"/>
    </xf>
    <xf numFmtId="0" fontId="19" fillId="6" borderId="29" xfId="0" applyFont="1" applyFill="1" applyBorder="1" applyAlignment="1">
      <alignment horizontal="center" vertical="center" wrapText="1"/>
    </xf>
    <xf numFmtId="166" fontId="12" fillId="6" borderId="4" xfId="0" applyNumberFormat="1" applyFont="1" applyFill="1" applyBorder="1" applyAlignment="1">
      <alignment horizontal="center" vertical="top"/>
    </xf>
    <xf numFmtId="166" fontId="12" fillId="6" borderId="13" xfId="0" applyNumberFormat="1" applyFont="1" applyFill="1" applyBorder="1" applyAlignment="1">
      <alignment horizontal="center" vertical="top"/>
    </xf>
    <xf numFmtId="166" fontId="12" fillId="6" borderId="0" xfId="0" applyNumberFormat="1" applyFont="1" applyFill="1" applyBorder="1" applyAlignment="1">
      <alignment horizontal="center" vertical="top"/>
    </xf>
    <xf numFmtId="166" fontId="12" fillId="6" borderId="44" xfId="0" applyNumberFormat="1" applyFont="1" applyFill="1" applyBorder="1" applyAlignment="1">
      <alignment horizontal="center" vertical="top"/>
    </xf>
    <xf numFmtId="0" fontId="16" fillId="0" borderId="0" xfId="0" applyFont="1" applyAlignment="1">
      <alignment vertical="top" wrapText="1"/>
    </xf>
    <xf numFmtId="166" fontId="12" fillId="6" borderId="63" xfId="0" applyNumberFormat="1" applyFont="1" applyFill="1" applyBorder="1" applyAlignment="1">
      <alignment horizontal="center" vertical="top"/>
    </xf>
    <xf numFmtId="166" fontId="12" fillId="6" borderId="66" xfId="0" applyNumberFormat="1" applyFont="1" applyFill="1" applyBorder="1" applyAlignment="1">
      <alignment horizontal="center" vertical="top"/>
    </xf>
    <xf numFmtId="166" fontId="12" fillId="6" borderId="64" xfId="0" applyNumberFormat="1" applyFont="1" applyFill="1" applyBorder="1" applyAlignment="1">
      <alignment horizontal="center" vertical="top"/>
    </xf>
    <xf numFmtId="166" fontId="12" fillId="6" borderId="74" xfId="0" applyNumberFormat="1" applyFont="1" applyFill="1" applyBorder="1" applyAlignment="1">
      <alignment horizontal="center" vertical="top"/>
    </xf>
    <xf numFmtId="0" fontId="19" fillId="6" borderId="15" xfId="0" applyFont="1" applyFill="1" applyBorder="1" applyAlignment="1">
      <alignment horizontal="center" vertical="center" wrapText="1"/>
    </xf>
    <xf numFmtId="0" fontId="12" fillId="6" borderId="19" xfId="0" applyFont="1" applyFill="1" applyBorder="1" applyAlignment="1">
      <alignment horizontal="center" vertical="top"/>
    </xf>
    <xf numFmtId="166" fontId="12" fillId="6" borderId="19" xfId="0" applyNumberFormat="1" applyFont="1" applyFill="1" applyBorder="1" applyAlignment="1">
      <alignment horizontal="center" vertical="top"/>
    </xf>
    <xf numFmtId="166" fontId="12" fillId="6" borderId="51" xfId="0" applyNumberFormat="1" applyFont="1" applyFill="1" applyBorder="1" applyAlignment="1">
      <alignment horizontal="center" vertical="top"/>
    </xf>
    <xf numFmtId="166" fontId="12" fillId="6" borderId="1" xfId="0" applyNumberFormat="1" applyFont="1" applyFill="1" applyBorder="1" applyAlignment="1">
      <alignment horizontal="center" vertical="top"/>
    </xf>
    <xf numFmtId="166" fontId="12" fillId="6" borderId="56" xfId="0" applyNumberFormat="1" applyFont="1" applyFill="1" applyBorder="1" applyAlignment="1">
      <alignment horizontal="center" vertical="top"/>
    </xf>
    <xf numFmtId="0" fontId="12" fillId="0" borderId="0" xfId="0" applyFont="1" applyFill="1" applyBorder="1" applyAlignment="1">
      <alignment vertical="top"/>
    </xf>
    <xf numFmtId="166" fontId="12" fillId="6" borderId="20" xfId="0" applyNumberFormat="1" applyFont="1" applyFill="1" applyBorder="1" applyAlignment="1">
      <alignment horizontal="center" vertical="top"/>
    </xf>
    <xf numFmtId="166" fontId="12" fillId="6" borderId="61" xfId="0" applyNumberFormat="1" applyFont="1" applyFill="1" applyBorder="1" applyAlignment="1">
      <alignment horizontal="center" vertical="top"/>
    </xf>
    <xf numFmtId="166" fontId="12" fillId="6" borderId="28" xfId="0" applyNumberFormat="1" applyFont="1" applyFill="1" applyBorder="1" applyAlignment="1">
      <alignment horizontal="center" vertical="top"/>
    </xf>
    <xf numFmtId="166" fontId="12" fillId="6" borderId="62" xfId="0" applyNumberFormat="1" applyFont="1" applyFill="1" applyBorder="1" applyAlignment="1">
      <alignment horizontal="center" vertical="top"/>
    </xf>
    <xf numFmtId="166" fontId="12" fillId="6" borderId="45" xfId="0" applyNumberFormat="1" applyFont="1" applyFill="1" applyBorder="1" applyAlignment="1">
      <alignment horizontal="center" vertical="top"/>
    </xf>
    <xf numFmtId="0" fontId="12" fillId="6" borderId="53" xfId="0" applyFont="1" applyFill="1" applyBorder="1" applyAlignment="1">
      <alignment horizontal="center" vertical="top" wrapText="1"/>
    </xf>
    <xf numFmtId="0" fontId="12" fillId="6" borderId="61" xfId="0" applyFont="1" applyFill="1" applyBorder="1" applyAlignment="1">
      <alignment horizontal="center" vertical="top" wrapText="1"/>
    </xf>
    <xf numFmtId="49" fontId="19" fillId="6" borderId="1" xfId="0" applyNumberFormat="1" applyFont="1" applyFill="1" applyBorder="1" applyAlignment="1">
      <alignment vertical="top"/>
    </xf>
    <xf numFmtId="0" fontId="12" fillId="6" borderId="29" xfId="0" applyFont="1" applyFill="1" applyBorder="1" applyAlignment="1">
      <alignment vertical="center" textRotation="90" wrapText="1"/>
    </xf>
    <xf numFmtId="0" fontId="22" fillId="6" borderId="4" xfId="0" applyFont="1" applyFill="1" applyBorder="1" applyAlignment="1">
      <alignment horizontal="center" vertical="center" wrapText="1"/>
    </xf>
    <xf numFmtId="0" fontId="12" fillId="6" borderId="19" xfId="0" applyFont="1" applyFill="1" applyBorder="1" applyAlignment="1">
      <alignment horizontal="center" vertical="top" wrapText="1"/>
    </xf>
    <xf numFmtId="166" fontId="12" fillId="6" borderId="12" xfId="0" applyNumberFormat="1" applyFont="1" applyFill="1" applyBorder="1" applyAlignment="1">
      <alignment horizontal="center" vertical="top"/>
    </xf>
    <xf numFmtId="166" fontId="12" fillId="6" borderId="39" xfId="0" applyNumberFormat="1" applyFont="1" applyFill="1" applyBorder="1" applyAlignment="1">
      <alignment horizontal="center" vertical="top"/>
    </xf>
    <xf numFmtId="166" fontId="12" fillId="6" borderId="78" xfId="0" applyNumberFormat="1" applyFont="1" applyFill="1" applyBorder="1" applyAlignment="1">
      <alignment horizontal="center" vertical="top"/>
    </xf>
    <xf numFmtId="3" fontId="12" fillId="0" borderId="14" xfId="0" applyNumberFormat="1" applyFont="1" applyFill="1" applyBorder="1" applyAlignment="1">
      <alignment horizontal="center" vertical="top" wrapText="1"/>
    </xf>
    <xf numFmtId="166" fontId="12" fillId="6" borderId="34" xfId="0" applyNumberFormat="1" applyFont="1" applyFill="1" applyBorder="1" applyAlignment="1">
      <alignment horizontal="center" vertical="top"/>
    </xf>
    <xf numFmtId="165" fontId="12" fillId="0" borderId="0" xfId="0" applyNumberFormat="1" applyFont="1" applyBorder="1" applyAlignment="1">
      <alignment vertical="top"/>
    </xf>
    <xf numFmtId="49" fontId="19" fillId="6" borderId="1" xfId="0" applyNumberFormat="1" applyFont="1" applyFill="1" applyBorder="1" applyAlignment="1">
      <alignment horizontal="center" vertical="top"/>
    </xf>
    <xf numFmtId="166" fontId="12" fillId="0" borderId="19" xfId="0" applyNumberFormat="1" applyFont="1" applyBorder="1" applyAlignment="1">
      <alignment horizontal="center" vertical="top"/>
    </xf>
    <xf numFmtId="166" fontId="12" fillId="0" borderId="51" xfId="0" applyNumberFormat="1" applyFont="1" applyBorder="1" applyAlignment="1">
      <alignment horizontal="center" vertical="top"/>
    </xf>
    <xf numFmtId="166" fontId="12" fillId="0" borderId="1" xfId="0" applyNumberFormat="1" applyFont="1" applyBorder="1" applyAlignment="1">
      <alignment horizontal="center" vertical="top"/>
    </xf>
    <xf numFmtId="166" fontId="12" fillId="0" borderId="55" xfId="0" applyNumberFormat="1" applyFont="1" applyBorder="1" applyAlignment="1">
      <alignment horizontal="center" vertical="top"/>
    </xf>
    <xf numFmtId="166" fontId="12" fillId="0" borderId="20" xfId="0" applyNumberFormat="1" applyFont="1" applyBorder="1" applyAlignment="1">
      <alignment horizontal="center" vertical="top"/>
    </xf>
    <xf numFmtId="49" fontId="19" fillId="9" borderId="8" xfId="0" applyNumberFormat="1" applyFont="1" applyFill="1" applyBorder="1" applyAlignment="1">
      <alignment horizontal="center" vertical="top"/>
    </xf>
    <xf numFmtId="3" fontId="19" fillId="6" borderId="10" xfId="0" applyNumberFormat="1" applyFont="1" applyFill="1" applyBorder="1" applyAlignment="1">
      <alignment horizontal="center" vertical="top"/>
    </xf>
    <xf numFmtId="166" fontId="12" fillId="0" borderId="5" xfId="0" applyNumberFormat="1" applyFont="1" applyFill="1" applyBorder="1" applyAlignment="1">
      <alignment horizontal="center" vertical="top"/>
    </xf>
    <xf numFmtId="166" fontId="12" fillId="0" borderId="50" xfId="0" applyNumberFormat="1" applyFont="1" applyFill="1" applyBorder="1" applyAlignment="1">
      <alignment horizontal="center" vertical="top"/>
    </xf>
    <xf numFmtId="166" fontId="12" fillId="0" borderId="10" xfId="0" applyNumberFormat="1" applyFont="1" applyFill="1" applyBorder="1" applyAlignment="1">
      <alignment horizontal="center" vertical="top"/>
    </xf>
    <xf numFmtId="166" fontId="12" fillId="0" borderId="59" xfId="0" applyNumberFormat="1" applyFont="1" applyFill="1" applyBorder="1" applyAlignment="1">
      <alignment horizontal="center" vertical="top"/>
    </xf>
    <xf numFmtId="3" fontId="12" fillId="0" borderId="9" xfId="0" applyNumberFormat="1" applyFont="1" applyFill="1" applyBorder="1" applyAlignment="1">
      <alignment vertical="top" wrapText="1"/>
    </xf>
    <xf numFmtId="3" fontId="12" fillId="0" borderId="79" xfId="0" applyNumberFormat="1" applyFont="1" applyFill="1" applyBorder="1" applyAlignment="1">
      <alignment horizontal="center" vertical="top"/>
    </xf>
    <xf numFmtId="3" fontId="12" fillId="0" borderId="10" xfId="0" applyNumberFormat="1" applyFont="1" applyFill="1" applyBorder="1" applyAlignment="1">
      <alignment horizontal="center" vertical="top"/>
    </xf>
    <xf numFmtId="3" fontId="12" fillId="0" borderId="59" xfId="0" applyNumberFormat="1" applyFont="1" applyFill="1" applyBorder="1" applyAlignment="1">
      <alignment horizontal="center" vertical="top"/>
    </xf>
    <xf numFmtId="3" fontId="12" fillId="6" borderId="33" xfId="0" applyNumberFormat="1" applyFont="1" applyFill="1" applyBorder="1" applyAlignment="1">
      <alignment horizontal="center" vertical="top"/>
    </xf>
    <xf numFmtId="3" fontId="12" fillId="6" borderId="7" xfId="0" applyNumberFormat="1" applyFont="1" applyFill="1" applyBorder="1" applyAlignment="1">
      <alignment vertical="top" wrapText="1"/>
    </xf>
    <xf numFmtId="3" fontId="12" fillId="6" borderId="37" xfId="0" applyNumberFormat="1" applyFont="1" applyFill="1" applyBorder="1" applyAlignment="1">
      <alignment horizontal="center" vertical="top"/>
    </xf>
    <xf numFmtId="3" fontId="12" fillId="6" borderId="13" xfId="0" applyNumberFormat="1" applyFont="1" applyFill="1" applyBorder="1" applyAlignment="1">
      <alignment horizontal="center" vertical="top"/>
    </xf>
    <xf numFmtId="3" fontId="12" fillId="6" borderId="44" xfId="0" applyNumberFormat="1" applyFont="1" applyFill="1" applyBorder="1" applyAlignment="1">
      <alignment horizontal="center" vertical="top"/>
    </xf>
    <xf numFmtId="49" fontId="19" fillId="6" borderId="28" xfId="0" applyNumberFormat="1" applyFont="1" applyFill="1" applyBorder="1" applyAlignment="1">
      <alignment horizontal="center" vertical="top"/>
    </xf>
    <xf numFmtId="3" fontId="12" fillId="6" borderId="61" xfId="0" applyNumberFormat="1" applyFont="1" applyFill="1" applyBorder="1" applyAlignment="1">
      <alignment horizontal="center" vertical="top"/>
    </xf>
    <xf numFmtId="3" fontId="12" fillId="6" borderId="29" xfId="0" applyNumberFormat="1" applyFont="1" applyFill="1" applyBorder="1" applyAlignment="1">
      <alignment vertical="top" wrapText="1"/>
    </xf>
    <xf numFmtId="3" fontId="12" fillId="6" borderId="34" xfId="0" applyNumberFormat="1" applyFont="1" applyFill="1" applyBorder="1" applyAlignment="1">
      <alignment horizontal="center" vertical="top"/>
    </xf>
    <xf numFmtId="3" fontId="12" fillId="6" borderId="28" xfId="0" applyNumberFormat="1" applyFont="1" applyFill="1" applyBorder="1" applyAlignment="1">
      <alignment horizontal="center" vertical="top"/>
    </xf>
    <xf numFmtId="3" fontId="12" fillId="6" borderId="45" xfId="0" applyNumberFormat="1" applyFont="1" applyFill="1" applyBorder="1" applyAlignment="1">
      <alignment horizontal="center" vertical="top"/>
    </xf>
    <xf numFmtId="3" fontId="12" fillId="6" borderId="53" xfId="0" applyNumberFormat="1" applyFont="1" applyFill="1" applyBorder="1" applyAlignment="1">
      <alignment horizontal="center" vertical="top"/>
    </xf>
    <xf numFmtId="3" fontId="12" fillId="3" borderId="32" xfId="0" applyNumberFormat="1" applyFont="1" applyFill="1" applyBorder="1" applyAlignment="1">
      <alignment horizontal="left" vertical="top" wrapText="1"/>
    </xf>
    <xf numFmtId="3" fontId="12" fillId="3" borderId="40" xfId="0" applyNumberFormat="1" applyFont="1" applyFill="1" applyBorder="1" applyAlignment="1">
      <alignment horizontal="center" vertical="top"/>
    </xf>
    <xf numFmtId="3" fontId="12" fillId="3" borderId="16" xfId="0" applyNumberFormat="1" applyFont="1" applyFill="1" applyBorder="1" applyAlignment="1">
      <alignment horizontal="center" vertical="top"/>
    </xf>
    <xf numFmtId="3" fontId="12" fillId="3" borderId="73" xfId="0" applyNumberFormat="1" applyFont="1" applyFill="1" applyBorder="1" applyAlignment="1">
      <alignment horizontal="center" vertical="top"/>
    </xf>
    <xf numFmtId="0" fontId="22" fillId="6" borderId="4" xfId="0" applyFont="1" applyFill="1" applyBorder="1" applyAlignment="1">
      <alignment horizontal="center" wrapText="1"/>
    </xf>
    <xf numFmtId="3" fontId="12" fillId="6" borderId="66" xfId="0" applyNumberFormat="1" applyFont="1" applyFill="1" applyBorder="1" applyAlignment="1">
      <alignment horizontal="center" vertical="top"/>
    </xf>
    <xf numFmtId="3" fontId="12" fillId="3" borderId="71" xfId="0" applyNumberFormat="1" applyFont="1" applyFill="1" applyBorder="1" applyAlignment="1">
      <alignment horizontal="left" vertical="top" wrapText="1"/>
    </xf>
    <xf numFmtId="3" fontId="12" fillId="3" borderId="80" xfId="0" applyNumberFormat="1" applyFont="1" applyFill="1" applyBorder="1" applyAlignment="1">
      <alignment horizontal="center" vertical="top"/>
    </xf>
    <xf numFmtId="3" fontId="12" fillId="3" borderId="64" xfId="0" applyNumberFormat="1" applyFont="1" applyFill="1" applyBorder="1" applyAlignment="1">
      <alignment horizontal="center" vertical="top"/>
    </xf>
    <xf numFmtId="3" fontId="12" fillId="3" borderId="74" xfId="0" applyNumberFormat="1" applyFont="1" applyFill="1" applyBorder="1" applyAlignment="1">
      <alignment horizontal="center" vertical="top"/>
    </xf>
    <xf numFmtId="3" fontId="12" fillId="6" borderId="69" xfId="0" applyNumberFormat="1" applyFont="1" applyFill="1" applyBorder="1" applyAlignment="1">
      <alignment horizontal="center" vertical="top"/>
    </xf>
    <xf numFmtId="166" fontId="12" fillId="6" borderId="70" xfId="0" applyNumberFormat="1" applyFont="1" applyFill="1" applyBorder="1" applyAlignment="1">
      <alignment horizontal="center" vertical="top"/>
    </xf>
    <xf numFmtId="3" fontId="12" fillId="3" borderId="7" xfId="0" applyNumberFormat="1" applyFont="1" applyFill="1" applyBorder="1" applyAlignment="1">
      <alignment horizontal="left" vertical="top" wrapText="1"/>
    </xf>
    <xf numFmtId="3" fontId="12" fillId="3" borderId="37" xfId="0" applyNumberFormat="1" applyFont="1" applyFill="1" applyBorder="1" applyAlignment="1">
      <alignment horizontal="center" vertical="top"/>
    </xf>
    <xf numFmtId="3" fontId="12" fillId="3" borderId="13" xfId="0" applyNumberFormat="1" applyFont="1" applyFill="1" applyBorder="1" applyAlignment="1">
      <alignment horizontal="center" vertical="top"/>
    </xf>
    <xf numFmtId="3" fontId="12" fillId="3" borderId="44" xfId="0" applyNumberFormat="1" applyFont="1" applyFill="1" applyBorder="1" applyAlignment="1">
      <alignment horizontal="center" vertical="top"/>
    </xf>
    <xf numFmtId="3" fontId="12" fillId="3" borderId="76" xfId="0" applyNumberFormat="1" applyFont="1" applyFill="1" applyBorder="1" applyAlignment="1">
      <alignment horizontal="center" vertical="top"/>
    </xf>
    <xf numFmtId="3" fontId="12" fillId="3" borderId="75" xfId="0" applyNumberFormat="1" applyFont="1" applyFill="1" applyBorder="1" applyAlignment="1">
      <alignment horizontal="center" vertical="top"/>
    </xf>
    <xf numFmtId="3" fontId="12" fillId="6" borderId="76" xfId="0" applyNumberFormat="1" applyFont="1" applyFill="1" applyBorder="1" applyAlignment="1">
      <alignment horizontal="center" vertical="top"/>
    </xf>
    <xf numFmtId="0" fontId="12" fillId="6" borderId="61" xfId="0" applyFont="1" applyFill="1" applyBorder="1" applyAlignment="1">
      <alignment horizontal="center" vertical="top"/>
    </xf>
    <xf numFmtId="0" fontId="12" fillId="6" borderId="29" xfId="0" applyFont="1" applyFill="1" applyBorder="1" applyAlignment="1">
      <alignment horizontal="left" vertical="top" wrapText="1"/>
    </xf>
    <xf numFmtId="49" fontId="19" fillId="2" borderId="47" xfId="0" applyNumberFormat="1" applyFont="1" applyFill="1" applyBorder="1" applyAlignment="1">
      <alignment horizontal="center" vertical="top"/>
    </xf>
    <xf numFmtId="166" fontId="19" fillId="2" borderId="42" xfId="0" applyNumberFormat="1" applyFont="1" applyFill="1" applyBorder="1" applyAlignment="1">
      <alignment horizontal="center" vertical="top"/>
    </xf>
    <xf numFmtId="166" fontId="19" fillId="2" borderId="60" xfId="0" applyNumberFormat="1" applyFont="1" applyFill="1" applyBorder="1" applyAlignment="1">
      <alignment horizontal="center" vertical="top"/>
    </xf>
    <xf numFmtId="166" fontId="19" fillId="2" borderId="22" xfId="0" applyNumberFormat="1" applyFont="1" applyFill="1" applyBorder="1" applyAlignment="1">
      <alignment horizontal="center" vertical="top"/>
    </xf>
    <xf numFmtId="166" fontId="19" fillId="2" borderId="31" xfId="0" applyNumberFormat="1" applyFont="1" applyFill="1" applyBorder="1" applyAlignment="1">
      <alignment horizontal="center" vertical="top"/>
    </xf>
    <xf numFmtId="49" fontId="19" fillId="9" borderId="35" xfId="0" applyNumberFormat="1" applyFont="1" applyFill="1" applyBorder="1" applyAlignment="1">
      <alignment horizontal="center" vertical="top"/>
    </xf>
    <xf numFmtId="49" fontId="19" fillId="2" borderId="3" xfId="0" applyNumberFormat="1" applyFont="1" applyFill="1" applyBorder="1" applyAlignment="1">
      <alignment horizontal="center" vertical="top"/>
    </xf>
    <xf numFmtId="49" fontId="19" fillId="0" borderId="24" xfId="0" applyNumberFormat="1" applyFont="1" applyBorder="1" applyAlignment="1">
      <alignment horizontal="center" vertical="top"/>
    </xf>
    <xf numFmtId="0" fontId="19" fillId="3" borderId="25" xfId="0" applyFont="1" applyFill="1" applyBorder="1" applyAlignment="1">
      <alignment horizontal="left" vertical="top" wrapText="1"/>
    </xf>
    <xf numFmtId="0" fontId="19" fillId="0" borderId="50" xfId="0" applyFont="1" applyBorder="1" applyAlignment="1">
      <alignment vertical="top"/>
    </xf>
    <xf numFmtId="3" fontId="12" fillId="0" borderId="49" xfId="0" applyNumberFormat="1" applyFont="1" applyBorder="1" applyAlignment="1">
      <alignment horizontal="center" vertical="top"/>
    </xf>
    <xf numFmtId="3" fontId="12" fillId="0" borderId="67" xfId="0" applyNumberFormat="1" applyFont="1" applyBorder="1" applyAlignment="1">
      <alignment horizontal="center" vertical="top"/>
    </xf>
    <xf numFmtId="3" fontId="12" fillId="0" borderId="24" xfId="0" applyNumberFormat="1" applyFont="1" applyBorder="1" applyAlignment="1">
      <alignment horizontal="center" vertical="top"/>
    </xf>
    <xf numFmtId="3" fontId="12" fillId="0" borderId="46" xfId="0" applyNumberFormat="1" applyFont="1" applyBorder="1" applyAlignment="1">
      <alignment horizontal="center" vertical="top"/>
    </xf>
    <xf numFmtId="0" fontId="19" fillId="3" borderId="6" xfId="0" applyFont="1" applyFill="1" applyBorder="1" applyAlignment="1">
      <alignment horizontal="left" vertical="top" wrapText="1"/>
    </xf>
    <xf numFmtId="3" fontId="19" fillId="3" borderId="43" xfId="0" applyNumberFormat="1" applyFont="1" applyFill="1" applyBorder="1" applyAlignment="1">
      <alignment horizontal="center" vertical="top" wrapText="1"/>
    </xf>
    <xf numFmtId="3" fontId="19" fillId="3" borderId="24" xfId="0" applyNumberFormat="1" applyFont="1" applyFill="1" applyBorder="1" applyAlignment="1">
      <alignment horizontal="center" vertical="top" wrapText="1"/>
    </xf>
    <xf numFmtId="3" fontId="19" fillId="3" borderId="46" xfId="0" applyNumberFormat="1" applyFont="1" applyFill="1" applyBorder="1" applyAlignment="1">
      <alignment horizontal="center" vertical="top" wrapText="1"/>
    </xf>
    <xf numFmtId="166" fontId="12" fillId="0" borderId="18" xfId="0" applyNumberFormat="1" applyFont="1" applyBorder="1" applyAlignment="1">
      <alignment horizontal="center" vertical="top"/>
    </xf>
    <xf numFmtId="0" fontId="12" fillId="6" borderId="32" xfId="0" applyFont="1" applyFill="1" applyBorder="1" applyAlignment="1">
      <alignment horizontal="left" vertical="top" wrapText="1"/>
    </xf>
    <xf numFmtId="3" fontId="12" fillId="6" borderId="40" xfId="0" applyNumberFormat="1" applyFont="1" applyFill="1" applyBorder="1" applyAlignment="1">
      <alignment horizontal="center" vertical="top"/>
    </xf>
    <xf numFmtId="3" fontId="12" fillId="6" borderId="16" xfId="0" applyNumberFormat="1" applyFont="1" applyFill="1" applyBorder="1" applyAlignment="1">
      <alignment horizontal="center" vertical="top"/>
    </xf>
    <xf numFmtId="3" fontId="12" fillId="6" borderId="73" xfId="0" applyNumberFormat="1" applyFont="1" applyFill="1" applyBorder="1" applyAlignment="1">
      <alignment horizontal="center" vertical="top"/>
    </xf>
    <xf numFmtId="0" fontId="12" fillId="0" borderId="20" xfId="0" applyFont="1" applyFill="1" applyBorder="1" applyAlignment="1">
      <alignment horizontal="center" vertical="top"/>
    </xf>
    <xf numFmtId="0" fontId="12" fillId="6" borderId="33" xfId="0" applyFont="1" applyFill="1" applyBorder="1" applyAlignment="1">
      <alignment horizontal="center" vertical="center" textRotation="90" wrapText="1"/>
    </xf>
    <xf numFmtId="49" fontId="12" fillId="6" borderId="33" xfId="0" applyNumberFormat="1" applyFont="1" applyFill="1" applyBorder="1" applyAlignment="1">
      <alignment horizontal="center" vertical="top" wrapText="1"/>
    </xf>
    <xf numFmtId="0" fontId="12" fillId="6" borderId="18" xfId="0" applyFont="1" applyFill="1" applyBorder="1" applyAlignment="1">
      <alignment horizontal="center" vertical="top"/>
    </xf>
    <xf numFmtId="3" fontId="12" fillId="6" borderId="1" xfId="0" applyNumberFormat="1" applyFont="1" applyFill="1" applyBorder="1" applyAlignment="1">
      <alignment horizontal="center" vertical="top"/>
    </xf>
    <xf numFmtId="3" fontId="12" fillId="6" borderId="55" xfId="0" applyNumberFormat="1" applyFont="1" applyFill="1" applyBorder="1" applyAlignment="1">
      <alignment horizontal="center" vertical="top"/>
    </xf>
    <xf numFmtId="49" fontId="19" fillId="9" borderId="36" xfId="0" applyNumberFormat="1" applyFont="1" applyFill="1" applyBorder="1" applyAlignment="1">
      <alignment horizontal="center" vertical="top"/>
    </xf>
    <xf numFmtId="166" fontId="19" fillId="2" borderId="21" xfId="0" applyNumberFormat="1" applyFont="1" applyFill="1" applyBorder="1" applyAlignment="1">
      <alignment horizontal="center" vertical="top"/>
    </xf>
    <xf numFmtId="166" fontId="19" fillId="2" borderId="36" xfId="0" applyNumberFormat="1" applyFont="1" applyFill="1" applyBorder="1" applyAlignment="1">
      <alignment horizontal="center" vertical="top"/>
    </xf>
    <xf numFmtId="166" fontId="19" fillId="2" borderId="3" xfId="0" applyNumberFormat="1" applyFont="1" applyFill="1" applyBorder="1" applyAlignment="1">
      <alignment horizontal="center" vertical="top"/>
    </xf>
    <xf numFmtId="166" fontId="19" fillId="2" borderId="58" xfId="0" applyNumberFormat="1" applyFont="1" applyFill="1" applyBorder="1" applyAlignment="1">
      <alignment horizontal="center" vertical="top"/>
    </xf>
    <xf numFmtId="49" fontId="19" fillId="0" borderId="10" xfId="0" applyNumberFormat="1" applyFont="1" applyBorder="1" applyAlignment="1">
      <alignment horizontal="center" vertical="top" wrapText="1"/>
    </xf>
    <xf numFmtId="0" fontId="19" fillId="3" borderId="11" xfId="0" applyFont="1" applyFill="1" applyBorder="1" applyAlignment="1">
      <alignment horizontal="left" vertical="top" wrapText="1"/>
    </xf>
    <xf numFmtId="0" fontId="20" fillId="0" borderId="9" xfId="0" applyFont="1" applyFill="1" applyBorder="1" applyAlignment="1">
      <alignment horizontal="center" vertical="center" textRotation="90" wrapText="1"/>
    </xf>
    <xf numFmtId="0" fontId="12" fillId="0" borderId="50" xfId="0" applyFont="1" applyFill="1" applyBorder="1" applyAlignment="1">
      <alignment horizontal="center" vertical="top"/>
    </xf>
    <xf numFmtId="3" fontId="12" fillId="0" borderId="5" xfId="0" applyNumberFormat="1" applyFont="1" applyBorder="1" applyAlignment="1">
      <alignment horizontal="right" vertical="top"/>
    </xf>
    <xf numFmtId="3" fontId="12" fillId="0" borderId="50" xfId="0" applyNumberFormat="1" applyFont="1" applyBorder="1" applyAlignment="1">
      <alignment horizontal="right" vertical="top"/>
    </xf>
    <xf numFmtId="3" fontId="12" fillId="0" borderId="10" xfId="0" applyNumberFormat="1" applyFont="1" applyBorder="1" applyAlignment="1">
      <alignment horizontal="right" vertical="top"/>
    </xf>
    <xf numFmtId="3" fontId="12" fillId="0" borderId="59" xfId="0" applyNumberFormat="1" applyFont="1" applyBorder="1" applyAlignment="1">
      <alignment horizontal="right" vertical="top"/>
    </xf>
    <xf numFmtId="0" fontId="12" fillId="0" borderId="9" xfId="0" applyFont="1" applyFill="1" applyBorder="1" applyAlignment="1">
      <alignment horizontal="left" vertical="top" wrapText="1"/>
    </xf>
    <xf numFmtId="3" fontId="12" fillId="3" borderId="79" xfId="0" applyNumberFormat="1" applyFont="1" applyFill="1" applyBorder="1" applyAlignment="1">
      <alignment horizontal="center" vertical="top"/>
    </xf>
    <xf numFmtId="3" fontId="12" fillId="3" borderId="10" xfId="0" applyNumberFormat="1" applyFont="1" applyFill="1" applyBorder="1" applyAlignment="1">
      <alignment horizontal="center" vertical="top"/>
    </xf>
    <xf numFmtId="3" fontId="12" fillId="3" borderId="59" xfId="0" applyNumberFormat="1" applyFont="1" applyFill="1" applyBorder="1" applyAlignment="1">
      <alignment horizontal="center" vertical="top"/>
    </xf>
    <xf numFmtId="0" fontId="20" fillId="0" borderId="7" xfId="0" applyFont="1" applyFill="1" applyBorder="1" applyAlignment="1">
      <alignment horizontal="center" vertical="center" textRotation="90" wrapText="1"/>
    </xf>
    <xf numFmtId="49" fontId="19" fillId="6" borderId="1" xfId="0" applyNumberFormat="1" applyFont="1" applyFill="1" applyBorder="1" applyAlignment="1">
      <alignment horizontal="center" vertical="top" wrapText="1"/>
    </xf>
    <xf numFmtId="0" fontId="12" fillId="0" borderId="51" xfId="0" applyFont="1" applyFill="1" applyBorder="1" applyAlignment="1">
      <alignment horizontal="center" vertical="top"/>
    </xf>
    <xf numFmtId="3" fontId="12" fillId="3" borderId="1" xfId="0" applyNumberFormat="1" applyFont="1" applyFill="1" applyBorder="1" applyAlignment="1">
      <alignment horizontal="center" vertical="top"/>
    </xf>
    <xf numFmtId="3" fontId="12" fillId="3" borderId="55" xfId="0" applyNumberFormat="1" applyFont="1" applyFill="1" applyBorder="1" applyAlignment="1">
      <alignment horizontal="center" vertical="top"/>
    </xf>
    <xf numFmtId="0" fontId="20" fillId="6" borderId="33" xfId="0" applyFont="1" applyFill="1" applyBorder="1" applyAlignment="1">
      <alignment horizontal="center" vertical="center" textRotation="90" wrapText="1"/>
    </xf>
    <xf numFmtId="166" fontId="19" fillId="6" borderId="24" xfId="0" applyNumberFormat="1" applyFont="1" applyFill="1" applyBorder="1" applyAlignment="1">
      <alignment horizontal="center" vertical="top" wrapText="1"/>
    </xf>
    <xf numFmtId="0" fontId="12" fillId="0" borderId="0" xfId="0" applyFont="1" applyBorder="1" applyAlignment="1">
      <alignment horizontal="left" vertical="top" wrapText="1"/>
    </xf>
    <xf numFmtId="0" fontId="16" fillId="0" borderId="0" xfId="0" applyFont="1" applyBorder="1" applyAlignment="1">
      <alignment vertical="top" wrapText="1"/>
    </xf>
    <xf numFmtId="166" fontId="20" fillId="6" borderId="4" xfId="0" applyNumberFormat="1" applyFont="1" applyFill="1" applyBorder="1" applyAlignment="1">
      <alignment horizontal="center" vertical="top"/>
    </xf>
    <xf numFmtId="166" fontId="20" fillId="6" borderId="0" xfId="0" applyNumberFormat="1" applyFont="1" applyFill="1" applyBorder="1" applyAlignment="1">
      <alignment horizontal="center" vertical="top"/>
    </xf>
    <xf numFmtId="166" fontId="20" fillId="6" borderId="13" xfId="0" applyNumberFormat="1" applyFont="1" applyFill="1" applyBorder="1" applyAlignment="1">
      <alignment horizontal="center" vertical="top"/>
    </xf>
    <xf numFmtId="0" fontId="12" fillId="6" borderId="84" xfId="0" applyFont="1" applyFill="1" applyBorder="1" applyAlignment="1">
      <alignment horizontal="center" vertical="top"/>
    </xf>
    <xf numFmtId="166" fontId="20" fillId="6" borderId="20" xfId="0" applyNumberFormat="1" applyFont="1" applyFill="1" applyBorder="1" applyAlignment="1">
      <alignment horizontal="center" vertical="top"/>
    </xf>
    <xf numFmtId="166" fontId="20" fillId="6" borderId="62" xfId="0" applyNumberFormat="1" applyFont="1" applyFill="1" applyBorder="1" applyAlignment="1">
      <alignment horizontal="center" vertical="top"/>
    </xf>
    <xf numFmtId="166" fontId="20" fillId="6" borderId="28" xfId="0" applyNumberFormat="1" applyFont="1" applyFill="1" applyBorder="1" applyAlignment="1">
      <alignment horizontal="center" vertical="top"/>
    </xf>
    <xf numFmtId="0" fontId="18" fillId="8" borderId="26" xfId="0" applyFont="1" applyFill="1" applyBorder="1" applyAlignment="1">
      <alignment horizontal="center" vertical="top"/>
    </xf>
    <xf numFmtId="166" fontId="19" fillId="8" borderId="41" xfId="0" applyNumberFormat="1" applyFont="1" applyFill="1" applyBorder="1" applyAlignment="1">
      <alignment horizontal="center" vertical="top"/>
    </xf>
    <xf numFmtId="166" fontId="19" fillId="8" borderId="26" xfId="0" applyNumberFormat="1" applyFont="1" applyFill="1" applyBorder="1" applyAlignment="1">
      <alignment horizontal="center" vertical="top"/>
    </xf>
    <xf numFmtId="166" fontId="19" fillId="8" borderId="42" xfId="0" applyNumberFormat="1" applyFont="1" applyFill="1" applyBorder="1" applyAlignment="1">
      <alignment horizontal="center" vertical="top"/>
    </xf>
    <xf numFmtId="166" fontId="12" fillId="6" borderId="27" xfId="0" applyNumberFormat="1" applyFont="1" applyFill="1" applyBorder="1" applyAlignment="1">
      <alignment horizontal="center" vertical="top"/>
    </xf>
    <xf numFmtId="0" fontId="12" fillId="0" borderId="61" xfId="0" applyFont="1" applyFill="1" applyBorder="1" applyAlignment="1">
      <alignment horizontal="center" vertical="top"/>
    </xf>
    <xf numFmtId="166" fontId="19" fillId="9" borderId="21" xfId="0" applyNumberFormat="1" applyFont="1" applyFill="1" applyBorder="1" applyAlignment="1">
      <alignment horizontal="center" vertical="top"/>
    </xf>
    <xf numFmtId="49" fontId="19" fillId="4" borderId="35" xfId="0" applyNumberFormat="1" applyFont="1" applyFill="1" applyBorder="1" applyAlignment="1">
      <alignment horizontal="center" vertical="top"/>
    </xf>
    <xf numFmtId="166" fontId="19" fillId="4" borderId="42" xfId="0" applyNumberFormat="1" applyFont="1" applyFill="1" applyBorder="1" applyAlignment="1">
      <alignment horizontal="center" vertical="top"/>
    </xf>
    <xf numFmtId="0" fontId="12" fillId="0" borderId="0" xfId="0" applyFont="1" applyFill="1" applyAlignment="1">
      <alignment vertical="top"/>
    </xf>
    <xf numFmtId="0" fontId="12" fillId="3" borderId="0" xfId="0" applyFont="1" applyFill="1" applyAlignment="1">
      <alignment vertical="top"/>
    </xf>
    <xf numFmtId="49" fontId="19"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19" fillId="0" borderId="5" xfId="0" applyFont="1" applyBorder="1" applyAlignment="1">
      <alignment horizontal="center" vertical="center" wrapText="1"/>
    </xf>
    <xf numFmtId="166" fontId="19" fillId="4" borderId="5" xfId="0" applyNumberFormat="1" applyFont="1" applyFill="1" applyBorder="1" applyAlignment="1">
      <alignment horizontal="center" vertical="top" wrapText="1"/>
    </xf>
    <xf numFmtId="166" fontId="12" fillId="0" borderId="19" xfId="0" applyNumberFormat="1" applyFont="1" applyBorder="1" applyAlignment="1">
      <alignment horizontal="center" vertical="top" wrapText="1"/>
    </xf>
    <xf numFmtId="165" fontId="12" fillId="0" borderId="0" xfId="0" applyNumberFormat="1" applyFont="1" applyAlignment="1">
      <alignment vertical="top"/>
    </xf>
    <xf numFmtId="166" fontId="12" fillId="8" borderId="19" xfId="0" applyNumberFormat="1" applyFont="1" applyFill="1" applyBorder="1" applyAlignment="1">
      <alignment horizontal="center" vertical="top" wrapText="1"/>
    </xf>
    <xf numFmtId="166" fontId="12" fillId="0" borderId="0" xfId="0" applyNumberFormat="1" applyFont="1" applyAlignment="1">
      <alignment vertical="top"/>
    </xf>
    <xf numFmtId="166" fontId="19" fillId="4" borderId="19" xfId="0" applyNumberFormat="1" applyFont="1" applyFill="1" applyBorder="1" applyAlignment="1">
      <alignment horizontal="center" vertical="top" wrapText="1"/>
    </xf>
    <xf numFmtId="166" fontId="19" fillId="8" borderId="42" xfId="0" applyNumberFormat="1" applyFont="1" applyFill="1" applyBorder="1" applyAlignment="1">
      <alignment horizontal="center" vertical="top" wrapText="1"/>
    </xf>
    <xf numFmtId="49" fontId="12" fillId="0" borderId="0" xfId="0" applyNumberFormat="1" applyFont="1" applyBorder="1" applyAlignment="1">
      <alignment vertical="top"/>
    </xf>
    <xf numFmtId="3" fontId="12" fillId="0" borderId="0" xfId="0" applyNumberFormat="1" applyFont="1" applyAlignment="1">
      <alignment vertical="top"/>
    </xf>
    <xf numFmtId="0" fontId="3" fillId="6" borderId="40" xfId="0" applyFont="1" applyFill="1" applyBorder="1" applyAlignment="1">
      <alignment vertical="top" wrapText="1"/>
    </xf>
    <xf numFmtId="3" fontId="3" fillId="6" borderId="0" xfId="0" applyNumberFormat="1" applyFont="1" applyFill="1" applyBorder="1" applyAlignment="1">
      <alignment horizontal="center" vertical="top"/>
    </xf>
    <xf numFmtId="166" fontId="19" fillId="4" borderId="5" xfId="0" applyNumberFormat="1" applyFont="1" applyFill="1" applyBorder="1" applyAlignment="1">
      <alignment horizontal="center" vertical="top"/>
    </xf>
    <xf numFmtId="166" fontId="12" fillId="8" borderId="20" xfId="0" applyNumberFormat="1" applyFont="1" applyFill="1" applyBorder="1" applyAlignment="1">
      <alignment horizontal="center" vertical="top"/>
    </xf>
    <xf numFmtId="166" fontId="19" fillId="4" borderId="20" xfId="0" applyNumberFormat="1" applyFont="1" applyFill="1" applyBorder="1" applyAlignment="1">
      <alignment horizontal="center" vertical="top"/>
    </xf>
    <xf numFmtId="166" fontId="3" fillId="6" borderId="70" xfId="0" applyNumberFormat="1" applyFont="1" applyFill="1" applyBorder="1" applyAlignment="1">
      <alignment horizontal="center" vertical="top"/>
    </xf>
    <xf numFmtId="3" fontId="3" fillId="6" borderId="69" xfId="0" applyNumberFormat="1" applyFont="1" applyFill="1" applyBorder="1" applyAlignment="1">
      <alignment horizontal="center" vertical="top"/>
    </xf>
    <xf numFmtId="166" fontId="3" fillId="6" borderId="69" xfId="0" applyNumberFormat="1" applyFont="1" applyFill="1" applyBorder="1" applyAlignment="1">
      <alignment horizontal="center" vertical="top"/>
    </xf>
    <xf numFmtId="166" fontId="3" fillId="6" borderId="76" xfId="0" applyNumberFormat="1" applyFont="1" applyFill="1" applyBorder="1" applyAlignment="1">
      <alignment horizontal="center" vertical="top"/>
    </xf>
    <xf numFmtId="166" fontId="3" fillId="6" borderId="75" xfId="0" applyNumberFormat="1" applyFont="1" applyFill="1" applyBorder="1" applyAlignment="1">
      <alignment horizontal="center" vertical="top"/>
    </xf>
    <xf numFmtId="0" fontId="16" fillId="0" borderId="0" xfId="0" applyFont="1" applyAlignment="1">
      <alignment vertical="top"/>
    </xf>
    <xf numFmtId="1" fontId="12" fillId="3" borderId="17" xfId="0" applyNumberFormat="1" applyFont="1" applyFill="1" applyBorder="1" applyAlignment="1">
      <alignment horizontal="center" vertical="top" wrapText="1"/>
    </xf>
    <xf numFmtId="1" fontId="12" fillId="3" borderId="15" xfId="0" applyNumberFormat="1" applyFont="1" applyFill="1" applyBorder="1" applyAlignment="1">
      <alignment horizontal="center" vertical="top" wrapText="1"/>
    </xf>
    <xf numFmtId="1" fontId="12" fillId="6" borderId="17" xfId="0" applyNumberFormat="1" applyFont="1" applyFill="1" applyBorder="1" applyAlignment="1">
      <alignment horizontal="center" vertical="top" wrapText="1"/>
    </xf>
    <xf numFmtId="1" fontId="12" fillId="6" borderId="15" xfId="0" applyNumberFormat="1" applyFont="1" applyFill="1" applyBorder="1" applyAlignment="1">
      <alignment horizontal="center" vertical="top" wrapText="1"/>
    </xf>
    <xf numFmtId="1" fontId="24" fillId="6" borderId="27" xfId="0" applyNumberFormat="1" applyFont="1" applyFill="1" applyBorder="1" applyAlignment="1">
      <alignment horizontal="center" wrapText="1"/>
    </xf>
    <xf numFmtId="1" fontId="12" fillId="0" borderId="17" xfId="0" applyNumberFormat="1" applyFont="1" applyFill="1" applyBorder="1" applyAlignment="1">
      <alignment horizontal="center" vertical="top" wrapText="1"/>
    </xf>
    <xf numFmtId="1" fontId="12" fillId="0" borderId="15" xfId="0" applyNumberFormat="1" applyFont="1" applyFill="1" applyBorder="1" applyAlignment="1">
      <alignment horizontal="center" vertical="top" wrapText="1"/>
    </xf>
    <xf numFmtId="49" fontId="19" fillId="9" borderId="8" xfId="0" applyNumberFormat="1" applyFont="1" applyFill="1" applyBorder="1" applyAlignment="1">
      <alignment horizontal="center" vertical="top"/>
    </xf>
    <xf numFmtId="49" fontId="19" fillId="2" borderId="22"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22" fillId="6" borderId="4" xfId="0" applyFont="1" applyFill="1" applyBorder="1" applyAlignment="1">
      <alignment horizontal="center" wrapText="1"/>
    </xf>
    <xf numFmtId="49" fontId="19" fillId="9" borderId="8" xfId="0" applyNumberFormat="1" applyFont="1" applyFill="1" applyBorder="1" applyAlignment="1">
      <alignment horizontal="center" vertical="top"/>
    </xf>
    <xf numFmtId="49" fontId="19" fillId="2" borderId="22" xfId="0" applyNumberFormat="1" applyFont="1" applyFill="1" applyBorder="1" applyAlignment="1">
      <alignment horizontal="center" vertical="top"/>
    </xf>
    <xf numFmtId="49" fontId="19" fillId="6" borderId="13" xfId="0" applyNumberFormat="1" applyFont="1" applyFill="1" applyBorder="1" applyAlignment="1">
      <alignment horizontal="center" vertical="top"/>
    </xf>
    <xf numFmtId="1" fontId="3" fillId="3" borderId="34" xfId="0" applyNumberFormat="1" applyFont="1" applyFill="1" applyBorder="1" applyAlignment="1">
      <alignment horizontal="center" vertical="top" wrapText="1"/>
    </xf>
    <xf numFmtId="1" fontId="3" fillId="6" borderId="54" xfId="0" applyNumberFormat="1" applyFont="1" applyFill="1" applyBorder="1" applyAlignment="1">
      <alignment horizontal="center" vertical="top" wrapText="1"/>
    </xf>
    <xf numFmtId="1" fontId="11" fillId="6" borderId="0" xfId="0" applyNumberFormat="1" applyFont="1" applyFill="1" applyBorder="1" applyAlignment="1">
      <alignment horizontal="center" wrapText="1"/>
    </xf>
    <xf numFmtId="1" fontId="11" fillId="6" borderId="62" xfId="0" applyNumberFormat="1" applyFont="1" applyFill="1" applyBorder="1" applyAlignment="1">
      <alignment horizontal="center" wrapText="1"/>
    </xf>
    <xf numFmtId="1" fontId="3" fillId="6" borderId="0" xfId="0" applyNumberFormat="1" applyFont="1" applyFill="1" applyBorder="1" applyAlignment="1">
      <alignment horizontal="center" vertical="top" wrapText="1"/>
    </xf>
    <xf numFmtId="1" fontId="3" fillId="0" borderId="54"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1" fontId="3" fillId="0" borderId="62" xfId="0" applyNumberFormat="1" applyFont="1" applyFill="1" applyBorder="1" applyAlignment="1">
      <alignment horizontal="center" vertical="top" wrapText="1"/>
    </xf>
    <xf numFmtId="1" fontId="24" fillId="6" borderId="15" xfId="0" applyNumberFormat="1" applyFont="1" applyFill="1" applyBorder="1" applyAlignment="1">
      <alignment horizontal="center" wrapText="1"/>
    </xf>
    <xf numFmtId="1" fontId="12" fillId="0" borderId="65" xfId="0" applyNumberFormat="1" applyFont="1" applyFill="1" applyBorder="1" applyAlignment="1">
      <alignment horizontal="center" vertical="top" wrapText="1"/>
    </xf>
    <xf numFmtId="49" fontId="19" fillId="2" borderId="22" xfId="0" applyNumberFormat="1" applyFont="1" applyFill="1" applyBorder="1" applyAlignment="1">
      <alignment horizontal="center" vertical="top"/>
    </xf>
    <xf numFmtId="49" fontId="19" fillId="9" borderId="8" xfId="0" applyNumberFormat="1" applyFont="1" applyFill="1" applyBorder="1" applyAlignment="1">
      <alignment horizontal="center" vertical="top"/>
    </xf>
    <xf numFmtId="0" fontId="12" fillId="6" borderId="62" xfId="0" applyFont="1" applyFill="1" applyBorder="1" applyAlignment="1">
      <alignment horizontal="center" vertical="top"/>
    </xf>
    <xf numFmtId="165" fontId="12" fillId="6" borderId="20" xfId="0" applyNumberFormat="1" applyFont="1" applyFill="1" applyBorder="1" applyAlignment="1">
      <alignment horizontal="center" vertical="top"/>
    </xf>
    <xf numFmtId="0" fontId="12" fillId="6" borderId="20" xfId="0" applyFont="1" applyFill="1" applyBorder="1" applyAlignment="1">
      <alignment vertical="top"/>
    </xf>
    <xf numFmtId="0" fontId="12" fillId="6" borderId="28" xfId="0" applyFont="1" applyFill="1" applyBorder="1" applyAlignment="1">
      <alignment horizontal="center" vertical="top"/>
    </xf>
    <xf numFmtId="0" fontId="12" fillId="6" borderId="45" xfId="0" applyFont="1" applyFill="1" applyBorder="1" applyAlignment="1">
      <alignment horizontal="center" vertical="top"/>
    </xf>
    <xf numFmtId="0" fontId="22" fillId="6" borderId="29" xfId="0" applyFont="1" applyFill="1" applyBorder="1" applyAlignment="1">
      <alignment horizontal="left" vertical="top" wrapText="1"/>
    </xf>
    <xf numFmtId="3" fontId="12" fillId="3" borderId="28" xfId="0" applyNumberFormat="1" applyFont="1" applyFill="1" applyBorder="1" applyAlignment="1">
      <alignment horizontal="center" vertical="top"/>
    </xf>
    <xf numFmtId="3" fontId="12" fillId="3" borderId="45" xfId="0" applyNumberFormat="1" applyFont="1" applyFill="1" applyBorder="1" applyAlignment="1">
      <alignment horizontal="center" vertical="top"/>
    </xf>
    <xf numFmtId="166" fontId="19" fillId="8" borderId="60" xfId="0" applyNumberFormat="1" applyFont="1" applyFill="1" applyBorder="1" applyAlignment="1">
      <alignment horizontal="center" vertical="top"/>
    </xf>
    <xf numFmtId="166" fontId="19" fillId="8" borderId="22" xfId="0" applyNumberFormat="1" applyFont="1" applyFill="1" applyBorder="1" applyAlignment="1">
      <alignment horizontal="center" vertical="top"/>
    </xf>
    <xf numFmtId="3" fontId="19" fillId="6" borderId="43" xfId="0" applyNumberFormat="1" applyFont="1" applyFill="1" applyBorder="1" applyAlignment="1">
      <alignment horizontal="left" vertical="top" wrapText="1"/>
    </xf>
    <xf numFmtId="166" fontId="12" fillId="6" borderId="37" xfId="0" applyNumberFormat="1" applyFont="1" applyFill="1" applyBorder="1" applyAlignment="1">
      <alignment vertical="top" wrapText="1"/>
    </xf>
    <xf numFmtId="0" fontId="19" fillId="6" borderId="37" xfId="0" applyFont="1" applyFill="1" applyBorder="1" applyAlignment="1">
      <alignment vertical="top" wrapText="1"/>
    </xf>
    <xf numFmtId="3" fontId="12" fillId="6" borderId="17" xfId="0" applyNumberFormat="1" applyFont="1" applyFill="1" applyBorder="1" applyAlignment="1">
      <alignment horizontal="center" vertical="top"/>
    </xf>
    <xf numFmtId="49" fontId="19" fillId="0" borderId="79" xfId="0" applyNumberFormat="1" applyFont="1" applyBorder="1" applyAlignment="1">
      <alignment vertical="top"/>
    </xf>
    <xf numFmtId="49" fontId="23" fillId="0" borderId="39" xfId="0" applyNumberFormat="1" applyFont="1" applyBorder="1" applyAlignment="1">
      <alignment horizontal="center" vertical="center" textRotation="90" wrapText="1"/>
    </xf>
    <xf numFmtId="49" fontId="19" fillId="0" borderId="5" xfId="0" applyNumberFormat="1" applyFont="1" applyBorder="1" applyAlignment="1">
      <alignment horizontal="center" vertical="top"/>
    </xf>
    <xf numFmtId="49" fontId="12" fillId="6" borderId="4"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166" fontId="19" fillId="8" borderId="20" xfId="0" applyNumberFormat="1" applyFont="1" applyFill="1" applyBorder="1" applyAlignment="1">
      <alignment horizontal="center" vertical="top" wrapText="1"/>
    </xf>
    <xf numFmtId="166" fontId="19" fillId="8" borderId="20" xfId="0" applyNumberFormat="1" applyFont="1" applyFill="1" applyBorder="1" applyAlignment="1">
      <alignment horizontal="center" vertical="top"/>
    </xf>
    <xf numFmtId="166" fontId="12" fillId="6" borderId="20" xfId="0" applyNumberFormat="1" applyFont="1" applyFill="1" applyBorder="1" applyAlignment="1">
      <alignment horizontal="center" vertical="top" wrapText="1"/>
    </xf>
    <xf numFmtId="166" fontId="12" fillId="6" borderId="61" xfId="0" applyNumberFormat="1" applyFont="1" applyFill="1" applyBorder="1" applyAlignment="1">
      <alignment horizontal="center" vertical="top" wrapText="1"/>
    </xf>
    <xf numFmtId="166" fontId="19" fillId="0" borderId="0" xfId="0" applyNumberFormat="1" applyFont="1" applyFill="1" applyAlignment="1">
      <alignment vertical="top"/>
    </xf>
    <xf numFmtId="0" fontId="12" fillId="0" borderId="0" xfId="0" applyFont="1" applyFill="1" applyAlignment="1">
      <alignment horizontal="center" vertical="top"/>
    </xf>
    <xf numFmtId="166" fontId="12" fillId="0" borderId="0" xfId="0" applyNumberFormat="1" applyFont="1" applyFill="1" applyAlignment="1">
      <alignment vertical="top"/>
    </xf>
    <xf numFmtId="165" fontId="12" fillId="0" borderId="0" xfId="0" applyNumberFormat="1" applyFont="1" applyFill="1" applyAlignment="1">
      <alignment vertical="top"/>
    </xf>
    <xf numFmtId="3" fontId="3" fillId="3" borderId="0" xfId="0" applyNumberFormat="1" applyFont="1" applyFill="1" applyBorder="1" applyAlignment="1">
      <alignment horizontal="left" vertical="top" wrapText="1"/>
    </xf>
    <xf numFmtId="0" fontId="3" fillId="3" borderId="0" xfId="0" applyFont="1" applyFill="1" applyAlignment="1">
      <alignment vertical="top"/>
    </xf>
    <xf numFmtId="0" fontId="3" fillId="6" borderId="7" xfId="0" applyFont="1" applyFill="1" applyBorder="1" applyAlignment="1">
      <alignment horizontal="left" vertical="top" wrapText="1"/>
    </xf>
    <xf numFmtId="0" fontId="3" fillId="0" borderId="0" xfId="0" applyFont="1" applyAlignment="1">
      <alignment vertical="top"/>
    </xf>
    <xf numFmtId="0" fontId="3" fillId="6" borderId="18" xfId="0" applyFont="1" applyFill="1" applyBorder="1" applyAlignment="1">
      <alignment horizontal="center" vertical="top" wrapText="1"/>
    </xf>
    <xf numFmtId="166" fontId="3" fillId="6" borderId="18" xfId="0" applyNumberFormat="1" applyFont="1" applyFill="1" applyBorder="1" applyAlignment="1">
      <alignment horizontal="center" vertical="top"/>
    </xf>
    <xf numFmtId="166" fontId="3" fillId="6" borderId="44" xfId="0" applyNumberFormat="1" applyFont="1" applyFill="1" applyBorder="1" applyAlignment="1">
      <alignment horizontal="center" vertical="top"/>
    </xf>
    <xf numFmtId="166" fontId="3" fillId="6" borderId="61" xfId="0" applyNumberFormat="1" applyFont="1" applyFill="1" applyBorder="1" applyAlignment="1">
      <alignment horizontal="center" vertical="top"/>
    </xf>
    <xf numFmtId="166" fontId="3" fillId="6" borderId="20" xfId="0" applyNumberFormat="1" applyFont="1" applyFill="1" applyBorder="1" applyAlignment="1">
      <alignment horizontal="center" vertical="top"/>
    </xf>
    <xf numFmtId="0" fontId="3" fillId="6" borderId="4" xfId="0" applyFont="1" applyFill="1" applyBorder="1" applyAlignment="1">
      <alignment horizontal="center" vertical="top"/>
    </xf>
    <xf numFmtId="3" fontId="3" fillId="6" borderId="33" xfId="0" applyNumberFormat="1" applyFont="1" applyFill="1" applyBorder="1" applyAlignment="1">
      <alignment horizontal="center" vertical="top"/>
    </xf>
    <xf numFmtId="166" fontId="3" fillId="6" borderId="13" xfId="0" applyNumberFormat="1" applyFont="1" applyFill="1" applyBorder="1" applyAlignment="1">
      <alignment horizontal="center" vertical="top"/>
    </xf>
    <xf numFmtId="166" fontId="3" fillId="6" borderId="34" xfId="0" applyNumberFormat="1" applyFont="1" applyFill="1" applyBorder="1" applyAlignment="1">
      <alignment horizontal="center" vertical="top"/>
    </xf>
    <xf numFmtId="166" fontId="3" fillId="6" borderId="27" xfId="0" applyNumberFormat="1" applyFont="1" applyFill="1" applyBorder="1" applyAlignment="1">
      <alignment horizontal="center" vertical="top"/>
    </xf>
    <xf numFmtId="0" fontId="3" fillId="6" borderId="18" xfId="0" applyFont="1" applyFill="1" applyBorder="1" applyAlignment="1">
      <alignment horizontal="center" vertical="top"/>
    </xf>
    <xf numFmtId="3" fontId="3" fillId="6" borderId="15" xfId="0" applyNumberFormat="1" applyFont="1" applyFill="1" applyBorder="1" applyAlignment="1">
      <alignment horizontal="center" vertical="top"/>
    </xf>
    <xf numFmtId="49" fontId="19" fillId="6" borderId="16"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3" fontId="19" fillId="8" borderId="13" xfId="0" applyNumberFormat="1" applyFont="1" applyFill="1" applyBorder="1" applyAlignment="1">
      <alignment horizontal="center" vertical="top"/>
    </xf>
    <xf numFmtId="3" fontId="19" fillId="8" borderId="52" xfId="0" applyNumberFormat="1" applyFont="1" applyFill="1" applyBorder="1" applyAlignment="1">
      <alignment horizontal="center" vertical="top"/>
    </xf>
    <xf numFmtId="49" fontId="19" fillId="8" borderId="26" xfId="0" applyNumberFormat="1" applyFont="1" applyFill="1" applyBorder="1" applyAlignment="1">
      <alignment horizontal="center" vertical="top" wrapText="1"/>
    </xf>
    <xf numFmtId="3" fontId="3" fillId="8" borderId="26" xfId="0" applyNumberFormat="1" applyFont="1" applyFill="1" applyBorder="1" applyAlignment="1">
      <alignment horizontal="left" vertical="top" wrapText="1"/>
    </xf>
    <xf numFmtId="3" fontId="19" fillId="8" borderId="26" xfId="0" applyNumberFormat="1" applyFont="1" applyFill="1" applyBorder="1" applyAlignment="1">
      <alignment horizontal="right" vertical="top"/>
    </xf>
    <xf numFmtId="49" fontId="19" fillId="8" borderId="26" xfId="0" applyNumberFormat="1" applyFont="1" applyFill="1" applyBorder="1" applyAlignment="1">
      <alignment horizontal="center" vertical="top"/>
    </xf>
    <xf numFmtId="49" fontId="12" fillId="8" borderId="31" xfId="0" applyNumberFormat="1" applyFont="1" applyFill="1" applyBorder="1" applyAlignment="1">
      <alignment horizontal="center" vertical="top" wrapText="1"/>
    </xf>
    <xf numFmtId="0" fontId="12" fillId="8" borderId="60" xfId="0" applyFont="1" applyFill="1" applyBorder="1" applyAlignment="1">
      <alignment vertical="top" wrapText="1"/>
    </xf>
    <xf numFmtId="3" fontId="12" fillId="8" borderId="26" xfId="0" applyNumberFormat="1" applyFont="1" applyFill="1" applyBorder="1" applyAlignment="1">
      <alignment horizontal="center" vertical="top"/>
    </xf>
    <xf numFmtId="3" fontId="12" fillId="8" borderId="31" xfId="0" applyNumberFormat="1" applyFont="1" applyFill="1" applyBorder="1" applyAlignment="1">
      <alignment horizontal="center" vertical="top"/>
    </xf>
    <xf numFmtId="3" fontId="3" fillId="6" borderId="12" xfId="0" applyNumberFormat="1" applyFont="1" applyFill="1" applyBorder="1" applyAlignment="1">
      <alignment vertical="top" wrapText="1"/>
    </xf>
    <xf numFmtId="3" fontId="3" fillId="6" borderId="14" xfId="0" applyNumberFormat="1" applyFont="1" applyFill="1" applyBorder="1" applyAlignment="1">
      <alignment horizontal="center" vertical="top"/>
    </xf>
    <xf numFmtId="165" fontId="12" fillId="6" borderId="40" xfId="0" applyNumberFormat="1" applyFont="1" applyFill="1" applyBorder="1" applyAlignment="1">
      <alignment horizontal="center" vertical="top"/>
    </xf>
    <xf numFmtId="165" fontId="12" fillId="6" borderId="16" xfId="0" applyNumberFormat="1" applyFont="1" applyFill="1" applyBorder="1" applyAlignment="1">
      <alignment horizontal="center" vertical="top"/>
    </xf>
    <xf numFmtId="165" fontId="12" fillId="6" borderId="73" xfId="0" applyNumberFormat="1" applyFont="1" applyFill="1" applyBorder="1" applyAlignment="1">
      <alignment horizontal="center" vertical="top"/>
    </xf>
    <xf numFmtId="49" fontId="23" fillId="3" borderId="34" xfId="0" applyNumberFormat="1" applyFont="1" applyFill="1" applyBorder="1" applyAlignment="1">
      <alignment horizontal="center" vertical="top"/>
    </xf>
    <xf numFmtId="49" fontId="23" fillId="3" borderId="28" xfId="0" applyNumberFormat="1" applyFont="1" applyFill="1" applyBorder="1" applyAlignment="1">
      <alignment horizontal="center" vertical="top"/>
    </xf>
    <xf numFmtId="49" fontId="23" fillId="3" borderId="45" xfId="0" applyNumberFormat="1" applyFont="1" applyFill="1" applyBorder="1" applyAlignment="1">
      <alignment horizontal="center" vertical="top"/>
    </xf>
    <xf numFmtId="0" fontId="3" fillId="6" borderId="12" xfId="0" applyFont="1" applyFill="1" applyBorder="1" applyAlignment="1">
      <alignment horizontal="left" vertical="top" wrapText="1"/>
    </xf>
    <xf numFmtId="3" fontId="12" fillId="6" borderId="14" xfId="0" applyNumberFormat="1" applyFont="1" applyFill="1" applyBorder="1" applyAlignment="1">
      <alignment horizontal="center" vertical="top"/>
    </xf>
    <xf numFmtId="49" fontId="12" fillId="6" borderId="28" xfId="0" applyNumberFormat="1" applyFont="1" applyFill="1" applyBorder="1" applyAlignment="1">
      <alignment horizontal="center" vertical="top"/>
    </xf>
    <xf numFmtId="0" fontId="12" fillId="6" borderId="34" xfId="0" applyFont="1" applyFill="1" applyBorder="1" applyAlignment="1">
      <alignment vertical="top" wrapText="1"/>
    </xf>
    <xf numFmtId="49" fontId="19" fillId="8" borderId="43" xfId="0" applyNumberFormat="1" applyFont="1" applyFill="1" applyBorder="1" applyAlignment="1">
      <alignment horizontal="left" vertical="top"/>
    </xf>
    <xf numFmtId="49" fontId="19" fillId="8" borderId="37" xfId="0" applyNumberFormat="1" applyFont="1" applyFill="1" applyBorder="1" applyAlignment="1">
      <alignment horizontal="center" vertical="top"/>
    </xf>
    <xf numFmtId="0" fontId="12" fillId="3" borderId="55" xfId="0" applyFont="1" applyFill="1" applyBorder="1" applyAlignment="1">
      <alignment vertical="top" wrapText="1"/>
    </xf>
    <xf numFmtId="49" fontId="19" fillId="8" borderId="37" xfId="0" applyNumberFormat="1" applyFont="1" applyFill="1" applyBorder="1" applyAlignment="1">
      <alignment horizontal="center" vertical="top" wrapText="1"/>
    </xf>
    <xf numFmtId="49" fontId="19" fillId="10" borderId="37" xfId="0" applyNumberFormat="1" applyFont="1" applyFill="1" applyBorder="1" applyAlignment="1">
      <alignment horizontal="center" vertical="top"/>
    </xf>
    <xf numFmtId="49" fontId="19" fillId="0" borderId="11" xfId="0" applyNumberFormat="1" applyFont="1" applyBorder="1" applyAlignment="1">
      <alignment horizontal="center" vertical="top"/>
    </xf>
    <xf numFmtId="49" fontId="12" fillId="0" borderId="5" xfId="0" applyNumberFormat="1" applyFont="1" applyBorder="1" applyAlignment="1">
      <alignment horizontal="center" vertical="top" wrapText="1"/>
    </xf>
    <xf numFmtId="166" fontId="12" fillId="6" borderId="5" xfId="0" applyNumberFormat="1" applyFont="1" applyFill="1" applyBorder="1" applyAlignment="1">
      <alignment horizontal="center"/>
    </xf>
    <xf numFmtId="166" fontId="12" fillId="6" borderId="50" xfId="0" applyNumberFormat="1" applyFont="1" applyFill="1" applyBorder="1" applyAlignment="1">
      <alignment horizontal="center"/>
    </xf>
    <xf numFmtId="166" fontId="12" fillId="6" borderId="10" xfId="0" applyNumberFormat="1" applyFont="1" applyFill="1" applyBorder="1" applyAlignment="1">
      <alignment horizontal="center"/>
    </xf>
    <xf numFmtId="166" fontId="12" fillId="6" borderId="59" xfId="0" applyNumberFormat="1" applyFont="1" applyFill="1" applyBorder="1" applyAlignment="1">
      <alignment horizontal="center"/>
    </xf>
    <xf numFmtId="166" fontId="26" fillId="0" borderId="9" xfId="0" applyNumberFormat="1" applyFont="1" applyFill="1" applyBorder="1" applyAlignment="1">
      <alignment horizontal="center" vertical="center" textRotation="90" wrapText="1"/>
    </xf>
    <xf numFmtId="3" fontId="3" fillId="6" borderId="10" xfId="0" applyNumberFormat="1" applyFont="1" applyFill="1" applyBorder="1" applyAlignment="1">
      <alignment horizontal="center" vertical="top"/>
    </xf>
    <xf numFmtId="3" fontId="12" fillId="6" borderId="10" xfId="0" applyNumberFormat="1" applyFont="1" applyFill="1" applyBorder="1" applyAlignment="1">
      <alignment horizontal="center" vertical="top"/>
    </xf>
    <xf numFmtId="3" fontId="12" fillId="6" borderId="59" xfId="0" applyNumberFormat="1" applyFont="1" applyFill="1" applyBorder="1" applyAlignment="1">
      <alignment horizontal="center" vertical="top"/>
    </xf>
    <xf numFmtId="0" fontId="12" fillId="6" borderId="53" xfId="0" applyFont="1" applyFill="1" applyBorder="1" applyAlignment="1">
      <alignment horizontal="center" vertical="top"/>
    </xf>
    <xf numFmtId="166" fontId="12" fillId="6" borderId="40" xfId="0" applyNumberFormat="1" applyFont="1" applyFill="1" applyBorder="1" applyAlignment="1">
      <alignment horizontal="center" vertical="top"/>
    </xf>
    <xf numFmtId="166" fontId="12" fillId="6" borderId="17" xfId="0" applyNumberFormat="1" applyFont="1" applyFill="1" applyBorder="1" applyAlignment="1">
      <alignment horizontal="center" vertical="top"/>
    </xf>
    <xf numFmtId="166" fontId="12" fillId="6" borderId="18" xfId="0" applyNumberFormat="1" applyFont="1" applyFill="1" applyBorder="1" applyAlignment="1">
      <alignment horizontal="center" vertical="top" wrapText="1"/>
    </xf>
    <xf numFmtId="3" fontId="12" fillId="6" borderId="27" xfId="0" applyNumberFormat="1" applyFont="1" applyFill="1" applyBorder="1" applyAlignment="1">
      <alignment horizontal="center" vertical="top"/>
    </xf>
    <xf numFmtId="49" fontId="19" fillId="0" borderId="14" xfId="0" applyNumberFormat="1" applyFont="1" applyBorder="1" applyAlignment="1">
      <alignment horizontal="center" vertical="top"/>
    </xf>
    <xf numFmtId="166" fontId="12" fillId="6" borderId="55" xfId="0" applyNumberFormat="1" applyFont="1" applyFill="1" applyBorder="1" applyAlignment="1">
      <alignment horizontal="center" vertical="top"/>
    </xf>
    <xf numFmtId="166" fontId="19" fillId="8" borderId="38" xfId="0" applyNumberFormat="1" applyFont="1" applyFill="1" applyBorder="1" applyAlignment="1">
      <alignment horizontal="center" vertical="top" wrapText="1"/>
    </xf>
    <xf numFmtId="0" fontId="12" fillId="8" borderId="38" xfId="0" applyFont="1" applyFill="1" applyBorder="1" applyAlignment="1">
      <alignment horizontal="left" vertical="top" wrapText="1"/>
    </xf>
    <xf numFmtId="166" fontId="20" fillId="8" borderId="38" xfId="0" applyNumberFormat="1" applyFont="1" applyFill="1" applyBorder="1" applyAlignment="1">
      <alignment horizontal="center" vertical="center" textRotation="90" wrapText="1"/>
    </xf>
    <xf numFmtId="166" fontId="27" fillId="8" borderId="38" xfId="0" applyNumberFormat="1" applyFont="1" applyFill="1" applyBorder="1" applyAlignment="1">
      <alignment horizontal="center"/>
    </xf>
    <xf numFmtId="49" fontId="19" fillId="8" borderId="38" xfId="0" applyNumberFormat="1" applyFont="1" applyFill="1" applyBorder="1" applyAlignment="1">
      <alignment horizontal="center" vertical="top"/>
    </xf>
    <xf numFmtId="0" fontId="22" fillId="6" borderId="15" xfId="0" applyFont="1" applyFill="1" applyBorder="1" applyAlignment="1">
      <alignment horizontal="center" vertical="center" wrapText="1"/>
    </xf>
    <xf numFmtId="49" fontId="23" fillId="6" borderId="1" xfId="0" applyNumberFormat="1" applyFont="1" applyFill="1" applyBorder="1" applyAlignment="1">
      <alignment horizontal="center" vertical="top" textRotation="90" wrapText="1"/>
    </xf>
    <xf numFmtId="49" fontId="23" fillId="0" borderId="28" xfId="0" applyNumberFormat="1" applyFont="1" applyBorder="1" applyAlignment="1">
      <alignment horizontal="center" vertical="top" textRotation="90" wrapText="1"/>
    </xf>
    <xf numFmtId="49" fontId="23" fillId="0" borderId="1" xfId="0" applyNumberFormat="1" applyFont="1" applyBorder="1" applyAlignment="1">
      <alignment horizontal="center" vertical="top" textRotation="90" wrapText="1" shrinkToFit="1"/>
    </xf>
    <xf numFmtId="49" fontId="20" fillId="0" borderId="57" xfId="0" applyNumberFormat="1" applyFont="1" applyBorder="1" applyAlignment="1">
      <alignment horizontal="center" vertical="top" textRotation="90"/>
    </xf>
    <xf numFmtId="49" fontId="7" fillId="6" borderId="62" xfId="0" applyNumberFormat="1" applyFont="1" applyFill="1" applyBorder="1" applyAlignment="1">
      <alignment vertical="center" textRotation="90"/>
    </xf>
    <xf numFmtId="49" fontId="12" fillId="6" borderId="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49" fontId="12" fillId="6" borderId="4"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6" borderId="28" xfId="0" applyNumberFormat="1" applyFont="1" applyFill="1" applyBorder="1" applyAlignment="1">
      <alignment vertical="top"/>
    </xf>
    <xf numFmtId="49" fontId="19" fillId="6" borderId="15" xfId="0" applyNumberFormat="1" applyFont="1" applyFill="1" applyBorder="1" applyAlignment="1">
      <alignment horizontal="center" vertical="top"/>
    </xf>
    <xf numFmtId="49" fontId="23" fillId="0" borderId="37" xfId="0" applyNumberFormat="1" applyFont="1" applyBorder="1" applyAlignment="1">
      <alignment horizontal="center" vertical="center" textRotation="90" wrapText="1"/>
    </xf>
    <xf numFmtId="0" fontId="12" fillId="6" borderId="33" xfId="0" applyFont="1" applyFill="1" applyBorder="1" applyAlignment="1">
      <alignment horizontal="center" vertical="center" textRotation="90" wrapText="1"/>
    </xf>
    <xf numFmtId="0" fontId="12" fillId="0" borderId="0" xfId="0" applyFont="1" applyBorder="1" applyAlignment="1">
      <alignment horizontal="left" vertical="top" wrapText="1"/>
    </xf>
    <xf numFmtId="49" fontId="19" fillId="8" borderId="24" xfId="0" applyNumberFormat="1" applyFont="1" applyFill="1" applyBorder="1" applyAlignment="1">
      <alignment horizontal="center" vertical="top" wrapText="1"/>
    </xf>
    <xf numFmtId="0" fontId="16" fillId="0" borderId="0" xfId="0" applyFont="1" applyAlignment="1">
      <alignment vertical="top" wrapText="1"/>
    </xf>
    <xf numFmtId="3" fontId="32" fillId="6" borderId="15" xfId="0" applyNumberFormat="1" applyFont="1" applyFill="1" applyBorder="1" applyAlignment="1">
      <alignment horizontal="center" vertical="top"/>
    </xf>
    <xf numFmtId="0" fontId="33" fillId="0" borderId="33" xfId="0" applyFont="1" applyBorder="1" applyAlignment="1">
      <alignment wrapText="1"/>
    </xf>
    <xf numFmtId="166" fontId="3" fillId="0" borderId="92" xfId="0" applyNumberFormat="1" applyFont="1" applyFill="1" applyBorder="1" applyAlignment="1">
      <alignment horizontal="left" vertical="top" wrapText="1"/>
    </xf>
    <xf numFmtId="1" fontId="3" fillId="0" borderId="91" xfId="0" applyNumberFormat="1" applyFont="1" applyFill="1" applyBorder="1" applyAlignment="1">
      <alignment horizontal="center" vertical="top" wrapText="1"/>
    </xf>
    <xf numFmtId="1" fontId="3" fillId="0" borderId="93" xfId="0" applyNumberFormat="1" applyFont="1" applyFill="1" applyBorder="1" applyAlignment="1">
      <alignment horizontal="center" vertical="top" wrapText="1"/>
    </xf>
    <xf numFmtId="1" fontId="12" fillId="0" borderId="94" xfId="0" applyNumberFormat="1" applyFont="1" applyFill="1" applyBorder="1" applyAlignment="1">
      <alignment horizontal="center" vertical="top" wrapText="1"/>
    </xf>
    <xf numFmtId="0" fontId="12" fillId="0" borderId="0" xfId="0" applyFont="1" applyFill="1" applyBorder="1" applyAlignment="1">
      <alignment vertical="center" textRotation="90" wrapText="1"/>
    </xf>
    <xf numFmtId="49" fontId="23" fillId="0" borderId="37" xfId="0" applyNumberFormat="1" applyFont="1" applyFill="1" applyBorder="1" applyAlignment="1">
      <alignment horizontal="center" vertical="top" textRotation="90" shrinkToFit="1"/>
    </xf>
    <xf numFmtId="49" fontId="19" fillId="0" borderId="15" xfId="0" applyNumberFormat="1" applyFont="1" applyFill="1" applyBorder="1" applyAlignment="1">
      <alignment horizontal="center" vertical="top"/>
    </xf>
    <xf numFmtId="49" fontId="12" fillId="0" borderId="4" xfId="0" applyNumberFormat="1" applyFont="1" applyFill="1" applyBorder="1" applyAlignment="1">
      <alignment horizontal="center" wrapText="1"/>
    </xf>
    <xf numFmtId="166" fontId="12" fillId="0" borderId="53" xfId="0" applyNumberFormat="1" applyFont="1" applyFill="1" applyBorder="1" applyAlignment="1">
      <alignment horizontal="center" vertical="top"/>
    </xf>
    <xf numFmtId="166" fontId="12" fillId="0" borderId="12" xfId="0" applyNumberFormat="1" applyFont="1" applyFill="1" applyBorder="1" applyAlignment="1">
      <alignment horizontal="center" vertical="top"/>
    </xf>
    <xf numFmtId="166" fontId="12" fillId="0" borderId="1" xfId="0" applyNumberFormat="1" applyFont="1" applyFill="1" applyBorder="1" applyAlignment="1">
      <alignment horizontal="center" vertical="top"/>
    </xf>
    <xf numFmtId="166" fontId="12" fillId="0" borderId="54" xfId="0" applyNumberFormat="1" applyFont="1" applyFill="1" applyBorder="1" applyAlignment="1">
      <alignment horizontal="center" vertical="top"/>
    </xf>
    <xf numFmtId="166" fontId="12" fillId="0" borderId="18" xfId="0" applyNumberFormat="1" applyFont="1" applyFill="1" applyBorder="1" applyAlignment="1">
      <alignment horizontal="center" vertical="top"/>
    </xf>
    <xf numFmtId="0" fontId="12" fillId="0" borderId="54" xfId="0" applyFont="1" applyFill="1" applyBorder="1" applyAlignment="1">
      <alignment vertical="center" textRotation="90" wrapText="1"/>
    </xf>
    <xf numFmtId="49" fontId="23" fillId="0" borderId="40" xfId="0" applyNumberFormat="1" applyFont="1" applyFill="1" applyBorder="1" applyAlignment="1">
      <alignment horizontal="center" vertical="top" textRotation="90" shrinkToFit="1"/>
    </xf>
    <xf numFmtId="3" fontId="3" fillId="6" borderId="32" xfId="0" applyNumberFormat="1" applyFont="1" applyFill="1" applyBorder="1" applyAlignment="1">
      <alignment vertical="top" wrapText="1"/>
    </xf>
    <xf numFmtId="3" fontId="3" fillId="6" borderId="17" xfId="0" applyNumberFormat="1" applyFont="1" applyFill="1" applyBorder="1" applyAlignment="1">
      <alignment horizontal="center" vertical="top"/>
    </xf>
    <xf numFmtId="3" fontId="12" fillId="6" borderId="4" xfId="0" applyNumberFormat="1" applyFont="1" applyFill="1" applyBorder="1" applyAlignment="1">
      <alignment horizontal="center" vertical="top"/>
    </xf>
    <xf numFmtId="0" fontId="16" fillId="6" borderId="44" xfId="0" applyFont="1" applyFill="1" applyBorder="1" applyAlignment="1">
      <alignment horizontal="center" wrapText="1"/>
    </xf>
    <xf numFmtId="3" fontId="12" fillId="6" borderId="83" xfId="0" applyNumberFormat="1" applyFont="1" applyFill="1" applyBorder="1" applyAlignment="1">
      <alignment horizontal="center" vertical="top"/>
    </xf>
    <xf numFmtId="166" fontId="12" fillId="6" borderId="82" xfId="0" applyNumberFormat="1" applyFont="1" applyFill="1" applyBorder="1" applyAlignment="1">
      <alignment vertical="top" wrapText="1"/>
    </xf>
    <xf numFmtId="0" fontId="16" fillId="6" borderId="87" xfId="0" applyFont="1" applyFill="1" applyBorder="1" applyAlignment="1">
      <alignment horizontal="left" vertical="top" wrapText="1"/>
    </xf>
    <xf numFmtId="0" fontId="22" fillId="6" borderId="7" xfId="0" applyFont="1" applyFill="1" applyBorder="1" applyAlignment="1">
      <alignment horizontal="left" vertical="top" wrapText="1"/>
    </xf>
    <xf numFmtId="3" fontId="12" fillId="6" borderId="33" xfId="0" applyNumberFormat="1" applyFont="1" applyFill="1" applyBorder="1" applyAlignment="1">
      <alignment horizontal="center" vertical="center" textRotation="90" wrapText="1"/>
    </xf>
    <xf numFmtId="0" fontId="22" fillId="6" borderId="32" xfId="0" applyFont="1" applyFill="1" applyBorder="1" applyAlignment="1">
      <alignment horizontal="left" vertical="top" wrapText="1"/>
    </xf>
    <xf numFmtId="0" fontId="22" fillId="6" borderId="18" xfId="0" applyFont="1" applyFill="1" applyBorder="1" applyAlignment="1">
      <alignment horizontal="center" wrapText="1"/>
    </xf>
    <xf numFmtId="3" fontId="12" fillId="6" borderId="50" xfId="0" applyNumberFormat="1" applyFont="1" applyFill="1" applyBorder="1" applyAlignment="1">
      <alignment horizontal="center" vertical="center" textRotation="90" wrapText="1"/>
    </xf>
    <xf numFmtId="3" fontId="12" fillId="6" borderId="53" xfId="0" applyNumberFormat="1" applyFont="1" applyFill="1" applyBorder="1" applyAlignment="1">
      <alignment horizontal="center" vertical="center" textRotation="90" wrapText="1"/>
    </xf>
    <xf numFmtId="49" fontId="12" fillId="6" borderId="10" xfId="0" applyNumberFormat="1" applyFont="1" applyFill="1" applyBorder="1" applyAlignment="1">
      <alignment horizontal="center" vertical="top" wrapText="1"/>
    </xf>
    <xf numFmtId="49" fontId="12" fillId="6" borderId="13" xfId="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textRotation="90" wrapText="1"/>
    </xf>
    <xf numFmtId="49" fontId="12" fillId="6" borderId="16" xfId="0" applyNumberFormat="1" applyFont="1" applyFill="1" applyBorder="1" applyAlignment="1">
      <alignment horizontal="center" vertical="center" textRotation="90" wrapText="1"/>
    </xf>
    <xf numFmtId="0" fontId="12" fillId="3" borderId="14" xfId="0" applyFont="1" applyFill="1" applyBorder="1" applyAlignment="1">
      <alignment horizontal="left" vertical="top" wrapText="1"/>
    </xf>
    <xf numFmtId="166" fontId="3" fillId="6" borderId="32" xfId="0" applyNumberFormat="1" applyFont="1" applyFill="1" applyBorder="1" applyAlignment="1">
      <alignment horizontal="left" vertical="top" wrapText="1"/>
    </xf>
    <xf numFmtId="49" fontId="32" fillId="6" borderId="15" xfId="0" applyNumberFormat="1" applyFont="1" applyFill="1" applyBorder="1" applyAlignment="1">
      <alignment horizontal="center" vertical="top"/>
    </xf>
    <xf numFmtId="166" fontId="24" fillId="0" borderId="19" xfId="0" applyNumberFormat="1" applyFont="1" applyBorder="1" applyAlignment="1">
      <alignment horizontal="center" vertical="top"/>
    </xf>
    <xf numFmtId="166" fontId="24" fillId="0" borderId="51" xfId="0" applyNumberFormat="1" applyFont="1" applyBorder="1" applyAlignment="1">
      <alignment horizontal="center" vertical="top"/>
    </xf>
    <xf numFmtId="166" fontId="24" fillId="0" borderId="1" xfId="0" applyNumberFormat="1" applyFont="1" applyBorder="1" applyAlignment="1">
      <alignment horizontal="center" vertical="top"/>
    </xf>
    <xf numFmtId="166" fontId="24" fillId="0" borderId="55" xfId="0" applyNumberFormat="1" applyFont="1" applyBorder="1" applyAlignment="1">
      <alignment horizontal="center" vertical="top"/>
    </xf>
    <xf numFmtId="3" fontId="30" fillId="6" borderId="1" xfId="0" applyNumberFormat="1" applyFont="1" applyFill="1" applyBorder="1" applyAlignment="1">
      <alignment horizontal="center" vertical="top"/>
    </xf>
    <xf numFmtId="3" fontId="24" fillId="6" borderId="1" xfId="0" applyNumberFormat="1" applyFont="1" applyFill="1" applyBorder="1" applyAlignment="1">
      <alignment horizontal="center" vertical="top"/>
    </xf>
    <xf numFmtId="3" fontId="24" fillId="6" borderId="55" xfId="0" applyNumberFormat="1" applyFont="1" applyFill="1" applyBorder="1" applyAlignment="1">
      <alignment horizontal="center" vertical="top"/>
    </xf>
    <xf numFmtId="0" fontId="30" fillId="6" borderId="39" xfId="0" applyFont="1" applyFill="1" applyBorder="1" applyAlignment="1">
      <alignment horizontal="left" vertical="top" wrapText="1"/>
    </xf>
    <xf numFmtId="49" fontId="32" fillId="6" borderId="27" xfId="0" applyNumberFormat="1" applyFont="1" applyFill="1" applyBorder="1" applyAlignment="1">
      <alignment horizontal="center" vertical="top"/>
    </xf>
    <xf numFmtId="49" fontId="24" fillId="6" borderId="20" xfId="0" applyNumberFormat="1" applyFont="1" applyFill="1" applyBorder="1" applyAlignment="1">
      <alignment horizontal="center" vertical="top" wrapText="1"/>
    </xf>
    <xf numFmtId="0" fontId="24" fillId="0" borderId="20" xfId="0" applyFont="1" applyFill="1" applyBorder="1" applyAlignment="1">
      <alignment horizontal="center" vertical="top"/>
    </xf>
    <xf numFmtId="166" fontId="30" fillId="6" borderId="12" xfId="0" applyNumberFormat="1" applyFont="1" applyFill="1" applyBorder="1" applyAlignment="1">
      <alignment horizontal="left" vertical="top" wrapText="1"/>
    </xf>
    <xf numFmtId="1" fontId="30" fillId="6" borderId="54" xfId="0" applyNumberFormat="1" applyFont="1" applyFill="1" applyBorder="1" applyAlignment="1">
      <alignment horizontal="center" vertical="top" wrapText="1"/>
    </xf>
    <xf numFmtId="1" fontId="24" fillId="6" borderId="17" xfId="0" applyNumberFormat="1" applyFont="1" applyFill="1" applyBorder="1" applyAlignment="1">
      <alignment horizontal="center" vertical="top" wrapText="1"/>
    </xf>
    <xf numFmtId="166" fontId="24" fillId="6" borderId="20" xfId="0" applyNumberFormat="1" applyFont="1" applyFill="1" applyBorder="1" applyAlignment="1">
      <alignment horizontal="center" vertical="top"/>
    </xf>
    <xf numFmtId="166" fontId="24" fillId="6" borderId="61" xfId="0" applyNumberFormat="1" applyFont="1" applyFill="1" applyBorder="1" applyAlignment="1">
      <alignment horizontal="center" vertical="top"/>
    </xf>
    <xf numFmtId="166" fontId="24" fillId="6" borderId="28" xfId="0" applyNumberFormat="1" applyFont="1" applyFill="1" applyBorder="1" applyAlignment="1">
      <alignment horizontal="center" vertical="top"/>
    </xf>
    <xf numFmtId="166" fontId="24" fillId="6" borderId="62" xfId="0" applyNumberFormat="1" applyFont="1" applyFill="1" applyBorder="1" applyAlignment="1">
      <alignment horizontal="center" vertical="top"/>
    </xf>
    <xf numFmtId="166" fontId="24" fillId="6" borderId="45" xfId="0" applyNumberFormat="1" applyFont="1" applyFill="1" applyBorder="1" applyAlignment="1">
      <alignment horizontal="center" vertical="top"/>
    </xf>
    <xf numFmtId="1" fontId="30" fillId="6" borderId="28" xfId="0" applyNumberFormat="1" applyFont="1" applyFill="1" applyBorder="1" applyAlignment="1">
      <alignment horizontal="center" vertical="top" wrapText="1"/>
    </xf>
    <xf numFmtId="1" fontId="30" fillId="6" borderId="62" xfId="0" applyNumberFormat="1" applyFont="1" applyFill="1" applyBorder="1" applyAlignment="1">
      <alignment horizontal="center" vertical="top" wrapText="1"/>
    </xf>
    <xf numFmtId="1" fontId="24" fillId="6" borderId="27" xfId="0" applyNumberFormat="1" applyFont="1" applyFill="1" applyBorder="1" applyAlignment="1">
      <alignment horizontal="center" vertical="top" wrapText="1"/>
    </xf>
    <xf numFmtId="0" fontId="24" fillId="6" borderId="4" xfId="0" applyFont="1" applyFill="1" applyBorder="1" applyAlignment="1">
      <alignment horizontal="center" vertical="top" wrapText="1"/>
    </xf>
    <xf numFmtId="166" fontId="24" fillId="6" borderId="4" xfId="0" applyNumberFormat="1" applyFont="1" applyFill="1" applyBorder="1" applyAlignment="1">
      <alignment horizontal="center" vertical="top"/>
    </xf>
    <xf numFmtId="166" fontId="24" fillId="6" borderId="33" xfId="0" applyNumberFormat="1" applyFont="1" applyFill="1" applyBorder="1" applyAlignment="1">
      <alignment horizontal="center" vertical="top"/>
    </xf>
    <xf numFmtId="166" fontId="24" fillId="6" borderId="13" xfId="0" applyNumberFormat="1" applyFont="1" applyFill="1" applyBorder="1" applyAlignment="1">
      <alignment horizontal="center" vertical="top"/>
    </xf>
    <xf numFmtId="166" fontId="24" fillId="6" borderId="0" xfId="0" applyNumberFormat="1" applyFont="1" applyFill="1" applyBorder="1" applyAlignment="1">
      <alignment horizontal="center" vertical="top"/>
    </xf>
    <xf numFmtId="166" fontId="24" fillId="6" borderId="44" xfId="0" applyNumberFormat="1" applyFont="1" applyFill="1" applyBorder="1" applyAlignment="1">
      <alignment horizontal="center" vertical="top"/>
    </xf>
    <xf numFmtId="166" fontId="30" fillId="6" borderId="7" xfId="0" applyNumberFormat="1" applyFont="1" applyFill="1" applyBorder="1" applyAlignment="1">
      <alignment vertical="top" wrapText="1"/>
    </xf>
    <xf numFmtId="1" fontId="30" fillId="6" borderId="13" xfId="0" applyNumberFormat="1" applyFont="1" applyFill="1" applyBorder="1" applyAlignment="1">
      <alignment horizontal="center" vertical="top" wrapText="1"/>
    </xf>
    <xf numFmtId="0" fontId="24" fillId="6" borderId="20" xfId="0" applyFont="1" applyFill="1" applyBorder="1" applyAlignment="1">
      <alignment horizontal="center" vertical="top" wrapText="1"/>
    </xf>
    <xf numFmtId="0" fontId="30" fillId="3" borderId="14" xfId="0" applyFont="1" applyFill="1" applyBorder="1" applyAlignment="1">
      <alignment vertical="top" wrapText="1"/>
    </xf>
    <xf numFmtId="0" fontId="24" fillId="6" borderId="61" xfId="0" applyFont="1" applyFill="1" applyBorder="1" applyAlignment="1">
      <alignment horizontal="center" vertical="center" textRotation="90" wrapText="1"/>
    </xf>
    <xf numFmtId="49" fontId="31" fillId="0" borderId="27" xfId="0" applyNumberFormat="1" applyFont="1" applyBorder="1" applyAlignment="1">
      <alignment horizontal="center" vertical="center" textRotation="90" wrapText="1"/>
    </xf>
    <xf numFmtId="49" fontId="24" fillId="6" borderId="20" xfId="0" applyNumberFormat="1" applyFont="1" applyFill="1" applyBorder="1" applyAlignment="1">
      <alignment horizontal="center" vertical="top"/>
    </xf>
    <xf numFmtId="49" fontId="24" fillId="6" borderId="61" xfId="0" applyNumberFormat="1" applyFont="1" applyFill="1" applyBorder="1" applyAlignment="1">
      <alignment horizontal="center" vertical="top" wrapText="1"/>
    </xf>
    <xf numFmtId="0" fontId="24" fillId="0" borderId="19" xfId="0" applyFont="1" applyFill="1" applyBorder="1" applyAlignment="1">
      <alignment horizontal="center" vertical="top"/>
    </xf>
    <xf numFmtId="0" fontId="30" fillId="6" borderId="94" xfId="0" applyFont="1" applyFill="1" applyBorder="1" applyAlignment="1">
      <alignment vertical="top" wrapText="1"/>
    </xf>
    <xf numFmtId="0" fontId="24" fillId="6" borderId="86" xfId="0" applyFont="1" applyFill="1" applyBorder="1" applyAlignment="1">
      <alignment vertical="top" wrapText="1"/>
    </xf>
    <xf numFmtId="0" fontId="30" fillId="6" borderId="82" xfId="0" applyFont="1" applyFill="1" applyBorder="1" applyAlignment="1">
      <alignment vertical="top" wrapText="1"/>
    </xf>
    <xf numFmtId="0" fontId="30" fillId="6" borderId="34" xfId="0" applyFont="1" applyFill="1" applyBorder="1" applyAlignment="1">
      <alignment vertical="top" wrapText="1"/>
    </xf>
    <xf numFmtId="0" fontId="30" fillId="6" borderId="40" xfId="0" applyFont="1" applyFill="1" applyBorder="1" applyAlignment="1">
      <alignment vertical="top" wrapText="1"/>
    </xf>
    <xf numFmtId="49" fontId="30" fillId="6" borderId="56" xfId="0" applyNumberFormat="1" applyFont="1" applyFill="1" applyBorder="1" applyAlignment="1">
      <alignment horizontal="center" vertical="top" wrapText="1"/>
    </xf>
    <xf numFmtId="3" fontId="30" fillId="6" borderId="16"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0" fontId="24" fillId="6" borderId="29" xfId="0" applyFont="1" applyFill="1" applyBorder="1" applyAlignment="1">
      <alignment horizontal="left" vertical="center" wrapText="1"/>
    </xf>
    <xf numFmtId="3" fontId="30" fillId="6" borderId="28" xfId="0" applyNumberFormat="1" applyFont="1" applyFill="1" applyBorder="1" applyAlignment="1">
      <alignment horizontal="center" vertical="center"/>
    </xf>
    <xf numFmtId="3" fontId="10" fillId="6" borderId="28" xfId="0" applyNumberFormat="1" applyFont="1" applyFill="1" applyBorder="1" applyAlignment="1">
      <alignment horizontal="center" vertical="top"/>
    </xf>
    <xf numFmtId="49" fontId="20" fillId="0" borderId="79" xfId="0" applyNumberFormat="1" applyFont="1" applyFill="1" applyBorder="1" applyAlignment="1">
      <alignment horizontal="center" vertical="top" wrapText="1"/>
    </xf>
    <xf numFmtId="0" fontId="12" fillId="0" borderId="4" xfId="0" applyFont="1" applyFill="1" applyBorder="1" applyAlignment="1">
      <alignment horizontal="center" vertical="top"/>
    </xf>
    <xf numFmtId="49" fontId="20" fillId="6" borderId="50"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3" fontId="12" fillId="6" borderId="5"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xf>
    <xf numFmtId="166" fontId="34" fillId="6" borderId="33" xfId="0" applyNumberFormat="1" applyFont="1" applyFill="1" applyBorder="1" applyAlignment="1">
      <alignment horizontal="center" vertical="top"/>
    </xf>
    <xf numFmtId="166" fontId="34" fillId="6" borderId="4" xfId="0" applyNumberFormat="1" applyFont="1" applyFill="1" applyBorder="1" applyAlignment="1">
      <alignment horizontal="center" vertical="top"/>
    </xf>
    <xf numFmtId="166" fontId="34" fillId="6" borderId="29" xfId="0" applyNumberFormat="1" applyFont="1" applyFill="1" applyBorder="1" applyAlignment="1">
      <alignment horizontal="center" vertical="center" textRotation="90" wrapText="1"/>
    </xf>
    <xf numFmtId="49" fontId="37" fillId="6" borderId="62" xfId="0" applyNumberFormat="1" applyFont="1" applyFill="1" applyBorder="1" applyAlignment="1">
      <alignment vertical="center" textRotation="90"/>
    </xf>
    <xf numFmtId="3" fontId="24" fillId="6" borderId="61" xfId="0" applyNumberFormat="1" applyFont="1" applyFill="1" applyBorder="1" applyAlignment="1">
      <alignment horizontal="center" vertical="top"/>
    </xf>
    <xf numFmtId="166" fontId="34" fillId="6" borderId="61" xfId="0" applyNumberFormat="1" applyFont="1" applyFill="1" applyBorder="1" applyAlignment="1">
      <alignment horizontal="center" vertical="top"/>
    </xf>
    <xf numFmtId="166" fontId="34" fillId="6" borderId="20" xfId="0" applyNumberFormat="1" applyFont="1" applyFill="1" applyBorder="1" applyAlignment="1">
      <alignment horizontal="center" vertical="top"/>
    </xf>
    <xf numFmtId="0" fontId="24" fillId="6" borderId="83" xfId="0" applyFont="1" applyFill="1" applyBorder="1" applyAlignment="1">
      <alignment horizontal="center" vertical="top"/>
    </xf>
    <xf numFmtId="0" fontId="24" fillId="6" borderId="28" xfId="0" applyFont="1" applyFill="1" applyBorder="1" applyAlignment="1">
      <alignment horizontal="center" vertical="top"/>
    </xf>
    <xf numFmtId="49" fontId="19" fillId="6" borderId="15" xfId="0" applyNumberFormat="1" applyFont="1" applyFill="1" applyBorder="1" applyAlignment="1">
      <alignment horizontal="center" vertical="top"/>
    </xf>
    <xf numFmtId="49" fontId="12" fillId="6" borderId="4" xfId="0" applyNumberFormat="1" applyFont="1" applyFill="1" applyBorder="1" applyAlignment="1">
      <alignment horizontal="center" wrapText="1"/>
    </xf>
    <xf numFmtId="3" fontId="5" fillId="9" borderId="7" xfId="0" applyNumberFormat="1" applyFont="1" applyFill="1" applyBorder="1" applyAlignment="1">
      <alignment vertical="top"/>
    </xf>
    <xf numFmtId="0" fontId="3" fillId="6" borderId="40" xfId="0" applyFont="1" applyFill="1" applyBorder="1" applyAlignment="1">
      <alignment horizontal="left" vertical="top" wrapText="1"/>
    </xf>
    <xf numFmtId="0" fontId="3" fillId="6" borderId="34" xfId="0" applyFont="1" applyFill="1" applyBorder="1" applyAlignment="1">
      <alignment horizontal="left" vertical="top" wrapText="1"/>
    </xf>
    <xf numFmtId="3" fontId="12" fillId="6" borderId="84" xfId="0" applyNumberFormat="1" applyFont="1" applyFill="1" applyBorder="1" applyAlignment="1">
      <alignment horizontal="center" vertical="top"/>
    </xf>
    <xf numFmtId="165" fontId="3" fillId="0" borderId="65" xfId="0" applyNumberFormat="1" applyFont="1" applyBorder="1" applyAlignment="1">
      <alignment vertical="top" wrapText="1"/>
    </xf>
    <xf numFmtId="3" fontId="12" fillId="6" borderId="96" xfId="0" applyNumberFormat="1" applyFont="1" applyFill="1" applyBorder="1" applyAlignment="1">
      <alignment horizontal="center" vertical="top"/>
    </xf>
    <xf numFmtId="3" fontId="12" fillId="6" borderId="64" xfId="0" applyNumberFormat="1" applyFont="1" applyFill="1" applyBorder="1" applyAlignment="1">
      <alignment horizontal="center" vertical="top"/>
    </xf>
    <xf numFmtId="166" fontId="12" fillId="6" borderId="80" xfId="0" applyNumberFormat="1" applyFont="1" applyFill="1" applyBorder="1" applyAlignment="1">
      <alignment horizontal="center" vertical="top"/>
    </xf>
    <xf numFmtId="166" fontId="12" fillId="0" borderId="79" xfId="0" applyNumberFormat="1" applyFont="1" applyFill="1" applyBorder="1" applyAlignment="1">
      <alignment horizontal="center" vertical="top"/>
    </xf>
    <xf numFmtId="166" fontId="12" fillId="6" borderId="37" xfId="0" applyNumberFormat="1" applyFont="1" applyFill="1" applyBorder="1" applyAlignment="1">
      <alignment horizontal="center" vertical="top"/>
    </xf>
    <xf numFmtId="166" fontId="12" fillId="6" borderId="86" xfId="0" applyNumberFormat="1" applyFont="1" applyFill="1" applyBorder="1" applyAlignment="1">
      <alignment horizontal="center" vertical="top"/>
    </xf>
    <xf numFmtId="0" fontId="12" fillId="6" borderId="34" xfId="0" applyFont="1" applyFill="1" applyBorder="1" applyAlignment="1">
      <alignment vertical="top"/>
    </xf>
    <xf numFmtId="166" fontId="19" fillId="2" borderId="52" xfId="0" applyNumberFormat="1" applyFont="1" applyFill="1" applyBorder="1" applyAlignment="1">
      <alignment horizontal="center" vertical="top"/>
    </xf>
    <xf numFmtId="0" fontId="12" fillId="6" borderId="88" xfId="0" applyFont="1" applyFill="1" applyBorder="1" applyAlignment="1">
      <alignment horizontal="center" vertical="top"/>
    </xf>
    <xf numFmtId="165" fontId="12" fillId="6" borderId="70" xfId="0" applyNumberFormat="1" applyFont="1" applyFill="1" applyBorder="1" applyAlignment="1">
      <alignment horizontal="center" vertical="top"/>
    </xf>
    <xf numFmtId="0" fontId="12" fillId="6" borderId="70" xfId="0" applyFont="1" applyFill="1" applyBorder="1" applyAlignment="1">
      <alignment vertical="top"/>
    </xf>
    <xf numFmtId="0" fontId="12" fillId="6" borderId="87" xfId="0" applyFont="1" applyFill="1" applyBorder="1" applyAlignment="1">
      <alignment horizontal="center" vertical="top"/>
    </xf>
    <xf numFmtId="0" fontId="12" fillId="6" borderId="76" xfId="0" applyFont="1" applyFill="1" applyBorder="1" applyAlignment="1">
      <alignment horizontal="center" vertical="top"/>
    </xf>
    <xf numFmtId="0" fontId="12" fillId="6" borderId="75" xfId="0" applyFont="1" applyFill="1" applyBorder="1" applyAlignment="1">
      <alignment horizontal="center" vertical="top"/>
    </xf>
    <xf numFmtId="165" fontId="12" fillId="6" borderId="86" xfId="0" applyNumberFormat="1" applyFont="1" applyFill="1" applyBorder="1" applyAlignment="1">
      <alignment horizontal="center" vertical="top"/>
    </xf>
    <xf numFmtId="3" fontId="3" fillId="6" borderId="17" xfId="0" applyNumberFormat="1" applyFont="1" applyFill="1" applyBorder="1" applyAlignment="1">
      <alignment horizontal="left" vertical="top" wrapText="1"/>
    </xf>
    <xf numFmtId="3" fontId="3" fillId="6" borderId="14" xfId="0" applyNumberFormat="1" applyFont="1" applyFill="1" applyBorder="1" applyAlignment="1">
      <alignment horizontal="left" vertical="top" wrapText="1"/>
    </xf>
    <xf numFmtId="49" fontId="23" fillId="6" borderId="1" xfId="0" applyNumberFormat="1" applyFont="1" applyFill="1" applyBorder="1" applyAlignment="1">
      <alignment horizontal="center" vertical="center" textRotation="90" wrapText="1"/>
    </xf>
    <xf numFmtId="0" fontId="12" fillId="6" borderId="51" xfId="0" applyFont="1" applyFill="1" applyBorder="1" applyAlignment="1">
      <alignment horizontal="center" vertical="top"/>
    </xf>
    <xf numFmtId="0" fontId="30" fillId="6" borderId="19" xfId="0" applyFont="1" applyFill="1" applyBorder="1" applyAlignment="1">
      <alignment horizontal="center" vertical="top"/>
    </xf>
    <xf numFmtId="166" fontId="30" fillId="6" borderId="19" xfId="0" applyNumberFormat="1" applyFont="1" applyFill="1" applyBorder="1" applyAlignment="1">
      <alignment horizontal="center" vertical="top"/>
    </xf>
    <xf numFmtId="166" fontId="30" fillId="6" borderId="1" xfId="0" applyNumberFormat="1" applyFont="1" applyFill="1" applyBorder="1" applyAlignment="1">
      <alignment horizontal="center" vertical="top"/>
    </xf>
    <xf numFmtId="166" fontId="30" fillId="6" borderId="55" xfId="0" applyNumberFormat="1" applyFont="1" applyFill="1" applyBorder="1" applyAlignment="1">
      <alignment horizontal="center" vertical="top"/>
    </xf>
    <xf numFmtId="166" fontId="24" fillId="6" borderId="19" xfId="0" applyNumberFormat="1" applyFont="1" applyFill="1" applyBorder="1" applyAlignment="1">
      <alignment horizontal="center" vertical="top"/>
    </xf>
    <xf numFmtId="49" fontId="23" fillId="6" borderId="56" xfId="0" applyNumberFormat="1" applyFont="1" applyFill="1" applyBorder="1" applyAlignment="1">
      <alignment horizontal="center" vertical="center" textRotation="90" wrapText="1"/>
    </xf>
    <xf numFmtId="0" fontId="3" fillId="6" borderId="54" xfId="0" applyFont="1" applyFill="1" applyBorder="1" applyAlignment="1">
      <alignment horizontal="left" vertical="top" wrapText="1"/>
    </xf>
    <xf numFmtId="49" fontId="38" fillId="6" borderId="56" xfId="0" applyNumberFormat="1" applyFont="1" applyFill="1" applyBorder="1" applyAlignment="1">
      <alignment horizontal="center" vertical="center" textRotation="90" wrapText="1"/>
    </xf>
    <xf numFmtId="166" fontId="30" fillId="6" borderId="56" xfId="0" applyNumberFormat="1" applyFont="1" applyFill="1" applyBorder="1" applyAlignment="1">
      <alignment horizontal="center" vertical="top"/>
    </xf>
    <xf numFmtId="0" fontId="3" fillId="6" borderId="30" xfId="0" applyFont="1" applyFill="1" applyBorder="1" applyAlignment="1">
      <alignment horizontal="left" vertical="top" wrapText="1"/>
    </xf>
    <xf numFmtId="166" fontId="30" fillId="6" borderId="90" xfId="0" applyNumberFormat="1" applyFont="1" applyFill="1" applyBorder="1" applyAlignment="1">
      <alignment vertical="top" wrapText="1"/>
    </xf>
    <xf numFmtId="0" fontId="3" fillId="6" borderId="18" xfId="0" applyFont="1" applyFill="1" applyBorder="1" applyAlignment="1">
      <alignment horizontal="left" vertical="top" wrapText="1"/>
    </xf>
    <xf numFmtId="165" fontId="3" fillId="6" borderId="18" xfId="0" applyNumberFormat="1" applyFont="1" applyFill="1" applyBorder="1" applyAlignment="1">
      <alignment horizontal="center" vertical="top" wrapText="1"/>
    </xf>
    <xf numFmtId="0" fontId="20" fillId="6" borderId="7" xfId="0" applyFont="1" applyFill="1" applyBorder="1" applyAlignment="1">
      <alignment horizontal="center" vertical="center" textRotation="90" wrapText="1"/>
    </xf>
    <xf numFmtId="0" fontId="20" fillId="6" borderId="29" xfId="0" applyFont="1" applyFill="1" applyBorder="1" applyAlignment="1">
      <alignment horizontal="center" vertical="center" textRotation="90" wrapText="1"/>
    </xf>
    <xf numFmtId="49" fontId="5" fillId="6" borderId="27" xfId="0" applyNumberFormat="1" applyFont="1" applyFill="1" applyBorder="1" applyAlignment="1">
      <alignment horizontal="center" vertical="top"/>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82" xfId="0" applyFont="1" applyFill="1" applyBorder="1" applyAlignment="1">
      <alignment horizontal="center" vertical="center" wrapText="1"/>
    </xf>
    <xf numFmtId="49" fontId="12" fillId="6" borderId="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23" fillId="6" borderId="16" xfId="0" applyNumberFormat="1" applyFont="1" applyFill="1" applyBorder="1" applyAlignment="1">
      <alignment horizontal="center" vertical="top" textRotation="90" wrapText="1"/>
    </xf>
    <xf numFmtId="0" fontId="0" fillId="0" borderId="4" xfId="0" applyBorder="1" applyAlignment="1">
      <alignment horizontal="center" vertical="top" wrapText="1"/>
    </xf>
    <xf numFmtId="49" fontId="19" fillId="6" borderId="15" xfId="0" applyNumberFormat="1" applyFont="1" applyFill="1" applyBorder="1" applyAlignment="1">
      <alignment horizontal="center" vertical="top"/>
    </xf>
    <xf numFmtId="0" fontId="19" fillId="6" borderId="7" xfId="0" applyFont="1" applyFill="1" applyBorder="1" applyAlignment="1">
      <alignment horizontal="center" vertical="center" wrapText="1"/>
    </xf>
    <xf numFmtId="166" fontId="12" fillId="6" borderId="18" xfId="0" applyNumberFormat="1" applyFont="1" applyFill="1" applyBorder="1" applyAlignment="1">
      <alignment horizontal="center" vertical="center"/>
    </xf>
    <xf numFmtId="166" fontId="12" fillId="6" borderId="73" xfId="0" applyNumberFormat="1" applyFont="1" applyFill="1" applyBorder="1" applyAlignment="1">
      <alignment horizontal="center" vertical="center"/>
    </xf>
    <xf numFmtId="49" fontId="23" fillId="0" borderId="40" xfId="0" applyNumberFormat="1" applyFont="1" applyBorder="1" applyAlignment="1">
      <alignment horizontal="center" vertical="top" textRotation="90" wrapText="1" shrinkToFit="1"/>
    </xf>
    <xf numFmtId="0" fontId="3" fillId="6" borderId="34" xfId="0" applyFont="1" applyFill="1" applyBorder="1" applyAlignment="1">
      <alignment vertical="top" wrapText="1"/>
    </xf>
    <xf numFmtId="0" fontId="22" fillId="6" borderId="29" xfId="0" applyFont="1" applyFill="1" applyBorder="1" applyAlignment="1">
      <alignment horizontal="center" vertical="center" textRotation="90" wrapText="1"/>
    </xf>
    <xf numFmtId="49" fontId="23" fillId="6" borderId="28" xfId="0" applyNumberFormat="1" applyFont="1" applyFill="1" applyBorder="1" applyAlignment="1">
      <alignment horizontal="center" vertical="top" textRotation="90" wrapText="1"/>
    </xf>
    <xf numFmtId="166" fontId="12" fillId="6" borderId="62" xfId="0" applyNumberFormat="1" applyFont="1" applyFill="1" applyBorder="1" applyAlignment="1">
      <alignment horizontal="center" vertical="center"/>
    </xf>
    <xf numFmtId="166" fontId="3" fillId="6" borderId="61" xfId="0" applyNumberFormat="1" applyFont="1" applyFill="1" applyBorder="1" applyAlignment="1">
      <alignment vertical="top" wrapText="1"/>
    </xf>
    <xf numFmtId="1" fontId="3" fillId="6" borderId="28" xfId="0" applyNumberFormat="1" applyFont="1" applyFill="1" applyBorder="1" applyAlignment="1">
      <alignment horizontal="center" vertical="center"/>
    </xf>
    <xf numFmtId="1" fontId="3" fillId="6" borderId="34" xfId="0" applyNumberFormat="1" applyFont="1" applyFill="1" applyBorder="1" applyAlignment="1">
      <alignment horizontal="center" vertical="center"/>
    </xf>
    <xf numFmtId="49" fontId="19" fillId="6" borderId="13" xfId="0" applyNumberFormat="1" applyFont="1" applyFill="1" applyBorder="1" applyAlignment="1">
      <alignment horizontal="center" vertical="top" wrapText="1"/>
    </xf>
    <xf numFmtId="0" fontId="24" fillId="0" borderId="7" xfId="0" applyFont="1" applyFill="1" applyBorder="1" applyAlignment="1">
      <alignment horizontal="center" vertical="center" textRotation="90" wrapText="1"/>
    </xf>
    <xf numFmtId="49" fontId="31" fillId="0" borderId="13" xfId="0" applyNumberFormat="1" applyFont="1" applyBorder="1" applyAlignment="1">
      <alignment horizontal="center" vertical="center" textRotation="90" wrapText="1"/>
    </xf>
    <xf numFmtId="0" fontId="16" fillId="0" borderId="0" xfId="0" applyFont="1" applyAlignment="1">
      <alignment vertical="top" wrapText="1"/>
    </xf>
    <xf numFmtId="49" fontId="19" fillId="2" borderId="13"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166" fontId="30" fillId="6" borderId="37" xfId="0" applyNumberFormat="1" applyFont="1" applyFill="1" applyBorder="1" applyAlignment="1">
      <alignment horizontal="left" vertical="top" wrapText="1"/>
    </xf>
    <xf numFmtId="3" fontId="24" fillId="6" borderId="19" xfId="0" applyNumberFormat="1" applyFont="1" applyFill="1" applyBorder="1" applyAlignment="1">
      <alignment horizontal="center" vertical="top" wrapText="1"/>
    </xf>
    <xf numFmtId="166" fontId="30" fillId="6" borderId="51" xfId="0" applyNumberFormat="1" applyFont="1" applyFill="1" applyBorder="1" applyAlignment="1">
      <alignment horizontal="center" vertical="top"/>
    </xf>
    <xf numFmtId="166" fontId="24" fillId="6" borderId="51" xfId="0" applyNumberFormat="1" applyFont="1" applyFill="1" applyBorder="1" applyAlignment="1">
      <alignment horizontal="center" vertical="top"/>
    </xf>
    <xf numFmtId="166" fontId="24" fillId="6" borderId="1" xfId="0" applyNumberFormat="1" applyFont="1" applyFill="1" applyBorder="1" applyAlignment="1">
      <alignment horizontal="center" vertical="top"/>
    </xf>
    <xf numFmtId="166" fontId="24" fillId="6" borderId="56" xfId="0" applyNumberFormat="1" applyFont="1" applyFill="1" applyBorder="1" applyAlignment="1">
      <alignment horizontal="center" vertical="top"/>
    </xf>
    <xf numFmtId="166" fontId="24" fillId="6" borderId="55" xfId="0" applyNumberFormat="1" applyFont="1" applyFill="1" applyBorder="1" applyAlignment="1">
      <alignment horizontal="center" vertical="top"/>
    </xf>
    <xf numFmtId="0" fontId="35" fillId="6" borderId="12" xfId="0" applyFont="1" applyFill="1" applyBorder="1" applyAlignment="1">
      <alignment vertical="top" wrapText="1"/>
    </xf>
    <xf numFmtId="1" fontId="30" fillId="6" borderId="1" xfId="0" applyNumberFormat="1" applyFont="1" applyFill="1" applyBorder="1" applyAlignment="1">
      <alignment horizontal="center" vertical="top" wrapText="1"/>
    </xf>
    <xf numFmtId="1" fontId="30" fillId="6" borderId="56" xfId="0" applyNumberFormat="1" applyFont="1" applyFill="1" applyBorder="1" applyAlignment="1">
      <alignment horizontal="center" vertical="top" wrapText="1"/>
    </xf>
    <xf numFmtId="1" fontId="24" fillId="6" borderId="14" xfId="0" applyNumberFormat="1" applyFont="1" applyFill="1" applyBorder="1" applyAlignment="1">
      <alignment horizontal="center" vertical="top" wrapText="1"/>
    </xf>
    <xf numFmtId="3" fontId="12" fillId="6" borderId="74" xfId="0" applyNumberFormat="1" applyFont="1" applyFill="1" applyBorder="1" applyAlignment="1">
      <alignment horizontal="center" vertical="top"/>
    </xf>
    <xf numFmtId="49" fontId="30" fillId="6" borderId="28" xfId="0" applyNumberFormat="1" applyFont="1" applyFill="1" applyBorder="1" applyAlignment="1">
      <alignment horizontal="center" vertical="top"/>
    </xf>
    <xf numFmtId="49" fontId="14" fillId="6" borderId="28" xfId="0" applyNumberFormat="1" applyFont="1" applyFill="1" applyBorder="1" applyAlignment="1">
      <alignment horizontal="center" vertical="top"/>
    </xf>
    <xf numFmtId="49" fontId="14" fillId="6" borderId="45" xfId="0" applyNumberFormat="1" applyFont="1" applyFill="1" applyBorder="1" applyAlignment="1">
      <alignment horizontal="center" vertical="top"/>
    </xf>
    <xf numFmtId="3" fontId="5" fillId="2" borderId="81" xfId="0" applyNumberFormat="1" applyFont="1" applyFill="1" applyBorder="1" applyAlignment="1">
      <alignment vertical="top"/>
    </xf>
    <xf numFmtId="3" fontId="5" fillId="8" borderId="0" xfId="0" applyNumberFormat="1" applyFont="1" applyFill="1" applyBorder="1" applyAlignment="1">
      <alignment vertical="top"/>
    </xf>
    <xf numFmtId="166" fontId="5" fillId="6" borderId="79" xfId="0" applyNumberFormat="1" applyFont="1" applyFill="1" applyBorder="1" applyAlignment="1">
      <alignment horizontal="left" vertical="top" wrapText="1"/>
    </xf>
    <xf numFmtId="166" fontId="12" fillId="3" borderId="39" xfId="0" applyNumberFormat="1" applyFont="1" applyFill="1" applyBorder="1" applyAlignment="1">
      <alignment horizontal="left" vertical="top" wrapText="1"/>
    </xf>
    <xf numFmtId="166" fontId="20" fillId="0" borderId="12" xfId="0" applyNumberFormat="1" applyFont="1" applyFill="1" applyBorder="1" applyAlignment="1">
      <alignment horizontal="center" vertical="center" textRotation="90" wrapText="1"/>
    </xf>
    <xf numFmtId="49" fontId="7" fillId="0" borderId="39" xfId="0" applyNumberFormat="1" applyFont="1" applyBorder="1" applyAlignment="1">
      <alignment horizontal="center" vertical="top" textRotation="90"/>
    </xf>
    <xf numFmtId="166" fontId="3" fillId="0" borderId="16" xfId="0" applyNumberFormat="1" applyFont="1" applyFill="1" applyBorder="1" applyAlignment="1">
      <alignment horizontal="center" vertical="top"/>
    </xf>
    <xf numFmtId="166" fontId="3" fillId="0" borderId="32" xfId="0" applyNumberFormat="1" applyFont="1" applyFill="1" applyBorder="1" applyAlignment="1">
      <alignment horizontal="center" vertical="top"/>
    </xf>
    <xf numFmtId="3" fontId="30" fillId="0" borderId="40"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10" fillId="0" borderId="17" xfId="0" applyNumberFormat="1" applyFont="1" applyFill="1" applyBorder="1" applyAlignment="1">
      <alignment horizontal="center" vertical="top"/>
    </xf>
    <xf numFmtId="0" fontId="3" fillId="6" borderId="97" xfId="0" applyFont="1" applyFill="1" applyBorder="1" applyAlignment="1">
      <alignment horizontal="center" vertical="top"/>
    </xf>
    <xf numFmtId="166" fontId="3" fillId="6" borderId="97" xfId="0" applyNumberFormat="1" applyFont="1" applyFill="1" applyBorder="1" applyAlignment="1">
      <alignment horizontal="center" vertical="top"/>
    </xf>
    <xf numFmtId="166" fontId="3" fillId="0" borderId="98" xfId="0" applyNumberFormat="1" applyFont="1" applyFill="1" applyBorder="1" applyAlignment="1">
      <alignment horizontal="center" vertical="top"/>
    </xf>
    <xf numFmtId="166" fontId="3" fillId="0" borderId="100" xfId="0" applyNumberFormat="1" applyFont="1" applyFill="1" applyBorder="1" applyAlignment="1">
      <alignment horizontal="center" vertical="top"/>
    </xf>
    <xf numFmtId="3" fontId="30" fillId="0" borderId="101"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0" fontId="3" fillId="0" borderId="101" xfId="0" applyNumberFormat="1" applyFont="1" applyFill="1" applyBorder="1" applyAlignment="1">
      <alignment horizontal="center" vertical="top"/>
    </xf>
    <xf numFmtId="0" fontId="10" fillId="0" borderId="102"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3" fontId="7" fillId="6" borderId="32" xfId="0" applyNumberFormat="1" applyFont="1" applyFill="1" applyBorder="1" applyAlignment="1">
      <alignment vertical="top" wrapText="1"/>
    </xf>
    <xf numFmtId="3" fontId="7" fillId="6" borderId="40" xfId="0" applyNumberFormat="1" applyFont="1" applyFill="1" applyBorder="1" applyAlignment="1">
      <alignment vertical="top" wrapText="1"/>
    </xf>
    <xf numFmtId="3" fontId="5" fillId="6" borderId="40" xfId="2"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3" fontId="7" fillId="6" borderId="29" xfId="0" applyNumberFormat="1" applyFont="1" applyFill="1" applyBorder="1" applyAlignment="1">
      <alignment vertical="top" wrapText="1"/>
    </xf>
    <xf numFmtId="3" fontId="7" fillId="6" borderId="34" xfId="0" applyNumberFormat="1" applyFont="1" applyFill="1" applyBorder="1" applyAlignment="1">
      <alignment vertical="top" wrapText="1"/>
    </xf>
    <xf numFmtId="3" fontId="5" fillId="6" borderId="34" xfId="2" applyNumberFormat="1" applyFont="1" applyFill="1" applyBorder="1" applyAlignment="1">
      <alignment horizontal="center" vertical="top"/>
    </xf>
    <xf numFmtId="0" fontId="3" fillId="6" borderId="54" xfId="0" applyFont="1" applyFill="1" applyBorder="1" applyAlignment="1">
      <alignment horizontal="left" vertical="top" textRotation="90" wrapText="1"/>
    </xf>
    <xf numFmtId="166" fontId="3" fillId="6" borderId="12" xfId="0" applyNumberFormat="1" applyFont="1" applyFill="1" applyBorder="1" applyAlignment="1">
      <alignment horizontal="left" vertical="top" wrapText="1"/>
    </xf>
    <xf numFmtId="166" fontId="3" fillId="6" borderId="12" xfId="0" applyNumberFormat="1" applyFont="1" applyFill="1" applyBorder="1" applyAlignment="1">
      <alignment horizontal="center" vertical="top"/>
    </xf>
    <xf numFmtId="0" fontId="22" fillId="6" borderId="32" xfId="0" applyFont="1" applyFill="1" applyBorder="1" applyAlignment="1">
      <alignment horizontal="center" vertical="center" textRotation="90" wrapText="1"/>
    </xf>
    <xf numFmtId="166" fontId="12" fillId="6" borderId="4" xfId="0" applyNumberFormat="1" applyFont="1" applyFill="1" applyBorder="1" applyAlignment="1">
      <alignment horizontal="center" vertical="center"/>
    </xf>
    <xf numFmtId="166" fontId="12" fillId="6" borderId="44" xfId="0" applyNumberFormat="1" applyFont="1" applyFill="1" applyBorder="1" applyAlignment="1">
      <alignment horizontal="center" vertical="center"/>
    </xf>
    <xf numFmtId="49" fontId="19" fillId="6" borderId="34" xfId="0" applyNumberFormat="1" applyFont="1" applyFill="1" applyBorder="1" applyAlignment="1">
      <alignment horizontal="center" vertical="top"/>
    </xf>
    <xf numFmtId="166" fontId="12" fillId="6" borderId="20" xfId="0" applyNumberFormat="1" applyFont="1" applyFill="1" applyBorder="1" applyAlignment="1">
      <alignment horizontal="center" vertical="center"/>
    </xf>
    <xf numFmtId="1" fontId="12" fillId="6" borderId="27" xfId="0" applyNumberFormat="1" applyFont="1" applyFill="1" applyBorder="1" applyAlignment="1">
      <alignment horizontal="center" vertical="center"/>
    </xf>
    <xf numFmtId="49" fontId="19" fillId="6" borderId="40" xfId="0" applyNumberFormat="1" applyFont="1" applyFill="1" applyBorder="1" applyAlignment="1">
      <alignment horizontal="center" vertical="top"/>
    </xf>
    <xf numFmtId="166" fontId="12" fillId="6" borderId="16" xfId="0" applyNumberFormat="1" applyFont="1" applyFill="1" applyBorder="1" applyAlignment="1">
      <alignment horizontal="center" vertical="center"/>
    </xf>
    <xf numFmtId="166" fontId="12" fillId="6" borderId="54" xfId="0" applyNumberFormat="1" applyFont="1" applyFill="1" applyBorder="1" applyAlignment="1">
      <alignment horizontal="center" vertical="center"/>
    </xf>
    <xf numFmtId="1" fontId="3" fillId="6" borderId="16" xfId="0" applyNumberFormat="1" applyFont="1" applyFill="1" applyBorder="1" applyAlignment="1">
      <alignment horizontal="center" vertical="center"/>
    </xf>
    <xf numFmtId="1" fontId="12" fillId="6" borderId="17" xfId="0" applyNumberFormat="1" applyFont="1" applyFill="1" applyBorder="1" applyAlignment="1">
      <alignment horizontal="center" vertical="center"/>
    </xf>
    <xf numFmtId="49" fontId="12" fillId="0" borderId="50" xfId="0" applyNumberFormat="1" applyFont="1" applyBorder="1" applyAlignment="1">
      <alignment horizontal="center" vertical="top" wrapText="1"/>
    </xf>
    <xf numFmtId="49" fontId="12" fillId="0" borderId="51" xfId="0" applyNumberFormat="1" applyFont="1" applyBorder="1" applyAlignment="1">
      <alignment horizontal="center" vertical="top" wrapText="1"/>
    </xf>
    <xf numFmtId="49" fontId="3" fillId="6" borderId="53" xfId="0" applyNumberFormat="1" applyFont="1" applyFill="1" applyBorder="1" applyAlignment="1">
      <alignment horizontal="center" vertical="top" wrapText="1"/>
    </xf>
    <xf numFmtId="49" fontId="3" fillId="6" borderId="61" xfId="0" applyNumberFormat="1" applyFont="1" applyFill="1" applyBorder="1" applyAlignment="1">
      <alignment horizontal="center" vertical="top" wrapText="1"/>
    </xf>
    <xf numFmtId="0" fontId="12" fillId="0" borderId="5" xfId="0" applyFont="1" applyFill="1" applyBorder="1" applyAlignment="1">
      <alignment horizontal="center"/>
    </xf>
    <xf numFmtId="0" fontId="12" fillId="0" borderId="19" xfId="0" applyFont="1" applyFill="1" applyBorder="1" applyAlignment="1">
      <alignment horizontal="center" vertical="top"/>
    </xf>
    <xf numFmtId="0" fontId="12" fillId="6" borderId="20" xfId="0" applyFont="1" applyFill="1" applyBorder="1" applyAlignment="1">
      <alignment horizontal="center" vertical="top"/>
    </xf>
    <xf numFmtId="166" fontId="3" fillId="0" borderId="73" xfId="0" applyNumberFormat="1" applyFont="1" applyFill="1" applyBorder="1" applyAlignment="1">
      <alignment horizontal="center" vertical="top"/>
    </xf>
    <xf numFmtId="166" fontId="3" fillId="0" borderId="103"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166" fontId="3" fillId="0" borderId="97" xfId="0" applyNumberFormat="1" applyFont="1" applyFill="1" applyBorder="1" applyAlignment="1">
      <alignment horizontal="center" vertical="top"/>
    </xf>
    <xf numFmtId="166" fontId="3" fillId="0" borderId="104" xfId="0" applyNumberFormat="1" applyFont="1" applyFill="1" applyBorder="1" applyAlignment="1">
      <alignment horizontal="left" vertical="top" wrapText="1"/>
    </xf>
    <xf numFmtId="166" fontId="12" fillId="0" borderId="78" xfId="0" applyNumberFormat="1" applyFont="1" applyFill="1" applyBorder="1" applyAlignment="1">
      <alignment horizontal="left" vertical="top" wrapText="1"/>
    </xf>
    <xf numFmtId="0" fontId="3" fillId="11" borderId="90" xfId="0" applyFont="1" applyFill="1" applyBorder="1" applyAlignment="1">
      <alignment vertical="center" wrapText="1"/>
    </xf>
    <xf numFmtId="0" fontId="3" fillId="11" borderId="105" xfId="0" applyFont="1" applyFill="1" applyBorder="1" applyAlignment="1">
      <alignment vertical="center" wrapText="1"/>
    </xf>
    <xf numFmtId="0" fontId="30" fillId="6" borderId="78" xfId="0" applyFont="1" applyFill="1" applyBorder="1" applyAlignment="1">
      <alignment horizontal="left" vertical="top" wrapText="1"/>
    </xf>
    <xf numFmtId="49" fontId="19" fillId="9" borderId="6" xfId="0" applyNumberFormat="1" applyFont="1" applyFill="1" applyBorder="1" applyAlignment="1">
      <alignment horizontal="center" vertical="top"/>
    </xf>
    <xf numFmtId="49" fontId="19" fillId="2" borderId="24"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3" fillId="6" borderId="34" xfId="0" applyFont="1" applyFill="1" applyBorder="1" applyAlignment="1">
      <alignment horizontal="lef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8" borderId="13" xfId="0" applyNumberFormat="1" applyFont="1" applyFill="1" applyBorder="1" applyAlignment="1">
      <alignment horizontal="center" vertical="top" wrapText="1"/>
    </xf>
    <xf numFmtId="164" fontId="3" fillId="6" borderId="20" xfId="2" applyFont="1" applyFill="1" applyBorder="1" applyAlignment="1">
      <alignment horizontal="center" vertical="top"/>
    </xf>
    <xf numFmtId="3" fontId="3" fillId="6" borderId="39" xfId="0" applyNumberFormat="1" applyFont="1" applyFill="1" applyBorder="1" applyAlignment="1">
      <alignment horizontal="center" vertical="top"/>
    </xf>
    <xf numFmtId="1" fontId="3" fillId="6" borderId="40" xfId="0" applyNumberFormat="1" applyFont="1" applyFill="1" applyBorder="1" applyAlignment="1">
      <alignment horizontal="center" vertical="center"/>
    </xf>
    <xf numFmtId="3" fontId="3" fillId="0" borderId="1" xfId="0" applyNumberFormat="1" applyFont="1" applyFill="1" applyBorder="1" applyAlignment="1">
      <alignment horizontal="center" vertical="top" wrapText="1"/>
    </xf>
    <xf numFmtId="166" fontId="30" fillId="6" borderId="4" xfId="0" applyNumberFormat="1" applyFont="1" applyFill="1" applyBorder="1" applyAlignment="1">
      <alignment horizontal="center" vertical="top"/>
    </xf>
    <xf numFmtId="0" fontId="12" fillId="6" borderId="0" xfId="0" applyFont="1" applyFill="1" applyBorder="1" applyAlignment="1">
      <alignment horizontal="center" vertical="top" wrapText="1"/>
    </xf>
    <xf numFmtId="166" fontId="12" fillId="6" borderId="28" xfId="0" applyNumberFormat="1" applyFont="1" applyFill="1" applyBorder="1" applyAlignment="1">
      <alignment horizontal="center" vertical="center"/>
    </xf>
    <xf numFmtId="0" fontId="18" fillId="8" borderId="62" xfId="0" applyFont="1" applyFill="1" applyBorder="1" applyAlignment="1">
      <alignment horizontal="center" vertical="top"/>
    </xf>
    <xf numFmtId="49" fontId="19" fillId="6" borderId="37" xfId="0" applyNumberFormat="1" applyFont="1" applyFill="1" applyBorder="1" applyAlignment="1">
      <alignment horizontal="center" vertical="top" wrapText="1"/>
    </xf>
    <xf numFmtId="49" fontId="19" fillId="6" borderId="34" xfId="0" applyNumberFormat="1" applyFont="1" applyFill="1" applyBorder="1" applyAlignment="1">
      <alignment horizontal="center" vertical="top" wrapText="1"/>
    </xf>
    <xf numFmtId="49" fontId="12" fillId="6" borderId="45" xfId="0" applyNumberFormat="1" applyFont="1" applyFill="1" applyBorder="1" applyAlignment="1">
      <alignment horizontal="center" vertical="top" wrapText="1"/>
    </xf>
    <xf numFmtId="0" fontId="12" fillId="6" borderId="61" xfId="0" applyFont="1" applyFill="1" applyBorder="1" applyAlignment="1">
      <alignment vertical="top" wrapText="1"/>
    </xf>
    <xf numFmtId="49" fontId="12" fillId="6" borderId="44" xfId="0" applyNumberFormat="1" applyFont="1" applyFill="1" applyBorder="1" applyAlignment="1">
      <alignment vertical="top" wrapText="1"/>
    </xf>
    <xf numFmtId="166" fontId="12" fillId="8" borderId="61" xfId="0" applyNumberFormat="1" applyFont="1" applyFill="1" applyBorder="1" applyAlignment="1">
      <alignment horizontal="center" vertical="top"/>
    </xf>
    <xf numFmtId="49" fontId="19" fillId="9" borderId="60" xfId="0" applyNumberFormat="1" applyFont="1" applyFill="1" applyBorder="1" applyAlignment="1">
      <alignment horizontal="center" vertical="top"/>
    </xf>
    <xf numFmtId="49" fontId="19" fillId="10" borderId="52" xfId="0" applyNumberFormat="1" applyFont="1" applyFill="1" applyBorder="1" applyAlignment="1">
      <alignment horizontal="center" vertical="top"/>
    </xf>
    <xf numFmtId="49" fontId="19" fillId="8" borderId="52" xfId="0" applyNumberFormat="1" applyFont="1" applyFill="1" applyBorder="1" applyAlignment="1">
      <alignment horizontal="center" vertical="top" wrapText="1"/>
    </xf>
    <xf numFmtId="166" fontId="19" fillId="9" borderId="36" xfId="0" applyNumberFormat="1" applyFont="1" applyFill="1" applyBorder="1" applyAlignment="1">
      <alignment horizontal="center" vertical="top"/>
    </xf>
    <xf numFmtId="166" fontId="19" fillId="4" borderId="60" xfId="0" applyNumberFormat="1" applyFont="1" applyFill="1" applyBorder="1" applyAlignment="1">
      <alignment horizontal="center" vertical="top"/>
    </xf>
    <xf numFmtId="166" fontId="12" fillId="8" borderId="27" xfId="0" applyNumberFormat="1" applyFont="1" applyFill="1" applyBorder="1" applyAlignment="1">
      <alignment horizontal="center" vertical="top"/>
    </xf>
    <xf numFmtId="166" fontId="19" fillId="9" borderId="106" xfId="0" applyNumberFormat="1" applyFont="1" applyFill="1" applyBorder="1" applyAlignment="1">
      <alignment horizontal="center" vertical="top"/>
    </xf>
    <xf numFmtId="166" fontId="19" fillId="4" borderId="23" xfId="0" applyNumberFormat="1" applyFont="1" applyFill="1" applyBorder="1" applyAlignment="1">
      <alignment horizontal="center" vertical="top"/>
    </xf>
    <xf numFmtId="166" fontId="12" fillId="8" borderId="34" xfId="0" applyNumberFormat="1" applyFont="1" applyFill="1" applyBorder="1" applyAlignment="1">
      <alignment horizontal="center" vertical="top"/>
    </xf>
    <xf numFmtId="166" fontId="19" fillId="9" borderId="47" xfId="0" applyNumberFormat="1" applyFont="1" applyFill="1" applyBorder="1" applyAlignment="1">
      <alignment horizontal="center" vertical="top"/>
    </xf>
    <xf numFmtId="166" fontId="19" fillId="4" borderId="52" xfId="0" applyNumberFormat="1" applyFont="1" applyFill="1" applyBorder="1" applyAlignment="1">
      <alignment horizontal="center" vertical="top"/>
    </xf>
    <xf numFmtId="166" fontId="12" fillId="6" borderId="102" xfId="0" applyNumberFormat="1" applyFont="1" applyFill="1" applyBorder="1" applyAlignment="1">
      <alignment horizontal="center" vertical="top"/>
    </xf>
    <xf numFmtId="3" fontId="19" fillId="6" borderId="11" xfId="0" applyNumberFormat="1" applyFont="1" applyFill="1" applyBorder="1" applyAlignment="1">
      <alignment horizontal="center" vertical="top"/>
    </xf>
    <xf numFmtId="3" fontId="19" fillId="6" borderId="17" xfId="0" applyNumberFormat="1" applyFont="1" applyFill="1" applyBorder="1" applyAlignment="1">
      <alignment horizontal="center" vertical="top"/>
    </xf>
    <xf numFmtId="3" fontId="19" fillId="6" borderId="27" xfId="0" applyNumberFormat="1" applyFont="1" applyFill="1" applyBorder="1" applyAlignment="1">
      <alignment horizontal="center" vertical="top"/>
    </xf>
    <xf numFmtId="3" fontId="19" fillId="6" borderId="15" xfId="0" applyNumberFormat="1" applyFont="1" applyFill="1" applyBorder="1" applyAlignment="1">
      <alignment horizontal="center" vertical="top"/>
    </xf>
    <xf numFmtId="166" fontId="12" fillId="6" borderId="37" xfId="0" applyNumberFormat="1" applyFont="1" applyFill="1" applyBorder="1" applyAlignment="1">
      <alignment horizontal="left" vertical="top" wrapText="1"/>
    </xf>
    <xf numFmtId="0" fontId="22" fillId="6" borderId="4" xfId="0" applyFont="1" applyFill="1" applyBorder="1" applyAlignment="1">
      <alignment horizontal="center" wrapText="1"/>
    </xf>
    <xf numFmtId="49" fontId="39" fillId="6" borderId="14"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12" fillId="6" borderId="49" xfId="0" applyFont="1" applyFill="1" applyBorder="1" applyAlignment="1">
      <alignment horizontal="center" vertical="top"/>
    </xf>
    <xf numFmtId="166" fontId="12" fillId="6" borderId="49" xfId="0" applyNumberFormat="1" applyFont="1" applyFill="1" applyBorder="1" applyAlignment="1">
      <alignment horizontal="center" vertical="top"/>
    </xf>
    <xf numFmtId="166" fontId="12" fillId="6" borderId="67" xfId="0" applyNumberFormat="1" applyFont="1" applyFill="1" applyBorder="1" applyAlignment="1">
      <alignment horizontal="center" vertical="top"/>
    </xf>
    <xf numFmtId="166" fontId="12" fillId="6" borderId="43" xfId="0" applyNumberFormat="1" applyFont="1" applyFill="1" applyBorder="1" applyAlignment="1">
      <alignment horizontal="center" vertical="top"/>
    </xf>
    <xf numFmtId="166" fontId="12" fillId="6" borderId="25" xfId="0" applyNumberFormat="1" applyFont="1" applyFill="1" applyBorder="1" applyAlignment="1">
      <alignment horizontal="center" vertical="top"/>
    </xf>
    <xf numFmtId="3" fontId="12" fillId="6" borderId="43" xfId="0" applyNumberFormat="1" applyFont="1" applyFill="1" applyBorder="1" applyAlignment="1">
      <alignment horizontal="center" vertical="top"/>
    </xf>
    <xf numFmtId="3" fontId="12" fillId="6" borderId="24" xfId="0" applyNumberFormat="1" applyFont="1" applyFill="1" applyBorder="1" applyAlignment="1">
      <alignment horizontal="center" vertical="top"/>
    </xf>
    <xf numFmtId="3" fontId="12" fillId="6" borderId="46" xfId="0" applyNumberFormat="1" applyFont="1" applyFill="1" applyBorder="1" applyAlignment="1">
      <alignment horizontal="center" vertical="top"/>
    </xf>
    <xf numFmtId="166" fontId="12" fillId="6" borderId="65" xfId="0" applyNumberFormat="1" applyFont="1" applyFill="1" applyBorder="1" applyAlignment="1">
      <alignment horizontal="center" vertical="top"/>
    </xf>
    <xf numFmtId="166" fontId="12" fillId="6" borderId="6" xfId="0" applyNumberFormat="1" applyFont="1" applyFill="1" applyBorder="1" applyAlignment="1">
      <alignment vertical="top" wrapText="1"/>
    </xf>
    <xf numFmtId="166" fontId="12" fillId="6" borderId="66" xfId="0" applyNumberFormat="1" applyFont="1" applyFill="1" applyBorder="1" applyAlignment="1">
      <alignment vertical="top" wrapText="1"/>
    </xf>
    <xf numFmtId="0" fontId="12" fillId="6" borderId="97" xfId="0" applyFont="1" applyFill="1" applyBorder="1" applyAlignment="1">
      <alignment horizontal="center" vertical="top"/>
    </xf>
    <xf numFmtId="166" fontId="12" fillId="6" borderId="97" xfId="0" applyNumberFormat="1" applyFont="1" applyFill="1" applyBorder="1" applyAlignment="1">
      <alignment horizontal="center" vertical="top"/>
    </xf>
    <xf numFmtId="166" fontId="12" fillId="6" borderId="100" xfId="0" applyNumberFormat="1" applyFont="1" applyFill="1" applyBorder="1" applyAlignment="1">
      <alignment horizontal="center" vertical="top"/>
    </xf>
    <xf numFmtId="166" fontId="12" fillId="6" borderId="98" xfId="0" applyNumberFormat="1" applyFont="1" applyFill="1" applyBorder="1" applyAlignment="1">
      <alignment horizontal="center" vertical="top"/>
    </xf>
    <xf numFmtId="3" fontId="12" fillId="6" borderId="95" xfId="0" applyNumberFormat="1" applyFont="1" applyFill="1" applyBorder="1" applyAlignment="1">
      <alignment horizontal="center" vertical="top"/>
    </xf>
    <xf numFmtId="166" fontId="24" fillId="0" borderId="20" xfId="0" applyNumberFormat="1" applyFont="1" applyBorder="1" applyAlignment="1">
      <alignment horizontal="center" vertical="top"/>
    </xf>
    <xf numFmtId="49" fontId="23" fillId="6" borderId="39" xfId="0" applyNumberFormat="1" applyFont="1" applyFill="1" applyBorder="1" applyAlignment="1">
      <alignment horizontal="center" vertical="center" textRotation="90" wrapText="1"/>
    </xf>
    <xf numFmtId="0" fontId="16" fillId="6" borderId="44" xfId="0" applyFont="1" applyFill="1" applyBorder="1" applyAlignment="1">
      <alignment horizontal="center" vertical="top" wrapText="1"/>
    </xf>
    <xf numFmtId="49" fontId="31" fillId="0" borderId="34" xfId="0" applyNumberFormat="1" applyFont="1" applyBorder="1" applyAlignment="1">
      <alignment horizontal="center" vertical="center" textRotation="90" wrapText="1"/>
    </xf>
    <xf numFmtId="3" fontId="24" fillId="6" borderId="28" xfId="0" applyNumberFormat="1" applyFont="1" applyFill="1" applyBorder="1" applyAlignment="1">
      <alignment horizontal="center" vertical="top"/>
    </xf>
    <xf numFmtId="3" fontId="24" fillId="6" borderId="45" xfId="0" applyNumberFormat="1" applyFont="1" applyFill="1" applyBorder="1" applyAlignment="1">
      <alignment horizontal="center" vertical="top"/>
    </xf>
    <xf numFmtId="3" fontId="24" fillId="6" borderId="16" xfId="0" applyNumberFormat="1" applyFont="1" applyFill="1" applyBorder="1" applyAlignment="1">
      <alignment horizontal="center" vertical="top"/>
    </xf>
    <xf numFmtId="3" fontId="24" fillId="6" borderId="73" xfId="0" applyNumberFormat="1" applyFont="1" applyFill="1" applyBorder="1" applyAlignment="1">
      <alignment horizontal="center" vertical="top"/>
    </xf>
    <xf numFmtId="49" fontId="23" fillId="0" borderId="40" xfId="0" applyNumberFormat="1" applyFont="1" applyBorder="1" applyAlignment="1">
      <alignment horizontal="center" vertical="center" textRotation="90" wrapText="1"/>
    </xf>
    <xf numFmtId="49" fontId="12" fillId="6" borderId="0" xfId="0" applyNumberFormat="1" applyFont="1" applyFill="1" applyBorder="1" applyAlignment="1">
      <alignment horizontal="center" vertical="top" wrapText="1"/>
    </xf>
    <xf numFmtId="0" fontId="20" fillId="6" borderId="61" xfId="0" applyFont="1" applyFill="1" applyBorder="1" applyAlignment="1">
      <alignment horizontal="center" vertical="center" textRotation="90" wrapText="1"/>
    </xf>
    <xf numFmtId="0" fontId="34" fillId="6" borderId="29" xfId="0" applyFont="1" applyFill="1" applyBorder="1" applyAlignment="1">
      <alignment horizontal="center" vertical="center" textRotation="90" wrapText="1"/>
    </xf>
    <xf numFmtId="0" fontId="37" fillId="6" borderId="12" xfId="0" applyFont="1" applyFill="1" applyBorder="1" applyAlignment="1">
      <alignment horizontal="center" vertical="center" textRotation="90" wrapText="1"/>
    </xf>
    <xf numFmtId="166" fontId="3" fillId="6" borderId="90" xfId="0" applyNumberFormat="1" applyFont="1" applyFill="1" applyBorder="1" applyAlignment="1">
      <alignment horizontal="left" vertical="top" wrapText="1"/>
    </xf>
    <xf numFmtId="166" fontId="3" fillId="6" borderId="78" xfId="0" applyNumberFormat="1" applyFont="1" applyFill="1" applyBorder="1" applyAlignment="1">
      <alignment horizontal="left" vertical="top" wrapText="1"/>
    </xf>
    <xf numFmtId="49" fontId="12" fillId="6" borderId="13" xfId="0" applyNumberFormat="1" applyFont="1" applyFill="1" applyBorder="1" applyAlignment="1">
      <alignment horizontal="center" vertical="center" textRotation="90" wrapText="1"/>
    </xf>
    <xf numFmtId="3" fontId="12" fillId="6" borderId="61" xfId="0" applyNumberFormat="1" applyFont="1" applyFill="1" applyBorder="1" applyAlignment="1">
      <alignment horizontal="center" vertical="center" textRotation="90" wrapText="1"/>
    </xf>
    <xf numFmtId="49" fontId="12" fillId="6" borderId="28" xfId="0" applyNumberFormat="1" applyFont="1" applyFill="1" applyBorder="1" applyAlignment="1">
      <alignment horizontal="center" vertical="center" textRotation="90" wrapText="1"/>
    </xf>
    <xf numFmtId="0" fontId="22" fillId="6" borderId="20" xfId="0" applyFont="1" applyFill="1" applyBorder="1" applyAlignment="1">
      <alignment horizontal="center" wrapText="1"/>
    </xf>
    <xf numFmtId="166" fontId="10" fillId="6" borderId="33" xfId="0" applyNumberFormat="1" applyFont="1" applyFill="1" applyBorder="1" applyAlignment="1">
      <alignment horizontal="center" vertical="top"/>
    </xf>
    <xf numFmtId="166" fontId="10" fillId="6" borderId="44"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0" xfId="0" applyFont="1" applyFill="1" applyBorder="1" applyAlignment="1">
      <alignment horizontal="left" vertical="top" wrapText="1"/>
    </xf>
    <xf numFmtId="0" fontId="3" fillId="0" borderId="99" xfId="0" applyFont="1" applyFill="1" applyBorder="1" applyAlignment="1">
      <alignment horizontal="left" vertical="top" wrapText="1"/>
    </xf>
    <xf numFmtId="0" fontId="3" fillId="6" borderId="32" xfId="0" applyFont="1" applyFill="1" applyBorder="1" applyAlignment="1">
      <alignment horizontal="left" vertical="top" wrapText="1"/>
    </xf>
    <xf numFmtId="3" fontId="5" fillId="3" borderId="0" xfId="0" applyNumberFormat="1" applyFont="1" applyFill="1" applyBorder="1" applyAlignment="1">
      <alignment horizontal="left" vertical="top" wrapText="1"/>
    </xf>
    <xf numFmtId="166" fontId="19" fillId="8" borderId="77" xfId="0" applyNumberFormat="1" applyFont="1" applyFill="1" applyBorder="1" applyAlignment="1">
      <alignment horizontal="center" vertical="top"/>
    </xf>
    <xf numFmtId="166" fontId="19" fillId="8" borderId="72" xfId="0" applyNumberFormat="1" applyFont="1" applyFill="1" applyBorder="1" applyAlignment="1">
      <alignment horizontal="center" vertical="top"/>
    </xf>
    <xf numFmtId="166" fontId="19" fillId="8" borderId="31" xfId="0" applyNumberFormat="1" applyFont="1" applyFill="1" applyBorder="1" applyAlignment="1">
      <alignment horizontal="center" vertical="top"/>
    </xf>
    <xf numFmtId="166" fontId="12" fillId="6" borderId="37" xfId="0" applyNumberFormat="1" applyFont="1" applyFill="1" applyBorder="1" applyAlignment="1">
      <alignment horizontal="left" vertical="top" wrapText="1"/>
    </xf>
    <xf numFmtId="166" fontId="12" fillId="0" borderId="85" xfId="0" applyNumberFormat="1" applyFont="1" applyFill="1" applyBorder="1" applyAlignment="1">
      <alignment vertical="top" wrapText="1"/>
    </xf>
    <xf numFmtId="166" fontId="12" fillId="6" borderId="32" xfId="0" applyNumberFormat="1" applyFont="1" applyFill="1" applyBorder="1" applyAlignment="1">
      <alignment horizontal="center" vertical="top"/>
    </xf>
    <xf numFmtId="0" fontId="12" fillId="6" borderId="66" xfId="0"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49" fontId="19" fillId="6" borderId="13" xfId="0" applyNumberFormat="1" applyFont="1" applyFill="1" applyBorder="1" applyAlignment="1">
      <alignment horizontal="center" vertical="top"/>
    </xf>
    <xf numFmtId="3" fontId="12" fillId="6" borderId="33" xfId="0" applyNumberFormat="1" applyFont="1" applyFill="1" applyBorder="1" applyAlignment="1">
      <alignment horizontal="center" vertical="center" textRotation="90" wrapText="1"/>
    </xf>
    <xf numFmtId="0" fontId="16" fillId="6" borderId="4" xfId="0" applyFont="1" applyFill="1" applyBorder="1" applyAlignment="1">
      <alignment horizontal="center" wrapText="1"/>
    </xf>
    <xf numFmtId="3" fontId="12" fillId="0" borderId="4" xfId="0" applyNumberFormat="1" applyFont="1" applyFill="1" applyBorder="1" applyAlignment="1">
      <alignment horizontal="center" vertical="top" wrapText="1"/>
    </xf>
    <xf numFmtId="3" fontId="12" fillId="6" borderId="70" xfId="0" applyNumberFormat="1" applyFont="1" applyFill="1" applyBorder="1" applyAlignment="1">
      <alignment horizontal="center" vertical="top"/>
    </xf>
    <xf numFmtId="0" fontId="16" fillId="0" borderId="0" xfId="0" applyFont="1" applyAlignment="1">
      <alignment vertical="top" wrapText="1"/>
    </xf>
    <xf numFmtId="3" fontId="12" fillId="6" borderId="4" xfId="0" applyNumberFormat="1" applyFont="1" applyFill="1" applyBorder="1" applyAlignment="1">
      <alignment horizontal="center" vertical="top" wrapText="1"/>
    </xf>
    <xf numFmtId="3" fontId="12" fillId="6" borderId="18" xfId="0" applyNumberFormat="1" applyFont="1" applyFill="1" applyBorder="1" applyAlignment="1">
      <alignment horizontal="center" vertical="top" wrapText="1"/>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49" fontId="19" fillId="6" borderId="13" xfId="0" applyNumberFormat="1" applyFont="1" applyFill="1" applyBorder="1" applyAlignment="1">
      <alignment horizontal="center" vertical="top"/>
    </xf>
    <xf numFmtId="3" fontId="12" fillId="6" borderId="33" xfId="0" applyNumberFormat="1" applyFont="1" applyFill="1" applyBorder="1" applyAlignment="1">
      <alignment horizontal="center" vertical="center" textRotation="90" wrapText="1"/>
    </xf>
    <xf numFmtId="166" fontId="3" fillId="6" borderId="65" xfId="0" applyNumberFormat="1" applyFont="1" applyFill="1" applyBorder="1" applyAlignment="1">
      <alignment vertical="top" wrapText="1"/>
    </xf>
    <xf numFmtId="166" fontId="3" fillId="6" borderId="82" xfId="0" applyNumberFormat="1" applyFont="1" applyFill="1" applyBorder="1" applyAlignment="1">
      <alignment vertical="top" wrapText="1"/>
    </xf>
    <xf numFmtId="0" fontId="12" fillId="0" borderId="33" xfId="0" applyFont="1" applyFill="1" applyBorder="1" applyAlignment="1">
      <alignment vertical="top" wrapText="1"/>
    </xf>
    <xf numFmtId="3" fontId="3" fillId="0" borderId="0" xfId="0" applyNumberFormat="1" applyFont="1" applyFill="1" applyBorder="1" applyAlignment="1">
      <alignment horizontal="left" vertical="top" wrapText="1"/>
    </xf>
    <xf numFmtId="0" fontId="1" fillId="0" borderId="0" xfId="0" applyFont="1" applyFill="1"/>
    <xf numFmtId="0" fontId="12" fillId="0" borderId="0" xfId="0" applyFont="1" applyFill="1" applyAlignment="1">
      <alignment horizontal="left" vertical="top"/>
    </xf>
    <xf numFmtId="0" fontId="22" fillId="0" borderId="0" xfId="0" applyFont="1" applyFill="1"/>
    <xf numFmtId="0" fontId="16" fillId="0" borderId="33" xfId="0" applyFont="1" applyFill="1" applyBorder="1" applyAlignment="1">
      <alignment vertical="top"/>
    </xf>
    <xf numFmtId="0" fontId="16" fillId="0" borderId="33" xfId="0" applyFont="1" applyFill="1" applyBorder="1" applyAlignment="1">
      <alignment vertical="top" wrapText="1"/>
    </xf>
    <xf numFmtId="165" fontId="12" fillId="0" borderId="0" xfId="0" applyNumberFormat="1" applyFont="1" applyFill="1" applyBorder="1" applyAlignment="1">
      <alignment vertical="top"/>
    </xf>
    <xf numFmtId="165" fontId="12" fillId="0" borderId="33" xfId="0" applyNumberFormat="1" applyFont="1" applyFill="1" applyBorder="1" applyAlignment="1">
      <alignment vertical="top" wrapText="1"/>
    </xf>
    <xf numFmtId="0" fontId="16" fillId="0" borderId="0" xfId="0" applyFont="1" applyFill="1" applyAlignment="1">
      <alignment vertical="top" wrapText="1"/>
    </xf>
    <xf numFmtId="0" fontId="12" fillId="0" borderId="33" xfId="0"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left" vertical="top"/>
    </xf>
    <xf numFmtId="0" fontId="12" fillId="0" borderId="0" xfId="0" applyFont="1" applyFill="1" applyBorder="1" applyAlignment="1">
      <alignment horizontal="left" vertical="top" wrapText="1"/>
    </xf>
    <xf numFmtId="0" fontId="40" fillId="0" borderId="0" xfId="0" applyFont="1" applyFill="1" applyAlignment="1">
      <alignment vertical="top" wrapText="1"/>
    </xf>
    <xf numFmtId="0" fontId="12" fillId="0" borderId="33" xfId="0"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3" fontId="3" fillId="0" borderId="64" xfId="0" applyNumberFormat="1" applyFont="1" applyFill="1" applyBorder="1" applyAlignment="1">
      <alignment horizontal="center" vertical="top"/>
    </xf>
    <xf numFmtId="166" fontId="3" fillId="0" borderId="64" xfId="0" applyNumberFormat="1" applyFont="1" applyFill="1" applyBorder="1" applyAlignment="1">
      <alignment horizontal="center" vertical="top"/>
    </xf>
    <xf numFmtId="0" fontId="12" fillId="6" borderId="44" xfId="0" applyFont="1" applyFill="1" applyBorder="1" applyAlignment="1">
      <alignment horizontal="center" vertical="top" wrapText="1"/>
    </xf>
    <xf numFmtId="3" fontId="3" fillId="6" borderId="71" xfId="0" applyNumberFormat="1" applyFont="1" applyFill="1" applyBorder="1" applyAlignment="1">
      <alignmen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166" fontId="20" fillId="6" borderId="33" xfId="0" applyNumberFormat="1" applyFont="1" applyFill="1" applyBorder="1" applyAlignment="1">
      <alignment horizontal="center" vertical="center" textRotation="90" wrapText="1"/>
    </xf>
    <xf numFmtId="49" fontId="23" fillId="6" borderId="37" xfId="0" applyNumberFormat="1" applyFont="1" applyFill="1" applyBorder="1" applyAlignment="1">
      <alignment horizontal="center" vertical="center" textRotation="90" wrapText="1"/>
    </xf>
    <xf numFmtId="49" fontId="19" fillId="9" borderId="61" xfId="0" applyNumberFormat="1" applyFont="1" applyFill="1" applyBorder="1" applyAlignment="1">
      <alignment horizontal="center" vertical="top"/>
    </xf>
    <xf numFmtId="49" fontId="19" fillId="10" borderId="34" xfId="0" applyNumberFormat="1" applyFont="1" applyFill="1" applyBorder="1" applyAlignment="1">
      <alignment horizontal="center" vertical="top"/>
    </xf>
    <xf numFmtId="166" fontId="19" fillId="6" borderId="28" xfId="0" applyNumberFormat="1" applyFont="1" applyFill="1" applyBorder="1" applyAlignment="1">
      <alignment horizontal="center" vertical="top" wrapText="1"/>
    </xf>
    <xf numFmtId="166" fontId="12" fillId="6" borderId="34" xfId="0" applyNumberFormat="1" applyFont="1" applyFill="1" applyBorder="1" applyAlignment="1">
      <alignment horizontal="left" vertical="top" wrapText="1"/>
    </xf>
    <xf numFmtId="166" fontId="20" fillId="6" borderId="61" xfId="0" applyNumberFormat="1" applyFont="1" applyFill="1" applyBorder="1" applyAlignment="1">
      <alignment horizontal="center" vertical="center" textRotation="90" wrapText="1"/>
    </xf>
    <xf numFmtId="166" fontId="27" fillId="6" borderId="34" xfId="0" applyNumberFormat="1" applyFont="1" applyFill="1" applyBorder="1" applyAlignment="1">
      <alignment horizontal="center"/>
    </xf>
    <xf numFmtId="0" fontId="3" fillId="6" borderId="37" xfId="0" applyFont="1" applyFill="1" applyBorder="1" applyAlignment="1">
      <alignment horizontal="left" vertical="top" wrapText="1"/>
    </xf>
    <xf numFmtId="49" fontId="19" fillId="8" borderId="13" xfId="0" applyNumberFormat="1" applyFont="1" applyFill="1" applyBorder="1" applyAlignment="1">
      <alignment horizontal="center" vertical="top" wrapText="1"/>
    </xf>
    <xf numFmtId="49" fontId="19" fillId="9" borderId="6"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2" fillId="6" borderId="4" xfId="0" applyNumberFormat="1" applyFont="1" applyFill="1" applyBorder="1" applyAlignment="1">
      <alignment horizontal="center" vertical="top" wrapText="1"/>
    </xf>
    <xf numFmtId="49" fontId="12" fillId="6" borderId="4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6" borderId="16" xfId="0" applyNumberFormat="1" applyFont="1" applyFill="1" applyBorder="1" applyAlignment="1">
      <alignment horizontal="center" vertical="top" wrapText="1"/>
    </xf>
    <xf numFmtId="49" fontId="19" fillId="6" borderId="13" xfId="0" applyNumberFormat="1" applyFont="1" applyFill="1" applyBorder="1" applyAlignment="1">
      <alignment horizontal="center" vertical="top" wrapText="1"/>
    </xf>
    <xf numFmtId="0" fontId="3" fillId="6" borderId="17" xfId="0" applyFont="1" applyFill="1" applyBorder="1" applyAlignment="1">
      <alignment horizontal="left" vertical="top" wrapText="1"/>
    </xf>
    <xf numFmtId="49" fontId="19" fillId="6" borderId="28" xfId="0" applyNumberFormat="1" applyFont="1" applyFill="1" applyBorder="1" applyAlignment="1">
      <alignment horizontal="center" vertical="top" wrapText="1"/>
    </xf>
    <xf numFmtId="49" fontId="19" fillId="2" borderId="24" xfId="0" applyNumberFormat="1" applyFont="1" applyFill="1" applyBorder="1" applyAlignment="1">
      <alignment horizontal="center" vertical="top"/>
    </xf>
    <xf numFmtId="49" fontId="19" fillId="6" borderId="15" xfId="0" applyNumberFormat="1" applyFont="1" applyFill="1" applyBorder="1" applyAlignment="1">
      <alignment horizontal="center" vertical="top"/>
    </xf>
    <xf numFmtId="49" fontId="23" fillId="0" borderId="34" xfId="0" applyNumberFormat="1" applyFont="1" applyBorder="1" applyAlignment="1">
      <alignment horizontal="center" vertical="center" textRotation="90" wrapText="1"/>
    </xf>
    <xf numFmtId="49" fontId="23" fillId="0" borderId="37" xfId="0" applyNumberFormat="1" applyFont="1" applyFill="1" applyBorder="1" applyAlignment="1">
      <alignment horizontal="center" vertical="center" textRotation="90" wrapText="1"/>
    </xf>
    <xf numFmtId="166" fontId="12" fillId="0" borderId="0" xfId="0" applyNumberFormat="1" applyFont="1" applyFill="1" applyBorder="1" applyAlignment="1">
      <alignment vertical="top"/>
    </xf>
    <xf numFmtId="166" fontId="16" fillId="0" borderId="33" xfId="0" applyNumberFormat="1" applyFont="1" applyFill="1" applyBorder="1" applyAlignment="1">
      <alignment vertical="top"/>
    </xf>
    <xf numFmtId="166" fontId="12" fillId="0" borderId="0" xfId="0" applyNumberFormat="1" applyFont="1" applyBorder="1" applyAlignment="1">
      <alignment vertical="top"/>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3" fillId="6" borderId="27" xfId="0" applyFont="1" applyFill="1" applyBorder="1" applyAlignment="1">
      <alignment horizontal="left" vertical="top" wrapText="1"/>
    </xf>
    <xf numFmtId="3" fontId="3" fillId="6" borderId="87" xfId="0" applyNumberFormat="1" applyFont="1" applyFill="1" applyBorder="1" applyAlignment="1">
      <alignment vertical="top" wrapText="1"/>
    </xf>
    <xf numFmtId="3" fontId="7" fillId="6" borderId="86" xfId="0" applyNumberFormat="1" applyFont="1" applyFill="1" applyBorder="1" applyAlignment="1">
      <alignment horizontal="center" vertical="top"/>
    </xf>
    <xf numFmtId="3" fontId="12" fillId="6" borderId="75" xfId="0" applyNumberFormat="1" applyFont="1" applyFill="1" applyBorder="1" applyAlignment="1">
      <alignment horizontal="center" vertical="top"/>
    </xf>
    <xf numFmtId="0" fontId="3" fillId="6" borderId="82" xfId="0" applyFont="1" applyFill="1" applyBorder="1" applyAlignment="1">
      <alignment vertical="top" wrapText="1"/>
    </xf>
    <xf numFmtId="0" fontId="3" fillId="6" borderId="45" xfId="0" applyFont="1" applyFill="1" applyBorder="1" applyAlignment="1">
      <alignment horizontal="left" vertical="top" wrapText="1"/>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16" fillId="0" borderId="0" xfId="0" applyFont="1" applyAlignment="1">
      <alignment vertical="top" wrapText="1"/>
    </xf>
    <xf numFmtId="0" fontId="12" fillId="0" borderId="0" xfId="0" applyFont="1" applyBorder="1" applyAlignment="1">
      <alignment horizontal="lef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3" fontId="12" fillId="6" borderId="4" xfId="0" applyNumberFormat="1" applyFont="1" applyFill="1" applyBorder="1" applyAlignment="1">
      <alignment horizontal="center" vertical="top" wrapText="1"/>
    </xf>
    <xf numFmtId="166" fontId="3" fillId="6" borderId="40" xfId="0" applyNumberFormat="1" applyFont="1" applyFill="1" applyBorder="1" applyAlignment="1">
      <alignment horizontal="left" vertical="top" wrapText="1"/>
    </xf>
    <xf numFmtId="166" fontId="20" fillId="6" borderId="7" xfId="0" applyNumberFormat="1" applyFont="1" applyFill="1" applyBorder="1" applyAlignment="1">
      <alignment horizontal="center" vertical="center" textRotation="90" wrapText="1"/>
    </xf>
    <xf numFmtId="3" fontId="3" fillId="6" borderId="64" xfId="0" applyNumberFormat="1" applyFont="1" applyFill="1" applyBorder="1" applyAlignment="1">
      <alignment horizontal="center" vertical="top"/>
    </xf>
    <xf numFmtId="166" fontId="3" fillId="6" borderId="27" xfId="0" applyNumberFormat="1" applyFont="1" applyFill="1" applyBorder="1" applyAlignment="1">
      <alignment horizontal="left" vertical="top" wrapText="1"/>
    </xf>
    <xf numFmtId="3" fontId="12" fillId="6" borderId="20"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49" fontId="19" fillId="6" borderId="17" xfId="0" applyNumberFormat="1" applyFont="1" applyFill="1" applyBorder="1" applyAlignment="1">
      <alignment horizontal="center" vertical="top"/>
    </xf>
    <xf numFmtId="49" fontId="12" fillId="6" borderId="4" xfId="0" applyNumberFormat="1" applyFont="1" applyFill="1" applyBorder="1" applyAlignment="1">
      <alignment horizontal="center" vertical="top" wrapText="1"/>
    </xf>
    <xf numFmtId="49" fontId="12" fillId="6" borderId="18" xfId="0" applyNumberFormat="1" applyFont="1" applyFill="1" applyBorder="1" applyAlignment="1">
      <alignment horizontal="center" vertical="top" wrapText="1"/>
    </xf>
    <xf numFmtId="166" fontId="3" fillId="6" borderId="54" xfId="0" applyNumberFormat="1" applyFont="1" applyFill="1" applyBorder="1" applyAlignment="1">
      <alignment horizontal="center" vertical="top"/>
    </xf>
    <xf numFmtId="166" fontId="3" fillId="6" borderId="0" xfId="0" applyNumberFormat="1" applyFont="1" applyFill="1" applyBorder="1" applyAlignment="1">
      <alignment horizontal="center" vertical="top"/>
    </xf>
    <xf numFmtId="166" fontId="3" fillId="6" borderId="16" xfId="0" applyNumberFormat="1" applyFont="1" applyFill="1" applyBorder="1" applyAlignment="1">
      <alignment horizontal="center" vertical="top"/>
    </xf>
    <xf numFmtId="166" fontId="3" fillId="6" borderId="28" xfId="0" applyNumberFormat="1" applyFont="1" applyFill="1" applyBorder="1" applyAlignment="1">
      <alignment horizontal="center" vertical="top"/>
    </xf>
    <xf numFmtId="166" fontId="3" fillId="6" borderId="62" xfId="0" applyNumberFormat="1" applyFont="1" applyFill="1" applyBorder="1" applyAlignment="1">
      <alignment horizontal="center" vertical="top"/>
    </xf>
    <xf numFmtId="166" fontId="3" fillId="6" borderId="1" xfId="0" applyNumberFormat="1" applyFont="1" applyFill="1" applyBorder="1" applyAlignment="1">
      <alignment horizontal="center" vertical="top"/>
    </xf>
    <xf numFmtId="166" fontId="20" fillId="6" borderId="32" xfId="0" applyNumberFormat="1" applyFont="1" applyFill="1" applyBorder="1" applyAlignment="1">
      <alignment horizontal="center" vertical="center" textRotation="90" wrapText="1"/>
    </xf>
    <xf numFmtId="49" fontId="19" fillId="9" borderId="33"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8" borderId="13"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166" fontId="16" fillId="0" borderId="0" xfId="0" applyNumberFormat="1" applyFont="1" applyAlignment="1">
      <alignment vertical="top" wrapText="1"/>
    </xf>
    <xf numFmtId="0" fontId="42" fillId="0" borderId="0" xfId="0" applyFont="1" applyAlignment="1">
      <alignment vertical="top"/>
    </xf>
    <xf numFmtId="0" fontId="42" fillId="0" borderId="0" xfId="0" applyFont="1" applyAlignment="1">
      <alignment horizontal="center" vertical="top"/>
    </xf>
    <xf numFmtId="0" fontId="42" fillId="0" borderId="0" xfId="0" applyFont="1" applyBorder="1" applyAlignment="1">
      <alignment vertical="top"/>
    </xf>
    <xf numFmtId="0" fontId="42" fillId="0" borderId="0" xfId="0" applyFont="1" applyBorder="1" applyAlignment="1">
      <alignment horizontal="left" vertical="top"/>
    </xf>
    <xf numFmtId="0" fontId="45" fillId="0" borderId="0" xfId="0" applyFont="1" applyFill="1" applyAlignment="1">
      <alignment vertical="top"/>
    </xf>
    <xf numFmtId="0" fontId="45" fillId="3" borderId="0" xfId="0" applyFont="1" applyFill="1" applyAlignment="1">
      <alignment vertical="top"/>
    </xf>
    <xf numFmtId="0" fontId="48" fillId="0" borderId="0" xfId="0" applyFont="1" applyAlignment="1">
      <alignment vertical="top"/>
    </xf>
    <xf numFmtId="165" fontId="44" fillId="2" borderId="22" xfId="0" applyNumberFormat="1" applyFont="1" applyFill="1" applyBorder="1" applyAlignment="1">
      <alignment horizontal="center" vertical="top"/>
    </xf>
    <xf numFmtId="0" fontId="3" fillId="0" borderId="0" xfId="0" applyFont="1" applyAlignment="1">
      <alignment vertical="top" wrapText="1"/>
    </xf>
    <xf numFmtId="0" fontId="0" fillId="0" borderId="0" xfId="0" applyAlignment="1">
      <alignment vertical="top" wrapText="1"/>
    </xf>
    <xf numFmtId="49" fontId="44" fillId="8" borderId="13" xfId="0" applyNumberFormat="1" applyFont="1" applyFill="1" applyBorder="1" applyAlignment="1">
      <alignment vertical="top"/>
    </xf>
    <xf numFmtId="49" fontId="44" fillId="6" borderId="37" xfId="0" applyNumberFormat="1" applyFont="1" applyFill="1" applyBorder="1" applyAlignment="1">
      <alignment vertical="top"/>
    </xf>
    <xf numFmtId="49" fontId="44" fillId="6" borderId="37" xfId="0" applyNumberFormat="1" applyFont="1" applyFill="1" applyBorder="1" applyAlignment="1">
      <alignment horizontal="center" vertical="top"/>
    </xf>
    <xf numFmtId="49" fontId="44" fillId="6" borderId="34" xfId="0" applyNumberFormat="1" applyFont="1" applyFill="1" applyBorder="1" applyAlignment="1">
      <alignment vertical="top"/>
    </xf>
    <xf numFmtId="49" fontId="44" fillId="6" borderId="34" xfId="0" applyNumberFormat="1" applyFont="1" applyFill="1" applyBorder="1" applyAlignment="1">
      <alignment horizontal="center" vertical="top"/>
    </xf>
    <xf numFmtId="165" fontId="44" fillId="8" borderId="72" xfId="0" applyNumberFormat="1" applyFont="1" applyFill="1" applyBorder="1" applyAlignment="1">
      <alignment horizontal="center" vertical="top"/>
    </xf>
    <xf numFmtId="49" fontId="44" fillId="6" borderId="40" xfId="0" applyNumberFormat="1" applyFont="1" applyFill="1" applyBorder="1" applyAlignment="1">
      <alignment horizontal="center" vertical="top"/>
    </xf>
    <xf numFmtId="165" fontId="45" fillId="6" borderId="54" xfId="0" applyNumberFormat="1" applyFont="1" applyFill="1" applyBorder="1" applyAlignment="1">
      <alignment horizontal="center" vertical="center"/>
    </xf>
    <xf numFmtId="0" fontId="42" fillId="6" borderId="0" xfId="0" applyFont="1" applyFill="1" applyBorder="1" applyAlignment="1">
      <alignment vertical="top" wrapText="1"/>
    </xf>
    <xf numFmtId="0" fontId="42" fillId="6" borderId="62" xfId="0" applyFont="1" applyFill="1" applyBorder="1" applyAlignment="1">
      <alignment vertical="top" wrapText="1"/>
    </xf>
    <xf numFmtId="0" fontId="42" fillId="6" borderId="54" xfId="0" applyFont="1" applyFill="1" applyBorder="1" applyAlignment="1">
      <alignment horizontal="center" vertical="top" wrapText="1"/>
    </xf>
    <xf numFmtId="0" fontId="42" fillId="6" borderId="62" xfId="0" applyFont="1" applyFill="1" applyBorder="1" applyAlignment="1">
      <alignment horizontal="center" vertical="top" wrapText="1"/>
    </xf>
    <xf numFmtId="0" fontId="42" fillId="6" borderId="13" xfId="0" applyFont="1" applyFill="1" applyBorder="1" applyAlignment="1">
      <alignment vertical="top" wrapText="1"/>
    </xf>
    <xf numFmtId="0" fontId="42" fillId="6" borderId="28" xfId="0" applyFont="1" applyFill="1" applyBorder="1" applyAlignment="1">
      <alignment vertical="top" wrapText="1"/>
    </xf>
    <xf numFmtId="0" fontId="42" fillId="6" borderId="16" xfId="0" applyFont="1" applyFill="1" applyBorder="1" applyAlignment="1">
      <alignment vertical="top" wrapText="1"/>
    </xf>
    <xf numFmtId="0" fontId="45" fillId="6" borderId="16" xfId="0" applyFont="1" applyFill="1" applyBorder="1" applyAlignment="1">
      <alignment horizontal="center" vertical="top"/>
    </xf>
    <xf numFmtId="49" fontId="44" fillId="8" borderId="38" xfId="0" applyNumberFormat="1" applyFont="1" applyFill="1" applyBorder="1" applyAlignment="1">
      <alignment horizontal="center" vertical="top"/>
    </xf>
    <xf numFmtId="0" fontId="14" fillId="8" borderId="38" xfId="0" applyFont="1" applyFill="1" applyBorder="1" applyAlignment="1">
      <alignment vertical="top" wrapText="1"/>
    </xf>
    <xf numFmtId="0" fontId="42" fillId="8" borderId="38" xfId="0" applyFont="1" applyFill="1" applyBorder="1" applyAlignment="1">
      <alignment vertical="top" wrapText="1"/>
    </xf>
    <xf numFmtId="0" fontId="42" fillId="8" borderId="26" xfId="0" applyFont="1" applyFill="1" applyBorder="1" applyAlignment="1">
      <alignment horizontal="center" vertical="top" wrapText="1"/>
    </xf>
    <xf numFmtId="0" fontId="47" fillId="8" borderId="72" xfId="0" applyFont="1" applyFill="1" applyBorder="1" applyAlignment="1">
      <alignment horizontal="center" vertical="top"/>
    </xf>
    <xf numFmtId="0" fontId="45" fillId="8" borderId="77" xfId="0" applyFont="1" applyFill="1" applyBorder="1" applyAlignment="1">
      <alignment vertical="top" wrapText="1"/>
    </xf>
    <xf numFmtId="49" fontId="44" fillId="9" borderId="36" xfId="0" applyNumberFormat="1" applyFont="1" applyFill="1" applyBorder="1" applyAlignment="1">
      <alignment horizontal="center" vertical="top"/>
    </xf>
    <xf numFmtId="49" fontId="44" fillId="9" borderId="60" xfId="0" applyNumberFormat="1" applyFont="1" applyFill="1" applyBorder="1" applyAlignment="1">
      <alignment horizontal="center" vertical="top"/>
    </xf>
    <xf numFmtId="49" fontId="44" fillId="0" borderId="34" xfId="0" applyNumberFormat="1" applyFont="1" applyBorder="1" applyAlignment="1">
      <alignment vertical="top"/>
    </xf>
    <xf numFmtId="0" fontId="14" fillId="0" borderId="34" xfId="0" applyFont="1" applyFill="1" applyBorder="1" applyAlignment="1">
      <alignment vertical="top" wrapText="1"/>
    </xf>
    <xf numFmtId="0" fontId="42" fillId="0" borderId="28" xfId="0" applyFont="1" applyFill="1" applyBorder="1" applyAlignment="1">
      <alignment vertical="top" wrapText="1"/>
    </xf>
    <xf numFmtId="0" fontId="42" fillId="0" borderId="62" xfId="0" applyFont="1" applyFill="1" applyBorder="1" applyAlignment="1">
      <alignment vertical="top" wrapText="1"/>
    </xf>
    <xf numFmtId="49" fontId="44" fillId="9" borderId="67" xfId="0" applyNumberFormat="1" applyFont="1" applyFill="1" applyBorder="1" applyAlignment="1">
      <alignment horizontal="center" vertical="top" wrapText="1"/>
    </xf>
    <xf numFmtId="49" fontId="44" fillId="9" borderId="51" xfId="0" applyNumberFormat="1" applyFont="1" applyFill="1" applyBorder="1" applyAlignment="1">
      <alignment horizontal="center" vertical="top"/>
    </xf>
    <xf numFmtId="49" fontId="44" fillId="2" borderId="1" xfId="0" applyNumberFormat="1" applyFont="1" applyFill="1" applyBorder="1" applyAlignment="1">
      <alignment horizontal="center" vertical="top"/>
    </xf>
    <xf numFmtId="0" fontId="45" fillId="6" borderId="28" xfId="0" applyFont="1" applyFill="1" applyBorder="1" applyAlignment="1">
      <alignment horizontal="center" vertical="top"/>
    </xf>
    <xf numFmtId="165" fontId="45" fillId="6" borderId="62" xfId="0" applyNumberFormat="1" applyFont="1" applyFill="1" applyBorder="1" applyAlignment="1">
      <alignment horizontal="center" vertical="center"/>
    </xf>
    <xf numFmtId="0" fontId="45" fillId="6" borderId="28" xfId="0" applyFont="1" applyFill="1" applyBorder="1" applyAlignment="1">
      <alignment vertical="top" wrapText="1"/>
    </xf>
    <xf numFmtId="0" fontId="45" fillId="6" borderId="13" xfId="0" applyFont="1" applyFill="1" applyBorder="1" applyAlignment="1">
      <alignment vertical="top" wrapText="1"/>
    </xf>
    <xf numFmtId="0" fontId="45" fillId="6" borderId="28" xfId="0" applyFont="1" applyFill="1" applyBorder="1" applyAlignment="1">
      <alignment horizontal="center" vertical="top" wrapText="1"/>
    </xf>
    <xf numFmtId="0" fontId="45" fillId="6" borderId="16" xfId="0" applyFont="1" applyFill="1" applyBorder="1" applyAlignment="1">
      <alignment horizontal="center" vertical="top" wrapText="1"/>
    </xf>
    <xf numFmtId="165" fontId="45" fillId="6" borderId="62" xfId="0" applyNumberFormat="1" applyFont="1" applyFill="1" applyBorder="1" applyAlignment="1">
      <alignment horizontal="center" vertical="top"/>
    </xf>
    <xf numFmtId="0" fontId="45" fillId="6" borderId="16" xfId="0" applyFont="1" applyFill="1" applyBorder="1" applyAlignment="1">
      <alignment vertical="top" wrapText="1"/>
    </xf>
    <xf numFmtId="49" fontId="44" fillId="9" borderId="61" xfId="0" applyNumberFormat="1" applyFont="1" applyFill="1" applyBorder="1" applyAlignment="1">
      <alignment horizontal="center" vertical="top"/>
    </xf>
    <xf numFmtId="49" fontId="44" fillId="2" borderId="28" xfId="0" applyNumberFormat="1" applyFont="1" applyFill="1" applyBorder="1" applyAlignment="1">
      <alignment horizontal="center" vertical="top"/>
    </xf>
    <xf numFmtId="49" fontId="44" fillId="2" borderId="52" xfId="0" applyNumberFormat="1" applyFont="1" applyFill="1" applyBorder="1" applyAlignment="1">
      <alignment horizontal="center" vertical="top"/>
    </xf>
    <xf numFmtId="165" fontId="44" fillId="9" borderId="3" xfId="0" applyNumberFormat="1" applyFont="1" applyFill="1" applyBorder="1" applyAlignment="1">
      <alignment horizontal="center" vertical="top"/>
    </xf>
    <xf numFmtId="0" fontId="45" fillId="2" borderId="26" xfId="0" applyFont="1" applyFill="1" applyBorder="1" applyAlignment="1">
      <alignment vertical="top" wrapText="1"/>
    </xf>
    <xf numFmtId="0" fontId="42" fillId="2" borderId="31" xfId="0" applyFont="1" applyFill="1" applyBorder="1" applyAlignment="1">
      <alignment horizontal="center" vertical="top" wrapText="1"/>
    </xf>
    <xf numFmtId="49" fontId="44" fillId="8" borderId="34" xfId="0" applyNumberFormat="1" applyFont="1" applyFill="1" applyBorder="1" applyAlignment="1">
      <alignment horizontal="center" vertical="top"/>
    </xf>
    <xf numFmtId="49" fontId="44" fillId="8" borderId="56" xfId="0" applyNumberFormat="1" applyFont="1" applyFill="1" applyBorder="1" applyAlignment="1">
      <alignment horizontal="center" vertical="top"/>
    </xf>
    <xf numFmtId="0" fontId="14" fillId="8" borderId="56" xfId="0" applyFont="1" applyFill="1" applyBorder="1" applyAlignment="1">
      <alignment vertical="top" wrapText="1"/>
    </xf>
    <xf numFmtId="0" fontId="42" fillId="8" borderId="56" xfId="0" applyFont="1" applyFill="1" applyBorder="1" applyAlignment="1">
      <alignment vertical="top" wrapText="1"/>
    </xf>
    <xf numFmtId="0" fontId="42" fillId="8" borderId="62" xfId="0" applyFont="1" applyFill="1" applyBorder="1" applyAlignment="1">
      <alignment horizontal="center" vertical="top" wrapText="1"/>
    </xf>
    <xf numFmtId="0" fontId="47" fillId="8" borderId="1" xfId="0" applyFont="1" applyFill="1" applyBorder="1" applyAlignment="1">
      <alignment horizontal="center" vertical="top"/>
    </xf>
    <xf numFmtId="165" fontId="44" fillId="8" borderId="1" xfId="0" applyNumberFormat="1" applyFont="1" applyFill="1" applyBorder="1" applyAlignment="1">
      <alignment horizontal="center" vertical="top"/>
    </xf>
    <xf numFmtId="0" fontId="45" fillId="8" borderId="39" xfId="0" applyFont="1" applyFill="1" applyBorder="1" applyAlignment="1">
      <alignment vertical="top" wrapText="1"/>
    </xf>
    <xf numFmtId="165" fontId="44" fillId="2" borderId="72" xfId="0" applyNumberFormat="1" applyFont="1" applyFill="1" applyBorder="1" applyAlignment="1">
      <alignment horizontal="center" vertical="top"/>
    </xf>
    <xf numFmtId="49" fontId="44" fillId="9" borderId="33" xfId="0" applyNumberFormat="1" applyFont="1" applyFill="1" applyBorder="1" applyAlignment="1">
      <alignment horizontal="center" vertical="top"/>
    </xf>
    <xf numFmtId="49" fontId="44" fillId="2" borderId="13" xfId="0" applyNumberFormat="1" applyFont="1" applyFill="1" applyBorder="1" applyAlignment="1">
      <alignment horizontal="center" vertical="top"/>
    </xf>
    <xf numFmtId="0" fontId="4" fillId="0" borderId="26" xfId="0" applyFont="1" applyBorder="1" applyAlignment="1">
      <alignment horizontal="right" vertical="top"/>
    </xf>
    <xf numFmtId="0" fontId="3" fillId="0" borderId="17" xfId="0" applyFont="1" applyBorder="1" applyAlignment="1">
      <alignment horizontal="center" vertical="center"/>
    </xf>
    <xf numFmtId="0" fontId="3" fillId="0" borderId="2" xfId="0" applyFont="1" applyBorder="1" applyAlignment="1">
      <alignment horizontal="center" vertical="center" textRotation="90"/>
    </xf>
    <xf numFmtId="0" fontId="42" fillId="6" borderId="45" xfId="0" applyFont="1" applyFill="1" applyBorder="1" applyAlignment="1">
      <alignment horizontal="center" vertical="top"/>
    </xf>
    <xf numFmtId="0" fontId="42" fillId="6" borderId="44" xfId="0" applyFont="1" applyFill="1" applyBorder="1" applyAlignment="1">
      <alignment horizontal="center" vertical="top"/>
    </xf>
    <xf numFmtId="0" fontId="42" fillId="6" borderId="44" xfId="0" applyFont="1" applyFill="1" applyBorder="1" applyAlignment="1">
      <alignment horizontal="center" vertical="top" wrapText="1"/>
    </xf>
    <xf numFmtId="0" fontId="42" fillId="6" borderId="45" xfId="0" applyFont="1" applyFill="1" applyBorder="1" applyAlignment="1">
      <alignment horizontal="center" vertical="top" wrapText="1"/>
    </xf>
    <xf numFmtId="1" fontId="42" fillId="6" borderId="44" xfId="0" applyNumberFormat="1" applyFont="1" applyFill="1" applyBorder="1" applyAlignment="1">
      <alignment horizontal="center" vertical="top"/>
    </xf>
    <xf numFmtId="9" fontId="42" fillId="6" borderId="45" xfId="0" applyNumberFormat="1" applyFont="1" applyFill="1" applyBorder="1" applyAlignment="1">
      <alignment horizontal="center" vertical="top"/>
    </xf>
    <xf numFmtId="49" fontId="42" fillId="6" borderId="73" xfId="0" applyNumberFormat="1" applyFont="1" applyFill="1" applyBorder="1" applyAlignment="1">
      <alignment horizontal="center" vertical="top"/>
    </xf>
    <xf numFmtId="49" fontId="42" fillId="6" borderId="45" xfId="0" applyNumberFormat="1" applyFont="1" applyFill="1" applyBorder="1" applyAlignment="1">
      <alignment horizontal="center" vertical="top"/>
    </xf>
    <xf numFmtId="49" fontId="42" fillId="8" borderId="108" xfId="0" applyNumberFormat="1" applyFont="1" applyFill="1" applyBorder="1" applyAlignment="1">
      <alignment horizontal="center" vertical="top"/>
    </xf>
    <xf numFmtId="0" fontId="42" fillId="3" borderId="45" xfId="0" applyFont="1" applyFill="1" applyBorder="1" applyAlignment="1">
      <alignment horizontal="center" vertical="top"/>
    </xf>
    <xf numFmtId="49" fontId="42" fillId="8" borderId="55" xfId="0" applyNumberFormat="1" applyFont="1" applyFill="1" applyBorder="1" applyAlignment="1">
      <alignment horizontal="center" vertical="top"/>
    </xf>
    <xf numFmtId="0" fontId="42" fillId="9" borderId="26" xfId="0" applyFont="1" applyFill="1" applyBorder="1" applyAlignment="1">
      <alignment vertical="top"/>
    </xf>
    <xf numFmtId="0" fontId="42" fillId="9" borderId="31" xfId="0" applyFont="1" applyFill="1" applyBorder="1" applyAlignment="1">
      <alignment vertical="top"/>
    </xf>
    <xf numFmtId="0" fontId="41" fillId="0" borderId="0" xfId="0" applyFont="1" applyAlignment="1">
      <alignment vertical="top"/>
    </xf>
    <xf numFmtId="0" fontId="41" fillId="0" borderId="0" xfId="0" applyFont="1" applyBorder="1" applyAlignment="1">
      <alignment vertical="top"/>
    </xf>
    <xf numFmtId="0" fontId="41" fillId="0" borderId="0" xfId="0" applyFont="1" applyAlignment="1">
      <alignment horizontal="left" vertical="top"/>
    </xf>
    <xf numFmtId="0" fontId="4" fillId="0" borderId="0" xfId="0" applyFont="1" applyAlignment="1">
      <alignment horizontal="justify" vertical="center" wrapText="1"/>
    </xf>
    <xf numFmtId="0" fontId="4" fillId="0" borderId="0" xfId="0" applyFont="1" applyAlignment="1">
      <alignment vertical="center" wrapText="1"/>
    </xf>
    <xf numFmtId="0" fontId="41" fillId="0" borderId="0" xfId="0" applyFont="1" applyAlignment="1">
      <alignment horizontal="left" vertical="top"/>
    </xf>
    <xf numFmtId="0" fontId="41" fillId="0" borderId="0" xfId="0" applyFont="1" applyAlignment="1">
      <alignment horizontal="left" vertical="top"/>
    </xf>
    <xf numFmtId="0" fontId="14" fillId="0" borderId="40" xfId="0" applyFont="1" applyFill="1" applyBorder="1" applyAlignment="1">
      <alignment horizontal="left" vertical="top" wrapText="1"/>
    </xf>
    <xf numFmtId="0" fontId="14" fillId="0" borderId="34" xfId="0" applyFont="1" applyFill="1" applyBorder="1" applyAlignment="1">
      <alignment horizontal="left" vertical="top" wrapText="1"/>
    </xf>
    <xf numFmtId="0" fontId="41" fillId="0" borderId="0" xfId="0" applyFont="1" applyAlignment="1">
      <alignment horizontal="left" vertical="top"/>
    </xf>
    <xf numFmtId="0" fontId="41" fillId="0" borderId="0" xfId="0" applyFont="1" applyAlignment="1">
      <alignment horizontal="center" vertical="top" wrapText="1"/>
    </xf>
    <xf numFmtId="49" fontId="44" fillId="8" borderId="13" xfId="0" applyNumberFormat="1"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28" xfId="0" applyFont="1" applyFill="1" applyBorder="1" applyAlignment="1">
      <alignment horizontal="left" vertical="top" wrapText="1"/>
    </xf>
    <xf numFmtId="0" fontId="43" fillId="0" borderId="0" xfId="0" applyFont="1" applyAlignment="1">
      <alignment horizontal="center" vertical="top"/>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46" fillId="9" borderId="43" xfId="0" applyFont="1" applyFill="1" applyBorder="1" applyAlignment="1">
      <alignment horizontal="left" vertical="top"/>
    </xf>
    <xf numFmtId="0" fontId="46" fillId="9" borderId="89" xfId="0" applyFont="1" applyFill="1" applyBorder="1" applyAlignment="1">
      <alignment horizontal="left" vertical="top"/>
    </xf>
    <xf numFmtId="0" fontId="46" fillId="9" borderId="46" xfId="0" applyFont="1" applyFill="1" applyBorder="1" applyAlignment="1">
      <alignment horizontal="left" vertical="top"/>
    </xf>
    <xf numFmtId="0" fontId="44" fillId="2" borderId="39" xfId="0" applyFont="1" applyFill="1" applyBorder="1" applyAlignment="1">
      <alignment horizontal="left" vertical="top" wrapText="1"/>
    </xf>
    <xf numFmtId="0" fontId="44" fillId="2" borderId="56" xfId="0" applyFont="1" applyFill="1" applyBorder="1" applyAlignment="1">
      <alignment horizontal="left" vertical="top" wrapText="1"/>
    </xf>
    <xf numFmtId="0" fontId="44" fillId="2" borderId="55" xfId="0" applyFont="1" applyFill="1" applyBorder="1" applyAlignment="1">
      <alignment horizontal="left" vertical="top" wrapText="1"/>
    </xf>
    <xf numFmtId="0" fontId="4" fillId="0" borderId="0" xfId="0" applyFont="1" applyAlignment="1">
      <alignment horizontal="center" vertical="top" wrapText="1"/>
    </xf>
    <xf numFmtId="0" fontId="45" fillId="6" borderId="13" xfId="0" applyFont="1" applyFill="1" applyBorder="1" applyAlignment="1">
      <alignment horizontal="left" vertical="top" wrapText="1"/>
    </xf>
    <xf numFmtId="0" fontId="45" fillId="6" borderId="28" xfId="0" applyFont="1" applyFill="1" applyBorder="1" applyAlignment="1">
      <alignment horizontal="left" vertical="top" wrapText="1"/>
    </xf>
    <xf numFmtId="49" fontId="44" fillId="9" borderId="33" xfId="0" applyNumberFormat="1" applyFont="1" applyFill="1" applyBorder="1" applyAlignment="1">
      <alignment horizontal="center" vertical="top"/>
    </xf>
    <xf numFmtId="49" fontId="44" fillId="2" borderId="13" xfId="0" applyNumberFormat="1" applyFont="1" applyFill="1" applyBorder="1" applyAlignment="1">
      <alignment horizontal="center" vertical="top"/>
    </xf>
    <xf numFmtId="49" fontId="44" fillId="2" borderId="26" xfId="0" applyNumberFormat="1" applyFont="1" applyFill="1" applyBorder="1" applyAlignment="1">
      <alignment horizontal="right" vertical="top"/>
    </xf>
    <xf numFmtId="49" fontId="44" fillId="8" borderId="52" xfId="0" applyNumberFormat="1" applyFont="1" applyFill="1" applyBorder="1" applyAlignment="1">
      <alignment horizontal="center" vertical="top"/>
    </xf>
    <xf numFmtId="0" fontId="3" fillId="0" borderId="0" xfId="0" applyFont="1" applyAlignment="1">
      <alignment vertical="top" wrapText="1"/>
    </xf>
    <xf numFmtId="0" fontId="0" fillId="0" borderId="0" xfId="0" applyAlignment="1">
      <alignment vertical="top" wrapText="1"/>
    </xf>
    <xf numFmtId="3" fontId="3" fillId="0" borderId="6"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8"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shrinkToFit="1"/>
    </xf>
    <xf numFmtId="3" fontId="3" fillId="0" borderId="13" xfId="0" applyNumberFormat="1" applyFont="1" applyBorder="1" applyAlignment="1">
      <alignment horizontal="center" vertical="center" textRotation="90" shrinkToFit="1"/>
    </xf>
    <xf numFmtId="3" fontId="3" fillId="0" borderId="22" xfId="0" applyNumberFormat="1" applyFont="1" applyBorder="1" applyAlignment="1">
      <alignment horizontal="center" vertical="center" textRotation="90" shrinkToFit="1"/>
    </xf>
    <xf numFmtId="3" fontId="3" fillId="0" borderId="43" xfId="0" applyNumberFormat="1" applyFont="1" applyBorder="1" applyAlignment="1">
      <alignment horizontal="center" vertical="center" shrinkToFit="1"/>
    </xf>
    <xf numFmtId="3" fontId="3" fillId="0" borderId="37" xfId="0" applyNumberFormat="1" applyFont="1" applyBorder="1" applyAlignment="1">
      <alignment horizontal="center" vertical="center" shrinkToFit="1"/>
    </xf>
    <xf numFmtId="3" fontId="3" fillId="0" borderId="52" xfId="0" applyNumberFormat="1" applyFont="1" applyBorder="1" applyAlignment="1">
      <alignment horizontal="center" vertical="center" shrinkToFit="1"/>
    </xf>
    <xf numFmtId="3" fontId="3" fillId="0" borderId="43" xfId="0" applyNumberFormat="1" applyFont="1" applyBorder="1" applyAlignment="1">
      <alignment horizontal="center" vertical="center" textRotation="90" shrinkToFit="1"/>
    </xf>
    <xf numFmtId="3" fontId="3" fillId="0" borderId="37" xfId="0" applyNumberFormat="1" applyFont="1" applyBorder="1" applyAlignment="1">
      <alignment horizontal="center" vertical="center" textRotation="90" shrinkToFit="1"/>
    </xf>
    <xf numFmtId="3" fontId="3" fillId="0" borderId="52"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wrapText="1" shrinkToFit="1"/>
    </xf>
    <xf numFmtId="3" fontId="3" fillId="0" borderId="13" xfId="0" applyNumberFormat="1" applyFont="1" applyBorder="1" applyAlignment="1">
      <alignment horizontal="center" vertical="center" textRotation="90" wrapText="1" shrinkToFit="1"/>
    </xf>
    <xf numFmtId="3" fontId="3" fillId="0" borderId="22" xfId="0" applyNumberFormat="1" applyFont="1" applyBorder="1" applyAlignment="1">
      <alignment horizontal="center" vertical="center" textRotation="90" wrapText="1" shrinkToFit="1"/>
    </xf>
    <xf numFmtId="0" fontId="3" fillId="0" borderId="89"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5" fillId="0" borderId="79" xfId="0" applyFont="1" applyBorder="1" applyAlignment="1">
      <alignment horizontal="center" vertical="center"/>
    </xf>
    <xf numFmtId="0" fontId="5" fillId="0" borderId="59" xfId="0" applyFont="1" applyBorder="1" applyAlignment="1">
      <alignment horizontal="center" vertical="center"/>
    </xf>
    <xf numFmtId="49" fontId="3" fillId="0" borderId="24" xfId="0" applyNumberFormat="1" applyFont="1" applyBorder="1" applyAlignment="1">
      <alignment horizontal="center" vertical="center" textRotation="90" shrinkToFit="1"/>
    </xf>
    <xf numFmtId="49" fontId="3" fillId="0" borderId="13" xfId="0" applyNumberFormat="1" applyFont="1" applyBorder="1" applyAlignment="1">
      <alignment horizontal="center" vertical="center" textRotation="90" shrinkToFit="1"/>
    </xf>
    <xf numFmtId="49" fontId="3" fillId="0" borderId="22" xfId="0" applyNumberFormat="1" applyFont="1" applyBorder="1" applyAlignment="1">
      <alignment horizontal="center" vertical="center" textRotation="90" shrinkToFit="1"/>
    </xf>
    <xf numFmtId="3" fontId="3" fillId="0" borderId="43" xfId="0" applyNumberFormat="1" applyFont="1" applyFill="1" applyBorder="1" applyAlignment="1">
      <alignment horizontal="center" vertical="center" textRotation="90" wrapText="1" shrinkToFit="1"/>
    </xf>
    <xf numFmtId="3" fontId="3" fillId="0" borderId="37" xfId="0" applyNumberFormat="1" applyFont="1" applyFill="1" applyBorder="1" applyAlignment="1">
      <alignment horizontal="center" vertical="center" textRotation="90" wrapText="1" shrinkToFit="1"/>
    </xf>
    <xf numFmtId="3" fontId="3" fillId="0" borderId="52" xfId="0" applyNumberFormat="1" applyFont="1" applyFill="1" applyBorder="1" applyAlignment="1">
      <alignment horizontal="center" vertical="center" textRotation="90" wrapText="1" shrinkToFit="1"/>
    </xf>
    <xf numFmtId="49" fontId="4" fillId="0" borderId="89" xfId="0" applyNumberFormat="1" applyFont="1" applyFill="1" applyBorder="1" applyAlignment="1">
      <alignment horizontal="left" vertical="top" wrapText="1"/>
    </xf>
    <xf numFmtId="49" fontId="44" fillId="9" borderId="48" xfId="0" applyNumberFormat="1" applyFont="1" applyFill="1" applyBorder="1" applyAlignment="1">
      <alignment horizontal="right" vertical="top"/>
    </xf>
    <xf numFmtId="49" fontId="44" fillId="9" borderId="107" xfId="0" applyNumberFormat="1" applyFont="1" applyFill="1" applyBorder="1" applyAlignment="1">
      <alignment horizontal="right" vertical="top"/>
    </xf>
    <xf numFmtId="49" fontId="44" fillId="9" borderId="7" xfId="0" applyNumberFormat="1" applyFont="1" applyFill="1" applyBorder="1" applyAlignment="1">
      <alignment horizontal="center" vertical="top"/>
    </xf>
    <xf numFmtId="49" fontId="23" fillId="0" borderId="13" xfId="0" applyNumberFormat="1" applyFont="1" applyBorder="1" applyAlignment="1">
      <alignment horizontal="center" vertical="center" textRotation="90" wrapText="1"/>
    </xf>
    <xf numFmtId="166" fontId="3" fillId="6" borderId="32" xfId="0" applyNumberFormat="1" applyFont="1" applyFill="1" applyBorder="1" applyAlignment="1">
      <alignment vertical="top" wrapText="1"/>
    </xf>
    <xf numFmtId="0" fontId="6" fillId="6" borderId="29" xfId="0" applyFont="1" applyFill="1" applyBorder="1" applyAlignment="1">
      <alignment vertical="top" wrapText="1"/>
    </xf>
    <xf numFmtId="0" fontId="12" fillId="0" borderId="33" xfId="0" applyFont="1" applyFill="1" applyBorder="1" applyAlignment="1">
      <alignment vertical="top" wrapText="1"/>
    </xf>
    <xf numFmtId="0" fontId="12" fillId="0" borderId="0" xfId="0" applyFont="1" applyFill="1" applyBorder="1" applyAlignment="1">
      <alignment vertical="top" wrapText="1"/>
    </xf>
    <xf numFmtId="0" fontId="12" fillId="2" borderId="36" xfId="0" applyFont="1" applyFill="1" applyBorder="1" applyAlignment="1">
      <alignment horizontal="center" vertical="top" wrapText="1"/>
    </xf>
    <xf numFmtId="0" fontId="12" fillId="2" borderId="48" xfId="0" applyFont="1" applyFill="1" applyBorder="1" applyAlignment="1">
      <alignment horizontal="center" vertical="top" wrapText="1"/>
    </xf>
    <xf numFmtId="0" fontId="12" fillId="2" borderId="58" xfId="0" applyFont="1" applyFill="1" applyBorder="1" applyAlignment="1">
      <alignment horizontal="center" vertical="top" wrapText="1"/>
    </xf>
    <xf numFmtId="49" fontId="12" fillId="0" borderId="18" xfId="0" applyNumberFormat="1" applyFont="1" applyBorder="1" applyAlignment="1">
      <alignment horizontal="center" vertical="top" wrapText="1"/>
    </xf>
    <xf numFmtId="0" fontId="16" fillId="0" borderId="20" xfId="0" applyFont="1" applyBorder="1" applyAlignment="1">
      <alignment horizontal="center" vertical="top" wrapText="1"/>
    </xf>
    <xf numFmtId="0" fontId="10" fillId="0" borderId="33" xfId="0" applyFont="1" applyBorder="1" applyAlignment="1">
      <alignment horizontal="left" vertical="top" wrapText="1"/>
    </xf>
    <xf numFmtId="0" fontId="10" fillId="0" borderId="0" xfId="0" applyFont="1" applyBorder="1" applyAlignment="1">
      <alignment horizontal="left" vertical="top" wrapText="1"/>
    </xf>
    <xf numFmtId="0" fontId="30" fillId="6" borderId="85" xfId="0" applyFont="1" applyFill="1" applyBorder="1" applyAlignment="1">
      <alignment vertical="top" wrapText="1"/>
    </xf>
    <xf numFmtId="0" fontId="30" fillId="6" borderId="29" xfId="0" applyFont="1" applyFill="1" applyBorder="1" applyAlignment="1">
      <alignment vertical="top" wrapText="1"/>
    </xf>
    <xf numFmtId="0" fontId="12" fillId="6" borderId="4" xfId="0" applyFont="1" applyFill="1" applyBorder="1" applyAlignment="1">
      <alignment horizontal="center" vertical="top" wrapText="1"/>
    </xf>
    <xf numFmtId="0" fontId="3" fillId="0" borderId="4" xfId="0" applyFont="1" applyBorder="1" applyAlignment="1">
      <alignment horizontal="center" vertical="top" wrapText="1"/>
    </xf>
    <xf numFmtId="49" fontId="20" fillId="6" borderId="40" xfId="0" applyNumberFormat="1" applyFont="1" applyFill="1" applyBorder="1" applyAlignment="1">
      <alignment horizontal="center" vertical="center" textRotation="90" wrapText="1"/>
    </xf>
    <xf numFmtId="0" fontId="28" fillId="6" borderId="34" xfId="0" applyFont="1" applyFill="1" applyBorder="1" applyAlignment="1">
      <alignment horizontal="center" vertical="center" textRotation="90" wrapText="1"/>
    </xf>
    <xf numFmtId="49" fontId="19" fillId="6" borderId="17" xfId="0" applyNumberFormat="1" applyFont="1" applyFill="1" applyBorder="1" applyAlignment="1">
      <alignment horizontal="center" vertical="top"/>
    </xf>
    <xf numFmtId="0" fontId="27" fillId="6" borderId="27" xfId="0" applyFont="1" applyFill="1" applyBorder="1" applyAlignment="1">
      <alignment horizontal="center"/>
    </xf>
    <xf numFmtId="49" fontId="24" fillId="6" borderId="4" xfId="0" applyNumberFormat="1" applyFont="1" applyFill="1" applyBorder="1" applyAlignment="1">
      <alignment horizontal="center" vertical="top" wrapText="1"/>
    </xf>
    <xf numFmtId="0" fontId="33" fillId="6" borderId="20" xfId="0" applyFont="1" applyFill="1" applyBorder="1" applyAlignment="1">
      <alignment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8" borderId="13" xfId="0" applyNumberFormat="1" applyFont="1" applyFill="1" applyBorder="1" applyAlignment="1">
      <alignment horizontal="center" vertical="top" wrapText="1"/>
    </xf>
    <xf numFmtId="49" fontId="19" fillId="9" borderId="6"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23" fillId="6" borderId="40" xfId="0" applyNumberFormat="1" applyFont="1" applyFill="1" applyBorder="1" applyAlignment="1">
      <alignment horizontal="center" vertical="center" textRotation="90" wrapText="1"/>
    </xf>
    <xf numFmtId="0" fontId="22" fillId="6" borderId="37" xfId="0" applyFont="1" applyFill="1" applyBorder="1" applyAlignment="1">
      <alignment horizontal="center" vertical="center" wrapText="1"/>
    </xf>
    <xf numFmtId="0" fontId="22" fillId="6" borderId="62" xfId="0" applyFont="1" applyFill="1" applyBorder="1" applyAlignment="1">
      <alignment horizontal="center" vertical="center" wrapText="1"/>
    </xf>
    <xf numFmtId="49" fontId="12" fillId="6" borderId="4" xfId="0" applyNumberFormat="1" applyFont="1" applyFill="1" applyBorder="1" applyAlignment="1">
      <alignment horizontal="center" vertical="top" wrapText="1"/>
    </xf>
    <xf numFmtId="49" fontId="12" fillId="6" borderId="44" xfId="0" applyNumberFormat="1" applyFont="1" applyFill="1" applyBorder="1" applyAlignment="1">
      <alignment horizontal="center" vertical="top" wrapText="1"/>
    </xf>
    <xf numFmtId="49" fontId="19" fillId="6" borderId="13" xfId="0" applyNumberFormat="1" applyFont="1" applyFill="1" applyBorder="1" applyAlignment="1">
      <alignment vertical="top"/>
    </xf>
    <xf numFmtId="49" fontId="19" fillId="6" borderId="28" xfId="0" applyNumberFormat="1" applyFont="1" applyFill="1" applyBorder="1" applyAlignment="1">
      <alignment vertical="top"/>
    </xf>
    <xf numFmtId="0" fontId="30" fillId="3" borderId="14" xfId="0" applyFont="1" applyFill="1" applyBorder="1" applyAlignment="1">
      <alignment vertical="top" wrapText="1"/>
    </xf>
    <xf numFmtId="0" fontId="35" fillId="0" borderId="14" xfId="0" applyFont="1" applyBorder="1" applyAlignment="1">
      <alignment vertical="top" wrapText="1"/>
    </xf>
    <xf numFmtId="0" fontId="26" fillId="6" borderId="32" xfId="0" applyFont="1" applyFill="1" applyBorder="1" applyAlignment="1">
      <alignment horizontal="center" vertical="center" textRotation="90" wrapText="1"/>
    </xf>
    <xf numFmtId="0" fontId="0" fillId="0" borderId="29" xfId="0" applyBorder="1" applyAlignment="1">
      <alignment horizontal="center" vertical="center" textRotation="90" wrapText="1"/>
    </xf>
    <xf numFmtId="0" fontId="3" fillId="3" borderId="17" xfId="0" applyFont="1" applyFill="1" applyBorder="1" applyAlignment="1">
      <alignment vertical="top" wrapText="1"/>
    </xf>
    <xf numFmtId="0" fontId="0" fillId="0" borderId="27" xfId="0" applyBorder="1" applyAlignment="1">
      <alignment vertical="top" wrapText="1"/>
    </xf>
    <xf numFmtId="166" fontId="3" fillId="0" borderId="17" xfId="0" applyNumberFormat="1" applyFont="1" applyBorder="1" applyAlignment="1">
      <alignment horizontal="left" vertical="top" wrapText="1"/>
    </xf>
    <xf numFmtId="0" fontId="6" fillId="0" borderId="27" xfId="0" applyFont="1" applyBorder="1" applyAlignment="1">
      <alignment horizontal="left" vertical="top" wrapText="1"/>
    </xf>
    <xf numFmtId="49" fontId="19" fillId="2" borderId="13" xfId="0" applyNumberFormat="1" applyFont="1" applyFill="1" applyBorder="1" applyAlignment="1">
      <alignment horizontal="center" vertical="top"/>
    </xf>
    <xf numFmtId="0" fontId="12" fillId="3" borderId="40" xfId="0" applyFont="1" applyFill="1" applyBorder="1" applyAlignment="1">
      <alignment vertical="top" wrapText="1"/>
    </xf>
    <xf numFmtId="0" fontId="12" fillId="3" borderId="34" xfId="0" applyFont="1" applyFill="1" applyBorder="1" applyAlignment="1">
      <alignment vertical="top" wrapText="1"/>
    </xf>
    <xf numFmtId="49" fontId="19" fillId="8" borderId="13" xfId="0" applyNumberFormat="1" applyFont="1" applyFill="1" applyBorder="1" applyAlignment="1">
      <alignment horizontal="center" vertical="top"/>
    </xf>
    <xf numFmtId="49" fontId="19" fillId="6" borderId="16" xfId="0" applyNumberFormat="1" applyFont="1" applyFill="1" applyBorder="1" applyAlignment="1">
      <alignment horizontal="center" vertical="top"/>
    </xf>
    <xf numFmtId="49" fontId="19" fillId="6" borderId="28" xfId="0" applyNumberFormat="1" applyFont="1" applyFill="1" applyBorder="1" applyAlignment="1">
      <alignment horizontal="center" vertical="top"/>
    </xf>
    <xf numFmtId="49" fontId="12" fillId="6" borderId="18" xfId="0" applyNumberFormat="1" applyFont="1" applyFill="1" applyBorder="1" applyAlignment="1">
      <alignment horizontal="center" vertical="top"/>
    </xf>
    <xf numFmtId="49" fontId="12" fillId="6" borderId="4"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0" fontId="16" fillId="6" borderId="28" xfId="0" applyFont="1" applyFill="1" applyBorder="1" applyAlignment="1">
      <alignment horizontal="center" vertical="center" textRotation="90" wrapText="1"/>
    </xf>
    <xf numFmtId="0" fontId="24" fillId="0" borderId="32" xfId="0" applyFont="1" applyFill="1" applyBorder="1" applyAlignment="1">
      <alignment vertical="center" textRotation="90" wrapText="1"/>
    </xf>
    <xf numFmtId="0" fontId="33" fillId="0" borderId="29" xfId="0" applyFont="1" applyBorder="1" applyAlignment="1">
      <alignment vertical="center" textRotation="90" wrapText="1"/>
    </xf>
    <xf numFmtId="49" fontId="31" fillId="6" borderId="16" xfId="0" applyNumberFormat="1" applyFont="1" applyFill="1" applyBorder="1" applyAlignment="1">
      <alignment vertical="top" textRotation="90" wrapText="1" shrinkToFit="1"/>
    </xf>
    <xf numFmtId="49" fontId="36" fillId="0" borderId="28" xfId="0" applyNumberFormat="1" applyFont="1" applyBorder="1" applyAlignment="1">
      <alignment vertical="top" wrapText="1"/>
    </xf>
    <xf numFmtId="0" fontId="3" fillId="6" borderId="17" xfId="0" applyFont="1" applyFill="1" applyBorder="1" applyAlignment="1">
      <alignment horizontal="left" vertical="top" wrapText="1"/>
    </xf>
    <xf numFmtId="0" fontId="3" fillId="6" borderId="27" xfId="0" applyFont="1" applyFill="1" applyBorder="1" applyAlignment="1">
      <alignment horizontal="left" vertical="top" wrapText="1"/>
    </xf>
    <xf numFmtId="0" fontId="12" fillId="6" borderId="7" xfId="0" applyFont="1" applyFill="1" applyBorder="1" applyAlignment="1">
      <alignment horizontal="center" vertical="center" textRotation="90" wrapText="1"/>
    </xf>
    <xf numFmtId="0" fontId="12" fillId="6" borderId="29" xfId="0" applyFont="1" applyFill="1" applyBorder="1" applyAlignment="1">
      <alignment horizontal="center" vertical="center" textRotation="90" wrapText="1"/>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12" fillId="6" borderId="32" xfId="0" applyFont="1" applyFill="1" applyBorder="1" applyAlignment="1">
      <alignment horizontal="center" vertical="center" textRotation="90" wrapText="1"/>
    </xf>
    <xf numFmtId="166" fontId="19" fillId="8" borderId="60" xfId="0" applyNumberFormat="1" applyFont="1" applyFill="1" applyBorder="1" applyAlignment="1">
      <alignment horizontal="center" vertical="top" wrapText="1"/>
    </xf>
    <xf numFmtId="166" fontId="19" fillId="8" borderId="26" xfId="0" applyNumberFormat="1" applyFont="1" applyFill="1" applyBorder="1" applyAlignment="1">
      <alignment horizontal="center" vertical="top" wrapText="1"/>
    </xf>
    <xf numFmtId="166" fontId="19" fillId="8" borderId="31" xfId="0" applyNumberFormat="1" applyFont="1" applyFill="1" applyBorder="1" applyAlignment="1">
      <alignment horizontal="center" vertical="top" wrapText="1"/>
    </xf>
    <xf numFmtId="0" fontId="19" fillId="0" borderId="36"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8" xfId="0" applyFont="1" applyBorder="1" applyAlignment="1">
      <alignment horizontal="center" vertical="center" wrapText="1"/>
    </xf>
    <xf numFmtId="166" fontId="19" fillId="4" borderId="50" xfId="0" applyNumberFormat="1" applyFont="1" applyFill="1" applyBorder="1" applyAlignment="1">
      <alignment horizontal="center" vertical="top" wrapText="1"/>
    </xf>
    <xf numFmtId="166" fontId="19" fillId="4" borderId="57" xfId="0" applyNumberFormat="1" applyFont="1" applyFill="1" applyBorder="1" applyAlignment="1">
      <alignment horizontal="center" vertical="top" wrapText="1"/>
    </xf>
    <xf numFmtId="166" fontId="19" fillId="4" borderId="59" xfId="0" applyNumberFormat="1" applyFont="1" applyFill="1" applyBorder="1" applyAlignment="1">
      <alignment horizontal="center" vertical="top" wrapText="1"/>
    </xf>
    <xf numFmtId="166" fontId="12" fillId="0" borderId="51" xfId="0" applyNumberFormat="1" applyFont="1" applyBorder="1" applyAlignment="1">
      <alignment horizontal="center" vertical="top" wrapText="1"/>
    </xf>
    <xf numFmtId="166" fontId="12" fillId="0" borderId="56" xfId="0" applyNumberFormat="1" applyFont="1" applyBorder="1" applyAlignment="1">
      <alignment horizontal="center" vertical="top" wrapText="1"/>
    </xf>
    <xf numFmtId="166" fontId="12" fillId="0" borderId="55" xfId="0" applyNumberFormat="1" applyFont="1" applyBorder="1" applyAlignment="1">
      <alignment horizontal="center" vertical="top" wrapText="1"/>
    </xf>
    <xf numFmtId="166" fontId="12" fillId="8" borderId="51" xfId="0" applyNumberFormat="1" applyFont="1" applyFill="1" applyBorder="1" applyAlignment="1">
      <alignment horizontal="center" vertical="top" wrapText="1"/>
    </xf>
    <xf numFmtId="166" fontId="12" fillId="8" borderId="56" xfId="0" applyNumberFormat="1" applyFont="1" applyFill="1" applyBorder="1" applyAlignment="1">
      <alignment horizontal="center" vertical="top" wrapText="1"/>
    </xf>
    <xf numFmtId="166" fontId="12" fillId="8" borderId="55" xfId="0" applyNumberFormat="1" applyFont="1" applyFill="1" applyBorder="1" applyAlignment="1">
      <alignment horizontal="center" vertical="top" wrapText="1"/>
    </xf>
    <xf numFmtId="166" fontId="19" fillId="4" borderId="51" xfId="0" applyNumberFormat="1" applyFont="1" applyFill="1" applyBorder="1" applyAlignment="1">
      <alignment horizontal="center" vertical="top" wrapText="1"/>
    </xf>
    <xf numFmtId="166" fontId="19" fillId="4" borderId="56" xfId="0" applyNumberFormat="1" applyFont="1" applyFill="1" applyBorder="1" applyAlignment="1">
      <alignment horizontal="center" vertical="top" wrapText="1"/>
    </xf>
    <xf numFmtId="166" fontId="19" fillId="4" borderId="55" xfId="0" applyNumberFormat="1" applyFont="1" applyFill="1" applyBorder="1" applyAlignment="1">
      <alignment horizontal="center" vertical="top" wrapText="1"/>
    </xf>
    <xf numFmtId="0" fontId="12" fillId="0" borderId="26" xfId="0" applyFont="1" applyBorder="1" applyAlignment="1">
      <alignment horizontal="right" vertical="top"/>
    </xf>
    <xf numFmtId="0" fontId="16" fillId="0" borderId="26" xfId="0" applyFont="1" applyBorder="1" applyAlignment="1">
      <alignment horizontal="right" vertical="top"/>
    </xf>
    <xf numFmtId="0" fontId="12" fillId="0" borderId="49"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2" fillId="0" borderId="42" xfId="0" applyFont="1" applyBorder="1" applyAlignment="1">
      <alignment horizontal="center" vertical="center" textRotation="90" wrapText="1"/>
    </xf>
    <xf numFmtId="0" fontId="12" fillId="0" borderId="39" xfId="0" applyFont="1" applyBorder="1" applyAlignment="1">
      <alignment horizontal="center" vertical="center"/>
    </xf>
    <xf numFmtId="0" fontId="12" fillId="0" borderId="56" xfId="0" applyFont="1" applyBorder="1" applyAlignment="1">
      <alignment horizontal="center" vertical="center"/>
    </xf>
    <xf numFmtId="0" fontId="12" fillId="0" borderId="55" xfId="0" applyFont="1" applyBorder="1" applyAlignment="1">
      <alignment horizontal="center" vertical="center"/>
    </xf>
    <xf numFmtId="0" fontId="19" fillId="0" borderId="50"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9" xfId="0" applyFont="1" applyBorder="1" applyAlignment="1">
      <alignment horizontal="center" vertical="center" wrapText="1"/>
    </xf>
    <xf numFmtId="0" fontId="12" fillId="0" borderId="46" xfId="0" applyNumberFormat="1" applyFont="1" applyBorder="1" applyAlignment="1">
      <alignment horizontal="center" vertical="center" textRotation="90" shrinkToFit="1"/>
    </xf>
    <xf numFmtId="0" fontId="12" fillId="0" borderId="44" xfId="0" applyNumberFormat="1" applyFont="1" applyBorder="1" applyAlignment="1">
      <alignment horizontal="center" vertical="center" textRotation="90" shrinkToFit="1"/>
    </xf>
    <xf numFmtId="0" fontId="12" fillId="0" borderId="31" xfId="0" applyNumberFormat="1" applyFont="1" applyBorder="1" applyAlignment="1">
      <alignment horizontal="center" vertical="center" textRotation="90" shrinkToFit="1"/>
    </xf>
    <xf numFmtId="0" fontId="12" fillId="0" borderId="49" xfId="0" applyNumberFormat="1" applyFont="1" applyFill="1" applyBorder="1" applyAlignment="1">
      <alignment horizontal="center" vertical="center" textRotation="90" shrinkToFit="1"/>
    </xf>
    <xf numFmtId="0" fontId="12" fillId="0" borderId="4" xfId="0" applyNumberFormat="1" applyFont="1" applyFill="1" applyBorder="1" applyAlignment="1">
      <alignment horizontal="center" vertical="center" textRotation="90" shrinkToFit="1"/>
    </xf>
    <xf numFmtId="0" fontId="12" fillId="0" borderId="42" xfId="0" applyNumberFormat="1" applyFont="1" applyFill="1" applyBorder="1" applyAlignment="1">
      <alignment horizontal="center" vertical="center" textRotation="90" shrinkToFit="1"/>
    </xf>
    <xf numFmtId="0" fontId="12" fillId="0" borderId="49" xfId="0" applyFont="1" applyBorder="1" applyAlignment="1">
      <alignment horizontal="center" vertical="center" textRotation="90" shrinkToFit="1"/>
    </xf>
    <xf numFmtId="0" fontId="12" fillId="0" borderId="4" xfId="0" applyFont="1" applyBorder="1" applyAlignment="1">
      <alignment horizontal="center" vertical="center" textRotation="90" shrinkToFit="1"/>
    </xf>
    <xf numFmtId="0" fontId="12" fillId="0" borderId="42" xfId="0" applyFont="1" applyBorder="1" applyAlignment="1">
      <alignment horizontal="center" vertical="center" textRotation="90" shrinkToFit="1"/>
    </xf>
    <xf numFmtId="0" fontId="12" fillId="0" borderId="32" xfId="0" applyFont="1" applyBorder="1" applyAlignment="1">
      <alignment horizontal="center" vertical="center" wrapText="1"/>
    </xf>
    <xf numFmtId="0" fontId="12" fillId="0" borderId="8" xfId="0" applyFont="1" applyBorder="1" applyAlignment="1">
      <alignment horizontal="center" vertical="center" wrapText="1"/>
    </xf>
    <xf numFmtId="0" fontId="19" fillId="0" borderId="50"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Border="1" applyAlignment="1">
      <alignment horizontal="center" vertical="center"/>
    </xf>
    <xf numFmtId="3" fontId="14" fillId="0" borderId="67"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49"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0" fontId="12" fillId="0" borderId="30" xfId="0" applyFont="1" applyBorder="1" applyAlignment="1">
      <alignment horizontal="center" vertical="center"/>
    </xf>
    <xf numFmtId="0" fontId="12" fillId="0" borderId="32"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12" fillId="0" borderId="24" xfId="0" applyFont="1" applyBorder="1" applyAlignment="1">
      <alignment horizontal="center" vertical="center" textRotation="90" shrinkToFit="1"/>
    </xf>
    <xf numFmtId="0" fontId="12" fillId="0" borderId="13" xfId="0" applyFont="1" applyBorder="1" applyAlignment="1">
      <alignment horizontal="center" vertical="center" textRotation="90" shrinkToFit="1"/>
    </xf>
    <xf numFmtId="0" fontId="12" fillId="0" borderId="22" xfId="0" applyFont="1" applyBorder="1" applyAlignment="1">
      <alignment horizontal="center" vertical="center" textRotation="90" shrinkToFit="1"/>
    </xf>
    <xf numFmtId="0" fontId="16" fillId="0" borderId="13" xfId="0" applyFont="1" applyBorder="1" applyAlignment="1">
      <alignment horizontal="center" vertical="center" textRotation="90" shrinkToFit="1"/>
    </xf>
    <xf numFmtId="0" fontId="16" fillId="0" borderId="22" xfId="0" applyFont="1" applyBorder="1" applyAlignment="1">
      <alignment horizontal="center" vertical="center" textRotation="90" shrinkToFit="1"/>
    </xf>
    <xf numFmtId="0" fontId="12" fillId="0" borderId="43"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52" xfId="0" applyFont="1" applyBorder="1" applyAlignment="1">
      <alignment horizontal="center" vertical="center" shrinkToFit="1"/>
    </xf>
    <xf numFmtId="0" fontId="19" fillId="9" borderId="39" xfId="0" applyFont="1" applyFill="1" applyBorder="1" applyAlignment="1">
      <alignment horizontal="left" vertical="top"/>
    </xf>
    <xf numFmtId="0" fontId="19" fillId="9" borderId="56" xfId="0" applyFont="1" applyFill="1" applyBorder="1" applyAlignment="1">
      <alignment horizontal="left" vertical="top"/>
    </xf>
    <xf numFmtId="0" fontId="19" fillId="9" borderId="55" xfId="0" applyFont="1" applyFill="1" applyBorder="1" applyAlignment="1">
      <alignment horizontal="left" vertical="top"/>
    </xf>
    <xf numFmtId="0" fontId="19" fillId="2" borderId="39" xfId="0" applyFont="1" applyFill="1" applyBorder="1" applyAlignment="1">
      <alignment horizontal="left" vertical="top" wrapText="1"/>
    </xf>
    <xf numFmtId="0" fontId="19" fillId="2" borderId="56" xfId="0" applyFont="1" applyFill="1" applyBorder="1" applyAlignment="1">
      <alignment horizontal="left" vertical="top" wrapText="1"/>
    </xf>
    <xf numFmtId="0" fontId="19" fillId="2" borderId="55" xfId="0" applyFont="1" applyFill="1" applyBorder="1" applyAlignment="1">
      <alignment horizontal="left" vertical="top" wrapText="1"/>
    </xf>
    <xf numFmtId="49" fontId="21" fillId="5" borderId="50" xfId="0" applyNumberFormat="1" applyFont="1" applyFill="1" applyBorder="1" applyAlignment="1">
      <alignment horizontal="left" vertical="top" wrapText="1"/>
    </xf>
    <xf numFmtId="49" fontId="21" fillId="5" borderId="57" xfId="0" applyNumberFormat="1" applyFont="1" applyFill="1" applyBorder="1" applyAlignment="1">
      <alignment horizontal="left" vertical="top" wrapText="1"/>
    </xf>
    <xf numFmtId="49" fontId="21" fillId="5" borderId="59" xfId="0" applyNumberFormat="1" applyFont="1" applyFill="1" applyBorder="1" applyAlignment="1">
      <alignment horizontal="left" vertical="top" wrapText="1"/>
    </xf>
    <xf numFmtId="0" fontId="21" fillId="7" borderId="51" xfId="0" applyFont="1" applyFill="1" applyBorder="1" applyAlignment="1">
      <alignment horizontal="left" vertical="top" wrapText="1"/>
    </xf>
    <xf numFmtId="0" fontId="21" fillId="7" borderId="56" xfId="0" applyFont="1" applyFill="1" applyBorder="1" applyAlignment="1">
      <alignment horizontal="left" vertical="top" wrapText="1"/>
    </xf>
    <xf numFmtId="0" fontId="21" fillId="7" borderId="55" xfId="0" applyFont="1" applyFill="1" applyBorder="1" applyAlignment="1">
      <alignment horizontal="left" vertical="top" wrapText="1"/>
    </xf>
    <xf numFmtId="49" fontId="23" fillId="6" borderId="16" xfId="0" applyNumberFormat="1" applyFont="1" applyFill="1" applyBorder="1" applyAlignment="1">
      <alignment horizontal="center" vertical="center" textRotation="90" wrapText="1"/>
    </xf>
    <xf numFmtId="49" fontId="23" fillId="6" borderId="13" xfId="0" applyNumberFormat="1" applyFont="1" applyFill="1" applyBorder="1" applyAlignment="1">
      <alignment horizontal="center" vertical="center" textRotation="90" wrapText="1"/>
    </xf>
    <xf numFmtId="49" fontId="16" fillId="6" borderId="28" xfId="0" applyNumberFormat="1" applyFont="1" applyFill="1" applyBorder="1" applyAlignment="1">
      <alignment horizontal="center" vertical="center" textRotation="90" wrapText="1"/>
    </xf>
    <xf numFmtId="49" fontId="12" fillId="6" borderId="18" xfId="0" applyNumberFormat="1" applyFont="1" applyFill="1" applyBorder="1" applyAlignment="1">
      <alignment horizontal="center" vertical="top" wrapText="1"/>
    </xf>
    <xf numFmtId="0" fontId="0" fillId="0" borderId="4" xfId="0" applyBorder="1" applyAlignment="1">
      <alignment horizontal="center" vertical="top" wrapText="1"/>
    </xf>
    <xf numFmtId="3" fontId="3" fillId="6" borderId="17" xfId="0" applyNumberFormat="1" applyFont="1" applyFill="1" applyBorder="1" applyAlignment="1">
      <alignment horizontal="justify" vertical="top" wrapText="1"/>
    </xf>
    <xf numFmtId="3" fontId="3" fillId="6" borderId="15" xfId="0" applyNumberFormat="1" applyFont="1" applyFill="1" applyBorder="1" applyAlignment="1">
      <alignment horizontal="justify" vertical="top" wrapText="1"/>
    </xf>
    <xf numFmtId="0" fontId="0" fillId="0" borderId="27" xfId="0" applyBorder="1" applyAlignment="1">
      <alignment horizontal="justify" vertical="top" wrapText="1"/>
    </xf>
    <xf numFmtId="166" fontId="3" fillId="3" borderId="32" xfId="0" applyNumberFormat="1" applyFont="1" applyFill="1" applyBorder="1" applyAlignment="1">
      <alignment vertical="top" wrapText="1"/>
    </xf>
    <xf numFmtId="166" fontId="3" fillId="3" borderId="7" xfId="0" applyNumberFormat="1" applyFont="1" applyFill="1" applyBorder="1" applyAlignment="1">
      <alignment vertical="top" wrapText="1"/>
    </xf>
    <xf numFmtId="0" fontId="0" fillId="0" borderId="29" xfId="0" applyBorder="1" applyAlignment="1">
      <alignment vertical="top" wrapText="1"/>
    </xf>
    <xf numFmtId="166" fontId="3" fillId="6" borderId="29" xfId="0" applyNumberFormat="1" applyFont="1" applyFill="1" applyBorder="1" applyAlignment="1">
      <alignment vertical="top" wrapText="1"/>
    </xf>
    <xf numFmtId="1" fontId="3" fillId="6" borderId="16" xfId="0" applyNumberFormat="1" applyFont="1" applyFill="1" applyBorder="1" applyAlignment="1">
      <alignment horizontal="center" vertical="top"/>
    </xf>
    <xf numFmtId="1" fontId="3" fillId="6" borderId="28" xfId="0" applyNumberFormat="1" applyFont="1" applyFill="1" applyBorder="1" applyAlignment="1">
      <alignment horizontal="center" vertical="top"/>
    </xf>
    <xf numFmtId="1" fontId="12" fillId="6" borderId="17" xfId="0" applyNumberFormat="1" applyFont="1" applyFill="1" applyBorder="1" applyAlignment="1">
      <alignment horizontal="center" vertical="top"/>
    </xf>
    <xf numFmtId="1" fontId="12" fillId="6" borderId="27" xfId="0" applyNumberFormat="1" applyFont="1" applyFill="1" applyBorder="1" applyAlignment="1">
      <alignment horizontal="center" vertical="top"/>
    </xf>
    <xf numFmtId="0" fontId="22" fillId="6" borderId="32" xfId="0" applyFont="1" applyFill="1" applyBorder="1" applyAlignment="1">
      <alignment horizontal="center" vertical="center" textRotation="90" wrapText="1"/>
    </xf>
    <xf numFmtId="0" fontId="22" fillId="6" borderId="7" xfId="0" applyFont="1" applyFill="1" applyBorder="1" applyAlignment="1">
      <alignment horizontal="center" vertical="center" textRotation="90" wrapText="1"/>
    </xf>
    <xf numFmtId="49" fontId="19" fillId="6" borderId="13" xfId="0" applyNumberFormat="1" applyFont="1" applyFill="1" applyBorder="1" applyAlignment="1">
      <alignment horizontal="center" vertical="top" wrapText="1"/>
    </xf>
    <xf numFmtId="0" fontId="12" fillId="0" borderId="7" xfId="0" applyFont="1" applyFill="1" applyBorder="1" applyAlignment="1">
      <alignment horizontal="center" vertical="center" textRotation="90" wrapText="1"/>
    </xf>
    <xf numFmtId="0" fontId="12" fillId="0" borderId="29" xfId="0" applyFont="1" applyFill="1" applyBorder="1" applyAlignment="1">
      <alignment horizontal="center" vertical="center" textRotation="90" wrapText="1"/>
    </xf>
    <xf numFmtId="49" fontId="19" fillId="8" borderId="24" xfId="0" applyNumberFormat="1" applyFont="1" applyFill="1" applyBorder="1" applyAlignment="1">
      <alignment horizontal="center" vertical="top"/>
    </xf>
    <xf numFmtId="3" fontId="19" fillId="6" borderId="40" xfId="0" applyNumberFormat="1" applyFont="1" applyFill="1" applyBorder="1" applyAlignment="1">
      <alignment vertical="top" wrapText="1"/>
    </xf>
    <xf numFmtId="3" fontId="19" fillId="6" borderId="80" xfId="0" applyNumberFormat="1" applyFont="1" applyFill="1" applyBorder="1" applyAlignment="1">
      <alignment vertical="top" wrapText="1"/>
    </xf>
    <xf numFmtId="0" fontId="12" fillId="6" borderId="32" xfId="0" applyFont="1" applyFill="1" applyBorder="1" applyAlignment="1">
      <alignment horizontal="left" vertical="top" wrapText="1"/>
    </xf>
    <xf numFmtId="0" fontId="12" fillId="6" borderId="29" xfId="0" applyFont="1" applyFill="1" applyBorder="1" applyAlignment="1">
      <alignment horizontal="left" vertical="top" wrapText="1"/>
    </xf>
    <xf numFmtId="49" fontId="12" fillId="6" borderId="15" xfId="0" applyNumberFormat="1" applyFont="1" applyFill="1" applyBorder="1" applyAlignment="1">
      <alignment horizontal="center" vertical="top"/>
    </xf>
    <xf numFmtId="49" fontId="12" fillId="6" borderId="27" xfId="0" applyNumberFormat="1" applyFont="1" applyFill="1" applyBorder="1" applyAlignment="1">
      <alignment horizontal="center" vertical="top"/>
    </xf>
    <xf numFmtId="49" fontId="19" fillId="2" borderId="24" xfId="0" applyNumberFormat="1" applyFont="1" applyFill="1" applyBorder="1" applyAlignment="1">
      <alignment horizontal="center" vertical="top"/>
    </xf>
    <xf numFmtId="3" fontId="12" fillId="6" borderId="4" xfId="0" applyNumberFormat="1" applyFont="1" applyFill="1" applyBorder="1" applyAlignment="1">
      <alignment horizontal="center" vertical="top" wrapText="1"/>
    </xf>
    <xf numFmtId="0" fontId="22" fillId="6" borderId="4" xfId="0" applyFont="1" applyFill="1" applyBorder="1" applyAlignment="1">
      <alignment horizontal="center" wrapText="1"/>
    </xf>
    <xf numFmtId="49" fontId="20" fillId="6" borderId="44" xfId="0" applyNumberFormat="1" applyFont="1" applyFill="1" applyBorder="1" applyAlignment="1">
      <alignment horizontal="center" vertical="top" wrapText="1"/>
    </xf>
    <xf numFmtId="49" fontId="20" fillId="6" borderId="45"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49" fontId="23" fillId="6" borderId="16" xfId="0" applyNumberFormat="1" applyFont="1" applyFill="1" applyBorder="1" applyAlignment="1">
      <alignment horizontal="center" vertical="top" textRotation="90" wrapText="1"/>
    </xf>
    <xf numFmtId="49" fontId="25" fillId="0" borderId="28" xfId="0" applyNumberFormat="1" applyFont="1" applyBorder="1" applyAlignment="1">
      <alignment horizontal="center" vertical="top" textRotation="90" wrapText="1"/>
    </xf>
    <xf numFmtId="49" fontId="19" fillId="6" borderId="27" xfId="0" applyNumberFormat="1" applyFont="1" applyFill="1" applyBorder="1" applyAlignment="1">
      <alignment horizontal="center" vertical="top"/>
    </xf>
    <xf numFmtId="49" fontId="12" fillId="6" borderId="20" xfId="0" applyNumberFormat="1" applyFont="1" applyFill="1" applyBorder="1" applyAlignment="1">
      <alignment horizontal="center" vertical="top" wrapText="1"/>
    </xf>
    <xf numFmtId="0" fontId="12" fillId="6" borderId="33" xfId="0" applyFont="1" applyFill="1" applyBorder="1" applyAlignment="1">
      <alignment horizontal="center" vertical="center" textRotation="90" wrapText="1"/>
    </xf>
    <xf numFmtId="0" fontId="12" fillId="6" borderId="61" xfId="0" applyFont="1" applyFill="1" applyBorder="1" applyAlignment="1">
      <alignment horizontal="center" vertical="center" textRotation="90" wrapText="1"/>
    </xf>
    <xf numFmtId="3" fontId="12" fillId="6" borderId="53" xfId="0" applyNumberFormat="1" applyFont="1" applyFill="1" applyBorder="1" applyAlignment="1">
      <alignment horizontal="center" vertical="center" textRotation="90" wrapText="1"/>
    </xf>
    <xf numFmtId="0" fontId="22" fillId="0" borderId="61" xfId="0" applyFont="1" applyBorder="1" applyAlignment="1">
      <alignment horizontal="center" vertical="center" textRotation="90" wrapText="1"/>
    </xf>
    <xf numFmtId="3" fontId="3" fillId="6" borderId="17" xfId="0" applyNumberFormat="1" applyFont="1" applyFill="1" applyBorder="1" applyAlignment="1">
      <alignment horizontal="left" vertical="top" wrapText="1"/>
    </xf>
    <xf numFmtId="3" fontId="3" fillId="6" borderId="27" xfId="0" applyNumberFormat="1" applyFont="1" applyFill="1" applyBorder="1" applyAlignment="1">
      <alignment horizontal="left" vertical="top" wrapText="1"/>
    </xf>
    <xf numFmtId="0" fontId="15" fillId="0" borderId="0" xfId="0" applyFont="1" applyAlignment="1">
      <alignment horizontal="right" wrapText="1"/>
    </xf>
    <xf numFmtId="0" fontId="16" fillId="0" borderId="0" xfId="0" applyFont="1" applyAlignment="1">
      <alignment horizontal="right"/>
    </xf>
    <xf numFmtId="0" fontId="15" fillId="0" borderId="0" xfId="0" applyFont="1" applyAlignment="1">
      <alignment horizontal="center" vertical="top" wrapText="1"/>
    </xf>
    <xf numFmtId="0" fontId="20" fillId="0" borderId="17"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8" borderId="60" xfId="0" applyFont="1" applyFill="1" applyBorder="1" applyAlignment="1">
      <alignment horizontal="right" vertical="top" wrapText="1"/>
    </xf>
    <xf numFmtId="0" fontId="19" fillId="8" borderId="26" xfId="0" applyFont="1" applyFill="1" applyBorder="1" applyAlignment="1">
      <alignment horizontal="right" vertical="top" wrapText="1"/>
    </xf>
    <xf numFmtId="0" fontId="19" fillId="8" borderId="31" xfId="0" applyFont="1" applyFill="1" applyBorder="1" applyAlignment="1">
      <alignment horizontal="right" vertical="top" wrapText="1"/>
    </xf>
    <xf numFmtId="0" fontId="19" fillId="4" borderId="51" xfId="0" applyFont="1" applyFill="1" applyBorder="1" applyAlignment="1">
      <alignment horizontal="right" vertical="top" wrapText="1"/>
    </xf>
    <xf numFmtId="0" fontId="19" fillId="4" borderId="56" xfId="0" applyFont="1" applyFill="1" applyBorder="1" applyAlignment="1">
      <alignment horizontal="right" vertical="top" wrapText="1"/>
    </xf>
    <xf numFmtId="0" fontId="19" fillId="4" borderId="55" xfId="0" applyFont="1" applyFill="1" applyBorder="1" applyAlignment="1">
      <alignment horizontal="right" vertical="top" wrapText="1"/>
    </xf>
    <xf numFmtId="0" fontId="12" fillId="0" borderId="51" xfId="0" applyFont="1" applyBorder="1" applyAlignment="1">
      <alignment horizontal="left" vertical="top" wrapText="1"/>
    </xf>
    <xf numFmtId="0" fontId="12" fillId="0" borderId="56" xfId="0" applyFont="1" applyBorder="1" applyAlignment="1">
      <alignment horizontal="left" vertical="top" wrapText="1"/>
    </xf>
    <xf numFmtId="0" fontId="12" fillId="0" borderId="55" xfId="0" applyFont="1" applyBorder="1" applyAlignment="1">
      <alignment horizontal="left" vertical="top" wrapText="1"/>
    </xf>
    <xf numFmtId="0" fontId="12" fillId="3" borderId="51" xfId="0" applyFont="1" applyFill="1" applyBorder="1" applyAlignment="1">
      <alignment horizontal="left" vertical="top" wrapText="1"/>
    </xf>
    <xf numFmtId="0" fontId="16" fillId="0" borderId="56" xfId="0" applyFont="1" applyBorder="1" applyAlignment="1">
      <alignment horizontal="left" vertical="top" wrapText="1"/>
    </xf>
    <xf numFmtId="0" fontId="16" fillId="0" borderId="55" xfId="0" applyFont="1" applyBorder="1" applyAlignment="1">
      <alignment horizontal="left" vertical="top" wrapText="1"/>
    </xf>
    <xf numFmtId="49" fontId="19" fillId="0" borderId="26" xfId="0" applyNumberFormat="1" applyFont="1" applyFill="1" applyBorder="1" applyAlignment="1">
      <alignment horizontal="center" vertical="top" wrapText="1"/>
    </xf>
    <xf numFmtId="0" fontId="19" fillId="0" borderId="48" xfId="0" applyFont="1" applyBorder="1" applyAlignment="1">
      <alignment horizontal="center" vertical="center" wrapText="1"/>
    </xf>
    <xf numFmtId="0" fontId="19" fillId="0" borderId="58" xfId="0" applyFont="1" applyBorder="1" applyAlignment="1">
      <alignment horizontal="center" vertical="center" wrapText="1"/>
    </xf>
    <xf numFmtId="0" fontId="19" fillId="4" borderId="50" xfId="0" applyFont="1" applyFill="1" applyBorder="1" applyAlignment="1">
      <alignment horizontal="right" vertical="top" wrapText="1"/>
    </xf>
    <xf numFmtId="0" fontId="19" fillId="4" borderId="57" xfId="0" applyFont="1" applyFill="1" applyBorder="1" applyAlignment="1">
      <alignment horizontal="right" vertical="top" wrapText="1"/>
    </xf>
    <xf numFmtId="0" fontId="19" fillId="4" borderId="59" xfId="0" applyFont="1" applyFill="1" applyBorder="1" applyAlignment="1">
      <alignment horizontal="right" vertical="top" wrapText="1"/>
    </xf>
    <xf numFmtId="0" fontId="12" fillId="0" borderId="61" xfId="0" applyFont="1" applyBorder="1" applyAlignment="1">
      <alignment horizontal="left" vertical="top" wrapText="1"/>
    </xf>
    <xf numFmtId="0" fontId="12" fillId="0" borderId="62" xfId="0" applyFont="1" applyBorder="1" applyAlignment="1">
      <alignment horizontal="left" vertical="top" wrapText="1"/>
    </xf>
    <xf numFmtId="0" fontId="12" fillId="0" borderId="45" xfId="0" applyFont="1" applyBorder="1" applyAlignment="1">
      <alignment horizontal="left" vertical="top" wrapText="1"/>
    </xf>
    <xf numFmtId="0" fontId="12" fillId="8" borderId="51" xfId="0" applyFont="1" applyFill="1" applyBorder="1" applyAlignment="1">
      <alignment horizontal="left" vertical="top" wrapText="1"/>
    </xf>
    <xf numFmtId="0" fontId="12" fillId="8" borderId="56" xfId="0" applyFont="1" applyFill="1" applyBorder="1" applyAlignment="1">
      <alignment horizontal="left" vertical="top" wrapText="1"/>
    </xf>
    <xf numFmtId="0" fontId="12" fillId="8" borderId="55" xfId="0"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2" fillId="4" borderId="48" xfId="0" applyFont="1" applyFill="1" applyBorder="1" applyAlignment="1">
      <alignment horizontal="center" vertical="top"/>
    </xf>
    <xf numFmtId="0" fontId="12" fillId="4" borderId="58" xfId="0" applyFont="1" applyFill="1" applyBorder="1" applyAlignment="1">
      <alignment horizontal="center" vertical="top"/>
    </xf>
    <xf numFmtId="49" fontId="19" fillId="2" borderId="48" xfId="0" applyNumberFormat="1" applyFont="1" applyFill="1" applyBorder="1" applyAlignment="1">
      <alignment horizontal="right" vertical="top"/>
    </xf>
    <xf numFmtId="0" fontId="17" fillId="0" borderId="0" xfId="0" applyFont="1" applyAlignment="1">
      <alignment horizontal="center" vertical="top" wrapText="1"/>
    </xf>
    <xf numFmtId="0" fontId="15" fillId="0" borderId="0" xfId="0" applyFont="1" applyAlignment="1">
      <alignment horizontal="center" vertical="top"/>
    </xf>
    <xf numFmtId="0" fontId="12" fillId="0" borderId="6" xfId="0" applyFont="1" applyBorder="1" applyAlignment="1">
      <alignment horizontal="center" vertical="center" textRotation="90" shrinkToFit="1"/>
    </xf>
    <xf numFmtId="0" fontId="12" fillId="0" borderId="7" xfId="0" applyFont="1" applyBorder="1" applyAlignment="1">
      <alignment horizontal="center" vertical="center" textRotation="90" shrinkToFit="1"/>
    </xf>
    <xf numFmtId="0" fontId="12" fillId="0" borderId="8" xfId="0" applyFont="1" applyBorder="1" applyAlignment="1">
      <alignment horizontal="center" vertical="center" textRotation="90" shrinkToFit="1"/>
    </xf>
    <xf numFmtId="0" fontId="25" fillId="0" borderId="28" xfId="0" applyFont="1" applyBorder="1" applyAlignment="1">
      <alignment horizontal="center" vertical="center" textRotation="90" wrapText="1"/>
    </xf>
    <xf numFmtId="0" fontId="12" fillId="2" borderId="26" xfId="0" applyFont="1" applyFill="1" applyBorder="1" applyAlignment="1">
      <alignment horizontal="center" vertical="top" wrapText="1"/>
    </xf>
    <xf numFmtId="0" fontId="12" fillId="2" borderId="31" xfId="0" applyFont="1" applyFill="1" applyBorder="1" applyAlignment="1">
      <alignment horizontal="center" vertical="top" wrapText="1"/>
    </xf>
    <xf numFmtId="0" fontId="12" fillId="9" borderId="48" xfId="0" applyFont="1" applyFill="1" applyBorder="1" applyAlignment="1">
      <alignment horizontal="center" vertical="top"/>
    </xf>
    <xf numFmtId="0" fontId="12" fillId="9" borderId="58" xfId="0" applyFont="1" applyFill="1" applyBorder="1" applyAlignment="1">
      <alignment horizontal="center" vertical="top"/>
    </xf>
    <xf numFmtId="49" fontId="19" fillId="4" borderId="47" xfId="0" applyNumberFormat="1" applyFont="1" applyFill="1" applyBorder="1" applyAlignment="1">
      <alignment horizontal="right" vertical="top"/>
    </xf>
    <xf numFmtId="49" fontId="19" fillId="4" borderId="48" xfId="0" applyNumberFormat="1" applyFont="1" applyFill="1" applyBorder="1" applyAlignment="1">
      <alignment horizontal="right" vertical="top"/>
    </xf>
    <xf numFmtId="49" fontId="19" fillId="9" borderId="47" xfId="0" applyNumberFormat="1" applyFont="1" applyFill="1" applyBorder="1" applyAlignment="1">
      <alignment horizontal="right" vertical="top"/>
    </xf>
    <xf numFmtId="49" fontId="19" fillId="9" borderId="48" xfId="0" applyNumberFormat="1" applyFont="1" applyFill="1" applyBorder="1" applyAlignment="1">
      <alignment horizontal="right" vertical="top"/>
    </xf>
    <xf numFmtId="0" fontId="12" fillId="6" borderId="68" xfId="0" applyFont="1" applyFill="1" applyBorder="1" applyAlignment="1">
      <alignment vertical="top" wrapText="1"/>
    </xf>
    <xf numFmtId="0" fontId="6" fillId="0" borderId="15" xfId="0" applyFont="1" applyBorder="1" applyAlignment="1">
      <alignment vertical="top" wrapText="1"/>
    </xf>
    <xf numFmtId="3" fontId="12" fillId="6" borderId="40" xfId="0" applyNumberFormat="1" applyFont="1" applyFill="1" applyBorder="1" applyAlignment="1">
      <alignment horizontal="left" vertical="top" wrapText="1"/>
    </xf>
    <xf numFmtId="3" fontId="12" fillId="6" borderId="34" xfId="0" applyNumberFormat="1" applyFont="1" applyFill="1" applyBorder="1" applyAlignment="1">
      <alignment horizontal="left" vertical="top" wrapText="1"/>
    </xf>
    <xf numFmtId="49" fontId="23" fillId="0" borderId="37" xfId="0" applyNumberFormat="1" applyFont="1" applyBorder="1" applyAlignment="1">
      <alignment horizontal="center" vertical="center" textRotation="90" wrapText="1"/>
    </xf>
    <xf numFmtId="49" fontId="23" fillId="0" borderId="34" xfId="0" applyNumberFormat="1" applyFont="1" applyBorder="1" applyAlignment="1">
      <alignment horizontal="center" vertical="center" textRotation="90" wrapText="1"/>
    </xf>
    <xf numFmtId="49" fontId="23" fillId="0" borderId="37" xfId="0" applyNumberFormat="1" applyFont="1" applyFill="1" applyBorder="1" applyAlignment="1">
      <alignment horizontal="center" vertical="center" textRotation="90" wrapText="1"/>
    </xf>
    <xf numFmtId="49" fontId="25" fillId="0" borderId="34" xfId="0" applyNumberFormat="1" applyFont="1" applyBorder="1" applyAlignment="1">
      <alignment horizontal="center" vertical="center" textRotation="90" wrapText="1"/>
    </xf>
    <xf numFmtId="49" fontId="19" fillId="2" borderId="47" xfId="0" applyNumberFormat="1" applyFont="1" applyFill="1" applyBorder="1" applyAlignment="1">
      <alignment horizontal="left" vertical="top"/>
    </xf>
    <xf numFmtId="49" fontId="19" fillId="2" borderId="48"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0" fontId="19" fillId="2" borderId="47" xfId="0" applyFont="1" applyFill="1" applyBorder="1" applyAlignment="1">
      <alignment horizontal="left" vertical="top" wrapText="1"/>
    </xf>
    <xf numFmtId="0" fontId="19" fillId="2" borderId="48" xfId="0" applyFont="1" applyFill="1" applyBorder="1" applyAlignment="1">
      <alignment horizontal="left" vertical="top" wrapText="1"/>
    </xf>
    <xf numFmtId="0" fontId="19" fillId="2" borderId="58" xfId="0" applyFont="1" applyFill="1" applyBorder="1" applyAlignment="1">
      <alignment horizontal="left" vertical="top" wrapText="1"/>
    </xf>
    <xf numFmtId="0" fontId="6" fillId="0" borderId="27" xfId="0" applyFont="1" applyBorder="1" applyAlignment="1">
      <alignment vertical="top" wrapText="1"/>
    </xf>
    <xf numFmtId="49" fontId="12" fillId="6" borderId="33" xfId="0" applyNumberFormat="1" applyFont="1" applyFill="1" applyBorder="1" applyAlignment="1">
      <alignment horizontal="center" vertical="top" wrapText="1"/>
    </xf>
    <xf numFmtId="0" fontId="6" fillId="6" borderId="27" xfId="0" applyFont="1" applyFill="1" applyBorder="1" applyAlignment="1">
      <alignment horizontal="left" vertical="top" wrapText="1"/>
    </xf>
    <xf numFmtId="0" fontId="20" fillId="6" borderId="53" xfId="0" applyFont="1" applyFill="1" applyBorder="1" applyAlignment="1">
      <alignment horizontal="center" vertical="center" textRotation="90" wrapText="1"/>
    </xf>
    <xf numFmtId="0" fontId="28" fillId="6" borderId="61" xfId="0" applyFont="1" applyFill="1" applyBorder="1" applyAlignment="1">
      <alignment horizontal="center"/>
    </xf>
    <xf numFmtId="49" fontId="19" fillId="2" borderId="52" xfId="0" applyNumberFormat="1" applyFont="1" applyFill="1" applyBorder="1" applyAlignment="1">
      <alignment horizontal="right" vertical="top"/>
    </xf>
    <xf numFmtId="49" fontId="19" fillId="2" borderId="26" xfId="0" applyNumberFormat="1" applyFont="1" applyFill="1" applyBorder="1" applyAlignment="1">
      <alignment horizontal="right" vertical="top"/>
    </xf>
    <xf numFmtId="166" fontId="3" fillId="6" borderId="40" xfId="0" applyNumberFormat="1" applyFont="1" applyFill="1" applyBorder="1" applyAlignment="1">
      <alignment horizontal="left" vertical="top" wrapText="1"/>
    </xf>
    <xf numFmtId="166" fontId="3" fillId="6" borderId="37" xfId="0" applyNumberFormat="1" applyFont="1" applyFill="1" applyBorder="1" applyAlignment="1">
      <alignment horizontal="left" vertical="top" wrapText="1"/>
    </xf>
    <xf numFmtId="166" fontId="3" fillId="6" borderId="34" xfId="0" applyNumberFormat="1" applyFont="1" applyFill="1" applyBorder="1" applyAlignment="1">
      <alignment horizontal="left" vertical="top" wrapText="1"/>
    </xf>
    <xf numFmtId="49" fontId="7" fillId="6" borderId="40" xfId="0" applyNumberFormat="1" applyFont="1" applyFill="1" applyBorder="1" applyAlignment="1">
      <alignment horizontal="center" vertical="center" textRotation="90" wrapText="1"/>
    </xf>
    <xf numFmtId="49" fontId="7" fillId="6" borderId="37" xfId="0" applyNumberFormat="1"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19" fillId="8" borderId="61" xfId="0" applyFont="1" applyFill="1" applyBorder="1" applyAlignment="1">
      <alignment horizontal="right" vertical="top" wrapText="1"/>
    </xf>
    <xf numFmtId="0" fontId="19" fillId="8" borderId="62" xfId="0" applyFont="1" applyFill="1" applyBorder="1" applyAlignment="1">
      <alignment horizontal="right" vertical="top" wrapText="1"/>
    </xf>
    <xf numFmtId="0" fontId="19" fillId="8" borderId="45" xfId="0" applyFont="1" applyFill="1" applyBorder="1" applyAlignment="1">
      <alignment horizontal="right" vertical="top" wrapText="1"/>
    </xf>
    <xf numFmtId="166" fontId="19" fillId="8" borderId="61" xfId="0" applyNumberFormat="1" applyFont="1" applyFill="1" applyBorder="1" applyAlignment="1">
      <alignment horizontal="center" vertical="top" wrapText="1"/>
    </xf>
    <xf numFmtId="166" fontId="19" fillId="8" borderId="62" xfId="0" applyNumberFormat="1" applyFont="1" applyFill="1" applyBorder="1" applyAlignment="1">
      <alignment horizontal="center" vertical="top" wrapText="1"/>
    </xf>
    <xf numFmtId="166" fontId="19" fillId="8" borderId="45" xfId="0" applyNumberFormat="1" applyFont="1" applyFill="1" applyBorder="1" applyAlignment="1">
      <alignment horizontal="center" vertical="top" wrapText="1"/>
    </xf>
    <xf numFmtId="0" fontId="12" fillId="3" borderId="61" xfId="0" applyFont="1" applyFill="1" applyBorder="1" applyAlignment="1">
      <alignment horizontal="left" vertical="top" wrapText="1"/>
    </xf>
    <xf numFmtId="0" fontId="12" fillId="3" borderId="62" xfId="0" applyFont="1" applyFill="1" applyBorder="1" applyAlignment="1">
      <alignment horizontal="left" vertical="top" wrapText="1"/>
    </xf>
    <xf numFmtId="0" fontId="12" fillId="3" borderId="45" xfId="0" applyFont="1" applyFill="1" applyBorder="1" applyAlignment="1">
      <alignment horizontal="left" vertical="top" wrapText="1"/>
    </xf>
    <xf numFmtId="3" fontId="3" fillId="0" borderId="89" xfId="0" applyNumberFormat="1" applyFont="1" applyFill="1" applyBorder="1" applyAlignment="1">
      <alignment horizontal="left" vertical="top" wrapText="1"/>
    </xf>
    <xf numFmtId="0" fontId="0" fillId="0" borderId="89" xfId="0" applyFill="1"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166" fontId="20" fillId="6" borderId="33" xfId="0" applyNumberFormat="1" applyFont="1" applyFill="1" applyBorder="1" applyAlignment="1">
      <alignment horizontal="center" vertical="center" textRotation="90" wrapText="1"/>
    </xf>
    <xf numFmtId="49" fontId="23" fillId="6" borderId="37" xfId="0" applyNumberFormat="1" applyFont="1" applyFill="1" applyBorder="1" applyAlignment="1">
      <alignment horizontal="center" vertical="center" textRotation="90" wrapText="1"/>
    </xf>
    <xf numFmtId="49" fontId="19" fillId="6" borderId="25" xfId="0" applyNumberFormat="1" applyFont="1" applyFill="1" applyBorder="1" applyAlignment="1">
      <alignment horizontal="center" vertical="top"/>
    </xf>
    <xf numFmtId="49" fontId="19" fillId="6" borderId="65" xfId="0" applyNumberFormat="1" applyFont="1" applyFill="1" applyBorder="1" applyAlignment="1">
      <alignment horizontal="center" vertical="top"/>
    </xf>
    <xf numFmtId="49" fontId="12" fillId="6" borderId="49" xfId="0" applyNumberFormat="1" applyFont="1" applyFill="1" applyBorder="1" applyAlignment="1">
      <alignment vertical="top" wrapText="1"/>
    </xf>
    <xf numFmtId="0" fontId="0" fillId="0" borderId="63" xfId="0" applyBorder="1" applyAlignment="1">
      <alignment vertical="top" wrapText="1"/>
    </xf>
    <xf numFmtId="0" fontId="3" fillId="6" borderId="37" xfId="0" applyFont="1" applyFill="1" applyBorder="1" applyAlignment="1">
      <alignment horizontal="left" vertical="top" wrapText="1"/>
    </xf>
    <xf numFmtId="0" fontId="3" fillId="6" borderId="34" xfId="0" applyFont="1" applyFill="1" applyBorder="1" applyAlignment="1">
      <alignment horizontal="left" vertical="top" wrapText="1"/>
    </xf>
    <xf numFmtId="166" fontId="7" fillId="6" borderId="7" xfId="0" applyNumberFormat="1" applyFont="1" applyFill="1" applyBorder="1" applyAlignment="1">
      <alignment horizontal="center" vertical="center" textRotation="90" wrapText="1"/>
    </xf>
    <xf numFmtId="166" fontId="29" fillId="6" borderId="29" xfId="0" applyNumberFormat="1" applyFont="1" applyFill="1" applyBorder="1" applyAlignment="1">
      <alignment horizontal="center"/>
    </xf>
    <xf numFmtId="49" fontId="7" fillId="6" borderId="81" xfId="0" applyNumberFormat="1" applyFont="1" applyFill="1" applyBorder="1" applyAlignment="1">
      <alignment horizontal="center" vertical="center" textRotation="90" wrapText="1"/>
    </xf>
    <xf numFmtId="49" fontId="3" fillId="6" borderId="33" xfId="0" applyNumberFormat="1" applyFont="1" applyFill="1" applyBorder="1" applyAlignment="1">
      <alignment horizontal="center" vertical="top" wrapText="1"/>
    </xf>
    <xf numFmtId="49" fontId="3" fillId="6" borderId="61" xfId="0" applyNumberFormat="1"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CCFFCC"/>
      <color rgb="FFFFCC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zoomScaleNormal="100" zoomScaleSheetLayoutView="100" workbookViewId="0">
      <selection activeCell="M10" sqref="M10"/>
    </sheetView>
  </sheetViews>
  <sheetFormatPr defaultRowHeight="10.199999999999999" x14ac:dyDescent="0.25"/>
  <cols>
    <col min="1" max="1" width="2.6640625" style="856" customWidth="1"/>
    <col min="2" max="4" width="2.5546875" style="856" customWidth="1"/>
    <col min="5" max="5" width="24.44140625" style="856" customWidth="1"/>
    <col min="6" max="6" width="4.33203125" style="856" customWidth="1"/>
    <col min="7" max="7" width="9.33203125" style="856" customWidth="1"/>
    <col min="8" max="8" width="6" style="857" customWidth="1"/>
    <col min="9" max="9" width="7.88671875" style="856" customWidth="1"/>
    <col min="10" max="10" width="22.109375" style="856" customWidth="1"/>
    <col min="11" max="11" width="7" style="862" customWidth="1"/>
    <col min="12" max="12" width="9.109375" style="858"/>
    <col min="13" max="13" width="39.6640625" style="858" customWidth="1"/>
    <col min="14" max="248" width="9.109375" style="858"/>
    <col min="249" max="249" width="2.6640625" style="858" customWidth="1"/>
    <col min="250" max="251" width="2.5546875" style="858" customWidth="1"/>
    <col min="252" max="252" width="25.5546875" style="858" customWidth="1"/>
    <col min="253" max="253" width="4.33203125" style="858" customWidth="1"/>
    <col min="254" max="254" width="3.6640625" style="858" customWidth="1"/>
    <col min="255" max="255" width="4" style="858" customWidth="1"/>
    <col min="256" max="256" width="7.88671875" style="858" customWidth="1"/>
    <col min="257" max="257" width="6" style="858" customWidth="1"/>
    <col min="258" max="261" width="7.88671875" style="858" customWidth="1"/>
    <col min="262" max="262" width="21.109375" style="858" customWidth="1"/>
    <col min="263" max="263" width="4" style="858" customWidth="1"/>
    <col min="264" max="265" width="3.6640625" style="858" customWidth="1"/>
    <col min="266" max="504" width="9.109375" style="858"/>
    <col min="505" max="505" width="2.6640625" style="858" customWidth="1"/>
    <col min="506" max="507" width="2.5546875" style="858" customWidth="1"/>
    <col min="508" max="508" width="25.5546875" style="858" customWidth="1"/>
    <col min="509" max="509" width="4.33203125" style="858" customWidth="1"/>
    <col min="510" max="510" width="3.6640625" style="858" customWidth="1"/>
    <col min="511" max="511" width="4" style="858" customWidth="1"/>
    <col min="512" max="512" width="7.88671875" style="858" customWidth="1"/>
    <col min="513" max="513" width="6" style="858" customWidth="1"/>
    <col min="514" max="517" width="7.88671875" style="858" customWidth="1"/>
    <col min="518" max="518" width="21.109375" style="858" customWidth="1"/>
    <col min="519" max="519" width="4" style="858" customWidth="1"/>
    <col min="520" max="521" width="3.6640625" style="858" customWidth="1"/>
    <col min="522" max="760" width="9.109375" style="858"/>
    <col min="761" max="761" width="2.6640625" style="858" customWidth="1"/>
    <col min="762" max="763" width="2.5546875" style="858" customWidth="1"/>
    <col min="764" max="764" width="25.5546875" style="858" customWidth="1"/>
    <col min="765" max="765" width="4.33203125" style="858" customWidth="1"/>
    <col min="766" max="766" width="3.6640625" style="858" customWidth="1"/>
    <col min="767" max="767" width="4" style="858" customWidth="1"/>
    <col min="768" max="768" width="7.88671875" style="858" customWidth="1"/>
    <col min="769" max="769" width="6" style="858" customWidth="1"/>
    <col min="770" max="773" width="7.88671875" style="858" customWidth="1"/>
    <col min="774" max="774" width="21.109375" style="858" customWidth="1"/>
    <col min="775" max="775" width="4" style="858" customWidth="1"/>
    <col min="776" max="777" width="3.6640625" style="858" customWidth="1"/>
    <col min="778" max="1016" width="9.109375" style="858"/>
    <col min="1017" max="1017" width="2.6640625" style="858" customWidth="1"/>
    <col min="1018" max="1019" width="2.5546875" style="858" customWidth="1"/>
    <col min="1020" max="1020" width="25.5546875" style="858" customWidth="1"/>
    <col min="1021" max="1021" width="4.33203125" style="858" customWidth="1"/>
    <col min="1022" max="1022" width="3.6640625" style="858" customWidth="1"/>
    <col min="1023" max="1023" width="4" style="858" customWidth="1"/>
    <col min="1024" max="1024" width="7.88671875" style="858" customWidth="1"/>
    <col min="1025" max="1025" width="6" style="858" customWidth="1"/>
    <col min="1026" max="1029" width="7.88671875" style="858" customWidth="1"/>
    <col min="1030" max="1030" width="21.109375" style="858" customWidth="1"/>
    <col min="1031" max="1031" width="4" style="858" customWidth="1"/>
    <col min="1032" max="1033" width="3.6640625" style="858" customWidth="1"/>
    <col min="1034" max="1272" width="9.109375" style="858"/>
    <col min="1273" max="1273" width="2.6640625" style="858" customWidth="1"/>
    <col min="1274" max="1275" width="2.5546875" style="858" customWidth="1"/>
    <col min="1276" max="1276" width="25.5546875" style="858" customWidth="1"/>
    <col min="1277" max="1277" width="4.33203125" style="858" customWidth="1"/>
    <col min="1278" max="1278" width="3.6640625" style="858" customWidth="1"/>
    <col min="1279" max="1279" width="4" style="858" customWidth="1"/>
    <col min="1280" max="1280" width="7.88671875" style="858" customWidth="1"/>
    <col min="1281" max="1281" width="6" style="858" customWidth="1"/>
    <col min="1282" max="1285" width="7.88671875" style="858" customWidth="1"/>
    <col min="1286" max="1286" width="21.109375" style="858" customWidth="1"/>
    <col min="1287" max="1287" width="4" style="858" customWidth="1"/>
    <col min="1288" max="1289" width="3.6640625" style="858" customWidth="1"/>
    <col min="1290" max="1528" width="9.109375" style="858"/>
    <col min="1529" max="1529" width="2.6640625" style="858" customWidth="1"/>
    <col min="1530" max="1531" width="2.5546875" style="858" customWidth="1"/>
    <col min="1532" max="1532" width="25.5546875" style="858" customWidth="1"/>
    <col min="1533" max="1533" width="4.33203125" style="858" customWidth="1"/>
    <col min="1534" max="1534" width="3.6640625" style="858" customWidth="1"/>
    <col min="1535" max="1535" width="4" style="858" customWidth="1"/>
    <col min="1536" max="1536" width="7.88671875" style="858" customWidth="1"/>
    <col min="1537" max="1537" width="6" style="858" customWidth="1"/>
    <col min="1538" max="1541" width="7.88671875" style="858" customWidth="1"/>
    <col min="1542" max="1542" width="21.109375" style="858" customWidth="1"/>
    <col min="1543" max="1543" width="4" style="858" customWidth="1"/>
    <col min="1544" max="1545" width="3.6640625" style="858" customWidth="1"/>
    <col min="1546" max="1784" width="9.109375" style="858"/>
    <col min="1785" max="1785" width="2.6640625" style="858" customWidth="1"/>
    <col min="1786" max="1787" width="2.5546875" style="858" customWidth="1"/>
    <col min="1788" max="1788" width="25.5546875" style="858" customWidth="1"/>
    <col min="1789" max="1789" width="4.33203125" style="858" customWidth="1"/>
    <col min="1790" max="1790" width="3.6640625" style="858" customWidth="1"/>
    <col min="1791" max="1791" width="4" style="858" customWidth="1"/>
    <col min="1792" max="1792" width="7.88671875" style="858" customWidth="1"/>
    <col min="1793" max="1793" width="6" style="858" customWidth="1"/>
    <col min="1794" max="1797" width="7.88671875" style="858" customWidth="1"/>
    <col min="1798" max="1798" width="21.109375" style="858" customWidth="1"/>
    <col min="1799" max="1799" width="4" style="858" customWidth="1"/>
    <col min="1800" max="1801" width="3.6640625" style="858" customWidth="1"/>
    <col min="1802" max="2040" width="9.109375" style="858"/>
    <col min="2041" max="2041" width="2.6640625" style="858" customWidth="1"/>
    <col min="2042" max="2043" width="2.5546875" style="858" customWidth="1"/>
    <col min="2044" max="2044" width="25.5546875" style="858" customWidth="1"/>
    <col min="2045" max="2045" width="4.33203125" style="858" customWidth="1"/>
    <col min="2046" max="2046" width="3.6640625" style="858" customWidth="1"/>
    <col min="2047" max="2047" width="4" style="858" customWidth="1"/>
    <col min="2048" max="2048" width="7.88671875" style="858" customWidth="1"/>
    <col min="2049" max="2049" width="6" style="858" customWidth="1"/>
    <col min="2050" max="2053" width="7.88671875" style="858" customWidth="1"/>
    <col min="2054" max="2054" width="21.109375" style="858" customWidth="1"/>
    <col min="2055" max="2055" width="4" style="858" customWidth="1"/>
    <col min="2056" max="2057" width="3.6640625" style="858" customWidth="1"/>
    <col min="2058" max="2296" width="9.109375" style="858"/>
    <col min="2297" max="2297" width="2.6640625" style="858" customWidth="1"/>
    <col min="2298" max="2299" width="2.5546875" style="858" customWidth="1"/>
    <col min="2300" max="2300" width="25.5546875" style="858" customWidth="1"/>
    <col min="2301" max="2301" width="4.33203125" style="858" customWidth="1"/>
    <col min="2302" max="2302" width="3.6640625" style="858" customWidth="1"/>
    <col min="2303" max="2303" width="4" style="858" customWidth="1"/>
    <col min="2304" max="2304" width="7.88671875" style="858" customWidth="1"/>
    <col min="2305" max="2305" width="6" style="858" customWidth="1"/>
    <col min="2306" max="2309" width="7.88671875" style="858" customWidth="1"/>
    <col min="2310" max="2310" width="21.109375" style="858" customWidth="1"/>
    <col min="2311" max="2311" width="4" style="858" customWidth="1"/>
    <col min="2312" max="2313" width="3.6640625" style="858" customWidth="1"/>
    <col min="2314" max="2552" width="9.109375" style="858"/>
    <col min="2553" max="2553" width="2.6640625" style="858" customWidth="1"/>
    <col min="2554" max="2555" width="2.5546875" style="858" customWidth="1"/>
    <col min="2556" max="2556" width="25.5546875" style="858" customWidth="1"/>
    <col min="2557" max="2557" width="4.33203125" style="858" customWidth="1"/>
    <col min="2558" max="2558" width="3.6640625" style="858" customWidth="1"/>
    <col min="2559" max="2559" width="4" style="858" customWidth="1"/>
    <col min="2560" max="2560" width="7.88671875" style="858" customWidth="1"/>
    <col min="2561" max="2561" width="6" style="858" customWidth="1"/>
    <col min="2562" max="2565" width="7.88671875" style="858" customWidth="1"/>
    <col min="2566" max="2566" width="21.109375" style="858" customWidth="1"/>
    <col min="2567" max="2567" width="4" style="858" customWidth="1"/>
    <col min="2568" max="2569" width="3.6640625" style="858" customWidth="1"/>
    <col min="2570" max="2808" width="9.109375" style="858"/>
    <col min="2809" max="2809" width="2.6640625" style="858" customWidth="1"/>
    <col min="2810" max="2811" width="2.5546875" style="858" customWidth="1"/>
    <col min="2812" max="2812" width="25.5546875" style="858" customWidth="1"/>
    <col min="2813" max="2813" width="4.33203125" style="858" customWidth="1"/>
    <col min="2814" max="2814" width="3.6640625" style="858" customWidth="1"/>
    <col min="2815" max="2815" width="4" style="858" customWidth="1"/>
    <col min="2816" max="2816" width="7.88671875" style="858" customWidth="1"/>
    <col min="2817" max="2817" width="6" style="858" customWidth="1"/>
    <col min="2818" max="2821" width="7.88671875" style="858" customWidth="1"/>
    <col min="2822" max="2822" width="21.109375" style="858" customWidth="1"/>
    <col min="2823" max="2823" width="4" style="858" customWidth="1"/>
    <col min="2824" max="2825" width="3.6640625" style="858" customWidth="1"/>
    <col min="2826" max="3064" width="9.109375" style="858"/>
    <col min="3065" max="3065" width="2.6640625" style="858" customWidth="1"/>
    <col min="3066" max="3067" width="2.5546875" style="858" customWidth="1"/>
    <col min="3068" max="3068" width="25.5546875" style="858" customWidth="1"/>
    <col min="3069" max="3069" width="4.33203125" style="858" customWidth="1"/>
    <col min="3070" max="3070" width="3.6640625" style="858" customWidth="1"/>
    <col min="3071" max="3071" width="4" style="858" customWidth="1"/>
    <col min="3072" max="3072" width="7.88671875" style="858" customWidth="1"/>
    <col min="3073" max="3073" width="6" style="858" customWidth="1"/>
    <col min="3074" max="3077" width="7.88671875" style="858" customWidth="1"/>
    <col min="3078" max="3078" width="21.109375" style="858" customWidth="1"/>
    <col min="3079" max="3079" width="4" style="858" customWidth="1"/>
    <col min="3080" max="3081" width="3.6640625" style="858" customWidth="1"/>
    <col min="3082" max="3320" width="9.109375" style="858"/>
    <col min="3321" max="3321" width="2.6640625" style="858" customWidth="1"/>
    <col min="3322" max="3323" width="2.5546875" style="858" customWidth="1"/>
    <col min="3324" max="3324" width="25.5546875" style="858" customWidth="1"/>
    <col min="3325" max="3325" width="4.33203125" style="858" customWidth="1"/>
    <col min="3326" max="3326" width="3.6640625" style="858" customWidth="1"/>
    <col min="3327" max="3327" width="4" style="858" customWidth="1"/>
    <col min="3328" max="3328" width="7.88671875" style="858" customWidth="1"/>
    <col min="3329" max="3329" width="6" style="858" customWidth="1"/>
    <col min="3330" max="3333" width="7.88671875" style="858" customWidth="1"/>
    <col min="3334" max="3334" width="21.109375" style="858" customWidth="1"/>
    <col min="3335" max="3335" width="4" style="858" customWidth="1"/>
    <col min="3336" max="3337" width="3.6640625" style="858" customWidth="1"/>
    <col min="3338" max="3576" width="9.109375" style="858"/>
    <col min="3577" max="3577" width="2.6640625" style="858" customWidth="1"/>
    <col min="3578" max="3579" width="2.5546875" style="858" customWidth="1"/>
    <col min="3580" max="3580" width="25.5546875" style="858" customWidth="1"/>
    <col min="3581" max="3581" width="4.33203125" style="858" customWidth="1"/>
    <col min="3582" max="3582" width="3.6640625" style="858" customWidth="1"/>
    <col min="3583" max="3583" width="4" style="858" customWidth="1"/>
    <col min="3584" max="3584" width="7.88671875" style="858" customWidth="1"/>
    <col min="3585" max="3585" width="6" style="858" customWidth="1"/>
    <col min="3586" max="3589" width="7.88671875" style="858" customWidth="1"/>
    <col min="3590" max="3590" width="21.109375" style="858" customWidth="1"/>
    <col min="3591" max="3591" width="4" style="858" customWidth="1"/>
    <col min="3592" max="3593" width="3.6640625" style="858" customWidth="1"/>
    <col min="3594" max="3832" width="9.109375" style="858"/>
    <col min="3833" max="3833" width="2.6640625" style="858" customWidth="1"/>
    <col min="3834" max="3835" width="2.5546875" style="858" customWidth="1"/>
    <col min="3836" max="3836" width="25.5546875" style="858" customWidth="1"/>
    <col min="3837" max="3837" width="4.33203125" style="858" customWidth="1"/>
    <col min="3838" max="3838" width="3.6640625" style="858" customWidth="1"/>
    <col min="3839" max="3839" width="4" style="858" customWidth="1"/>
    <col min="3840" max="3840" width="7.88671875" style="858" customWidth="1"/>
    <col min="3841" max="3841" width="6" style="858" customWidth="1"/>
    <col min="3842" max="3845" width="7.88671875" style="858" customWidth="1"/>
    <col min="3846" max="3846" width="21.109375" style="858" customWidth="1"/>
    <col min="3847" max="3847" width="4" style="858" customWidth="1"/>
    <col min="3848" max="3849" width="3.6640625" style="858" customWidth="1"/>
    <col min="3850" max="4088" width="9.109375" style="858"/>
    <col min="4089" max="4089" width="2.6640625" style="858" customWidth="1"/>
    <col min="4090" max="4091" width="2.5546875" style="858" customWidth="1"/>
    <col min="4092" max="4092" width="25.5546875" style="858" customWidth="1"/>
    <col min="4093" max="4093" width="4.33203125" style="858" customWidth="1"/>
    <col min="4094" max="4094" width="3.6640625" style="858" customWidth="1"/>
    <col min="4095" max="4095" width="4" style="858" customWidth="1"/>
    <col min="4096" max="4096" width="7.88671875" style="858" customWidth="1"/>
    <col min="4097" max="4097" width="6" style="858" customWidth="1"/>
    <col min="4098" max="4101" width="7.88671875" style="858" customWidth="1"/>
    <col min="4102" max="4102" width="21.109375" style="858" customWidth="1"/>
    <col min="4103" max="4103" width="4" style="858" customWidth="1"/>
    <col min="4104" max="4105" width="3.6640625" style="858" customWidth="1"/>
    <col min="4106" max="4344" width="9.109375" style="858"/>
    <col min="4345" max="4345" width="2.6640625" style="858" customWidth="1"/>
    <col min="4346" max="4347" width="2.5546875" style="858" customWidth="1"/>
    <col min="4348" max="4348" width="25.5546875" style="858" customWidth="1"/>
    <col min="4349" max="4349" width="4.33203125" style="858" customWidth="1"/>
    <col min="4350" max="4350" width="3.6640625" style="858" customWidth="1"/>
    <col min="4351" max="4351" width="4" style="858" customWidth="1"/>
    <col min="4352" max="4352" width="7.88671875" style="858" customWidth="1"/>
    <col min="4353" max="4353" width="6" style="858" customWidth="1"/>
    <col min="4354" max="4357" width="7.88671875" style="858" customWidth="1"/>
    <col min="4358" max="4358" width="21.109375" style="858" customWidth="1"/>
    <col min="4359" max="4359" width="4" style="858" customWidth="1"/>
    <col min="4360" max="4361" width="3.6640625" style="858" customWidth="1"/>
    <col min="4362" max="4600" width="9.109375" style="858"/>
    <col min="4601" max="4601" width="2.6640625" style="858" customWidth="1"/>
    <col min="4602" max="4603" width="2.5546875" style="858" customWidth="1"/>
    <col min="4604" max="4604" width="25.5546875" style="858" customWidth="1"/>
    <col min="4605" max="4605" width="4.33203125" style="858" customWidth="1"/>
    <col min="4606" max="4606" width="3.6640625" style="858" customWidth="1"/>
    <col min="4607" max="4607" width="4" style="858" customWidth="1"/>
    <col min="4608" max="4608" width="7.88671875" style="858" customWidth="1"/>
    <col min="4609" max="4609" width="6" style="858" customWidth="1"/>
    <col min="4610" max="4613" width="7.88671875" style="858" customWidth="1"/>
    <col min="4614" max="4614" width="21.109375" style="858" customWidth="1"/>
    <col min="4615" max="4615" width="4" style="858" customWidth="1"/>
    <col min="4616" max="4617" width="3.6640625" style="858" customWidth="1"/>
    <col min="4618" max="4856" width="9.109375" style="858"/>
    <col min="4857" max="4857" width="2.6640625" style="858" customWidth="1"/>
    <col min="4858" max="4859" width="2.5546875" style="858" customWidth="1"/>
    <col min="4860" max="4860" width="25.5546875" style="858" customWidth="1"/>
    <col min="4861" max="4861" width="4.33203125" style="858" customWidth="1"/>
    <col min="4862" max="4862" width="3.6640625" style="858" customWidth="1"/>
    <col min="4863" max="4863" width="4" style="858" customWidth="1"/>
    <col min="4864" max="4864" width="7.88671875" style="858" customWidth="1"/>
    <col min="4865" max="4865" width="6" style="858" customWidth="1"/>
    <col min="4866" max="4869" width="7.88671875" style="858" customWidth="1"/>
    <col min="4870" max="4870" width="21.109375" style="858" customWidth="1"/>
    <col min="4871" max="4871" width="4" style="858" customWidth="1"/>
    <col min="4872" max="4873" width="3.6640625" style="858" customWidth="1"/>
    <col min="4874" max="5112" width="9.109375" style="858"/>
    <col min="5113" max="5113" width="2.6640625" style="858" customWidth="1"/>
    <col min="5114" max="5115" width="2.5546875" style="858" customWidth="1"/>
    <col min="5116" max="5116" width="25.5546875" style="858" customWidth="1"/>
    <col min="5117" max="5117" width="4.33203125" style="858" customWidth="1"/>
    <col min="5118" max="5118" width="3.6640625" style="858" customWidth="1"/>
    <col min="5119" max="5119" width="4" style="858" customWidth="1"/>
    <col min="5120" max="5120" width="7.88671875" style="858" customWidth="1"/>
    <col min="5121" max="5121" width="6" style="858" customWidth="1"/>
    <col min="5122" max="5125" width="7.88671875" style="858" customWidth="1"/>
    <col min="5126" max="5126" width="21.109375" style="858" customWidth="1"/>
    <col min="5127" max="5127" width="4" style="858" customWidth="1"/>
    <col min="5128" max="5129" width="3.6640625" style="858" customWidth="1"/>
    <col min="5130" max="5368" width="9.109375" style="858"/>
    <col min="5369" max="5369" width="2.6640625" style="858" customWidth="1"/>
    <col min="5370" max="5371" width="2.5546875" style="858" customWidth="1"/>
    <col min="5372" max="5372" width="25.5546875" style="858" customWidth="1"/>
    <col min="5373" max="5373" width="4.33203125" style="858" customWidth="1"/>
    <col min="5374" max="5374" width="3.6640625" style="858" customWidth="1"/>
    <col min="5375" max="5375" width="4" style="858" customWidth="1"/>
    <col min="5376" max="5376" width="7.88671875" style="858" customWidth="1"/>
    <col min="5377" max="5377" width="6" style="858" customWidth="1"/>
    <col min="5378" max="5381" width="7.88671875" style="858" customWidth="1"/>
    <col min="5382" max="5382" width="21.109375" style="858" customWidth="1"/>
    <col min="5383" max="5383" width="4" style="858" customWidth="1"/>
    <col min="5384" max="5385" width="3.6640625" style="858" customWidth="1"/>
    <col min="5386" max="5624" width="9.109375" style="858"/>
    <col min="5625" max="5625" width="2.6640625" style="858" customWidth="1"/>
    <col min="5626" max="5627" width="2.5546875" style="858" customWidth="1"/>
    <col min="5628" max="5628" width="25.5546875" style="858" customWidth="1"/>
    <col min="5629" max="5629" width="4.33203125" style="858" customWidth="1"/>
    <col min="5630" max="5630" width="3.6640625" style="858" customWidth="1"/>
    <col min="5631" max="5631" width="4" style="858" customWidth="1"/>
    <col min="5632" max="5632" width="7.88671875" style="858" customWidth="1"/>
    <col min="5633" max="5633" width="6" style="858" customWidth="1"/>
    <col min="5634" max="5637" width="7.88671875" style="858" customWidth="1"/>
    <col min="5638" max="5638" width="21.109375" style="858" customWidth="1"/>
    <col min="5639" max="5639" width="4" style="858" customWidth="1"/>
    <col min="5640" max="5641" width="3.6640625" style="858" customWidth="1"/>
    <col min="5642" max="5880" width="9.109375" style="858"/>
    <col min="5881" max="5881" width="2.6640625" style="858" customWidth="1"/>
    <col min="5882" max="5883" width="2.5546875" style="858" customWidth="1"/>
    <col min="5884" max="5884" width="25.5546875" style="858" customWidth="1"/>
    <col min="5885" max="5885" width="4.33203125" style="858" customWidth="1"/>
    <col min="5886" max="5886" width="3.6640625" style="858" customWidth="1"/>
    <col min="5887" max="5887" width="4" style="858" customWidth="1"/>
    <col min="5888" max="5888" width="7.88671875" style="858" customWidth="1"/>
    <col min="5889" max="5889" width="6" style="858" customWidth="1"/>
    <col min="5890" max="5893" width="7.88671875" style="858" customWidth="1"/>
    <col min="5894" max="5894" width="21.109375" style="858" customWidth="1"/>
    <col min="5895" max="5895" width="4" style="858" customWidth="1"/>
    <col min="5896" max="5897" width="3.6640625" style="858" customWidth="1"/>
    <col min="5898" max="6136" width="9.109375" style="858"/>
    <col min="6137" max="6137" width="2.6640625" style="858" customWidth="1"/>
    <col min="6138" max="6139" width="2.5546875" style="858" customWidth="1"/>
    <col min="6140" max="6140" width="25.5546875" style="858" customWidth="1"/>
    <col min="6141" max="6141" width="4.33203125" style="858" customWidth="1"/>
    <col min="6142" max="6142" width="3.6640625" style="858" customWidth="1"/>
    <col min="6143" max="6143" width="4" style="858" customWidth="1"/>
    <col min="6144" max="6144" width="7.88671875" style="858" customWidth="1"/>
    <col min="6145" max="6145" width="6" style="858" customWidth="1"/>
    <col min="6146" max="6149" width="7.88671875" style="858" customWidth="1"/>
    <col min="6150" max="6150" width="21.109375" style="858" customWidth="1"/>
    <col min="6151" max="6151" width="4" style="858" customWidth="1"/>
    <col min="6152" max="6153" width="3.6640625" style="858" customWidth="1"/>
    <col min="6154" max="6392" width="9.109375" style="858"/>
    <col min="6393" max="6393" width="2.6640625" style="858" customWidth="1"/>
    <col min="6394" max="6395" width="2.5546875" style="858" customWidth="1"/>
    <col min="6396" max="6396" width="25.5546875" style="858" customWidth="1"/>
    <col min="6397" max="6397" width="4.33203125" style="858" customWidth="1"/>
    <col min="6398" max="6398" width="3.6640625" style="858" customWidth="1"/>
    <col min="6399" max="6399" width="4" style="858" customWidth="1"/>
    <col min="6400" max="6400" width="7.88671875" style="858" customWidth="1"/>
    <col min="6401" max="6401" width="6" style="858" customWidth="1"/>
    <col min="6402" max="6405" width="7.88671875" style="858" customWidth="1"/>
    <col min="6406" max="6406" width="21.109375" style="858" customWidth="1"/>
    <col min="6407" max="6407" width="4" style="858" customWidth="1"/>
    <col min="6408" max="6409" width="3.6640625" style="858" customWidth="1"/>
    <col min="6410" max="6648" width="9.109375" style="858"/>
    <col min="6649" max="6649" width="2.6640625" style="858" customWidth="1"/>
    <col min="6650" max="6651" width="2.5546875" style="858" customWidth="1"/>
    <col min="6652" max="6652" width="25.5546875" style="858" customWidth="1"/>
    <col min="6653" max="6653" width="4.33203125" style="858" customWidth="1"/>
    <col min="6654" max="6654" width="3.6640625" style="858" customWidth="1"/>
    <col min="6655" max="6655" width="4" style="858" customWidth="1"/>
    <col min="6656" max="6656" width="7.88671875" style="858" customWidth="1"/>
    <col min="6657" max="6657" width="6" style="858" customWidth="1"/>
    <col min="6658" max="6661" width="7.88671875" style="858" customWidth="1"/>
    <col min="6662" max="6662" width="21.109375" style="858" customWidth="1"/>
    <col min="6663" max="6663" width="4" style="858" customWidth="1"/>
    <col min="6664" max="6665" width="3.6640625" style="858" customWidth="1"/>
    <col min="6666" max="6904" width="9.109375" style="858"/>
    <col min="6905" max="6905" width="2.6640625" style="858" customWidth="1"/>
    <col min="6906" max="6907" width="2.5546875" style="858" customWidth="1"/>
    <col min="6908" max="6908" width="25.5546875" style="858" customWidth="1"/>
    <col min="6909" max="6909" width="4.33203125" style="858" customWidth="1"/>
    <col min="6910" max="6910" width="3.6640625" style="858" customWidth="1"/>
    <col min="6911" max="6911" width="4" style="858" customWidth="1"/>
    <col min="6912" max="6912" width="7.88671875" style="858" customWidth="1"/>
    <col min="6913" max="6913" width="6" style="858" customWidth="1"/>
    <col min="6914" max="6917" width="7.88671875" style="858" customWidth="1"/>
    <col min="6918" max="6918" width="21.109375" style="858" customWidth="1"/>
    <col min="6919" max="6919" width="4" style="858" customWidth="1"/>
    <col min="6920" max="6921" width="3.6640625" style="858" customWidth="1"/>
    <col min="6922" max="7160" width="9.109375" style="858"/>
    <col min="7161" max="7161" width="2.6640625" style="858" customWidth="1"/>
    <col min="7162" max="7163" width="2.5546875" style="858" customWidth="1"/>
    <col min="7164" max="7164" width="25.5546875" style="858" customWidth="1"/>
    <col min="7165" max="7165" width="4.33203125" style="858" customWidth="1"/>
    <col min="7166" max="7166" width="3.6640625" style="858" customWidth="1"/>
    <col min="7167" max="7167" width="4" style="858" customWidth="1"/>
    <col min="7168" max="7168" width="7.88671875" style="858" customWidth="1"/>
    <col min="7169" max="7169" width="6" style="858" customWidth="1"/>
    <col min="7170" max="7173" width="7.88671875" style="858" customWidth="1"/>
    <col min="7174" max="7174" width="21.109375" style="858" customWidth="1"/>
    <col min="7175" max="7175" width="4" style="858" customWidth="1"/>
    <col min="7176" max="7177" width="3.6640625" style="858" customWidth="1"/>
    <col min="7178" max="7416" width="9.109375" style="858"/>
    <col min="7417" max="7417" width="2.6640625" style="858" customWidth="1"/>
    <col min="7418" max="7419" width="2.5546875" style="858" customWidth="1"/>
    <col min="7420" max="7420" width="25.5546875" style="858" customWidth="1"/>
    <col min="7421" max="7421" width="4.33203125" style="858" customWidth="1"/>
    <col min="7422" max="7422" width="3.6640625" style="858" customWidth="1"/>
    <col min="7423" max="7423" width="4" style="858" customWidth="1"/>
    <col min="7424" max="7424" width="7.88671875" style="858" customWidth="1"/>
    <col min="7425" max="7425" width="6" style="858" customWidth="1"/>
    <col min="7426" max="7429" width="7.88671875" style="858" customWidth="1"/>
    <col min="7430" max="7430" width="21.109375" style="858" customWidth="1"/>
    <col min="7431" max="7431" width="4" style="858" customWidth="1"/>
    <col min="7432" max="7433" width="3.6640625" style="858" customWidth="1"/>
    <col min="7434" max="7672" width="9.109375" style="858"/>
    <col min="7673" max="7673" width="2.6640625" style="858" customWidth="1"/>
    <col min="7674" max="7675" width="2.5546875" style="858" customWidth="1"/>
    <col min="7676" max="7676" width="25.5546875" style="858" customWidth="1"/>
    <col min="7677" max="7677" width="4.33203125" style="858" customWidth="1"/>
    <col min="7678" max="7678" width="3.6640625" style="858" customWidth="1"/>
    <col min="7679" max="7679" width="4" style="858" customWidth="1"/>
    <col min="7680" max="7680" width="7.88671875" style="858" customWidth="1"/>
    <col min="7681" max="7681" width="6" style="858" customWidth="1"/>
    <col min="7682" max="7685" width="7.88671875" style="858" customWidth="1"/>
    <col min="7686" max="7686" width="21.109375" style="858" customWidth="1"/>
    <col min="7687" max="7687" width="4" style="858" customWidth="1"/>
    <col min="7688" max="7689" width="3.6640625" style="858" customWidth="1"/>
    <col min="7690" max="7928" width="9.109375" style="858"/>
    <col min="7929" max="7929" width="2.6640625" style="858" customWidth="1"/>
    <col min="7930" max="7931" width="2.5546875" style="858" customWidth="1"/>
    <col min="7932" max="7932" width="25.5546875" style="858" customWidth="1"/>
    <col min="7933" max="7933" width="4.33203125" style="858" customWidth="1"/>
    <col min="7934" max="7934" width="3.6640625" style="858" customWidth="1"/>
    <col min="7935" max="7935" width="4" style="858" customWidth="1"/>
    <col min="7936" max="7936" width="7.88671875" style="858" customWidth="1"/>
    <col min="7937" max="7937" width="6" style="858" customWidth="1"/>
    <col min="7938" max="7941" width="7.88671875" style="858" customWidth="1"/>
    <col min="7942" max="7942" width="21.109375" style="858" customWidth="1"/>
    <col min="7943" max="7943" width="4" style="858" customWidth="1"/>
    <col min="7944" max="7945" width="3.6640625" style="858" customWidth="1"/>
    <col min="7946" max="8184" width="9.109375" style="858"/>
    <col min="8185" max="8185" width="2.6640625" style="858" customWidth="1"/>
    <col min="8186" max="8187" width="2.5546875" style="858" customWidth="1"/>
    <col min="8188" max="8188" width="25.5546875" style="858" customWidth="1"/>
    <col min="8189" max="8189" width="4.33203125" style="858" customWidth="1"/>
    <col min="8190" max="8190" width="3.6640625" style="858" customWidth="1"/>
    <col min="8191" max="8191" width="4" style="858" customWidth="1"/>
    <col min="8192" max="8192" width="7.88671875" style="858" customWidth="1"/>
    <col min="8193" max="8193" width="6" style="858" customWidth="1"/>
    <col min="8194" max="8197" width="7.88671875" style="858" customWidth="1"/>
    <col min="8198" max="8198" width="21.109375" style="858" customWidth="1"/>
    <col min="8199" max="8199" width="4" style="858" customWidth="1"/>
    <col min="8200" max="8201" width="3.6640625" style="858" customWidth="1"/>
    <col min="8202" max="8440" width="9.109375" style="858"/>
    <col min="8441" max="8441" width="2.6640625" style="858" customWidth="1"/>
    <col min="8442" max="8443" width="2.5546875" style="858" customWidth="1"/>
    <col min="8444" max="8444" width="25.5546875" style="858" customWidth="1"/>
    <col min="8445" max="8445" width="4.33203125" style="858" customWidth="1"/>
    <col min="8446" max="8446" width="3.6640625" style="858" customWidth="1"/>
    <col min="8447" max="8447" width="4" style="858" customWidth="1"/>
    <col min="8448" max="8448" width="7.88671875" style="858" customWidth="1"/>
    <col min="8449" max="8449" width="6" style="858" customWidth="1"/>
    <col min="8450" max="8453" width="7.88671875" style="858" customWidth="1"/>
    <col min="8454" max="8454" width="21.109375" style="858" customWidth="1"/>
    <col min="8455" max="8455" width="4" style="858" customWidth="1"/>
    <col min="8456" max="8457" width="3.6640625" style="858" customWidth="1"/>
    <col min="8458" max="8696" width="9.109375" style="858"/>
    <col min="8697" max="8697" width="2.6640625" style="858" customWidth="1"/>
    <col min="8698" max="8699" width="2.5546875" style="858" customWidth="1"/>
    <col min="8700" max="8700" width="25.5546875" style="858" customWidth="1"/>
    <col min="8701" max="8701" width="4.33203125" style="858" customWidth="1"/>
    <col min="8702" max="8702" width="3.6640625" style="858" customWidth="1"/>
    <col min="8703" max="8703" width="4" style="858" customWidth="1"/>
    <col min="8704" max="8704" width="7.88671875" style="858" customWidth="1"/>
    <col min="8705" max="8705" width="6" style="858" customWidth="1"/>
    <col min="8706" max="8709" width="7.88671875" style="858" customWidth="1"/>
    <col min="8710" max="8710" width="21.109375" style="858" customWidth="1"/>
    <col min="8711" max="8711" width="4" style="858" customWidth="1"/>
    <col min="8712" max="8713" width="3.6640625" style="858" customWidth="1"/>
    <col min="8714" max="8952" width="9.109375" style="858"/>
    <col min="8953" max="8953" width="2.6640625" style="858" customWidth="1"/>
    <col min="8954" max="8955" width="2.5546875" style="858" customWidth="1"/>
    <col min="8956" max="8956" width="25.5546875" style="858" customWidth="1"/>
    <col min="8957" max="8957" width="4.33203125" style="858" customWidth="1"/>
    <col min="8958" max="8958" width="3.6640625" style="858" customWidth="1"/>
    <col min="8959" max="8959" width="4" style="858" customWidth="1"/>
    <col min="8960" max="8960" width="7.88671875" style="858" customWidth="1"/>
    <col min="8961" max="8961" width="6" style="858" customWidth="1"/>
    <col min="8962" max="8965" width="7.88671875" style="858" customWidth="1"/>
    <col min="8966" max="8966" width="21.109375" style="858" customWidth="1"/>
    <col min="8967" max="8967" width="4" style="858" customWidth="1"/>
    <col min="8968" max="8969" width="3.6640625" style="858" customWidth="1"/>
    <col min="8970" max="9208" width="9.109375" style="858"/>
    <col min="9209" max="9209" width="2.6640625" style="858" customWidth="1"/>
    <col min="9210" max="9211" width="2.5546875" style="858" customWidth="1"/>
    <col min="9212" max="9212" width="25.5546875" style="858" customWidth="1"/>
    <col min="9213" max="9213" width="4.33203125" style="858" customWidth="1"/>
    <col min="9214" max="9214" width="3.6640625" style="858" customWidth="1"/>
    <col min="9215" max="9215" width="4" style="858" customWidth="1"/>
    <col min="9216" max="9216" width="7.88671875" style="858" customWidth="1"/>
    <col min="9217" max="9217" width="6" style="858" customWidth="1"/>
    <col min="9218" max="9221" width="7.88671875" style="858" customWidth="1"/>
    <col min="9222" max="9222" width="21.109375" style="858" customWidth="1"/>
    <col min="9223" max="9223" width="4" style="858" customWidth="1"/>
    <col min="9224" max="9225" width="3.6640625" style="858" customWidth="1"/>
    <col min="9226" max="9464" width="9.109375" style="858"/>
    <col min="9465" max="9465" width="2.6640625" style="858" customWidth="1"/>
    <col min="9466" max="9467" width="2.5546875" style="858" customWidth="1"/>
    <col min="9468" max="9468" width="25.5546875" style="858" customWidth="1"/>
    <col min="9469" max="9469" width="4.33203125" style="858" customWidth="1"/>
    <col min="9470" max="9470" width="3.6640625" style="858" customWidth="1"/>
    <col min="9471" max="9471" width="4" style="858" customWidth="1"/>
    <col min="9472" max="9472" width="7.88671875" style="858" customWidth="1"/>
    <col min="9473" max="9473" width="6" style="858" customWidth="1"/>
    <col min="9474" max="9477" width="7.88671875" style="858" customWidth="1"/>
    <col min="9478" max="9478" width="21.109375" style="858" customWidth="1"/>
    <col min="9479" max="9479" width="4" style="858" customWidth="1"/>
    <col min="9480" max="9481" width="3.6640625" style="858" customWidth="1"/>
    <col min="9482" max="9720" width="9.109375" style="858"/>
    <col min="9721" max="9721" width="2.6640625" style="858" customWidth="1"/>
    <col min="9722" max="9723" width="2.5546875" style="858" customWidth="1"/>
    <col min="9724" max="9724" width="25.5546875" style="858" customWidth="1"/>
    <col min="9725" max="9725" width="4.33203125" style="858" customWidth="1"/>
    <col min="9726" max="9726" width="3.6640625" style="858" customWidth="1"/>
    <col min="9727" max="9727" width="4" style="858" customWidth="1"/>
    <col min="9728" max="9728" width="7.88671875" style="858" customWidth="1"/>
    <col min="9729" max="9729" width="6" style="858" customWidth="1"/>
    <col min="9730" max="9733" width="7.88671875" style="858" customWidth="1"/>
    <col min="9734" max="9734" width="21.109375" style="858" customWidth="1"/>
    <col min="9735" max="9735" width="4" style="858" customWidth="1"/>
    <col min="9736" max="9737" width="3.6640625" style="858" customWidth="1"/>
    <col min="9738" max="9976" width="9.109375" style="858"/>
    <col min="9977" max="9977" width="2.6640625" style="858" customWidth="1"/>
    <col min="9978" max="9979" width="2.5546875" style="858" customWidth="1"/>
    <col min="9980" max="9980" width="25.5546875" style="858" customWidth="1"/>
    <col min="9981" max="9981" width="4.33203125" style="858" customWidth="1"/>
    <col min="9982" max="9982" width="3.6640625" style="858" customWidth="1"/>
    <col min="9983" max="9983" width="4" style="858" customWidth="1"/>
    <col min="9984" max="9984" width="7.88671875" style="858" customWidth="1"/>
    <col min="9985" max="9985" width="6" style="858" customWidth="1"/>
    <col min="9986" max="9989" width="7.88671875" style="858" customWidth="1"/>
    <col min="9990" max="9990" width="21.109375" style="858" customWidth="1"/>
    <col min="9991" max="9991" width="4" style="858" customWidth="1"/>
    <col min="9992" max="9993" width="3.6640625" style="858" customWidth="1"/>
    <col min="9994" max="10232" width="9.109375" style="858"/>
    <col min="10233" max="10233" width="2.6640625" style="858" customWidth="1"/>
    <col min="10234" max="10235" width="2.5546875" style="858" customWidth="1"/>
    <col min="10236" max="10236" width="25.5546875" style="858" customWidth="1"/>
    <col min="10237" max="10237" width="4.33203125" style="858" customWidth="1"/>
    <col min="10238" max="10238" width="3.6640625" style="858" customWidth="1"/>
    <col min="10239" max="10239" width="4" style="858" customWidth="1"/>
    <col min="10240" max="10240" width="7.88671875" style="858" customWidth="1"/>
    <col min="10241" max="10241" width="6" style="858" customWidth="1"/>
    <col min="10242" max="10245" width="7.88671875" style="858" customWidth="1"/>
    <col min="10246" max="10246" width="21.109375" style="858" customWidth="1"/>
    <col min="10247" max="10247" width="4" style="858" customWidth="1"/>
    <col min="10248" max="10249" width="3.6640625" style="858" customWidth="1"/>
    <col min="10250" max="10488" width="9.109375" style="858"/>
    <col min="10489" max="10489" width="2.6640625" style="858" customWidth="1"/>
    <col min="10490" max="10491" width="2.5546875" style="858" customWidth="1"/>
    <col min="10492" max="10492" width="25.5546875" style="858" customWidth="1"/>
    <col min="10493" max="10493" width="4.33203125" style="858" customWidth="1"/>
    <col min="10494" max="10494" width="3.6640625" style="858" customWidth="1"/>
    <col min="10495" max="10495" width="4" style="858" customWidth="1"/>
    <col min="10496" max="10496" width="7.88671875" style="858" customWidth="1"/>
    <col min="10497" max="10497" width="6" style="858" customWidth="1"/>
    <col min="10498" max="10501" width="7.88671875" style="858" customWidth="1"/>
    <col min="10502" max="10502" width="21.109375" style="858" customWidth="1"/>
    <col min="10503" max="10503" width="4" style="858" customWidth="1"/>
    <col min="10504" max="10505" width="3.6640625" style="858" customWidth="1"/>
    <col min="10506" max="10744" width="9.109375" style="858"/>
    <col min="10745" max="10745" width="2.6640625" style="858" customWidth="1"/>
    <col min="10746" max="10747" width="2.5546875" style="858" customWidth="1"/>
    <col min="10748" max="10748" width="25.5546875" style="858" customWidth="1"/>
    <col min="10749" max="10749" width="4.33203125" style="858" customWidth="1"/>
    <col min="10750" max="10750" width="3.6640625" style="858" customWidth="1"/>
    <col min="10751" max="10751" width="4" style="858" customWidth="1"/>
    <col min="10752" max="10752" width="7.88671875" style="858" customWidth="1"/>
    <col min="10753" max="10753" width="6" style="858" customWidth="1"/>
    <col min="10754" max="10757" width="7.88671875" style="858" customWidth="1"/>
    <col min="10758" max="10758" width="21.109375" style="858" customWidth="1"/>
    <col min="10759" max="10759" width="4" style="858" customWidth="1"/>
    <col min="10760" max="10761" width="3.6640625" style="858" customWidth="1"/>
    <col min="10762" max="11000" width="9.109375" style="858"/>
    <col min="11001" max="11001" width="2.6640625" style="858" customWidth="1"/>
    <col min="11002" max="11003" width="2.5546875" style="858" customWidth="1"/>
    <col min="11004" max="11004" width="25.5546875" style="858" customWidth="1"/>
    <col min="11005" max="11005" width="4.33203125" style="858" customWidth="1"/>
    <col min="11006" max="11006" width="3.6640625" style="858" customWidth="1"/>
    <col min="11007" max="11007" width="4" style="858" customWidth="1"/>
    <col min="11008" max="11008" width="7.88671875" style="858" customWidth="1"/>
    <col min="11009" max="11009" width="6" style="858" customWidth="1"/>
    <col min="11010" max="11013" width="7.88671875" style="858" customWidth="1"/>
    <col min="11014" max="11014" width="21.109375" style="858" customWidth="1"/>
    <col min="11015" max="11015" width="4" style="858" customWidth="1"/>
    <col min="11016" max="11017" width="3.6640625" style="858" customWidth="1"/>
    <col min="11018" max="11256" width="9.109375" style="858"/>
    <col min="11257" max="11257" width="2.6640625" style="858" customWidth="1"/>
    <col min="11258" max="11259" width="2.5546875" style="858" customWidth="1"/>
    <col min="11260" max="11260" width="25.5546875" style="858" customWidth="1"/>
    <col min="11261" max="11261" width="4.33203125" style="858" customWidth="1"/>
    <col min="11262" max="11262" width="3.6640625" style="858" customWidth="1"/>
    <col min="11263" max="11263" width="4" style="858" customWidth="1"/>
    <col min="11264" max="11264" width="7.88671875" style="858" customWidth="1"/>
    <col min="11265" max="11265" width="6" style="858" customWidth="1"/>
    <col min="11266" max="11269" width="7.88671875" style="858" customWidth="1"/>
    <col min="11270" max="11270" width="21.109375" style="858" customWidth="1"/>
    <col min="11271" max="11271" width="4" style="858" customWidth="1"/>
    <col min="11272" max="11273" width="3.6640625" style="858" customWidth="1"/>
    <col min="11274" max="11512" width="9.109375" style="858"/>
    <col min="11513" max="11513" width="2.6640625" style="858" customWidth="1"/>
    <col min="11514" max="11515" width="2.5546875" style="858" customWidth="1"/>
    <col min="11516" max="11516" width="25.5546875" style="858" customWidth="1"/>
    <col min="11517" max="11517" width="4.33203125" style="858" customWidth="1"/>
    <col min="11518" max="11518" width="3.6640625" style="858" customWidth="1"/>
    <col min="11519" max="11519" width="4" style="858" customWidth="1"/>
    <col min="11520" max="11520" width="7.88671875" style="858" customWidth="1"/>
    <col min="11521" max="11521" width="6" style="858" customWidth="1"/>
    <col min="11522" max="11525" width="7.88671875" style="858" customWidth="1"/>
    <col min="11526" max="11526" width="21.109375" style="858" customWidth="1"/>
    <col min="11527" max="11527" width="4" style="858" customWidth="1"/>
    <col min="11528" max="11529" width="3.6640625" style="858" customWidth="1"/>
    <col min="11530" max="11768" width="9.109375" style="858"/>
    <col min="11769" max="11769" width="2.6640625" style="858" customWidth="1"/>
    <col min="11770" max="11771" width="2.5546875" style="858" customWidth="1"/>
    <col min="11772" max="11772" width="25.5546875" style="858" customWidth="1"/>
    <col min="11773" max="11773" width="4.33203125" style="858" customWidth="1"/>
    <col min="11774" max="11774" width="3.6640625" style="858" customWidth="1"/>
    <col min="11775" max="11775" width="4" style="858" customWidth="1"/>
    <col min="11776" max="11776" width="7.88671875" style="858" customWidth="1"/>
    <col min="11777" max="11777" width="6" style="858" customWidth="1"/>
    <col min="11778" max="11781" width="7.88671875" style="858" customWidth="1"/>
    <col min="11782" max="11782" width="21.109375" style="858" customWidth="1"/>
    <col min="11783" max="11783" width="4" style="858" customWidth="1"/>
    <col min="11784" max="11785" width="3.6640625" style="858" customWidth="1"/>
    <col min="11786" max="12024" width="9.109375" style="858"/>
    <col min="12025" max="12025" width="2.6640625" style="858" customWidth="1"/>
    <col min="12026" max="12027" width="2.5546875" style="858" customWidth="1"/>
    <col min="12028" max="12028" width="25.5546875" style="858" customWidth="1"/>
    <col min="12029" max="12029" width="4.33203125" style="858" customWidth="1"/>
    <col min="12030" max="12030" width="3.6640625" style="858" customWidth="1"/>
    <col min="12031" max="12031" width="4" style="858" customWidth="1"/>
    <col min="12032" max="12032" width="7.88671875" style="858" customWidth="1"/>
    <col min="12033" max="12033" width="6" style="858" customWidth="1"/>
    <col min="12034" max="12037" width="7.88671875" style="858" customWidth="1"/>
    <col min="12038" max="12038" width="21.109375" style="858" customWidth="1"/>
    <col min="12039" max="12039" width="4" style="858" customWidth="1"/>
    <col min="12040" max="12041" width="3.6640625" style="858" customWidth="1"/>
    <col min="12042" max="12280" width="9.109375" style="858"/>
    <col min="12281" max="12281" width="2.6640625" style="858" customWidth="1"/>
    <col min="12282" max="12283" width="2.5546875" style="858" customWidth="1"/>
    <col min="12284" max="12284" width="25.5546875" style="858" customWidth="1"/>
    <col min="12285" max="12285" width="4.33203125" style="858" customWidth="1"/>
    <col min="12286" max="12286" width="3.6640625" style="858" customWidth="1"/>
    <col min="12287" max="12287" width="4" style="858" customWidth="1"/>
    <col min="12288" max="12288" width="7.88671875" style="858" customWidth="1"/>
    <col min="12289" max="12289" width="6" style="858" customWidth="1"/>
    <col min="12290" max="12293" width="7.88671875" style="858" customWidth="1"/>
    <col min="12294" max="12294" width="21.109375" style="858" customWidth="1"/>
    <col min="12295" max="12295" width="4" style="858" customWidth="1"/>
    <col min="12296" max="12297" width="3.6640625" style="858" customWidth="1"/>
    <col min="12298" max="12536" width="9.109375" style="858"/>
    <col min="12537" max="12537" width="2.6640625" style="858" customWidth="1"/>
    <col min="12538" max="12539" width="2.5546875" style="858" customWidth="1"/>
    <col min="12540" max="12540" width="25.5546875" style="858" customWidth="1"/>
    <col min="12541" max="12541" width="4.33203125" style="858" customWidth="1"/>
    <col min="12542" max="12542" width="3.6640625" style="858" customWidth="1"/>
    <col min="12543" max="12543" width="4" style="858" customWidth="1"/>
    <col min="12544" max="12544" width="7.88671875" style="858" customWidth="1"/>
    <col min="12545" max="12545" width="6" style="858" customWidth="1"/>
    <col min="12546" max="12549" width="7.88671875" style="858" customWidth="1"/>
    <col min="12550" max="12550" width="21.109375" style="858" customWidth="1"/>
    <col min="12551" max="12551" width="4" style="858" customWidth="1"/>
    <col min="12552" max="12553" width="3.6640625" style="858" customWidth="1"/>
    <col min="12554" max="12792" width="9.109375" style="858"/>
    <col min="12793" max="12793" width="2.6640625" style="858" customWidth="1"/>
    <col min="12794" max="12795" width="2.5546875" style="858" customWidth="1"/>
    <col min="12796" max="12796" width="25.5546875" style="858" customWidth="1"/>
    <col min="12797" max="12797" width="4.33203125" style="858" customWidth="1"/>
    <col min="12798" max="12798" width="3.6640625" style="858" customWidth="1"/>
    <col min="12799" max="12799" width="4" style="858" customWidth="1"/>
    <col min="12800" max="12800" width="7.88671875" style="858" customWidth="1"/>
    <col min="12801" max="12801" width="6" style="858" customWidth="1"/>
    <col min="12802" max="12805" width="7.88671875" style="858" customWidth="1"/>
    <col min="12806" max="12806" width="21.109375" style="858" customWidth="1"/>
    <col min="12807" max="12807" width="4" style="858" customWidth="1"/>
    <col min="12808" max="12809" width="3.6640625" style="858" customWidth="1"/>
    <col min="12810" max="13048" width="9.109375" style="858"/>
    <col min="13049" max="13049" width="2.6640625" style="858" customWidth="1"/>
    <col min="13050" max="13051" width="2.5546875" style="858" customWidth="1"/>
    <col min="13052" max="13052" width="25.5546875" style="858" customWidth="1"/>
    <col min="13053" max="13053" width="4.33203125" style="858" customWidth="1"/>
    <col min="13054" max="13054" width="3.6640625" style="858" customWidth="1"/>
    <col min="13055" max="13055" width="4" style="858" customWidth="1"/>
    <col min="13056" max="13056" width="7.88671875" style="858" customWidth="1"/>
    <col min="13057" max="13057" width="6" style="858" customWidth="1"/>
    <col min="13058" max="13061" width="7.88671875" style="858" customWidth="1"/>
    <col min="13062" max="13062" width="21.109375" style="858" customWidth="1"/>
    <col min="13063" max="13063" width="4" style="858" customWidth="1"/>
    <col min="13064" max="13065" width="3.6640625" style="858" customWidth="1"/>
    <col min="13066" max="13304" width="9.109375" style="858"/>
    <col min="13305" max="13305" width="2.6640625" style="858" customWidth="1"/>
    <col min="13306" max="13307" width="2.5546875" style="858" customWidth="1"/>
    <col min="13308" max="13308" width="25.5546875" style="858" customWidth="1"/>
    <col min="13309" max="13309" width="4.33203125" style="858" customWidth="1"/>
    <col min="13310" max="13310" width="3.6640625" style="858" customWidth="1"/>
    <col min="13311" max="13311" width="4" style="858" customWidth="1"/>
    <col min="13312" max="13312" width="7.88671875" style="858" customWidth="1"/>
    <col min="13313" max="13313" width="6" style="858" customWidth="1"/>
    <col min="13314" max="13317" width="7.88671875" style="858" customWidth="1"/>
    <col min="13318" max="13318" width="21.109375" style="858" customWidth="1"/>
    <col min="13319" max="13319" width="4" style="858" customWidth="1"/>
    <col min="13320" max="13321" width="3.6640625" style="858" customWidth="1"/>
    <col min="13322" max="13560" width="9.109375" style="858"/>
    <col min="13561" max="13561" width="2.6640625" style="858" customWidth="1"/>
    <col min="13562" max="13563" width="2.5546875" style="858" customWidth="1"/>
    <col min="13564" max="13564" width="25.5546875" style="858" customWidth="1"/>
    <col min="13565" max="13565" width="4.33203125" style="858" customWidth="1"/>
    <col min="13566" max="13566" width="3.6640625" style="858" customWidth="1"/>
    <col min="13567" max="13567" width="4" style="858" customWidth="1"/>
    <col min="13568" max="13568" width="7.88671875" style="858" customWidth="1"/>
    <col min="13569" max="13569" width="6" style="858" customWidth="1"/>
    <col min="13570" max="13573" width="7.88671875" style="858" customWidth="1"/>
    <col min="13574" max="13574" width="21.109375" style="858" customWidth="1"/>
    <col min="13575" max="13575" width="4" style="858" customWidth="1"/>
    <col min="13576" max="13577" width="3.6640625" style="858" customWidth="1"/>
    <col min="13578" max="13816" width="9.109375" style="858"/>
    <col min="13817" max="13817" width="2.6640625" style="858" customWidth="1"/>
    <col min="13818" max="13819" width="2.5546875" style="858" customWidth="1"/>
    <col min="13820" max="13820" width="25.5546875" style="858" customWidth="1"/>
    <col min="13821" max="13821" width="4.33203125" style="858" customWidth="1"/>
    <col min="13822" max="13822" width="3.6640625" style="858" customWidth="1"/>
    <col min="13823" max="13823" width="4" style="858" customWidth="1"/>
    <col min="13824" max="13824" width="7.88671875" style="858" customWidth="1"/>
    <col min="13825" max="13825" width="6" style="858" customWidth="1"/>
    <col min="13826" max="13829" width="7.88671875" style="858" customWidth="1"/>
    <col min="13830" max="13830" width="21.109375" style="858" customWidth="1"/>
    <col min="13831" max="13831" width="4" style="858" customWidth="1"/>
    <col min="13832" max="13833" width="3.6640625" style="858" customWidth="1"/>
    <col min="13834" max="14072" width="9.109375" style="858"/>
    <col min="14073" max="14073" width="2.6640625" style="858" customWidth="1"/>
    <col min="14074" max="14075" width="2.5546875" style="858" customWidth="1"/>
    <col min="14076" max="14076" width="25.5546875" style="858" customWidth="1"/>
    <col min="14077" max="14077" width="4.33203125" style="858" customWidth="1"/>
    <col min="14078" max="14078" width="3.6640625" style="858" customWidth="1"/>
    <col min="14079" max="14079" width="4" style="858" customWidth="1"/>
    <col min="14080" max="14080" width="7.88671875" style="858" customWidth="1"/>
    <col min="14081" max="14081" width="6" style="858" customWidth="1"/>
    <col min="14082" max="14085" width="7.88671875" style="858" customWidth="1"/>
    <col min="14086" max="14086" width="21.109375" style="858" customWidth="1"/>
    <col min="14087" max="14087" width="4" style="858" customWidth="1"/>
    <col min="14088" max="14089" width="3.6640625" style="858" customWidth="1"/>
    <col min="14090" max="14328" width="9.109375" style="858"/>
    <col min="14329" max="14329" width="2.6640625" style="858" customWidth="1"/>
    <col min="14330" max="14331" width="2.5546875" style="858" customWidth="1"/>
    <col min="14332" max="14332" width="25.5546875" style="858" customWidth="1"/>
    <col min="14333" max="14333" width="4.33203125" style="858" customWidth="1"/>
    <col min="14334" max="14334" width="3.6640625" style="858" customWidth="1"/>
    <col min="14335" max="14335" width="4" style="858" customWidth="1"/>
    <col min="14336" max="14336" width="7.88671875" style="858" customWidth="1"/>
    <col min="14337" max="14337" width="6" style="858" customWidth="1"/>
    <col min="14338" max="14341" width="7.88671875" style="858" customWidth="1"/>
    <col min="14342" max="14342" width="21.109375" style="858" customWidth="1"/>
    <col min="14343" max="14343" width="4" style="858" customWidth="1"/>
    <col min="14344" max="14345" width="3.6640625" style="858" customWidth="1"/>
    <col min="14346" max="14584" width="9.109375" style="858"/>
    <col min="14585" max="14585" width="2.6640625" style="858" customWidth="1"/>
    <col min="14586" max="14587" width="2.5546875" style="858" customWidth="1"/>
    <col min="14588" max="14588" width="25.5546875" style="858" customWidth="1"/>
    <col min="14589" max="14589" width="4.33203125" style="858" customWidth="1"/>
    <col min="14590" max="14590" width="3.6640625" style="858" customWidth="1"/>
    <col min="14591" max="14591" width="4" style="858" customWidth="1"/>
    <col min="14592" max="14592" width="7.88671875" style="858" customWidth="1"/>
    <col min="14593" max="14593" width="6" style="858" customWidth="1"/>
    <col min="14594" max="14597" width="7.88671875" style="858" customWidth="1"/>
    <col min="14598" max="14598" width="21.109375" style="858" customWidth="1"/>
    <col min="14599" max="14599" width="4" style="858" customWidth="1"/>
    <col min="14600" max="14601" width="3.6640625" style="858" customWidth="1"/>
    <col min="14602" max="14840" width="9.109375" style="858"/>
    <col min="14841" max="14841" width="2.6640625" style="858" customWidth="1"/>
    <col min="14842" max="14843" width="2.5546875" style="858" customWidth="1"/>
    <col min="14844" max="14844" width="25.5546875" style="858" customWidth="1"/>
    <col min="14845" max="14845" width="4.33203125" style="858" customWidth="1"/>
    <col min="14846" max="14846" width="3.6640625" style="858" customWidth="1"/>
    <col min="14847" max="14847" width="4" style="858" customWidth="1"/>
    <col min="14848" max="14848" width="7.88671875" style="858" customWidth="1"/>
    <col min="14849" max="14849" width="6" style="858" customWidth="1"/>
    <col min="14850" max="14853" width="7.88671875" style="858" customWidth="1"/>
    <col min="14854" max="14854" width="21.109375" style="858" customWidth="1"/>
    <col min="14855" max="14855" width="4" style="858" customWidth="1"/>
    <col min="14856" max="14857" width="3.6640625" style="858" customWidth="1"/>
    <col min="14858" max="15096" width="9.109375" style="858"/>
    <col min="15097" max="15097" width="2.6640625" style="858" customWidth="1"/>
    <col min="15098" max="15099" width="2.5546875" style="858" customWidth="1"/>
    <col min="15100" max="15100" width="25.5546875" style="858" customWidth="1"/>
    <col min="15101" max="15101" width="4.33203125" style="858" customWidth="1"/>
    <col min="15102" max="15102" width="3.6640625" style="858" customWidth="1"/>
    <col min="15103" max="15103" width="4" style="858" customWidth="1"/>
    <col min="15104" max="15104" width="7.88671875" style="858" customWidth="1"/>
    <col min="15105" max="15105" width="6" style="858" customWidth="1"/>
    <col min="15106" max="15109" width="7.88671875" style="858" customWidth="1"/>
    <col min="15110" max="15110" width="21.109375" style="858" customWidth="1"/>
    <col min="15111" max="15111" width="4" style="858" customWidth="1"/>
    <col min="15112" max="15113" width="3.6640625" style="858" customWidth="1"/>
    <col min="15114" max="15352" width="9.109375" style="858"/>
    <col min="15353" max="15353" width="2.6640625" style="858" customWidth="1"/>
    <col min="15354" max="15355" width="2.5546875" style="858" customWidth="1"/>
    <col min="15356" max="15356" width="25.5546875" style="858" customWidth="1"/>
    <col min="15357" max="15357" width="4.33203125" style="858" customWidth="1"/>
    <col min="15358" max="15358" width="3.6640625" style="858" customWidth="1"/>
    <col min="15359" max="15359" width="4" style="858" customWidth="1"/>
    <col min="15360" max="15360" width="7.88671875" style="858" customWidth="1"/>
    <col min="15361" max="15361" width="6" style="858" customWidth="1"/>
    <col min="15362" max="15365" width="7.88671875" style="858" customWidth="1"/>
    <col min="15366" max="15366" width="21.109375" style="858" customWidth="1"/>
    <col min="15367" max="15367" width="4" style="858" customWidth="1"/>
    <col min="15368" max="15369" width="3.6640625" style="858" customWidth="1"/>
    <col min="15370" max="15608" width="9.109375" style="858"/>
    <col min="15609" max="15609" width="2.6640625" style="858" customWidth="1"/>
    <col min="15610" max="15611" width="2.5546875" style="858" customWidth="1"/>
    <col min="15612" max="15612" width="25.5546875" style="858" customWidth="1"/>
    <col min="15613" max="15613" width="4.33203125" style="858" customWidth="1"/>
    <col min="15614" max="15614" width="3.6640625" style="858" customWidth="1"/>
    <col min="15615" max="15615" width="4" style="858" customWidth="1"/>
    <col min="15616" max="15616" width="7.88671875" style="858" customWidth="1"/>
    <col min="15617" max="15617" width="6" style="858" customWidth="1"/>
    <col min="15618" max="15621" width="7.88671875" style="858" customWidth="1"/>
    <col min="15622" max="15622" width="21.109375" style="858" customWidth="1"/>
    <col min="15623" max="15623" width="4" style="858" customWidth="1"/>
    <col min="15624" max="15625" width="3.6640625" style="858" customWidth="1"/>
    <col min="15626" max="15864" width="9.109375" style="858"/>
    <col min="15865" max="15865" width="2.6640625" style="858" customWidth="1"/>
    <col min="15866" max="15867" width="2.5546875" style="858" customWidth="1"/>
    <col min="15868" max="15868" width="25.5546875" style="858" customWidth="1"/>
    <col min="15869" max="15869" width="4.33203125" style="858" customWidth="1"/>
    <col min="15870" max="15870" width="3.6640625" style="858" customWidth="1"/>
    <col min="15871" max="15871" width="4" style="858" customWidth="1"/>
    <col min="15872" max="15872" width="7.88671875" style="858" customWidth="1"/>
    <col min="15873" max="15873" width="6" style="858" customWidth="1"/>
    <col min="15874" max="15877" width="7.88671875" style="858" customWidth="1"/>
    <col min="15878" max="15878" width="21.109375" style="858" customWidth="1"/>
    <col min="15879" max="15879" width="4" style="858" customWidth="1"/>
    <col min="15880" max="15881" width="3.6640625" style="858" customWidth="1"/>
    <col min="15882" max="16120" width="9.109375" style="858"/>
    <col min="16121" max="16121" width="2.6640625" style="858" customWidth="1"/>
    <col min="16122" max="16123" width="2.5546875" style="858" customWidth="1"/>
    <col min="16124" max="16124" width="25.5546875" style="858" customWidth="1"/>
    <col min="16125" max="16125" width="4.33203125" style="858" customWidth="1"/>
    <col min="16126" max="16126" width="3.6640625" style="858" customWidth="1"/>
    <col min="16127" max="16127" width="4" style="858" customWidth="1"/>
    <col min="16128" max="16128" width="7.88671875" style="858" customWidth="1"/>
    <col min="16129" max="16129" width="6" style="858" customWidth="1"/>
    <col min="16130" max="16133" width="7.88671875" style="858" customWidth="1"/>
    <col min="16134" max="16134" width="21.109375" style="858" customWidth="1"/>
    <col min="16135" max="16135" width="4" style="858" customWidth="1"/>
    <col min="16136" max="16137" width="3.6640625" style="858" customWidth="1"/>
    <col min="16138" max="16380" width="9.109375" style="858"/>
    <col min="16381" max="16384" width="9.109375" style="858" customWidth="1"/>
  </cols>
  <sheetData>
    <row r="1" spans="1:14" ht="15.6" x14ac:dyDescent="0.25">
      <c r="G1" s="858"/>
      <c r="H1" s="940" t="s">
        <v>257</v>
      </c>
      <c r="I1" s="938"/>
      <c r="J1" s="938"/>
      <c r="K1" s="938"/>
      <c r="L1" s="939"/>
    </row>
    <row r="2" spans="1:14" ht="15.6" x14ac:dyDescent="0.25">
      <c r="G2" s="858"/>
      <c r="H2" s="943" t="s">
        <v>261</v>
      </c>
      <c r="I2" s="943"/>
      <c r="J2" s="943"/>
      <c r="K2" s="943"/>
      <c r="L2" s="939"/>
      <c r="M2" s="941"/>
    </row>
    <row r="3" spans="1:14" ht="15.6" x14ac:dyDescent="0.25">
      <c r="G3" s="858"/>
      <c r="H3" s="947" t="s">
        <v>262</v>
      </c>
      <c r="I3" s="947"/>
      <c r="J3" s="947"/>
      <c r="K3" s="947"/>
      <c r="L3" s="939"/>
      <c r="M3" s="942"/>
    </row>
    <row r="4" spans="1:14" ht="15.6" x14ac:dyDescent="0.25">
      <c r="G4" s="858"/>
      <c r="H4" s="944" t="s">
        <v>258</v>
      </c>
      <c r="I4" s="944"/>
      <c r="J4" s="944"/>
      <c r="K4" s="944"/>
      <c r="L4" s="939"/>
      <c r="M4" s="942"/>
    </row>
    <row r="5" spans="1:14" ht="15.6" x14ac:dyDescent="0.25">
      <c r="G5" s="858"/>
      <c r="H5" s="940"/>
      <c r="I5" s="940"/>
      <c r="J5" s="940"/>
      <c r="K5" s="940"/>
      <c r="L5" s="939"/>
      <c r="M5" s="942"/>
    </row>
    <row r="6" spans="1:14" ht="15.6" x14ac:dyDescent="0.25">
      <c r="A6" s="952" t="s">
        <v>259</v>
      </c>
      <c r="B6" s="952"/>
      <c r="C6" s="952"/>
      <c r="D6" s="952"/>
      <c r="E6" s="952"/>
      <c r="F6" s="952"/>
      <c r="G6" s="952"/>
      <c r="H6" s="952"/>
      <c r="I6" s="952"/>
      <c r="J6" s="952"/>
      <c r="K6" s="952"/>
      <c r="L6" s="939"/>
    </row>
    <row r="7" spans="1:14" ht="13.5" customHeight="1" x14ac:dyDescent="0.25"/>
    <row r="8" spans="1:14" ht="21" customHeight="1" x14ac:dyDescent="0.25">
      <c r="A8" s="948" t="s">
        <v>260</v>
      </c>
      <c r="B8" s="948"/>
      <c r="C8" s="948"/>
      <c r="D8" s="948"/>
      <c r="E8" s="948"/>
      <c r="F8" s="948"/>
      <c r="G8" s="948"/>
      <c r="H8" s="948"/>
      <c r="I8" s="948"/>
      <c r="J8" s="948"/>
      <c r="K8" s="948"/>
      <c r="L8" s="968"/>
      <c r="M8" s="969"/>
      <c r="N8" s="969"/>
    </row>
    <row r="9" spans="1:14" ht="21" customHeight="1" x14ac:dyDescent="0.25">
      <c r="A9" s="948"/>
      <c r="B9" s="948"/>
      <c r="C9" s="948"/>
      <c r="D9" s="948"/>
      <c r="E9" s="948"/>
      <c r="F9" s="948"/>
      <c r="G9" s="948"/>
      <c r="H9" s="948"/>
      <c r="I9" s="948"/>
      <c r="J9" s="948"/>
      <c r="K9" s="948"/>
      <c r="L9" s="864"/>
      <c r="M9" s="865"/>
      <c r="N9" s="865"/>
    </row>
    <row r="10" spans="1:14" s="331" customFormat="1" ht="33" customHeight="1" x14ac:dyDescent="0.25">
      <c r="A10" s="961"/>
      <c r="B10" s="961"/>
      <c r="C10" s="961"/>
      <c r="D10" s="961"/>
      <c r="E10" s="961"/>
      <c r="F10" s="961"/>
      <c r="G10" s="961"/>
      <c r="H10" s="961"/>
      <c r="I10" s="961"/>
      <c r="J10" s="961"/>
      <c r="K10" s="961"/>
    </row>
    <row r="11" spans="1:14" ht="15" customHeight="1" thickBot="1" x14ac:dyDescent="0.3">
      <c r="K11" s="922"/>
    </row>
    <row r="12" spans="1:14" ht="21.6" customHeight="1" x14ac:dyDescent="0.25">
      <c r="A12" s="970" t="s">
        <v>33</v>
      </c>
      <c r="B12" s="973" t="s">
        <v>0</v>
      </c>
      <c r="C12" s="973" t="s">
        <v>1</v>
      </c>
      <c r="D12" s="990" t="s">
        <v>37</v>
      </c>
      <c r="E12" s="976" t="s">
        <v>12</v>
      </c>
      <c r="F12" s="979" t="s">
        <v>2</v>
      </c>
      <c r="G12" s="993" t="s">
        <v>256</v>
      </c>
      <c r="H12" s="982" t="s">
        <v>4</v>
      </c>
      <c r="I12" s="985" t="s">
        <v>246</v>
      </c>
      <c r="J12" s="988" t="s">
        <v>11</v>
      </c>
      <c r="K12" s="989"/>
    </row>
    <row r="13" spans="1:14" ht="14.25" customHeight="1" x14ac:dyDescent="0.25">
      <c r="A13" s="971"/>
      <c r="B13" s="974"/>
      <c r="C13" s="974"/>
      <c r="D13" s="991"/>
      <c r="E13" s="977"/>
      <c r="F13" s="980"/>
      <c r="G13" s="994"/>
      <c r="H13" s="983"/>
      <c r="I13" s="986"/>
      <c r="J13" s="953" t="s">
        <v>12</v>
      </c>
      <c r="K13" s="923" t="s">
        <v>244</v>
      </c>
      <c r="M13" s="858" t="s">
        <v>233</v>
      </c>
    </row>
    <row r="14" spans="1:14" ht="60.75" customHeight="1" thickBot="1" x14ac:dyDescent="0.3">
      <c r="A14" s="972"/>
      <c r="B14" s="975"/>
      <c r="C14" s="975"/>
      <c r="D14" s="992"/>
      <c r="E14" s="978"/>
      <c r="F14" s="981"/>
      <c r="G14" s="995"/>
      <c r="H14" s="984"/>
      <c r="I14" s="987"/>
      <c r="J14" s="954"/>
      <c r="K14" s="924" t="s">
        <v>245</v>
      </c>
    </row>
    <row r="15" spans="1:14" ht="14.25" customHeight="1" x14ac:dyDescent="0.25">
      <c r="A15" s="894" t="s">
        <v>5</v>
      </c>
      <c r="B15" s="955" t="s">
        <v>249</v>
      </c>
      <c r="C15" s="956"/>
      <c r="D15" s="956"/>
      <c r="E15" s="956"/>
      <c r="F15" s="956"/>
      <c r="G15" s="956"/>
      <c r="H15" s="956"/>
      <c r="I15" s="956"/>
      <c r="J15" s="956"/>
      <c r="K15" s="957"/>
    </row>
    <row r="16" spans="1:14" ht="14.25" customHeight="1" x14ac:dyDescent="0.25">
      <c r="A16" s="895" t="s">
        <v>5</v>
      </c>
      <c r="B16" s="896" t="s">
        <v>5</v>
      </c>
      <c r="C16" s="958" t="s">
        <v>248</v>
      </c>
      <c r="D16" s="959"/>
      <c r="E16" s="959"/>
      <c r="F16" s="959"/>
      <c r="G16" s="959"/>
      <c r="H16" s="959"/>
      <c r="I16" s="959"/>
      <c r="J16" s="959"/>
      <c r="K16" s="960"/>
    </row>
    <row r="17" spans="1:12" ht="19.95" customHeight="1" x14ac:dyDescent="0.25">
      <c r="A17" s="964" t="s">
        <v>5</v>
      </c>
      <c r="B17" s="965" t="s">
        <v>5</v>
      </c>
      <c r="C17" s="866" t="s">
        <v>5</v>
      </c>
      <c r="D17" s="890"/>
      <c r="E17" s="891" t="s">
        <v>247</v>
      </c>
      <c r="F17" s="892"/>
      <c r="G17" s="875"/>
      <c r="H17" s="897"/>
      <c r="I17" s="898"/>
      <c r="J17" s="899"/>
      <c r="K17" s="925"/>
    </row>
    <row r="18" spans="1:12" ht="11.4" customHeight="1" x14ac:dyDescent="0.25">
      <c r="A18" s="964"/>
      <c r="B18" s="965"/>
      <c r="C18" s="866"/>
      <c r="D18" s="867" t="s">
        <v>5</v>
      </c>
      <c r="E18" s="950" t="s">
        <v>250</v>
      </c>
      <c r="F18" s="878"/>
      <c r="G18" s="874"/>
      <c r="H18" s="881" t="s">
        <v>36</v>
      </c>
      <c r="I18" s="873">
        <v>0</v>
      </c>
      <c r="J18" s="900"/>
      <c r="K18" s="926"/>
    </row>
    <row r="19" spans="1:12" ht="11.4" customHeight="1" x14ac:dyDescent="0.25">
      <c r="A19" s="964"/>
      <c r="B19" s="965"/>
      <c r="C19" s="866"/>
      <c r="D19" s="869"/>
      <c r="E19" s="951"/>
      <c r="F19" s="879"/>
      <c r="G19" s="875"/>
      <c r="H19" s="901"/>
      <c r="I19" s="898"/>
      <c r="J19" s="899"/>
      <c r="K19" s="925"/>
      <c r="L19" s="859"/>
    </row>
    <row r="20" spans="1:12" ht="11.4" customHeight="1" x14ac:dyDescent="0.25">
      <c r="A20" s="920"/>
      <c r="B20" s="921"/>
      <c r="C20" s="949"/>
      <c r="D20" s="868" t="s">
        <v>7</v>
      </c>
      <c r="E20" s="950" t="s">
        <v>250</v>
      </c>
      <c r="F20" s="878"/>
      <c r="G20" s="874"/>
      <c r="H20" s="902" t="s">
        <v>36</v>
      </c>
      <c r="I20" s="873">
        <v>0</v>
      </c>
      <c r="J20" s="962"/>
      <c r="K20" s="927"/>
    </row>
    <row r="21" spans="1:12" ht="11.4" customHeight="1" x14ac:dyDescent="0.25">
      <c r="A21" s="920"/>
      <c r="B21" s="921"/>
      <c r="C21" s="949"/>
      <c r="D21" s="870"/>
      <c r="E21" s="951"/>
      <c r="F21" s="879"/>
      <c r="G21" s="875"/>
      <c r="H21" s="901"/>
      <c r="I21" s="898"/>
      <c r="J21" s="963"/>
      <c r="K21" s="928"/>
    </row>
    <row r="22" spans="1:12" ht="11.4" customHeight="1" x14ac:dyDescent="0.25">
      <c r="A22" s="999"/>
      <c r="B22" s="965"/>
      <c r="C22" s="949"/>
      <c r="D22" s="868" t="s">
        <v>38</v>
      </c>
      <c r="E22" s="950" t="s">
        <v>250</v>
      </c>
      <c r="F22" s="878"/>
      <c r="G22" s="874"/>
      <c r="H22" s="881" t="s">
        <v>36</v>
      </c>
      <c r="I22" s="873">
        <v>0</v>
      </c>
      <c r="J22" s="962"/>
      <c r="K22" s="929"/>
      <c r="L22" s="859"/>
    </row>
    <row r="23" spans="1:12" ht="11.4" customHeight="1" x14ac:dyDescent="0.25">
      <c r="A23" s="999"/>
      <c r="B23" s="965"/>
      <c r="C23" s="949"/>
      <c r="D23" s="870"/>
      <c r="E23" s="951"/>
      <c r="F23" s="879"/>
      <c r="G23" s="875"/>
      <c r="H23" s="897"/>
      <c r="I23" s="903"/>
      <c r="J23" s="963"/>
      <c r="K23" s="930"/>
      <c r="L23" s="859"/>
    </row>
    <row r="24" spans="1:12" ht="11.4" customHeight="1" x14ac:dyDescent="0.25">
      <c r="A24" s="964"/>
      <c r="B24" s="965"/>
      <c r="C24" s="949"/>
      <c r="D24" s="872" t="s">
        <v>39</v>
      </c>
      <c r="E24" s="950" t="s">
        <v>250</v>
      </c>
      <c r="F24" s="880"/>
      <c r="G24" s="876"/>
      <c r="H24" s="881" t="s">
        <v>36</v>
      </c>
      <c r="I24" s="873">
        <v>0</v>
      </c>
      <c r="J24" s="904"/>
      <c r="K24" s="931"/>
      <c r="L24" s="859"/>
    </row>
    <row r="25" spans="1:12" ht="11.4" customHeight="1" x14ac:dyDescent="0.25">
      <c r="A25" s="964"/>
      <c r="B25" s="965"/>
      <c r="C25" s="949"/>
      <c r="D25" s="870"/>
      <c r="E25" s="951"/>
      <c r="F25" s="879"/>
      <c r="G25" s="877"/>
      <c r="H25" s="897"/>
      <c r="I25" s="903"/>
      <c r="J25" s="899"/>
      <c r="K25" s="932"/>
      <c r="L25" s="859"/>
    </row>
    <row r="26" spans="1:12" ht="15.75" customHeight="1" thickBot="1" x14ac:dyDescent="0.3">
      <c r="A26" s="964"/>
      <c r="B26" s="965"/>
      <c r="C26" s="967"/>
      <c r="D26" s="882"/>
      <c r="E26" s="883"/>
      <c r="F26" s="884"/>
      <c r="G26" s="885"/>
      <c r="H26" s="886" t="s">
        <v>6</v>
      </c>
      <c r="I26" s="871">
        <f>SUM(I18:I25)</f>
        <v>0</v>
      </c>
      <c r="J26" s="887"/>
      <c r="K26" s="933"/>
      <c r="L26" s="859"/>
    </row>
    <row r="27" spans="1:12" ht="18.600000000000001" customHeight="1" x14ac:dyDescent="0.25">
      <c r="A27" s="964"/>
      <c r="B27" s="965"/>
      <c r="C27" s="866" t="s">
        <v>7</v>
      </c>
      <c r="D27" s="890"/>
      <c r="E27" s="891" t="s">
        <v>251</v>
      </c>
      <c r="F27" s="892"/>
      <c r="G27" s="893"/>
      <c r="H27" s="897"/>
      <c r="I27" s="898"/>
      <c r="J27" s="899"/>
      <c r="K27" s="934"/>
    </row>
    <row r="28" spans="1:12" ht="10.199999999999999" customHeight="1" x14ac:dyDescent="0.25">
      <c r="A28" s="964"/>
      <c r="B28" s="965"/>
      <c r="C28" s="866"/>
      <c r="D28" s="867" t="s">
        <v>5</v>
      </c>
      <c r="E28" s="945" t="s">
        <v>252</v>
      </c>
      <c r="F28" s="878"/>
      <c r="G28" s="874"/>
      <c r="H28" s="881" t="s">
        <v>36</v>
      </c>
      <c r="I28" s="873">
        <v>0</v>
      </c>
      <c r="J28" s="900"/>
      <c r="K28" s="926"/>
    </row>
    <row r="29" spans="1:12" ht="10.199999999999999" customHeight="1" x14ac:dyDescent="0.25">
      <c r="A29" s="964"/>
      <c r="B29" s="965"/>
      <c r="C29" s="866"/>
      <c r="D29" s="869"/>
      <c r="E29" s="946"/>
      <c r="F29" s="879"/>
      <c r="G29" s="875"/>
      <c r="H29" s="901"/>
      <c r="I29" s="898"/>
      <c r="J29" s="899"/>
      <c r="K29" s="925"/>
      <c r="L29" s="859"/>
    </row>
    <row r="30" spans="1:12" ht="10.199999999999999" customHeight="1" x14ac:dyDescent="0.25">
      <c r="A30" s="920"/>
      <c r="B30" s="921"/>
      <c r="C30" s="949"/>
      <c r="D30" s="868" t="s">
        <v>7</v>
      </c>
      <c r="E30" s="945" t="s">
        <v>255</v>
      </c>
      <c r="F30" s="878"/>
      <c r="G30" s="874"/>
      <c r="H30" s="902" t="s">
        <v>36</v>
      </c>
      <c r="I30" s="873">
        <v>0</v>
      </c>
      <c r="J30" s="962"/>
      <c r="K30" s="927"/>
    </row>
    <row r="31" spans="1:12" ht="10.199999999999999" customHeight="1" x14ac:dyDescent="0.25">
      <c r="A31" s="920"/>
      <c r="B31" s="921"/>
      <c r="C31" s="949"/>
      <c r="D31" s="870"/>
      <c r="E31" s="946"/>
      <c r="F31" s="879"/>
      <c r="G31" s="875"/>
      <c r="H31" s="901"/>
      <c r="I31" s="898"/>
      <c r="J31" s="963"/>
      <c r="K31" s="928"/>
    </row>
    <row r="32" spans="1:12" ht="15.75" customHeight="1" x14ac:dyDescent="0.25">
      <c r="A32" s="920"/>
      <c r="B32" s="921"/>
      <c r="C32" s="911"/>
      <c r="D32" s="912"/>
      <c r="E32" s="913"/>
      <c r="F32" s="914"/>
      <c r="G32" s="915"/>
      <c r="H32" s="916" t="s">
        <v>6</v>
      </c>
      <c r="I32" s="917">
        <f>SUM(I28:I31)</f>
        <v>0</v>
      </c>
      <c r="J32" s="918"/>
      <c r="K32" s="935"/>
      <c r="L32" s="859"/>
    </row>
    <row r="33" spans="1:12" ht="15" customHeight="1" thickBot="1" x14ac:dyDescent="0.3">
      <c r="A33" s="889"/>
      <c r="B33" s="907"/>
      <c r="C33" s="966" t="s">
        <v>8</v>
      </c>
      <c r="D33" s="966"/>
      <c r="E33" s="966"/>
      <c r="F33" s="966"/>
      <c r="G33" s="966"/>
      <c r="H33" s="966"/>
      <c r="I33" s="863">
        <f>I32+I26</f>
        <v>0</v>
      </c>
      <c r="J33" s="909"/>
      <c r="K33" s="910"/>
    </row>
    <row r="34" spans="1:12" ht="14.25" customHeight="1" x14ac:dyDescent="0.25">
      <c r="A34" s="905" t="s">
        <v>5</v>
      </c>
      <c r="B34" s="906" t="s">
        <v>7</v>
      </c>
      <c r="C34" s="958" t="s">
        <v>248</v>
      </c>
      <c r="D34" s="959"/>
      <c r="E34" s="959"/>
      <c r="F34" s="959"/>
      <c r="G34" s="959"/>
      <c r="H34" s="959"/>
      <c r="I34" s="959"/>
      <c r="J34" s="959"/>
      <c r="K34" s="960"/>
    </row>
    <row r="35" spans="1:12" ht="16.95" customHeight="1" x14ac:dyDescent="0.25">
      <c r="A35" s="964" t="s">
        <v>5</v>
      </c>
      <c r="B35" s="965" t="s">
        <v>7</v>
      </c>
      <c r="C35" s="866" t="s">
        <v>5</v>
      </c>
      <c r="D35" s="890"/>
      <c r="E35" s="891" t="s">
        <v>247</v>
      </c>
      <c r="F35" s="892"/>
      <c r="G35" s="875"/>
      <c r="H35" s="897"/>
      <c r="I35" s="898"/>
      <c r="J35" s="899"/>
      <c r="K35" s="925"/>
    </row>
    <row r="36" spans="1:12" ht="10.95" customHeight="1" x14ac:dyDescent="0.25">
      <c r="A36" s="964"/>
      <c r="B36" s="965"/>
      <c r="C36" s="866"/>
      <c r="D36" s="867" t="s">
        <v>5</v>
      </c>
      <c r="E36" s="945" t="s">
        <v>253</v>
      </c>
      <c r="F36" s="878"/>
      <c r="G36" s="874"/>
      <c r="H36" s="881" t="s">
        <v>36</v>
      </c>
      <c r="I36" s="873">
        <v>0</v>
      </c>
      <c r="J36" s="900"/>
      <c r="K36" s="926"/>
    </row>
    <row r="37" spans="1:12" ht="10.95" customHeight="1" x14ac:dyDescent="0.25">
      <c r="A37" s="964"/>
      <c r="B37" s="965"/>
      <c r="C37" s="866"/>
      <c r="D37" s="869"/>
      <c r="E37" s="946"/>
      <c r="F37" s="879"/>
      <c r="G37" s="875"/>
      <c r="H37" s="901"/>
      <c r="I37" s="898"/>
      <c r="J37" s="899"/>
      <c r="K37" s="925"/>
      <c r="L37" s="859"/>
    </row>
    <row r="38" spans="1:12" ht="10.95" customHeight="1" x14ac:dyDescent="0.25">
      <c r="A38" s="920"/>
      <c r="B38" s="921"/>
      <c r="C38" s="949"/>
      <c r="D38" s="868" t="s">
        <v>7</v>
      </c>
      <c r="E38" s="945" t="s">
        <v>253</v>
      </c>
      <c r="F38" s="878"/>
      <c r="G38" s="874"/>
      <c r="H38" s="902" t="s">
        <v>36</v>
      </c>
      <c r="I38" s="873">
        <v>0</v>
      </c>
      <c r="J38" s="962"/>
      <c r="K38" s="927"/>
    </row>
    <row r="39" spans="1:12" ht="10.95" customHeight="1" x14ac:dyDescent="0.25">
      <c r="A39" s="920"/>
      <c r="B39" s="921"/>
      <c r="C39" s="949"/>
      <c r="D39" s="870"/>
      <c r="E39" s="946"/>
      <c r="F39" s="879"/>
      <c r="G39" s="875"/>
      <c r="H39" s="901"/>
      <c r="I39" s="898"/>
      <c r="J39" s="963"/>
      <c r="K39" s="928"/>
    </row>
    <row r="40" spans="1:12" ht="10.95" customHeight="1" x14ac:dyDescent="0.25">
      <c r="A40" s="964"/>
      <c r="B40" s="965"/>
      <c r="C40" s="949"/>
      <c r="D40" s="868" t="s">
        <v>38</v>
      </c>
      <c r="E40" s="945" t="s">
        <v>253</v>
      </c>
      <c r="F40" s="878"/>
      <c r="G40" s="874"/>
      <c r="H40" s="881" t="s">
        <v>36</v>
      </c>
      <c r="I40" s="873">
        <v>0</v>
      </c>
      <c r="J40" s="962"/>
      <c r="K40" s="929"/>
      <c r="L40" s="859"/>
    </row>
    <row r="41" spans="1:12" ht="10.95" customHeight="1" x14ac:dyDescent="0.25">
      <c r="A41" s="964"/>
      <c r="B41" s="965"/>
      <c r="C41" s="949"/>
      <c r="D41" s="870"/>
      <c r="E41" s="946"/>
      <c r="F41" s="879"/>
      <c r="G41" s="875"/>
      <c r="H41" s="897"/>
      <c r="I41" s="903"/>
      <c r="J41" s="963"/>
      <c r="K41" s="930"/>
      <c r="L41" s="859"/>
    </row>
    <row r="42" spans="1:12" ht="10.95" customHeight="1" x14ac:dyDescent="0.25">
      <c r="A42" s="964"/>
      <c r="B42" s="965"/>
      <c r="C42" s="949"/>
      <c r="D42" s="872" t="s">
        <v>39</v>
      </c>
      <c r="E42" s="945" t="s">
        <v>255</v>
      </c>
      <c r="F42" s="880"/>
      <c r="G42" s="876"/>
      <c r="H42" s="881" t="s">
        <v>36</v>
      </c>
      <c r="I42" s="873">
        <v>0</v>
      </c>
      <c r="J42" s="904"/>
      <c r="K42" s="931"/>
      <c r="L42" s="859"/>
    </row>
    <row r="43" spans="1:12" ht="10.95" customHeight="1" x14ac:dyDescent="0.25">
      <c r="A43" s="964"/>
      <c r="B43" s="965"/>
      <c r="C43" s="949"/>
      <c r="D43" s="870"/>
      <c r="E43" s="946"/>
      <c r="F43" s="879"/>
      <c r="G43" s="877"/>
      <c r="H43" s="897"/>
      <c r="I43" s="903"/>
      <c r="J43" s="899"/>
      <c r="K43" s="932"/>
      <c r="L43" s="859"/>
    </row>
    <row r="44" spans="1:12" ht="16.95" customHeight="1" thickBot="1" x14ac:dyDescent="0.3">
      <c r="A44" s="964"/>
      <c r="B44" s="965"/>
      <c r="C44" s="967"/>
      <c r="D44" s="882"/>
      <c r="E44" s="883"/>
      <c r="F44" s="884"/>
      <c r="G44" s="885"/>
      <c r="H44" s="886" t="s">
        <v>6</v>
      </c>
      <c r="I44" s="871">
        <f>SUM(I36:I43)</f>
        <v>0</v>
      </c>
      <c r="J44" s="887"/>
      <c r="K44" s="933"/>
      <c r="L44" s="859"/>
    </row>
    <row r="45" spans="1:12" ht="18.600000000000001" customHeight="1" x14ac:dyDescent="0.25">
      <c r="A45" s="964"/>
      <c r="B45" s="965"/>
      <c r="C45" s="866" t="s">
        <v>7</v>
      </c>
      <c r="D45" s="890"/>
      <c r="E45" s="891" t="s">
        <v>254</v>
      </c>
      <c r="F45" s="892"/>
      <c r="G45" s="893"/>
      <c r="H45" s="897"/>
      <c r="I45" s="898"/>
      <c r="J45" s="899"/>
      <c r="K45" s="925"/>
    </row>
    <row r="46" spans="1:12" ht="10.95" customHeight="1" x14ac:dyDescent="0.25">
      <c r="A46" s="964"/>
      <c r="B46" s="965"/>
      <c r="C46" s="866"/>
      <c r="D46" s="867" t="s">
        <v>5</v>
      </c>
      <c r="E46" s="945" t="s">
        <v>250</v>
      </c>
      <c r="F46" s="878"/>
      <c r="G46" s="874"/>
      <c r="H46" s="881" t="s">
        <v>36</v>
      </c>
      <c r="I46" s="873">
        <v>0</v>
      </c>
      <c r="J46" s="900"/>
      <c r="K46" s="926"/>
    </row>
    <row r="47" spans="1:12" ht="10.95" customHeight="1" x14ac:dyDescent="0.25">
      <c r="A47" s="964"/>
      <c r="B47" s="965"/>
      <c r="C47" s="866"/>
      <c r="D47" s="869"/>
      <c r="E47" s="946"/>
      <c r="F47" s="879"/>
      <c r="G47" s="875"/>
      <c r="H47" s="901"/>
      <c r="I47" s="898"/>
      <c r="J47" s="899"/>
      <c r="K47" s="925"/>
      <c r="L47" s="859"/>
    </row>
    <row r="48" spans="1:12" ht="10.95" customHeight="1" x14ac:dyDescent="0.25">
      <c r="A48" s="920"/>
      <c r="B48" s="921"/>
      <c r="C48" s="949"/>
      <c r="D48" s="868" t="s">
        <v>7</v>
      </c>
      <c r="E48" s="945" t="s">
        <v>255</v>
      </c>
      <c r="F48" s="878"/>
      <c r="G48" s="874"/>
      <c r="H48" s="902" t="s">
        <v>36</v>
      </c>
      <c r="I48" s="873">
        <v>0</v>
      </c>
      <c r="J48" s="962"/>
      <c r="K48" s="927"/>
    </row>
    <row r="49" spans="1:31" ht="10.95" customHeight="1" x14ac:dyDescent="0.25">
      <c r="A49" s="920"/>
      <c r="B49" s="921"/>
      <c r="C49" s="949"/>
      <c r="D49" s="870"/>
      <c r="E49" s="946"/>
      <c r="F49" s="879"/>
      <c r="G49" s="875"/>
      <c r="H49" s="901"/>
      <c r="I49" s="898"/>
      <c r="J49" s="963"/>
      <c r="K49" s="928"/>
    </row>
    <row r="50" spans="1:31" ht="15.75" customHeight="1" x14ac:dyDescent="0.25">
      <c r="A50" s="920"/>
      <c r="B50" s="921"/>
      <c r="C50" s="911"/>
      <c r="D50" s="912"/>
      <c r="E50" s="913"/>
      <c r="F50" s="914"/>
      <c r="G50" s="915"/>
      <c r="H50" s="916" t="s">
        <v>6</v>
      </c>
      <c r="I50" s="917">
        <f>SUM(I46:I49)</f>
        <v>0</v>
      </c>
      <c r="J50" s="918"/>
      <c r="K50" s="935"/>
      <c r="L50" s="859"/>
    </row>
    <row r="51" spans="1:31" ht="15" customHeight="1" thickBot="1" x14ac:dyDescent="0.3">
      <c r="A51" s="889"/>
      <c r="B51" s="907"/>
      <c r="C51" s="966" t="s">
        <v>8</v>
      </c>
      <c r="D51" s="966"/>
      <c r="E51" s="966"/>
      <c r="F51" s="966"/>
      <c r="G51" s="966"/>
      <c r="H51" s="966"/>
      <c r="I51" s="919">
        <f>I50+I44</f>
        <v>0</v>
      </c>
      <c r="J51" s="909"/>
      <c r="K51" s="910"/>
    </row>
    <row r="52" spans="1:31" ht="14.25" customHeight="1" thickBot="1" x14ac:dyDescent="0.3">
      <c r="A52" s="888"/>
      <c r="B52" s="997" t="s">
        <v>9</v>
      </c>
      <c r="C52" s="997"/>
      <c r="D52" s="997"/>
      <c r="E52" s="997"/>
      <c r="F52" s="997"/>
      <c r="G52" s="997"/>
      <c r="H52" s="998"/>
      <c r="I52" s="908">
        <f>I51+I33</f>
        <v>0</v>
      </c>
      <c r="J52" s="936"/>
      <c r="K52" s="937"/>
    </row>
    <row r="53" spans="1:31" s="861" customFormat="1" ht="15.75" customHeight="1" x14ac:dyDescent="0.25">
      <c r="A53" s="996"/>
      <c r="B53" s="996"/>
      <c r="C53" s="996"/>
      <c r="D53" s="996"/>
      <c r="E53" s="996"/>
      <c r="F53" s="996"/>
      <c r="G53" s="996"/>
      <c r="H53" s="996"/>
      <c r="I53" s="996"/>
      <c r="J53" s="996"/>
      <c r="K53" s="996"/>
      <c r="L53" s="860"/>
      <c r="M53" s="860"/>
      <c r="N53" s="860"/>
      <c r="O53" s="860"/>
      <c r="P53" s="860"/>
      <c r="Q53" s="860"/>
      <c r="R53" s="860"/>
      <c r="S53" s="860"/>
      <c r="T53" s="860"/>
      <c r="U53" s="860"/>
      <c r="V53" s="860"/>
      <c r="W53" s="860"/>
      <c r="X53" s="860"/>
      <c r="Y53" s="860"/>
      <c r="Z53" s="860"/>
      <c r="AA53" s="860"/>
      <c r="AB53" s="860"/>
      <c r="AC53" s="860"/>
      <c r="AD53" s="860"/>
      <c r="AE53" s="860"/>
    </row>
  </sheetData>
  <mergeCells count="66">
    <mergeCell ref="A53:K53"/>
    <mergeCell ref="E20:E21"/>
    <mergeCell ref="B52:H52"/>
    <mergeCell ref="C33:H33"/>
    <mergeCell ref="E22:E23"/>
    <mergeCell ref="E24:E25"/>
    <mergeCell ref="A22:A23"/>
    <mergeCell ref="B22:B23"/>
    <mergeCell ref="C22:C23"/>
    <mergeCell ref="J22:J23"/>
    <mergeCell ref="J20:J21"/>
    <mergeCell ref="A40:A41"/>
    <mergeCell ref="B40:B41"/>
    <mergeCell ref="A24:A26"/>
    <mergeCell ref="B24:B26"/>
    <mergeCell ref="C24:C26"/>
    <mergeCell ref="L8:N8"/>
    <mergeCell ref="A17:A19"/>
    <mergeCell ref="B17:B19"/>
    <mergeCell ref="A12:A14"/>
    <mergeCell ref="B12:B14"/>
    <mergeCell ref="C12:C14"/>
    <mergeCell ref="E12:E14"/>
    <mergeCell ref="F12:F14"/>
    <mergeCell ref="H12:H14"/>
    <mergeCell ref="I12:I14"/>
    <mergeCell ref="J12:K12"/>
    <mergeCell ref="D12:D14"/>
    <mergeCell ref="G12:G14"/>
    <mergeCell ref="C51:H51"/>
    <mergeCell ref="A42:A44"/>
    <mergeCell ref="B42:B44"/>
    <mergeCell ref="C42:C44"/>
    <mergeCell ref="E42:E43"/>
    <mergeCell ref="A45:A47"/>
    <mergeCell ref="B45:B47"/>
    <mergeCell ref="E46:E47"/>
    <mergeCell ref="C48:C49"/>
    <mergeCell ref="E48:E49"/>
    <mergeCell ref="J48:J49"/>
    <mergeCell ref="C40:C41"/>
    <mergeCell ref="E40:E41"/>
    <mergeCell ref="J40:J41"/>
    <mergeCell ref="A27:A29"/>
    <mergeCell ref="B27:B29"/>
    <mergeCell ref="E28:E29"/>
    <mergeCell ref="C30:C31"/>
    <mergeCell ref="E30:E31"/>
    <mergeCell ref="A35:A37"/>
    <mergeCell ref="J30:J31"/>
    <mergeCell ref="C34:K34"/>
    <mergeCell ref="J38:J39"/>
    <mergeCell ref="B35:B37"/>
    <mergeCell ref="E36:E37"/>
    <mergeCell ref="C38:C39"/>
    <mergeCell ref="E38:E39"/>
    <mergeCell ref="H3:K3"/>
    <mergeCell ref="A8:K8"/>
    <mergeCell ref="A9:K9"/>
    <mergeCell ref="C20:C21"/>
    <mergeCell ref="E18:E19"/>
    <mergeCell ref="A6:K6"/>
    <mergeCell ref="J13:J14"/>
    <mergeCell ref="B15:K15"/>
    <mergeCell ref="C16:K16"/>
    <mergeCell ref="A10:K10"/>
  </mergeCells>
  <printOptions horizontalCentered="1"/>
  <pageMargins left="0.78740157480314965" right="0.39370078740157483" top="0.78740157480314965" bottom="0.39370078740157483"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2"/>
  <sheetViews>
    <sheetView topLeftCell="A109" zoomScaleNormal="100" zoomScaleSheetLayoutView="100" workbookViewId="0">
      <selection activeCell="AB101" sqref="AB101"/>
    </sheetView>
  </sheetViews>
  <sheetFormatPr defaultColWidth="9.109375" defaultRowHeight="13.2" x14ac:dyDescent="0.25"/>
  <cols>
    <col min="1" max="3" width="2.88671875" style="49" customWidth="1"/>
    <col min="4" max="4" width="2.6640625" style="49" customWidth="1"/>
    <col min="5" max="5" width="37.44140625" style="49" customWidth="1"/>
    <col min="6" max="6" width="2.88671875" style="52" customWidth="1"/>
    <col min="7" max="7" width="1.88671875" style="53" hidden="1" customWidth="1"/>
    <col min="8" max="8" width="3.33203125" style="54" customWidth="1"/>
    <col min="9" max="9" width="11.5546875" style="54" customWidth="1"/>
    <col min="10" max="10" width="7.88671875" style="55" customWidth="1"/>
    <col min="11" max="13" width="9.44140625" style="49" customWidth="1"/>
    <col min="14" max="14" width="8.33203125" style="49" customWidth="1"/>
    <col min="15" max="15" width="7.44140625" style="49" customWidth="1"/>
    <col min="16" max="16" width="9.44140625" style="49" customWidth="1"/>
    <col min="17" max="17" width="9.33203125" style="49" customWidth="1"/>
    <col min="18" max="18" width="8.88671875" style="49" customWidth="1"/>
    <col min="19" max="19" width="28.109375" style="49" customWidth="1"/>
    <col min="20" max="20" width="4.109375" style="49" customWidth="1"/>
    <col min="21" max="23" width="3.6640625" style="49" customWidth="1"/>
    <col min="24" max="24" width="9.109375" style="110"/>
    <col min="25" max="16384" width="9.109375" style="50"/>
  </cols>
  <sheetData>
    <row r="1" spans="1:25" s="47" customFormat="1" ht="14.25" customHeight="1" x14ac:dyDescent="0.3">
      <c r="S1" s="1178" t="s">
        <v>137</v>
      </c>
      <c r="T1" s="1179"/>
      <c r="U1" s="1179"/>
      <c r="V1" s="1179"/>
      <c r="W1" s="1179"/>
      <c r="X1" s="770"/>
    </row>
    <row r="2" spans="1:25" s="49" customFormat="1" ht="15" customHeight="1" x14ac:dyDescent="0.25">
      <c r="A2" s="48"/>
      <c r="B2" s="48"/>
      <c r="C2" s="48"/>
      <c r="D2" s="48"/>
      <c r="E2" s="1180" t="s">
        <v>243</v>
      </c>
      <c r="F2" s="1180"/>
      <c r="G2" s="1180"/>
      <c r="H2" s="1180"/>
      <c r="I2" s="1180"/>
      <c r="J2" s="1180"/>
      <c r="K2" s="1180"/>
      <c r="L2" s="1180"/>
      <c r="M2" s="1180"/>
      <c r="N2" s="1180"/>
      <c r="O2" s="1180"/>
      <c r="P2" s="1180"/>
      <c r="Q2" s="1180"/>
      <c r="R2" s="1180"/>
      <c r="S2" s="1180"/>
      <c r="T2" s="48"/>
      <c r="U2" s="48"/>
      <c r="V2" s="48"/>
      <c r="W2" s="48"/>
      <c r="X2" s="248"/>
    </row>
    <row r="3" spans="1:25" ht="13.8" x14ac:dyDescent="0.25">
      <c r="A3" s="1211" t="s">
        <v>42</v>
      </c>
      <c r="B3" s="1211"/>
      <c r="C3" s="1211"/>
      <c r="D3" s="1211"/>
      <c r="E3" s="1211"/>
      <c r="F3" s="1211"/>
      <c r="G3" s="1211"/>
      <c r="H3" s="1211"/>
      <c r="I3" s="1211"/>
      <c r="J3" s="1211"/>
      <c r="K3" s="1211"/>
      <c r="L3" s="1211"/>
      <c r="M3" s="1211"/>
      <c r="N3" s="1211"/>
      <c r="O3" s="1211"/>
      <c r="P3" s="1211"/>
      <c r="Q3" s="1211"/>
      <c r="R3" s="1211"/>
      <c r="S3" s="1211"/>
      <c r="T3" s="1211"/>
      <c r="U3" s="1211"/>
      <c r="V3" s="1211"/>
      <c r="W3" s="1211"/>
    </row>
    <row r="4" spans="1:25" ht="13.8" x14ac:dyDescent="0.25">
      <c r="A4" s="1212" t="s">
        <v>32</v>
      </c>
      <c r="B4" s="1212"/>
      <c r="C4" s="1212"/>
      <c r="D4" s="1212"/>
      <c r="E4" s="1212"/>
      <c r="F4" s="1212"/>
      <c r="G4" s="1212"/>
      <c r="H4" s="1212"/>
      <c r="I4" s="1212"/>
      <c r="J4" s="1212"/>
      <c r="K4" s="1212"/>
      <c r="L4" s="1212"/>
      <c r="M4" s="1212"/>
      <c r="N4" s="1212"/>
      <c r="O4" s="1212"/>
      <c r="P4" s="1212"/>
      <c r="Q4" s="1212"/>
      <c r="R4" s="1212"/>
      <c r="S4" s="1212"/>
      <c r="T4" s="1212"/>
      <c r="U4" s="1212"/>
      <c r="V4" s="1212"/>
      <c r="W4" s="1212"/>
      <c r="X4" s="771"/>
      <c r="Y4" s="51"/>
    </row>
    <row r="5" spans="1:25" ht="15.75" customHeight="1" thickBot="1" x14ac:dyDescent="0.3">
      <c r="S5" s="1081" t="s">
        <v>95</v>
      </c>
      <c r="T5" s="1081"/>
      <c r="U5" s="1081"/>
      <c r="V5" s="1081"/>
      <c r="W5" s="1082"/>
    </row>
    <row r="6" spans="1:25" ht="28.5" customHeight="1" x14ac:dyDescent="0.25">
      <c r="A6" s="1213" t="s">
        <v>33</v>
      </c>
      <c r="B6" s="1114" t="s">
        <v>0</v>
      </c>
      <c r="C6" s="1114" t="s">
        <v>1</v>
      </c>
      <c r="D6" s="1114" t="s">
        <v>37</v>
      </c>
      <c r="E6" s="1119" t="s">
        <v>12</v>
      </c>
      <c r="F6" s="1114" t="s">
        <v>2</v>
      </c>
      <c r="G6" s="1114" t="s">
        <v>96</v>
      </c>
      <c r="H6" s="1092" t="s">
        <v>3</v>
      </c>
      <c r="I6" s="1095" t="s">
        <v>34</v>
      </c>
      <c r="J6" s="1098" t="s">
        <v>4</v>
      </c>
      <c r="K6" s="1106" t="s">
        <v>177</v>
      </c>
      <c r="L6" s="1108" t="s">
        <v>178</v>
      </c>
      <c r="M6" s="1089" t="s">
        <v>179</v>
      </c>
      <c r="N6" s="1090"/>
      <c r="O6" s="1090"/>
      <c r="P6" s="1091"/>
      <c r="Q6" s="1083" t="s">
        <v>126</v>
      </c>
      <c r="R6" s="1083" t="s">
        <v>180</v>
      </c>
      <c r="S6" s="1103" t="s">
        <v>11</v>
      </c>
      <c r="T6" s="1104"/>
      <c r="U6" s="1104"/>
      <c r="V6" s="1104"/>
      <c r="W6" s="1105"/>
    </row>
    <row r="7" spans="1:25" ht="21.75" customHeight="1" x14ac:dyDescent="0.25">
      <c r="A7" s="1214"/>
      <c r="B7" s="1115"/>
      <c r="C7" s="1115"/>
      <c r="D7" s="1115"/>
      <c r="E7" s="1120"/>
      <c r="F7" s="1115"/>
      <c r="G7" s="1117"/>
      <c r="H7" s="1093"/>
      <c r="I7" s="1096"/>
      <c r="J7" s="1099"/>
      <c r="K7" s="1107"/>
      <c r="L7" s="1109"/>
      <c r="M7" s="1112" t="s">
        <v>122</v>
      </c>
      <c r="N7" s="1086" t="s">
        <v>123</v>
      </c>
      <c r="O7" s="1111"/>
      <c r="P7" s="1181" t="s">
        <v>124</v>
      </c>
      <c r="Q7" s="1084"/>
      <c r="R7" s="1084"/>
      <c r="S7" s="1101" t="s">
        <v>12</v>
      </c>
      <c r="T7" s="1086" t="s">
        <v>77</v>
      </c>
      <c r="U7" s="1087"/>
      <c r="V7" s="1087"/>
      <c r="W7" s="1088"/>
    </row>
    <row r="8" spans="1:25" ht="64.5" customHeight="1" thickBot="1" x14ac:dyDescent="0.3">
      <c r="A8" s="1215"/>
      <c r="B8" s="1116"/>
      <c r="C8" s="1116"/>
      <c r="D8" s="1116"/>
      <c r="E8" s="1121"/>
      <c r="F8" s="1116"/>
      <c r="G8" s="1118"/>
      <c r="H8" s="1094"/>
      <c r="I8" s="1097"/>
      <c r="J8" s="1100"/>
      <c r="K8" s="1107"/>
      <c r="L8" s="1110"/>
      <c r="M8" s="1113"/>
      <c r="N8" s="57" t="s">
        <v>122</v>
      </c>
      <c r="O8" s="58" t="s">
        <v>125</v>
      </c>
      <c r="P8" s="1182"/>
      <c r="Q8" s="1085"/>
      <c r="R8" s="1085"/>
      <c r="S8" s="1102"/>
      <c r="T8" s="59" t="s">
        <v>127</v>
      </c>
      <c r="U8" s="60" t="s">
        <v>128</v>
      </c>
      <c r="V8" s="60" t="s">
        <v>129</v>
      </c>
      <c r="W8" s="61" t="s">
        <v>181</v>
      </c>
    </row>
    <row r="9" spans="1:25" s="62" customFormat="1" ht="15" customHeight="1" x14ac:dyDescent="0.25">
      <c r="A9" s="1128" t="s">
        <v>59</v>
      </c>
      <c r="B9" s="1129"/>
      <c r="C9" s="1129"/>
      <c r="D9" s="1129"/>
      <c r="E9" s="1129"/>
      <c r="F9" s="1129"/>
      <c r="G9" s="1129"/>
      <c r="H9" s="1129"/>
      <c r="I9" s="1129"/>
      <c r="J9" s="1129"/>
      <c r="K9" s="1129"/>
      <c r="L9" s="1129"/>
      <c r="M9" s="1129"/>
      <c r="N9" s="1129"/>
      <c r="O9" s="1129"/>
      <c r="P9" s="1129"/>
      <c r="Q9" s="1129"/>
      <c r="R9" s="1129"/>
      <c r="S9" s="1129"/>
      <c r="T9" s="1129"/>
      <c r="U9" s="1129"/>
      <c r="V9" s="1129"/>
      <c r="W9" s="1130"/>
      <c r="X9" s="772"/>
    </row>
    <row r="10" spans="1:25" s="62" customFormat="1" ht="13.5" customHeight="1" x14ac:dyDescent="0.25">
      <c r="A10" s="1131" t="s">
        <v>43</v>
      </c>
      <c r="B10" s="1132"/>
      <c r="C10" s="1132"/>
      <c r="D10" s="1132"/>
      <c r="E10" s="1132"/>
      <c r="F10" s="1132"/>
      <c r="G10" s="1132"/>
      <c r="H10" s="1132"/>
      <c r="I10" s="1132"/>
      <c r="J10" s="1132"/>
      <c r="K10" s="1132"/>
      <c r="L10" s="1132"/>
      <c r="M10" s="1132"/>
      <c r="N10" s="1132"/>
      <c r="O10" s="1132"/>
      <c r="P10" s="1132"/>
      <c r="Q10" s="1132"/>
      <c r="R10" s="1132"/>
      <c r="S10" s="1132"/>
      <c r="T10" s="1132"/>
      <c r="U10" s="1132"/>
      <c r="V10" s="1132"/>
      <c r="W10" s="1133"/>
      <c r="X10" s="772"/>
    </row>
    <row r="11" spans="1:25" ht="14.25" customHeight="1" x14ac:dyDescent="0.25">
      <c r="A11" s="63" t="s">
        <v>5</v>
      </c>
      <c r="B11" s="1122" t="s">
        <v>44</v>
      </c>
      <c r="C11" s="1123"/>
      <c r="D11" s="1123"/>
      <c r="E11" s="1123"/>
      <c r="F11" s="1123"/>
      <c r="G11" s="1123"/>
      <c r="H11" s="1123"/>
      <c r="I11" s="1123"/>
      <c r="J11" s="1123"/>
      <c r="K11" s="1123"/>
      <c r="L11" s="1123"/>
      <c r="M11" s="1123"/>
      <c r="N11" s="1123"/>
      <c r="O11" s="1123"/>
      <c r="P11" s="1123"/>
      <c r="Q11" s="1123"/>
      <c r="R11" s="1123"/>
      <c r="S11" s="1123"/>
      <c r="T11" s="1123"/>
      <c r="U11" s="1123"/>
      <c r="V11" s="1123"/>
      <c r="W11" s="1124"/>
    </row>
    <row r="12" spans="1:25" ht="15.75" customHeight="1" x14ac:dyDescent="0.25">
      <c r="A12" s="64" t="s">
        <v>5</v>
      </c>
      <c r="B12" s="65" t="s">
        <v>5</v>
      </c>
      <c r="C12" s="1125" t="s">
        <v>45</v>
      </c>
      <c r="D12" s="1126"/>
      <c r="E12" s="1126"/>
      <c r="F12" s="1126"/>
      <c r="G12" s="1126"/>
      <c r="H12" s="1126"/>
      <c r="I12" s="1126"/>
      <c r="J12" s="1126"/>
      <c r="K12" s="1126"/>
      <c r="L12" s="1126"/>
      <c r="M12" s="1126"/>
      <c r="N12" s="1126"/>
      <c r="O12" s="1126"/>
      <c r="P12" s="1126"/>
      <c r="Q12" s="1126"/>
      <c r="R12" s="1126"/>
      <c r="S12" s="1126"/>
      <c r="T12" s="1126"/>
      <c r="U12" s="1126"/>
      <c r="V12" s="1126"/>
      <c r="W12" s="1127"/>
    </row>
    <row r="13" spans="1:25" ht="21" customHeight="1" x14ac:dyDescent="0.25">
      <c r="A13" s="66" t="s">
        <v>5</v>
      </c>
      <c r="B13" s="67" t="s">
        <v>5</v>
      </c>
      <c r="C13" s="345" t="s">
        <v>5</v>
      </c>
      <c r="D13" s="68"/>
      <c r="E13" s="69" t="s">
        <v>81</v>
      </c>
      <c r="F13" s="70"/>
      <c r="G13" s="71"/>
      <c r="H13" s="72" t="s">
        <v>46</v>
      </c>
      <c r="I13" s="73"/>
      <c r="J13" s="74" t="s">
        <v>36</v>
      </c>
      <c r="K13" s="75"/>
      <c r="L13" s="75"/>
      <c r="M13" s="76"/>
      <c r="N13" s="77"/>
      <c r="O13" s="77"/>
      <c r="P13" s="78"/>
      <c r="Q13" s="79"/>
      <c r="R13" s="80"/>
      <c r="S13" s="81"/>
      <c r="T13" s="82"/>
      <c r="U13" s="82"/>
      <c r="V13" s="82"/>
      <c r="W13" s="83"/>
    </row>
    <row r="14" spans="1:25" ht="15" customHeight="1" x14ac:dyDescent="0.25">
      <c r="A14" s="66"/>
      <c r="B14" s="67"/>
      <c r="C14" s="346"/>
      <c r="D14" s="84" t="s">
        <v>5</v>
      </c>
      <c r="E14" s="1139" t="s">
        <v>61</v>
      </c>
      <c r="F14" s="85" t="s">
        <v>47</v>
      </c>
      <c r="G14" s="1134" t="s">
        <v>102</v>
      </c>
      <c r="H14" s="86"/>
      <c r="I14" s="1137" t="s">
        <v>71</v>
      </c>
      <c r="J14" s="760" t="s">
        <v>36</v>
      </c>
      <c r="K14" s="89">
        <v>167.2</v>
      </c>
      <c r="L14" s="89">
        <v>167.2</v>
      </c>
      <c r="M14" s="89">
        <f>P14</f>
        <v>86.1</v>
      </c>
      <c r="N14" s="90"/>
      <c r="O14" s="90"/>
      <c r="P14" s="844">
        <f>86.1</f>
        <v>86.1</v>
      </c>
      <c r="Q14" s="88"/>
      <c r="R14" s="92"/>
      <c r="S14" s="1142" t="s">
        <v>98</v>
      </c>
      <c r="T14" s="10">
        <v>1</v>
      </c>
      <c r="U14" s="13">
        <v>1</v>
      </c>
      <c r="V14" s="13"/>
      <c r="W14" s="273"/>
    </row>
    <row r="15" spans="1:25" ht="15" customHeight="1" x14ac:dyDescent="0.25">
      <c r="A15" s="562"/>
      <c r="B15" s="560"/>
      <c r="C15" s="346"/>
      <c r="D15" s="287"/>
      <c r="E15" s="1140"/>
      <c r="F15" s="566"/>
      <c r="G15" s="1135"/>
      <c r="H15" s="86"/>
      <c r="I15" s="1030"/>
      <c r="J15" s="759" t="s">
        <v>78</v>
      </c>
      <c r="K15" s="43"/>
      <c r="L15" s="43"/>
      <c r="M15" s="43">
        <f>P15</f>
        <v>29.2</v>
      </c>
      <c r="N15" s="96"/>
      <c r="O15" s="339"/>
      <c r="P15" s="845">
        <f>87.6-58.4</f>
        <v>29.2</v>
      </c>
      <c r="Q15" s="95"/>
      <c r="R15" s="98"/>
      <c r="S15" s="1143"/>
      <c r="T15" s="22"/>
      <c r="U15" s="21"/>
      <c r="V15" s="21"/>
      <c r="W15" s="274"/>
    </row>
    <row r="16" spans="1:25" ht="18" customHeight="1" x14ac:dyDescent="0.25">
      <c r="A16" s="66"/>
      <c r="B16" s="67"/>
      <c r="C16" s="346"/>
      <c r="D16" s="93"/>
      <c r="E16" s="1141"/>
      <c r="F16" s="94"/>
      <c r="G16" s="1136"/>
      <c r="H16" s="86"/>
      <c r="I16" s="1030"/>
      <c r="J16" s="839" t="s">
        <v>138</v>
      </c>
      <c r="K16" s="112">
        <v>17.399999999999999</v>
      </c>
      <c r="L16" s="111">
        <v>17.399999999999999</v>
      </c>
      <c r="M16" s="43"/>
      <c r="N16" s="96"/>
      <c r="O16" s="339"/>
      <c r="P16" s="845"/>
      <c r="Q16" s="95"/>
      <c r="R16" s="98"/>
      <c r="S16" s="1144"/>
      <c r="T16" s="22"/>
      <c r="U16" s="21"/>
      <c r="V16" s="288"/>
      <c r="W16" s="274"/>
    </row>
    <row r="17" spans="1:30" ht="18" customHeight="1" x14ac:dyDescent="0.25">
      <c r="A17" s="827"/>
      <c r="B17" s="828"/>
      <c r="C17" s="346"/>
      <c r="D17" s="1060" t="s">
        <v>7</v>
      </c>
      <c r="E17" s="835" t="s">
        <v>139</v>
      </c>
      <c r="F17" s="1153" t="s">
        <v>153</v>
      </c>
      <c r="G17" s="1000" t="s">
        <v>103</v>
      </c>
      <c r="H17" s="694"/>
      <c r="I17" s="1030"/>
      <c r="J17" s="834" t="s">
        <v>78</v>
      </c>
      <c r="K17" s="9">
        <v>12.7</v>
      </c>
      <c r="L17" s="95">
        <v>12.7</v>
      </c>
      <c r="M17" s="89">
        <v>3.8</v>
      </c>
      <c r="N17" s="90">
        <v>3.8</v>
      </c>
      <c r="O17" s="846"/>
      <c r="P17" s="844"/>
      <c r="Q17" s="88"/>
      <c r="R17" s="92"/>
      <c r="S17" s="1001" t="s">
        <v>162</v>
      </c>
      <c r="T17" s="24">
        <v>1</v>
      </c>
      <c r="U17" s="24">
        <v>1</v>
      </c>
      <c r="V17" s="462"/>
      <c r="W17" s="463"/>
      <c r="X17" s="777"/>
      <c r="Y17" s="829"/>
      <c r="Z17" s="829"/>
    </row>
    <row r="18" spans="1:30" ht="16.5" customHeight="1" x14ac:dyDescent="0.25">
      <c r="A18" s="827"/>
      <c r="B18" s="828"/>
      <c r="C18" s="346"/>
      <c r="D18" s="1152"/>
      <c r="E18" s="838"/>
      <c r="F18" s="1154"/>
      <c r="G18" s="1000"/>
      <c r="H18" s="694"/>
      <c r="I18" s="1030"/>
      <c r="J18" s="839" t="s">
        <v>172</v>
      </c>
      <c r="K18" s="335">
        <v>71.7</v>
      </c>
      <c r="L18" s="111">
        <v>71.7</v>
      </c>
      <c r="M18" s="112">
        <v>21.6</v>
      </c>
      <c r="N18" s="113">
        <v>21.6</v>
      </c>
      <c r="O18" s="847"/>
      <c r="P18" s="848"/>
      <c r="Q18" s="111"/>
      <c r="R18" s="115"/>
      <c r="S18" s="1002"/>
      <c r="T18" s="23"/>
      <c r="U18" s="469"/>
      <c r="V18" s="470"/>
      <c r="W18" s="471"/>
      <c r="X18" s="777"/>
      <c r="Y18" s="829"/>
      <c r="Z18" s="829"/>
    </row>
    <row r="19" spans="1:30" ht="24.75" customHeight="1" x14ac:dyDescent="0.25">
      <c r="A19" s="66"/>
      <c r="B19" s="67"/>
      <c r="C19" s="345"/>
      <c r="D19" s="1046" t="s">
        <v>38</v>
      </c>
      <c r="E19" s="1056" t="s">
        <v>140</v>
      </c>
      <c r="F19" s="1150"/>
      <c r="G19" s="396" t="s">
        <v>188</v>
      </c>
      <c r="H19" s="104"/>
      <c r="I19" s="1138"/>
      <c r="J19" s="760" t="s">
        <v>36</v>
      </c>
      <c r="K19" s="88">
        <v>14</v>
      </c>
      <c r="L19" s="88">
        <v>14</v>
      </c>
      <c r="M19" s="89">
        <v>11.2</v>
      </c>
      <c r="N19" s="90"/>
      <c r="O19" s="846"/>
      <c r="P19" s="844">
        <v>11.2</v>
      </c>
      <c r="Q19" s="567"/>
      <c r="R19" s="568"/>
      <c r="S19" s="1001" t="s">
        <v>48</v>
      </c>
      <c r="T19" s="1146">
        <v>1</v>
      </c>
      <c r="U19" s="1146">
        <v>1</v>
      </c>
      <c r="V19" s="1146"/>
      <c r="W19" s="1148"/>
      <c r="X19" s="816"/>
      <c r="Y19" s="816"/>
      <c r="Z19" s="110"/>
      <c r="AA19" s="110"/>
      <c r="AB19" s="110"/>
      <c r="AC19" s="110"/>
      <c r="AD19" s="110"/>
    </row>
    <row r="20" spans="1:30" ht="27" customHeight="1" x14ac:dyDescent="0.25">
      <c r="A20" s="562"/>
      <c r="B20" s="560"/>
      <c r="C20" s="561"/>
      <c r="D20" s="1047"/>
      <c r="E20" s="1057"/>
      <c r="F20" s="1151"/>
      <c r="G20" s="563"/>
      <c r="H20" s="104"/>
      <c r="I20" s="564"/>
      <c r="J20" s="35" t="s">
        <v>78</v>
      </c>
      <c r="K20" s="95"/>
      <c r="L20" s="95"/>
      <c r="M20" s="43">
        <v>2.8</v>
      </c>
      <c r="N20" s="96"/>
      <c r="O20" s="339"/>
      <c r="P20" s="845">
        <v>2.8</v>
      </c>
      <c r="Q20" s="630"/>
      <c r="R20" s="631"/>
      <c r="S20" s="1145"/>
      <c r="T20" s="1147"/>
      <c r="U20" s="1147"/>
      <c r="V20" s="1147"/>
      <c r="W20" s="1149"/>
      <c r="X20" s="816"/>
      <c r="Y20" s="110"/>
      <c r="Z20" s="110"/>
      <c r="AA20" s="110"/>
      <c r="AB20" s="110"/>
      <c r="AC20" s="110"/>
      <c r="AD20" s="110"/>
    </row>
    <row r="21" spans="1:30" ht="23.25" customHeight="1" x14ac:dyDescent="0.25">
      <c r="A21" s="1026"/>
      <c r="B21" s="1042"/>
      <c r="C21" s="1045"/>
      <c r="D21" s="1046" t="s">
        <v>39</v>
      </c>
      <c r="E21" s="1056" t="s">
        <v>167</v>
      </c>
      <c r="F21" s="1058"/>
      <c r="G21" s="1168" t="s">
        <v>189</v>
      </c>
      <c r="H21" s="1167"/>
      <c r="I21" s="1030"/>
      <c r="J21" s="760" t="s">
        <v>36</v>
      </c>
      <c r="K21" s="88">
        <v>22.6</v>
      </c>
      <c r="L21" s="88">
        <v>22.6</v>
      </c>
      <c r="M21" s="89">
        <v>18.100000000000001</v>
      </c>
      <c r="N21" s="90"/>
      <c r="O21" s="90"/>
      <c r="P21" s="91">
        <v>18.100000000000001</v>
      </c>
      <c r="Q21" s="88"/>
      <c r="R21" s="92"/>
      <c r="S21" s="29" t="s">
        <v>48</v>
      </c>
      <c r="T21" s="25">
        <v>1</v>
      </c>
      <c r="U21" s="24">
        <v>1</v>
      </c>
      <c r="V21" s="289"/>
      <c r="W21" s="275"/>
      <c r="X21" s="817"/>
      <c r="Y21" s="272"/>
      <c r="Z21" s="272"/>
      <c r="AA21" s="272"/>
      <c r="AB21" s="272"/>
      <c r="AC21" s="272"/>
      <c r="AD21" s="272"/>
    </row>
    <row r="22" spans="1:30" ht="29.25" customHeight="1" x14ac:dyDescent="0.25">
      <c r="A22" s="1026"/>
      <c r="B22" s="1042"/>
      <c r="C22" s="1045"/>
      <c r="D22" s="1047"/>
      <c r="E22" s="1057"/>
      <c r="F22" s="1059"/>
      <c r="G22" s="1169"/>
      <c r="H22" s="1167"/>
      <c r="I22" s="1030"/>
      <c r="J22" s="117" t="s">
        <v>78</v>
      </c>
      <c r="K22" s="111"/>
      <c r="L22" s="111"/>
      <c r="M22" s="112">
        <v>4.5</v>
      </c>
      <c r="N22" s="113"/>
      <c r="O22" s="113"/>
      <c r="P22" s="114">
        <v>4.5</v>
      </c>
      <c r="Q22" s="111"/>
      <c r="R22" s="111"/>
      <c r="S22" s="33"/>
      <c r="T22" s="23"/>
      <c r="U22" s="23"/>
      <c r="V22" s="292"/>
      <c r="W22" s="276"/>
      <c r="X22" s="774"/>
      <c r="Y22" s="99"/>
      <c r="Z22" s="99"/>
      <c r="AA22" s="99"/>
      <c r="AB22" s="99"/>
      <c r="AC22" s="99"/>
      <c r="AD22" s="99"/>
    </row>
    <row r="23" spans="1:30" ht="19.5" customHeight="1" x14ac:dyDescent="0.25">
      <c r="A23" s="405"/>
      <c r="B23" s="402"/>
      <c r="C23" s="403"/>
      <c r="D23" s="1046" t="s">
        <v>40</v>
      </c>
      <c r="E23" s="1176" t="s">
        <v>141</v>
      </c>
      <c r="F23" s="1062"/>
      <c r="G23" s="398" t="s">
        <v>192</v>
      </c>
      <c r="H23" s="513"/>
      <c r="I23" s="514"/>
      <c r="J23" s="760" t="s">
        <v>36</v>
      </c>
      <c r="K23" s="89">
        <v>10</v>
      </c>
      <c r="L23" s="89">
        <v>10</v>
      </c>
      <c r="M23" s="89">
        <v>16</v>
      </c>
      <c r="N23" s="90"/>
      <c r="O23" s="90"/>
      <c r="P23" s="384">
        <v>16</v>
      </c>
      <c r="Q23" s="88"/>
      <c r="R23" s="89"/>
      <c r="S23" s="430" t="s">
        <v>150</v>
      </c>
      <c r="T23" s="17">
        <v>1</v>
      </c>
      <c r="U23" s="17">
        <v>1</v>
      </c>
      <c r="V23" s="494"/>
      <c r="W23" s="431"/>
      <c r="X23" s="775"/>
    </row>
    <row r="24" spans="1:30" ht="23.25" customHeight="1" x14ac:dyDescent="0.25">
      <c r="A24" s="562"/>
      <c r="B24" s="560"/>
      <c r="C24" s="369"/>
      <c r="D24" s="1047"/>
      <c r="E24" s="1177"/>
      <c r="F24" s="1059"/>
      <c r="G24" s="569"/>
      <c r="H24" s="565"/>
      <c r="I24" s="514"/>
      <c r="J24" s="670" t="s">
        <v>78</v>
      </c>
      <c r="K24" s="43"/>
      <c r="L24" s="43"/>
      <c r="M24" s="43">
        <v>4</v>
      </c>
      <c r="N24" s="96"/>
      <c r="O24" s="96"/>
      <c r="P24" s="97">
        <v>4</v>
      </c>
      <c r="Q24" s="95"/>
      <c r="R24" s="43"/>
      <c r="S24" s="6"/>
      <c r="T24" s="15"/>
      <c r="U24" s="15"/>
      <c r="V24" s="263"/>
      <c r="W24" s="343"/>
      <c r="X24" s="775"/>
    </row>
    <row r="25" spans="1:30" ht="54" customHeight="1" x14ac:dyDescent="0.25">
      <c r="A25" s="405"/>
      <c r="B25" s="402"/>
      <c r="C25" s="369"/>
      <c r="D25" s="406" t="s">
        <v>41</v>
      </c>
      <c r="E25" s="535" t="s">
        <v>215</v>
      </c>
      <c r="F25" s="428"/>
      <c r="G25" s="429"/>
      <c r="H25" s="421"/>
      <c r="I25" s="422"/>
      <c r="J25" s="760" t="s">
        <v>36</v>
      </c>
      <c r="K25" s="89"/>
      <c r="L25" s="89"/>
      <c r="M25" s="747">
        <v>3</v>
      </c>
      <c r="N25" s="90"/>
      <c r="O25" s="90"/>
      <c r="P25" s="91">
        <v>3</v>
      </c>
      <c r="Q25" s="427">
        <v>3.9</v>
      </c>
      <c r="R25" s="427"/>
      <c r="S25" s="430" t="s">
        <v>227</v>
      </c>
      <c r="T25" s="17"/>
      <c r="U25" s="17"/>
      <c r="V25" s="17">
        <v>1</v>
      </c>
      <c r="W25" s="431"/>
      <c r="X25" s="775"/>
    </row>
    <row r="26" spans="1:30" ht="56.25" customHeight="1" x14ac:dyDescent="0.25">
      <c r="A26" s="405"/>
      <c r="B26" s="402"/>
      <c r="C26" s="369"/>
      <c r="D26" s="406" t="s">
        <v>60</v>
      </c>
      <c r="E26" s="536" t="s">
        <v>214</v>
      </c>
      <c r="F26" s="428"/>
      <c r="G26" s="429"/>
      <c r="H26" s="421"/>
      <c r="I26" s="422"/>
      <c r="J26" s="87" t="s">
        <v>36</v>
      </c>
      <c r="K26" s="423"/>
      <c r="L26" s="423"/>
      <c r="M26" s="424">
        <v>11.5</v>
      </c>
      <c r="N26" s="425">
        <v>1.5</v>
      </c>
      <c r="O26" s="425"/>
      <c r="P26" s="426">
        <v>10</v>
      </c>
      <c r="Q26" s="427">
        <v>18.3</v>
      </c>
      <c r="R26" s="423"/>
      <c r="S26" s="356" t="s">
        <v>48</v>
      </c>
      <c r="T26" s="17"/>
      <c r="U26" s="17"/>
      <c r="V26" s="17">
        <v>1</v>
      </c>
      <c r="W26" s="431"/>
      <c r="X26" s="775"/>
    </row>
    <row r="27" spans="1:30" ht="55.5" customHeight="1" x14ac:dyDescent="0.25">
      <c r="A27" s="405"/>
      <c r="B27" s="402"/>
      <c r="C27" s="369"/>
      <c r="D27" s="406" t="s">
        <v>79</v>
      </c>
      <c r="E27" s="535" t="s">
        <v>213</v>
      </c>
      <c r="F27" s="419"/>
      <c r="G27" s="420"/>
      <c r="H27" s="421"/>
      <c r="I27" s="422"/>
      <c r="J27" s="87" t="s">
        <v>36</v>
      </c>
      <c r="K27" s="423"/>
      <c r="L27" s="423"/>
      <c r="M27" s="424">
        <v>20</v>
      </c>
      <c r="N27" s="425"/>
      <c r="O27" s="425"/>
      <c r="P27" s="426">
        <v>20</v>
      </c>
      <c r="Q27" s="427">
        <v>80</v>
      </c>
      <c r="R27" s="423">
        <v>50</v>
      </c>
      <c r="S27" s="356" t="s">
        <v>204</v>
      </c>
      <c r="T27" s="19"/>
      <c r="U27" s="666"/>
      <c r="V27" s="19"/>
      <c r="W27" s="357">
        <v>1</v>
      </c>
      <c r="X27" s="775"/>
      <c r="Y27" s="818"/>
      <c r="Z27" s="818"/>
    </row>
    <row r="28" spans="1:30" ht="14.25" customHeight="1" x14ac:dyDescent="0.25">
      <c r="A28" s="405"/>
      <c r="B28" s="402"/>
      <c r="C28" s="403"/>
      <c r="D28" s="635" t="s">
        <v>80</v>
      </c>
      <c r="E28" s="262" t="s">
        <v>89</v>
      </c>
      <c r="F28" s="629"/>
      <c r="G28" s="396" t="s">
        <v>193</v>
      </c>
      <c r="H28" s="395"/>
      <c r="I28" s="401"/>
      <c r="J28" s="87" t="s">
        <v>36</v>
      </c>
      <c r="K28" s="88">
        <v>14.5</v>
      </c>
      <c r="L28" s="88">
        <v>14.5</v>
      </c>
      <c r="M28" s="89"/>
      <c r="N28" s="90"/>
      <c r="O28" s="636"/>
      <c r="P28" s="637"/>
      <c r="Q28" s="567"/>
      <c r="R28" s="568"/>
      <c r="S28" s="29" t="s">
        <v>65</v>
      </c>
      <c r="T28" s="638">
        <v>1</v>
      </c>
      <c r="U28" s="667">
        <v>1</v>
      </c>
      <c r="V28" s="638"/>
      <c r="W28" s="639"/>
      <c r="Y28" s="110"/>
      <c r="Z28" s="110"/>
      <c r="AA28" s="110"/>
      <c r="AB28" s="110"/>
      <c r="AC28" s="110"/>
      <c r="AD28" s="110"/>
    </row>
    <row r="29" spans="1:30" ht="23.25" customHeight="1" x14ac:dyDescent="0.25">
      <c r="A29" s="562"/>
      <c r="B29" s="560"/>
      <c r="C29" s="561"/>
      <c r="D29" s="632"/>
      <c r="E29" s="570"/>
      <c r="F29" s="571"/>
      <c r="G29" s="572"/>
      <c r="H29" s="395"/>
      <c r="I29" s="559"/>
      <c r="J29" s="646" t="s">
        <v>78</v>
      </c>
      <c r="K29" s="112"/>
      <c r="L29" s="112"/>
      <c r="M29" s="112">
        <f>N29</f>
        <v>3.7</v>
      </c>
      <c r="N29" s="847">
        <f>8.7-5</f>
        <v>3.7</v>
      </c>
      <c r="O29" s="671"/>
      <c r="P29" s="573"/>
      <c r="Q29" s="633"/>
      <c r="R29" s="573"/>
      <c r="S29" s="574"/>
      <c r="T29" s="575"/>
      <c r="U29" s="576"/>
      <c r="V29" s="575"/>
      <c r="W29" s="634"/>
      <c r="Y29" s="110"/>
      <c r="Z29" s="110"/>
      <c r="AA29" s="110"/>
      <c r="AB29" s="110"/>
      <c r="AC29" s="110"/>
      <c r="AD29" s="110"/>
    </row>
    <row r="30" spans="1:30" ht="35.25" customHeight="1" x14ac:dyDescent="0.25">
      <c r="A30" s="405"/>
      <c r="B30" s="402"/>
      <c r="C30" s="403"/>
      <c r="D30" s="118" t="s">
        <v>90</v>
      </c>
      <c r="E30" s="14" t="s">
        <v>212</v>
      </c>
      <c r="F30" s="119"/>
      <c r="G30" s="397" t="s">
        <v>190</v>
      </c>
      <c r="H30" s="407"/>
      <c r="I30" s="120"/>
      <c r="J30" s="121" t="s">
        <v>36</v>
      </c>
      <c r="K30" s="122"/>
      <c r="L30" s="628"/>
      <c r="M30" s="107"/>
      <c r="N30" s="849"/>
      <c r="O30" s="108"/>
      <c r="P30" s="123"/>
      <c r="Q30" s="106">
        <v>180</v>
      </c>
      <c r="R30" s="124">
        <v>180</v>
      </c>
      <c r="S30" s="30" t="s">
        <v>149</v>
      </c>
      <c r="T30" s="31"/>
      <c r="U30" s="32"/>
      <c r="V30" s="668">
        <v>2</v>
      </c>
      <c r="W30" s="125">
        <v>3</v>
      </c>
      <c r="X30" s="774"/>
      <c r="Y30" s="758"/>
      <c r="Z30" s="758"/>
      <c r="AA30" s="758"/>
      <c r="AB30" s="758"/>
      <c r="AC30" s="758"/>
      <c r="AD30" s="758"/>
    </row>
    <row r="31" spans="1:30" ht="20.25" customHeight="1" x14ac:dyDescent="0.25">
      <c r="A31" s="1026"/>
      <c r="B31" s="1042"/>
      <c r="C31" s="1045"/>
      <c r="D31" s="1046" t="s">
        <v>203</v>
      </c>
      <c r="E31" s="1056" t="s">
        <v>210</v>
      </c>
      <c r="F31" s="1058"/>
      <c r="G31" s="1168" t="s">
        <v>105</v>
      </c>
      <c r="H31" s="1160"/>
      <c r="I31" s="1030"/>
      <c r="J31" s="116" t="s">
        <v>36</v>
      </c>
      <c r="K31" s="88">
        <v>7.9</v>
      </c>
      <c r="L31" s="333">
        <f>7.9-4.8</f>
        <v>3.1</v>
      </c>
      <c r="M31" s="89">
        <v>7.9</v>
      </c>
      <c r="N31" s="846">
        <v>7.9</v>
      </c>
      <c r="O31" s="90"/>
      <c r="P31" s="91"/>
      <c r="Q31" s="88">
        <v>7.9</v>
      </c>
      <c r="R31" s="92">
        <v>7.9</v>
      </c>
      <c r="S31" s="7" t="s">
        <v>56</v>
      </c>
      <c r="T31" s="11">
        <v>100</v>
      </c>
      <c r="U31" s="11">
        <v>100</v>
      </c>
      <c r="V31" s="293">
        <v>100</v>
      </c>
      <c r="W31" s="278">
        <v>100</v>
      </c>
      <c r="X31" s="774"/>
      <c r="Y31" s="758"/>
      <c r="Z31" s="758"/>
      <c r="AA31" s="758"/>
      <c r="AB31" s="758"/>
      <c r="AC31" s="758"/>
      <c r="AD31" s="758"/>
    </row>
    <row r="32" spans="1:30" ht="22.5" customHeight="1" x14ac:dyDescent="0.25">
      <c r="A32" s="1026"/>
      <c r="B32" s="1042"/>
      <c r="C32" s="1045"/>
      <c r="D32" s="1047"/>
      <c r="E32" s="1057"/>
      <c r="F32" s="1059"/>
      <c r="G32" s="1169"/>
      <c r="H32" s="1160"/>
      <c r="I32" s="1030"/>
      <c r="J32" s="117"/>
      <c r="K32" s="111"/>
      <c r="L32" s="336"/>
      <c r="M32" s="112"/>
      <c r="N32" s="847"/>
      <c r="O32" s="113"/>
      <c r="P32" s="114"/>
      <c r="Q32" s="111"/>
      <c r="R32" s="115"/>
      <c r="S32" s="8" t="s">
        <v>69</v>
      </c>
      <c r="T32" s="12"/>
      <c r="U32" s="12">
        <v>1</v>
      </c>
      <c r="V32" s="294">
        <v>1</v>
      </c>
      <c r="W32" s="279">
        <v>1</v>
      </c>
    </row>
    <row r="33" spans="1:30" ht="39" customHeight="1" x14ac:dyDescent="0.25">
      <c r="A33" s="1026"/>
      <c r="B33" s="1042"/>
      <c r="C33" s="1045"/>
      <c r="D33" s="1060" t="s">
        <v>241</v>
      </c>
      <c r="E33" s="516" t="s">
        <v>145</v>
      </c>
      <c r="F33" s="1062"/>
      <c r="G33" s="1168" t="s">
        <v>191</v>
      </c>
      <c r="H33" s="1167"/>
      <c r="I33" s="1030"/>
      <c r="J33" s="116" t="s">
        <v>36</v>
      </c>
      <c r="K33" s="88">
        <v>9</v>
      </c>
      <c r="L33" s="333">
        <f>9-2</f>
        <v>7</v>
      </c>
      <c r="M33" s="89">
        <v>2.6</v>
      </c>
      <c r="N33" s="846">
        <v>2.6</v>
      </c>
      <c r="O33" s="90"/>
      <c r="P33" s="91"/>
      <c r="Q33" s="88">
        <v>2</v>
      </c>
      <c r="R33" s="92">
        <v>2</v>
      </c>
      <c r="S33" s="415" t="s">
        <v>168</v>
      </c>
      <c r="T33" s="416">
        <v>4</v>
      </c>
      <c r="U33" s="416">
        <v>5</v>
      </c>
      <c r="V33" s="417"/>
      <c r="W33" s="418"/>
      <c r="X33" s="776"/>
      <c r="Y33" s="855"/>
      <c r="Z33" s="758"/>
      <c r="AA33" s="758"/>
      <c r="AB33" s="758"/>
      <c r="AC33" s="758"/>
      <c r="AD33" s="758"/>
    </row>
    <row r="34" spans="1:30" ht="19.5" customHeight="1" x14ac:dyDescent="0.25">
      <c r="A34" s="1026"/>
      <c r="B34" s="1042"/>
      <c r="C34" s="1045"/>
      <c r="D34" s="1061"/>
      <c r="E34" s="517"/>
      <c r="F34" s="1059"/>
      <c r="G34" s="1169"/>
      <c r="H34" s="1170"/>
      <c r="I34" s="1171"/>
      <c r="J34" s="117" t="s">
        <v>220</v>
      </c>
      <c r="K34" s="111"/>
      <c r="L34" s="336"/>
      <c r="M34" s="112">
        <v>5</v>
      </c>
      <c r="N34" s="113">
        <v>5</v>
      </c>
      <c r="O34" s="113"/>
      <c r="P34" s="114"/>
      <c r="Q34" s="111"/>
      <c r="R34" s="115"/>
      <c r="S34" s="34" t="s">
        <v>142</v>
      </c>
      <c r="T34" s="31">
        <v>5</v>
      </c>
      <c r="U34" s="31">
        <v>5</v>
      </c>
      <c r="V34" s="295">
        <v>5</v>
      </c>
      <c r="W34" s="297">
        <v>5</v>
      </c>
      <c r="X34" s="768"/>
      <c r="Y34" s="758"/>
      <c r="Z34" s="758"/>
      <c r="AA34" s="758"/>
      <c r="AB34" s="758"/>
      <c r="AC34" s="758"/>
      <c r="AD34" s="758"/>
    </row>
    <row r="35" spans="1:30" ht="54" customHeight="1" x14ac:dyDescent="0.25">
      <c r="A35" s="582"/>
      <c r="B35" s="581"/>
      <c r="C35" s="346"/>
      <c r="D35" s="577"/>
      <c r="E35" s="583" t="s">
        <v>99</v>
      </c>
      <c r="F35" s="578"/>
      <c r="G35" s="579"/>
      <c r="H35" s="413"/>
      <c r="I35" s="414"/>
      <c r="J35" s="584" t="s">
        <v>75</v>
      </c>
      <c r="K35" s="585"/>
      <c r="L35" s="543"/>
      <c r="M35" s="586"/>
      <c r="N35" s="587"/>
      <c r="O35" s="587"/>
      <c r="P35" s="588"/>
      <c r="Q35" s="543"/>
      <c r="R35" s="589"/>
      <c r="S35" s="590"/>
      <c r="T35" s="591"/>
      <c r="U35" s="591"/>
      <c r="V35" s="592"/>
      <c r="W35" s="593"/>
      <c r="X35" s="777"/>
      <c r="Y35" s="580"/>
      <c r="Z35" s="580"/>
    </row>
    <row r="36" spans="1:30" ht="14.25" customHeight="1" x14ac:dyDescent="0.25">
      <c r="A36" s="405"/>
      <c r="B36" s="402"/>
      <c r="C36" s="403"/>
      <c r="D36" s="1032"/>
      <c r="E36" s="1034" t="s">
        <v>70</v>
      </c>
      <c r="F36" s="1052"/>
      <c r="G36" s="1054" t="s">
        <v>104</v>
      </c>
      <c r="H36" s="449"/>
      <c r="I36" s="1020"/>
      <c r="J36" s="472" t="s">
        <v>36</v>
      </c>
      <c r="K36" s="473"/>
      <c r="L36" s="473"/>
      <c r="M36" s="474"/>
      <c r="N36" s="475"/>
      <c r="O36" s="475"/>
      <c r="P36" s="476"/>
      <c r="Q36" s="473"/>
      <c r="R36" s="477"/>
      <c r="S36" s="478" t="s">
        <v>48</v>
      </c>
      <c r="T36" s="479">
        <v>1</v>
      </c>
      <c r="U36" s="26"/>
      <c r="V36" s="290"/>
      <c r="W36" s="296"/>
      <c r="X36" s="778"/>
      <c r="Y36" s="272"/>
      <c r="Z36" s="272"/>
      <c r="AA36" s="272"/>
      <c r="AB36" s="272"/>
      <c r="AC36" s="272"/>
      <c r="AD36" s="272"/>
    </row>
    <row r="37" spans="1:30" ht="25.5" customHeight="1" x14ac:dyDescent="0.25">
      <c r="A37" s="405"/>
      <c r="B37" s="402"/>
      <c r="C37" s="403"/>
      <c r="D37" s="1033"/>
      <c r="E37" s="1035"/>
      <c r="F37" s="1053"/>
      <c r="G37" s="1055"/>
      <c r="H37" s="458"/>
      <c r="I37" s="1021"/>
      <c r="J37" s="480" t="s">
        <v>78</v>
      </c>
      <c r="K37" s="464"/>
      <c r="L37" s="464"/>
      <c r="M37" s="465"/>
      <c r="N37" s="466"/>
      <c r="O37" s="466"/>
      <c r="P37" s="467"/>
      <c r="Q37" s="464"/>
      <c r="R37" s="468"/>
      <c r="S37" s="27"/>
      <c r="T37" s="28"/>
      <c r="U37" s="28"/>
      <c r="V37" s="291"/>
      <c r="W37" s="277"/>
      <c r="X37" s="773"/>
      <c r="Y37" s="272"/>
      <c r="Z37" s="272"/>
      <c r="AA37" s="272"/>
      <c r="AB37" s="272"/>
      <c r="AC37" s="272"/>
      <c r="AD37" s="272"/>
    </row>
    <row r="38" spans="1:30" ht="17.25" customHeight="1" thickBot="1" x14ac:dyDescent="0.3">
      <c r="A38" s="280"/>
      <c r="B38" s="281"/>
      <c r="C38" s="347"/>
      <c r="D38" s="348"/>
      <c r="E38" s="349"/>
      <c r="F38" s="350"/>
      <c r="G38" s="241"/>
      <c r="H38" s="351"/>
      <c r="I38" s="352"/>
      <c r="J38" s="239" t="s">
        <v>6</v>
      </c>
      <c r="K38" s="240">
        <f>SUM(K14:K37)</f>
        <v>347</v>
      </c>
      <c r="L38" s="240">
        <f>SUM(L14:L37)</f>
        <v>340.2</v>
      </c>
      <c r="M38" s="240">
        <f t="shared" ref="M38:R38" si="0">SUM(M14:M34)</f>
        <v>251</v>
      </c>
      <c r="N38" s="240">
        <f t="shared" si="0"/>
        <v>46.1</v>
      </c>
      <c r="O38" s="240">
        <f t="shared" si="0"/>
        <v>0</v>
      </c>
      <c r="P38" s="240">
        <f t="shared" si="0"/>
        <v>204.9</v>
      </c>
      <c r="Q38" s="240">
        <f t="shared" si="0"/>
        <v>292.10000000000002</v>
      </c>
      <c r="R38" s="240">
        <f t="shared" si="0"/>
        <v>239.9</v>
      </c>
      <c r="S38" s="353"/>
      <c r="T38" s="354"/>
      <c r="U38" s="354"/>
      <c r="V38" s="354"/>
      <c r="W38" s="355"/>
      <c r="X38" s="1004"/>
      <c r="Y38" s="1004"/>
      <c r="Z38" s="1004"/>
      <c r="AA38" s="1004"/>
    </row>
    <row r="39" spans="1:30" ht="16.5" customHeight="1" x14ac:dyDescent="0.25">
      <c r="A39" s="1025" t="s">
        <v>5</v>
      </c>
      <c r="B39" s="1162" t="s">
        <v>5</v>
      </c>
      <c r="C39" s="1155" t="s">
        <v>7</v>
      </c>
      <c r="D39" s="135"/>
      <c r="E39" s="310" t="s">
        <v>82</v>
      </c>
      <c r="F39" s="441"/>
      <c r="G39" s="443"/>
      <c r="H39" s="691"/>
      <c r="I39" s="502"/>
      <c r="J39" s="503"/>
      <c r="K39" s="136"/>
      <c r="L39" s="136"/>
      <c r="M39" s="137"/>
      <c r="N39" s="138"/>
      <c r="O39" s="138"/>
      <c r="P39" s="139"/>
      <c r="Q39" s="523"/>
      <c r="R39" s="136"/>
      <c r="S39" s="140"/>
      <c r="T39" s="141"/>
      <c r="U39" s="142"/>
      <c r="V39" s="142"/>
      <c r="W39" s="143"/>
      <c r="X39" s="779"/>
      <c r="Y39" s="127"/>
    </row>
    <row r="40" spans="1:30" ht="19.5" customHeight="1" x14ac:dyDescent="0.25">
      <c r="A40" s="1026"/>
      <c r="B40" s="1042"/>
      <c r="C40" s="1045"/>
      <c r="D40" s="93" t="s">
        <v>5</v>
      </c>
      <c r="E40" s="1227" t="s">
        <v>120</v>
      </c>
      <c r="F40" s="1174" t="s">
        <v>62</v>
      </c>
      <c r="G40" s="1134" t="s">
        <v>106</v>
      </c>
      <c r="H40" s="692">
        <v>4</v>
      </c>
      <c r="I40" s="1163" t="s">
        <v>67</v>
      </c>
      <c r="J40" s="87" t="s">
        <v>36</v>
      </c>
      <c r="K40" s="95">
        <v>35</v>
      </c>
      <c r="L40" s="95">
        <v>35</v>
      </c>
      <c r="M40" s="43">
        <v>30</v>
      </c>
      <c r="N40" s="96">
        <v>30</v>
      </c>
      <c r="O40" s="96"/>
      <c r="P40" s="98"/>
      <c r="Q40" s="524">
        <v>40</v>
      </c>
      <c r="R40" s="95">
        <v>40</v>
      </c>
      <c r="S40" s="145" t="s">
        <v>49</v>
      </c>
      <c r="T40" s="146">
        <v>30</v>
      </c>
      <c r="U40" s="147">
        <v>50</v>
      </c>
      <c r="V40" s="147">
        <v>50</v>
      </c>
      <c r="W40" s="148">
        <v>50</v>
      </c>
      <c r="X40" s="779"/>
      <c r="Y40" s="127"/>
    </row>
    <row r="41" spans="1:30" ht="15.75" customHeight="1" x14ac:dyDescent="0.25">
      <c r="A41" s="1026"/>
      <c r="B41" s="1042"/>
      <c r="C41" s="1045"/>
      <c r="D41" s="149"/>
      <c r="E41" s="1228"/>
      <c r="F41" s="1175"/>
      <c r="G41" s="1216"/>
      <c r="H41" s="693"/>
      <c r="I41" s="1164"/>
      <c r="J41" s="150" t="s">
        <v>78</v>
      </c>
      <c r="K41" s="111"/>
      <c r="L41" s="111"/>
      <c r="M41" s="112">
        <v>10</v>
      </c>
      <c r="N41" s="113">
        <v>10</v>
      </c>
      <c r="O41" s="113"/>
      <c r="P41" s="115"/>
      <c r="Q41" s="126"/>
      <c r="R41" s="111"/>
      <c r="S41" s="151"/>
      <c r="T41" s="152"/>
      <c r="U41" s="153"/>
      <c r="V41" s="153"/>
      <c r="W41" s="154"/>
      <c r="X41" s="779"/>
    </row>
    <row r="42" spans="1:30" ht="13.5" customHeight="1" x14ac:dyDescent="0.25">
      <c r="A42" s="66"/>
      <c r="B42" s="67"/>
      <c r="C42" s="346"/>
      <c r="D42" s="84" t="s">
        <v>7</v>
      </c>
      <c r="E42" s="1156" t="s">
        <v>171</v>
      </c>
      <c r="F42" s="438"/>
      <c r="G42" s="444"/>
      <c r="H42" s="694">
        <v>4</v>
      </c>
      <c r="I42" s="1164"/>
      <c r="J42" s="155"/>
      <c r="K42" s="88"/>
      <c r="L42" s="88"/>
      <c r="M42" s="89"/>
      <c r="N42" s="90"/>
      <c r="O42" s="90"/>
      <c r="P42" s="92"/>
      <c r="Q42" s="384"/>
      <c r="R42" s="88"/>
      <c r="S42" s="156"/>
      <c r="T42" s="157"/>
      <c r="U42" s="158"/>
      <c r="V42" s="158"/>
      <c r="W42" s="159"/>
      <c r="X42" s="779"/>
    </row>
    <row r="43" spans="1:30" ht="24" customHeight="1" x14ac:dyDescent="0.25">
      <c r="A43" s="66"/>
      <c r="B43" s="67"/>
      <c r="C43" s="346"/>
      <c r="D43" s="93"/>
      <c r="E43" s="1157"/>
      <c r="F43" s="438"/>
      <c r="G43" s="444"/>
      <c r="H43" s="694"/>
      <c r="I43" s="160"/>
      <c r="J43" s="161"/>
      <c r="K43" s="100"/>
      <c r="L43" s="100"/>
      <c r="M43" s="101"/>
      <c r="N43" s="102"/>
      <c r="O43" s="102"/>
      <c r="P43" s="103"/>
      <c r="Q43" s="522"/>
      <c r="R43" s="100"/>
      <c r="S43" s="162"/>
      <c r="T43" s="163"/>
      <c r="U43" s="164"/>
      <c r="V43" s="164"/>
      <c r="W43" s="165"/>
      <c r="X43" s="779"/>
    </row>
    <row r="44" spans="1:30" ht="104.25" customHeight="1" x14ac:dyDescent="0.25">
      <c r="A44" s="66"/>
      <c r="B44" s="67"/>
      <c r="C44" s="346"/>
      <c r="D44" s="93"/>
      <c r="E44" s="311" t="s">
        <v>242</v>
      </c>
      <c r="F44" s="438"/>
      <c r="G44" s="445" t="s">
        <v>107</v>
      </c>
      <c r="H44" s="694"/>
      <c r="I44" s="160"/>
      <c r="J44" s="757" t="s">
        <v>36</v>
      </c>
      <c r="K44" s="167">
        <v>20</v>
      </c>
      <c r="L44" s="267">
        <f>14.5-1.5</f>
        <v>13</v>
      </c>
      <c r="M44" s="36">
        <v>18</v>
      </c>
      <c r="N44" s="37">
        <v>18</v>
      </c>
      <c r="O44" s="37"/>
      <c r="P44" s="38"/>
      <c r="Q44" s="525">
        <v>18</v>
      </c>
      <c r="R44" s="100">
        <v>18</v>
      </c>
      <c r="S44" s="162" t="s">
        <v>51</v>
      </c>
      <c r="T44" s="163">
        <v>4</v>
      </c>
      <c r="U44" s="164">
        <v>3</v>
      </c>
      <c r="V44" s="164">
        <v>2</v>
      </c>
      <c r="W44" s="165">
        <v>1</v>
      </c>
      <c r="X44" s="779"/>
    </row>
    <row r="45" spans="1:30" ht="23.25" customHeight="1" x14ac:dyDescent="0.25">
      <c r="A45" s="66"/>
      <c r="B45" s="67"/>
      <c r="C45" s="346"/>
      <c r="D45" s="93"/>
      <c r="E45" s="1225" t="s">
        <v>166</v>
      </c>
      <c r="F45" s="438"/>
      <c r="G45" s="445"/>
      <c r="H45" s="694"/>
      <c r="I45" s="160"/>
      <c r="J45" s="756" t="s">
        <v>36</v>
      </c>
      <c r="K45" s="95">
        <v>706.7</v>
      </c>
      <c r="L45" s="95">
        <v>706.7</v>
      </c>
      <c r="M45" s="43"/>
      <c r="N45" s="96"/>
      <c r="O45" s="96"/>
      <c r="P45" s="98"/>
      <c r="Q45" s="524"/>
      <c r="R45" s="95"/>
      <c r="S45" s="168" t="s">
        <v>182</v>
      </c>
      <c r="T45" s="169">
        <v>4</v>
      </c>
      <c r="U45" s="170"/>
      <c r="V45" s="170"/>
      <c r="W45" s="171"/>
      <c r="X45" s="780"/>
      <c r="AB45" s="50" t="s">
        <v>233</v>
      </c>
    </row>
    <row r="46" spans="1:30" ht="18.75" customHeight="1" x14ac:dyDescent="0.25">
      <c r="A46" s="282"/>
      <c r="B46" s="283"/>
      <c r="C46" s="346"/>
      <c r="D46" s="287"/>
      <c r="E46" s="1226"/>
      <c r="F46" s="438"/>
      <c r="G46" s="445"/>
      <c r="H46" s="694"/>
      <c r="I46" s="284"/>
      <c r="J46" s="144" t="s">
        <v>78</v>
      </c>
      <c r="K46" s="95">
        <v>105.7</v>
      </c>
      <c r="L46" s="95">
        <v>105.7</v>
      </c>
      <c r="M46" s="735"/>
      <c r="N46" s="96"/>
      <c r="O46" s="96"/>
      <c r="P46" s="736"/>
      <c r="Q46" s="524"/>
      <c r="R46" s="95"/>
      <c r="S46" s="168"/>
      <c r="T46" s="169"/>
      <c r="U46" s="170"/>
      <c r="V46" s="170"/>
      <c r="W46" s="171"/>
      <c r="X46" s="780"/>
    </row>
    <row r="47" spans="1:30" ht="17.25" customHeight="1" x14ac:dyDescent="0.25">
      <c r="A47" s="405"/>
      <c r="B47" s="402"/>
      <c r="C47" s="346"/>
      <c r="D47" s="287"/>
      <c r="E47" s="767" t="s">
        <v>234</v>
      </c>
      <c r="F47" s="438"/>
      <c r="G47" s="445"/>
      <c r="H47" s="694"/>
      <c r="I47" s="787"/>
      <c r="J47" s="757" t="s">
        <v>36</v>
      </c>
      <c r="K47" s="167"/>
      <c r="L47" s="167"/>
      <c r="M47" s="36">
        <v>105.8</v>
      </c>
      <c r="N47" s="37"/>
      <c r="O47" s="37"/>
      <c r="P47" s="38">
        <v>105.8</v>
      </c>
      <c r="Q47" s="525"/>
      <c r="R47" s="167"/>
      <c r="S47" s="822"/>
      <c r="T47" s="174"/>
      <c r="U47" s="823">
        <v>1</v>
      </c>
      <c r="V47" s="174"/>
      <c r="W47" s="824"/>
      <c r="X47" s="779"/>
      <c r="Y47" s="818"/>
    </row>
    <row r="48" spans="1:30" ht="16.5" customHeight="1" x14ac:dyDescent="0.25">
      <c r="A48" s="405"/>
      <c r="B48" s="402"/>
      <c r="C48" s="346"/>
      <c r="D48" s="287"/>
      <c r="E48" s="519" t="s">
        <v>235</v>
      </c>
      <c r="F48" s="438"/>
      <c r="G48" s="445"/>
      <c r="H48" s="694"/>
      <c r="I48" s="1014"/>
      <c r="J48" s="520" t="s">
        <v>36</v>
      </c>
      <c r="K48" s="100"/>
      <c r="L48" s="100"/>
      <c r="M48" s="101">
        <v>16</v>
      </c>
      <c r="N48" s="102"/>
      <c r="O48" s="102"/>
      <c r="P48" s="103">
        <v>16</v>
      </c>
      <c r="Q48" s="522"/>
      <c r="R48" s="100"/>
      <c r="S48" s="822"/>
      <c r="T48" s="521"/>
      <c r="U48" s="521">
        <v>1</v>
      </c>
      <c r="V48" s="164"/>
      <c r="W48" s="165"/>
      <c r="X48" s="779"/>
    </row>
    <row r="49" spans="1:27" ht="15.75" customHeight="1" x14ac:dyDescent="0.25">
      <c r="A49" s="698"/>
      <c r="B49" s="699"/>
      <c r="C49" s="346"/>
      <c r="D49" s="287"/>
      <c r="E49" s="825" t="s">
        <v>236</v>
      </c>
      <c r="F49" s="438"/>
      <c r="G49" s="731"/>
      <c r="H49" s="694"/>
      <c r="I49" s="1015"/>
      <c r="J49" s="144" t="s">
        <v>78</v>
      </c>
      <c r="K49" s="95"/>
      <c r="L49" s="95"/>
      <c r="M49" s="43">
        <f>232+3.2</f>
        <v>235.2</v>
      </c>
      <c r="N49" s="96"/>
      <c r="O49" s="96"/>
      <c r="P49" s="98">
        <f>232+3.2</f>
        <v>235.2</v>
      </c>
      <c r="Q49" s="524"/>
      <c r="R49" s="95"/>
      <c r="S49" s="788"/>
      <c r="T49" s="170"/>
      <c r="U49" s="170">
        <v>1</v>
      </c>
      <c r="V49" s="147"/>
      <c r="W49" s="171"/>
      <c r="X49" s="779"/>
    </row>
    <row r="50" spans="1:27" ht="16.5" customHeight="1" x14ac:dyDescent="0.25">
      <c r="A50" s="749"/>
      <c r="B50" s="750"/>
      <c r="C50" s="346"/>
      <c r="D50" s="753"/>
      <c r="E50" s="766" t="s">
        <v>237</v>
      </c>
      <c r="F50" s="754"/>
      <c r="G50" s="751"/>
      <c r="H50" s="694"/>
      <c r="I50" s="433"/>
      <c r="J50" s="528" t="s">
        <v>205</v>
      </c>
      <c r="K50" s="529"/>
      <c r="L50" s="530"/>
      <c r="M50" s="531"/>
      <c r="N50" s="532"/>
      <c r="O50" s="532"/>
      <c r="P50" s="533"/>
      <c r="Q50" s="534">
        <v>93</v>
      </c>
      <c r="R50" s="530"/>
      <c r="S50" s="436"/>
      <c r="T50" s="174"/>
      <c r="U50" s="174"/>
      <c r="V50" s="172">
        <v>1</v>
      </c>
      <c r="W50" s="173"/>
      <c r="X50" s="779"/>
    </row>
    <row r="51" spans="1:27" ht="18.75" customHeight="1" x14ac:dyDescent="0.25">
      <c r="A51" s="761"/>
      <c r="B51" s="762"/>
      <c r="C51" s="346"/>
      <c r="D51" s="764"/>
      <c r="E51" s="767" t="s">
        <v>238</v>
      </c>
      <c r="F51" s="765"/>
      <c r="G51" s="763"/>
      <c r="H51" s="694"/>
      <c r="I51" s="755"/>
      <c r="J51" s="268" t="s">
        <v>36</v>
      </c>
      <c r="K51" s="267"/>
      <c r="L51" s="267"/>
      <c r="M51" s="269"/>
      <c r="N51" s="270"/>
      <c r="O51" s="270"/>
      <c r="P51" s="271"/>
      <c r="Q51" s="525">
        <v>350</v>
      </c>
      <c r="R51" s="167"/>
      <c r="S51" s="436"/>
      <c r="T51" s="174"/>
      <c r="U51" s="174"/>
      <c r="V51" s="174">
        <v>1</v>
      </c>
      <c r="W51" s="173"/>
      <c r="X51" s="779"/>
    </row>
    <row r="52" spans="1:27" ht="16.5" customHeight="1" x14ac:dyDescent="0.25">
      <c r="A52" s="749"/>
      <c r="B52" s="750"/>
      <c r="C52" s="346"/>
      <c r="D52" s="753"/>
      <c r="E52" s="435" t="s">
        <v>239</v>
      </c>
      <c r="F52" s="754"/>
      <c r="G52" s="751"/>
      <c r="H52" s="694"/>
      <c r="I52" s="433"/>
      <c r="J52" s="166" t="s">
        <v>36</v>
      </c>
      <c r="K52" s="167"/>
      <c r="L52" s="167"/>
      <c r="M52" s="36"/>
      <c r="N52" s="37"/>
      <c r="O52" s="37"/>
      <c r="P52" s="38"/>
      <c r="Q52" s="525"/>
      <c r="R52" s="167"/>
      <c r="S52" s="436"/>
      <c r="T52" s="174"/>
      <c r="U52" s="174"/>
      <c r="V52" s="174"/>
      <c r="W52" s="173">
        <v>1</v>
      </c>
      <c r="X52" s="779"/>
    </row>
    <row r="53" spans="1:27" ht="28.5" customHeight="1" x14ac:dyDescent="0.25">
      <c r="A53" s="405"/>
      <c r="B53" s="402"/>
      <c r="C53" s="346"/>
      <c r="D53" s="287"/>
      <c r="E53" s="487" t="s">
        <v>143</v>
      </c>
      <c r="F53" s="442"/>
      <c r="G53" s="446"/>
      <c r="H53" s="692"/>
      <c r="I53" s="440"/>
      <c r="J53" s="155"/>
      <c r="K53" s="88"/>
      <c r="L53" s="88"/>
      <c r="M53" s="89"/>
      <c r="N53" s="90"/>
      <c r="O53" s="90"/>
      <c r="P53" s="92"/>
      <c r="Q53" s="384"/>
      <c r="R53" s="88"/>
      <c r="S53" s="439"/>
      <c r="T53" s="198">
        <v>1</v>
      </c>
      <c r="U53" s="198"/>
      <c r="V53" s="158"/>
      <c r="W53" s="159"/>
      <c r="X53" s="779"/>
    </row>
    <row r="54" spans="1:27" ht="13.5" customHeight="1" x14ac:dyDescent="0.25">
      <c r="A54" s="66"/>
      <c r="B54" s="67"/>
      <c r="C54" s="346"/>
      <c r="D54" s="93"/>
      <c r="E54" s="488" t="s">
        <v>100</v>
      </c>
      <c r="F54" s="438"/>
      <c r="G54" s="445"/>
      <c r="H54" s="694"/>
      <c r="I54" s="160"/>
      <c r="J54" s="338"/>
      <c r="K54" s="5"/>
      <c r="L54" s="5"/>
      <c r="M54" s="9"/>
      <c r="N54" s="339"/>
      <c r="O54" s="339"/>
      <c r="P54" s="334"/>
      <c r="Q54" s="524"/>
      <c r="R54" s="95"/>
      <c r="S54" s="437"/>
      <c r="T54" s="170">
        <v>1</v>
      </c>
      <c r="U54" s="170"/>
      <c r="V54" s="170"/>
      <c r="W54" s="171"/>
      <c r="X54" s="779"/>
    </row>
    <row r="55" spans="1:27" ht="13.5" customHeight="1" x14ac:dyDescent="0.25">
      <c r="A55" s="66"/>
      <c r="B55" s="67"/>
      <c r="C55" s="346"/>
      <c r="D55" s="93"/>
      <c r="E55" s="489" t="s">
        <v>121</v>
      </c>
      <c r="F55" s="438"/>
      <c r="G55" s="445"/>
      <c r="H55" s="694"/>
      <c r="I55" s="696"/>
      <c r="J55" s="432"/>
      <c r="K55" s="95"/>
      <c r="L55" s="95"/>
      <c r="M55" s="43"/>
      <c r="N55" s="96"/>
      <c r="O55" s="96"/>
      <c r="P55" s="98"/>
      <c r="Q55" s="524"/>
      <c r="R55" s="95"/>
      <c r="S55" s="437"/>
      <c r="T55" s="170">
        <v>1</v>
      </c>
      <c r="U55" s="170"/>
      <c r="V55" s="170"/>
      <c r="W55" s="171"/>
      <c r="X55" s="779"/>
    </row>
    <row r="56" spans="1:27" ht="12.75" customHeight="1" x14ac:dyDescent="0.25">
      <c r="A56" s="66"/>
      <c r="B56" s="67"/>
      <c r="C56" s="346"/>
      <c r="D56" s="93"/>
      <c r="E56" s="490" t="s">
        <v>147</v>
      </c>
      <c r="F56" s="732"/>
      <c r="G56" s="733"/>
      <c r="H56" s="693"/>
      <c r="I56" s="734"/>
      <c r="J56" s="300"/>
      <c r="K56" s="301"/>
      <c r="L56" s="302"/>
      <c r="M56" s="175"/>
      <c r="N56" s="303"/>
      <c r="O56" s="303"/>
      <c r="P56" s="304"/>
      <c r="Q56" s="526"/>
      <c r="R56" s="302"/>
      <c r="S56" s="305"/>
      <c r="T56" s="153">
        <v>1</v>
      </c>
      <c r="U56" s="153"/>
      <c r="V56" s="306"/>
      <c r="W56" s="307"/>
      <c r="X56" s="779"/>
    </row>
    <row r="57" spans="1:27" ht="27.75" customHeight="1" x14ac:dyDescent="0.25">
      <c r="A57" s="1026"/>
      <c r="B57" s="1042"/>
      <c r="C57" s="1045"/>
      <c r="D57" s="344" t="s">
        <v>38</v>
      </c>
      <c r="E57" s="312" t="s">
        <v>93</v>
      </c>
      <c r="F57" s="1172"/>
      <c r="G57" s="1050" t="s">
        <v>116</v>
      </c>
      <c r="H57" s="1160" t="s">
        <v>46</v>
      </c>
      <c r="I57" s="1165"/>
      <c r="J57" s="35" t="s">
        <v>36</v>
      </c>
      <c r="K57" s="95"/>
      <c r="L57" s="95"/>
      <c r="M57" s="43">
        <v>58.4</v>
      </c>
      <c r="N57" s="96"/>
      <c r="O57" s="96"/>
      <c r="P57" s="98">
        <v>58.4</v>
      </c>
      <c r="Q57" s="524"/>
      <c r="R57" s="95"/>
      <c r="S57" s="1158" t="s">
        <v>74</v>
      </c>
      <c r="T57" s="358"/>
      <c r="U57" s="359">
        <v>0.8</v>
      </c>
      <c r="V57" s="359"/>
      <c r="W57" s="360"/>
      <c r="X57" s="779"/>
    </row>
    <row r="58" spans="1:27" ht="26.25" customHeight="1" x14ac:dyDescent="0.25">
      <c r="A58" s="1026"/>
      <c r="B58" s="1042"/>
      <c r="C58" s="1045"/>
      <c r="D58" s="366"/>
      <c r="E58" s="367" t="s">
        <v>97</v>
      </c>
      <c r="F58" s="1173"/>
      <c r="G58" s="1051"/>
      <c r="H58" s="1161"/>
      <c r="I58" s="1166"/>
      <c r="J58" s="244"/>
      <c r="K58" s="111"/>
      <c r="L58" s="111"/>
      <c r="M58" s="112"/>
      <c r="N58" s="113"/>
      <c r="O58" s="113"/>
      <c r="P58" s="115"/>
      <c r="Q58" s="126"/>
      <c r="R58" s="111"/>
      <c r="S58" s="1159"/>
      <c r="T58" s="361"/>
      <c r="U58" s="362"/>
      <c r="V58" s="362"/>
      <c r="W58" s="363"/>
      <c r="X58" s="779"/>
    </row>
    <row r="59" spans="1:27" ht="17.25" customHeight="1" thickBot="1" x14ac:dyDescent="0.3">
      <c r="A59" s="285"/>
      <c r="B59" s="286"/>
      <c r="C59" s="347"/>
      <c r="D59" s="348"/>
      <c r="E59" s="349"/>
      <c r="F59" s="350"/>
      <c r="G59" s="241"/>
      <c r="H59" s="351"/>
      <c r="I59" s="352"/>
      <c r="J59" s="239" t="s">
        <v>6</v>
      </c>
      <c r="K59" s="242">
        <f t="shared" ref="K59:R59" si="1">SUM(K40:K58)</f>
        <v>867.4</v>
      </c>
      <c r="L59" s="242">
        <f t="shared" si="1"/>
        <v>860.4</v>
      </c>
      <c r="M59" s="242">
        <f t="shared" si="1"/>
        <v>473.4</v>
      </c>
      <c r="N59" s="242">
        <f t="shared" si="1"/>
        <v>58</v>
      </c>
      <c r="O59" s="242">
        <f t="shared" si="1"/>
        <v>0</v>
      </c>
      <c r="P59" s="242">
        <f t="shared" si="1"/>
        <v>415.4</v>
      </c>
      <c r="Q59" s="308">
        <f t="shared" si="1"/>
        <v>501</v>
      </c>
      <c r="R59" s="242">
        <f t="shared" si="1"/>
        <v>58</v>
      </c>
      <c r="S59" s="353"/>
      <c r="T59" s="354"/>
      <c r="U59" s="354"/>
      <c r="V59" s="354"/>
      <c r="W59" s="355"/>
      <c r="X59" s="1003"/>
      <c r="Y59" s="1004"/>
      <c r="Z59" s="1004"/>
      <c r="AA59" s="1004"/>
    </row>
    <row r="60" spans="1:27" ht="13.8" thickBot="1" x14ac:dyDescent="0.3">
      <c r="A60" s="134" t="s">
        <v>5</v>
      </c>
      <c r="B60" s="177" t="s">
        <v>5</v>
      </c>
      <c r="C60" s="1210" t="s">
        <v>8</v>
      </c>
      <c r="D60" s="1210"/>
      <c r="E60" s="1210"/>
      <c r="F60" s="1210"/>
      <c r="G60" s="1210"/>
      <c r="H60" s="1210"/>
      <c r="I60" s="1210"/>
      <c r="J60" s="1210"/>
      <c r="K60" s="178">
        <f t="shared" ref="K60:R60" si="2">K59+K38</f>
        <v>1214.4000000000001</v>
      </c>
      <c r="L60" s="178">
        <f t="shared" si="2"/>
        <v>1200.5999999999999</v>
      </c>
      <c r="M60" s="179">
        <f t="shared" si="2"/>
        <v>724.4</v>
      </c>
      <c r="N60" s="180">
        <f t="shared" si="2"/>
        <v>104.1</v>
      </c>
      <c r="O60" s="180">
        <f t="shared" si="2"/>
        <v>0</v>
      </c>
      <c r="P60" s="181">
        <f t="shared" si="2"/>
        <v>620.29999999999995</v>
      </c>
      <c r="Q60" s="527">
        <f t="shared" si="2"/>
        <v>793.1</v>
      </c>
      <c r="R60" s="178">
        <f t="shared" si="2"/>
        <v>297.89999999999998</v>
      </c>
      <c r="S60" s="1005"/>
      <c r="T60" s="1006"/>
      <c r="U60" s="1006"/>
      <c r="V60" s="1006"/>
      <c r="W60" s="1007"/>
    </row>
    <row r="61" spans="1:27" ht="17.25" customHeight="1" thickBot="1" x14ac:dyDescent="0.3">
      <c r="A61" s="182" t="s">
        <v>5</v>
      </c>
      <c r="B61" s="183" t="s">
        <v>7</v>
      </c>
      <c r="C61" s="1233" t="s">
        <v>50</v>
      </c>
      <c r="D61" s="1234"/>
      <c r="E61" s="1234"/>
      <c r="F61" s="1234"/>
      <c r="G61" s="1234"/>
      <c r="H61" s="1234"/>
      <c r="I61" s="1234"/>
      <c r="J61" s="1234"/>
      <c r="K61" s="1234"/>
      <c r="L61" s="1234"/>
      <c r="M61" s="1234"/>
      <c r="N61" s="1234"/>
      <c r="O61" s="1234"/>
      <c r="P61" s="1234"/>
      <c r="Q61" s="1234"/>
      <c r="R61" s="1234"/>
      <c r="S61" s="1234"/>
      <c r="T61" s="1234"/>
      <c r="U61" s="1234"/>
      <c r="V61" s="1234"/>
      <c r="W61" s="1235"/>
    </row>
    <row r="62" spans="1:27" ht="25.5" customHeight="1" x14ac:dyDescent="0.25">
      <c r="A62" s="66" t="s">
        <v>5</v>
      </c>
      <c r="B62" s="67" t="s">
        <v>7</v>
      </c>
      <c r="C62" s="368" t="s">
        <v>5</v>
      </c>
      <c r="D62" s="184"/>
      <c r="E62" s="185" t="s">
        <v>72</v>
      </c>
      <c r="F62" s="186"/>
      <c r="G62" s="314"/>
      <c r="H62" s="316" t="s">
        <v>46</v>
      </c>
      <c r="I62" s="500"/>
      <c r="J62" s="501" t="s">
        <v>36</v>
      </c>
      <c r="K62" s="187"/>
      <c r="L62" s="187"/>
      <c r="M62" s="188"/>
      <c r="N62" s="189"/>
      <c r="O62" s="189"/>
      <c r="P62" s="190"/>
      <c r="Q62" s="187"/>
      <c r="R62" s="187"/>
      <c r="S62" s="191"/>
      <c r="T62" s="192"/>
      <c r="U62" s="193"/>
      <c r="V62" s="193"/>
      <c r="W62" s="194"/>
    </row>
    <row r="63" spans="1:27" ht="27" customHeight="1" x14ac:dyDescent="0.25">
      <c r="A63" s="1026"/>
      <c r="B63" s="1042"/>
      <c r="C63" s="1045"/>
      <c r="D63" s="1046" t="s">
        <v>5</v>
      </c>
      <c r="E63" s="1043" t="s">
        <v>52</v>
      </c>
      <c r="F63" s="1172" t="s">
        <v>63</v>
      </c>
      <c r="G63" s="1229" t="s">
        <v>108</v>
      </c>
      <c r="H63" s="1048"/>
      <c r="I63" s="1240" t="s">
        <v>68</v>
      </c>
      <c r="J63" s="499" t="s">
        <v>36</v>
      </c>
      <c r="K63" s="195">
        <v>29.1</v>
      </c>
      <c r="L63" s="88">
        <v>29.1</v>
      </c>
      <c r="M63" s="89">
        <v>32</v>
      </c>
      <c r="N63" s="90">
        <v>32</v>
      </c>
      <c r="O63" s="90"/>
      <c r="P63" s="92"/>
      <c r="Q63" s="88">
        <v>32</v>
      </c>
      <c r="R63" s="88">
        <v>32</v>
      </c>
      <c r="S63" s="196" t="s">
        <v>112</v>
      </c>
      <c r="T63" s="197">
        <v>80</v>
      </c>
      <c r="U63" s="198">
        <v>80</v>
      </c>
      <c r="V63" s="198">
        <v>80</v>
      </c>
      <c r="W63" s="199">
        <v>80</v>
      </c>
      <c r="X63" s="779"/>
    </row>
    <row r="64" spans="1:27" ht="21" customHeight="1" x14ac:dyDescent="0.25">
      <c r="A64" s="1026"/>
      <c r="B64" s="1042"/>
      <c r="C64" s="1045"/>
      <c r="D64" s="1047"/>
      <c r="E64" s="1044"/>
      <c r="F64" s="1172"/>
      <c r="G64" s="1230"/>
      <c r="H64" s="1049"/>
      <c r="I64" s="1240"/>
      <c r="J64" s="200"/>
      <c r="K64" s="133"/>
      <c r="L64" s="111"/>
      <c r="M64" s="112"/>
      <c r="N64" s="113"/>
      <c r="O64" s="113"/>
      <c r="P64" s="115"/>
      <c r="Q64" s="111"/>
      <c r="R64" s="111"/>
      <c r="S64" s="176" t="s">
        <v>53</v>
      </c>
      <c r="T64" s="152">
        <v>5</v>
      </c>
      <c r="U64" s="153">
        <v>5</v>
      </c>
      <c r="V64" s="153">
        <v>5</v>
      </c>
      <c r="W64" s="154">
        <v>5</v>
      </c>
      <c r="X64" s="779"/>
    </row>
    <row r="65" spans="1:27" ht="65.25" customHeight="1" x14ac:dyDescent="0.25">
      <c r="A65" s="66"/>
      <c r="B65" s="67"/>
      <c r="C65" s="345"/>
      <c r="D65" s="149" t="s">
        <v>7</v>
      </c>
      <c r="E65" s="45" t="s">
        <v>101</v>
      </c>
      <c r="F65" s="201"/>
      <c r="G65" s="315" t="s">
        <v>109</v>
      </c>
      <c r="H65" s="317"/>
      <c r="I65" s="202"/>
      <c r="J65" s="200" t="s">
        <v>36</v>
      </c>
      <c r="K65" s="133">
        <v>6.5</v>
      </c>
      <c r="L65" s="111">
        <v>6.5</v>
      </c>
      <c r="M65" s="112">
        <v>7</v>
      </c>
      <c r="N65" s="113">
        <v>7</v>
      </c>
      <c r="O65" s="113"/>
      <c r="P65" s="115"/>
      <c r="Q65" s="111">
        <v>7</v>
      </c>
      <c r="R65" s="111">
        <v>7</v>
      </c>
      <c r="S65" s="20" t="s">
        <v>115</v>
      </c>
      <c r="T65" s="16">
        <v>2</v>
      </c>
      <c r="U65" s="16">
        <v>2</v>
      </c>
      <c r="V65" s="16">
        <v>2</v>
      </c>
      <c r="W65" s="154">
        <v>2</v>
      </c>
      <c r="X65" s="779"/>
    </row>
    <row r="66" spans="1:27" ht="17.25" customHeight="1" x14ac:dyDescent="0.25">
      <c r="A66" s="1026"/>
      <c r="B66" s="1042"/>
      <c r="C66" s="1045"/>
      <c r="D66" s="84" t="s">
        <v>38</v>
      </c>
      <c r="E66" s="1038" t="s">
        <v>94</v>
      </c>
      <c r="F66" s="201"/>
      <c r="G66" s="1231" t="s">
        <v>117</v>
      </c>
      <c r="H66" s="317"/>
      <c r="I66" s="1240"/>
      <c r="J66" s="203" t="s">
        <v>36</v>
      </c>
      <c r="K66" s="88"/>
      <c r="L66" s="88"/>
      <c r="M66" s="89">
        <v>7</v>
      </c>
      <c r="N66" s="90">
        <v>7</v>
      </c>
      <c r="O66" s="90"/>
      <c r="P66" s="92"/>
      <c r="Q66" s="88">
        <v>7</v>
      </c>
      <c r="R66" s="88">
        <v>7</v>
      </c>
      <c r="S66" s="39" t="s">
        <v>113</v>
      </c>
      <c r="T66" s="17"/>
      <c r="U66" s="17">
        <v>20</v>
      </c>
      <c r="V66" s="17">
        <v>20</v>
      </c>
      <c r="W66" s="199">
        <v>20</v>
      </c>
      <c r="X66" s="779"/>
    </row>
    <row r="67" spans="1:27" ht="30" customHeight="1" x14ac:dyDescent="0.25">
      <c r="A67" s="1026"/>
      <c r="B67" s="1042"/>
      <c r="C67" s="1045"/>
      <c r="D67" s="149"/>
      <c r="E67" s="1239"/>
      <c r="F67" s="201"/>
      <c r="G67" s="1232"/>
      <c r="H67" s="317"/>
      <c r="I67" s="1240"/>
      <c r="J67" s="200"/>
      <c r="K67" s="133"/>
      <c r="L67" s="111"/>
      <c r="M67" s="112"/>
      <c r="N67" s="113"/>
      <c r="O67" s="113"/>
      <c r="P67" s="115"/>
      <c r="Q67" s="111"/>
      <c r="R67" s="111"/>
      <c r="S67" s="40"/>
      <c r="T67" s="16"/>
      <c r="U67" s="16"/>
      <c r="V67" s="16"/>
      <c r="W67" s="154"/>
      <c r="X67" s="768"/>
    </row>
    <row r="68" spans="1:27" ht="48" customHeight="1" x14ac:dyDescent="0.25">
      <c r="A68" s="66"/>
      <c r="B68" s="67"/>
      <c r="C68" s="369"/>
      <c r="D68" s="128" t="s">
        <v>39</v>
      </c>
      <c r="E68" s="370" t="s">
        <v>130</v>
      </c>
      <c r="F68" s="409"/>
      <c r="G68" s="408" t="s">
        <v>170</v>
      </c>
      <c r="H68" s="404"/>
      <c r="I68" s="401"/>
      <c r="J68" s="200" t="s">
        <v>36</v>
      </c>
      <c r="K68" s="111"/>
      <c r="L68" s="111"/>
      <c r="M68" s="112">
        <v>25</v>
      </c>
      <c r="N68" s="113">
        <v>25</v>
      </c>
      <c r="O68" s="113"/>
      <c r="P68" s="115"/>
      <c r="Q68" s="111">
        <v>15</v>
      </c>
      <c r="R68" s="111">
        <v>10</v>
      </c>
      <c r="S68" s="364" t="s">
        <v>144</v>
      </c>
      <c r="T68" s="19"/>
      <c r="U68" s="19">
        <v>100</v>
      </c>
      <c r="V68" s="19">
        <v>100</v>
      </c>
      <c r="W68" s="365">
        <v>100</v>
      </c>
      <c r="X68" s="779"/>
    </row>
    <row r="69" spans="1:27" ht="27.75" customHeight="1" x14ac:dyDescent="0.25">
      <c r="A69" s="405"/>
      <c r="B69" s="402"/>
      <c r="C69" s="369"/>
      <c r="D69" s="128"/>
      <c r="E69" s="481" t="s">
        <v>83</v>
      </c>
      <c r="F69" s="482"/>
      <c r="G69" s="483" t="s">
        <v>118</v>
      </c>
      <c r="H69" s="484"/>
      <c r="I69" s="485"/>
      <c r="J69" s="486" t="s">
        <v>36</v>
      </c>
      <c r="K69" s="464">
        <v>37.1</v>
      </c>
      <c r="L69" s="464">
        <f>37.1+8.3</f>
        <v>45.4</v>
      </c>
      <c r="M69" s="112"/>
      <c r="N69" s="113"/>
      <c r="O69" s="113"/>
      <c r="P69" s="115"/>
      <c r="Q69" s="111"/>
      <c r="R69" s="111"/>
      <c r="S69" s="20" t="s">
        <v>84</v>
      </c>
      <c r="T69" s="16">
        <v>100</v>
      </c>
      <c r="U69" s="16"/>
      <c r="V69" s="16"/>
      <c r="W69" s="154"/>
      <c r="X69" s="779"/>
    </row>
    <row r="70" spans="1:27" ht="17.25" customHeight="1" thickBot="1" x14ac:dyDescent="0.3">
      <c r="A70" s="285"/>
      <c r="B70" s="286"/>
      <c r="C70" s="347"/>
      <c r="D70" s="348"/>
      <c r="E70" s="349"/>
      <c r="F70" s="350"/>
      <c r="G70" s="241"/>
      <c r="H70" s="351"/>
      <c r="I70" s="352"/>
      <c r="J70" s="239" t="s">
        <v>6</v>
      </c>
      <c r="K70" s="242">
        <f>SUM(K63:K69)</f>
        <v>72.7</v>
      </c>
      <c r="L70" s="242">
        <f>SUM(L63:L69)</f>
        <v>81</v>
      </c>
      <c r="M70" s="308">
        <f>SUM(M63:M68)</f>
        <v>71</v>
      </c>
      <c r="N70" s="309">
        <f>SUM(N63:N68)</f>
        <v>71</v>
      </c>
      <c r="O70" s="309">
        <f>SUM(O66:O68)</f>
        <v>0</v>
      </c>
      <c r="P70" s="241">
        <f>SUM(P66:P68)</f>
        <v>0</v>
      </c>
      <c r="Q70" s="242">
        <f>SUM(Q63:Q68)</f>
        <v>61</v>
      </c>
      <c r="R70" s="242">
        <f>SUM(R63:R68)</f>
        <v>56</v>
      </c>
      <c r="S70" s="353"/>
      <c r="T70" s="354"/>
      <c r="U70" s="354"/>
      <c r="V70" s="354"/>
      <c r="W70" s="355"/>
      <c r="X70" s="1003"/>
      <c r="Y70" s="1004"/>
      <c r="Z70" s="1004"/>
      <c r="AA70" s="1004"/>
    </row>
    <row r="71" spans="1:27" ht="13.8" thickBot="1" x14ac:dyDescent="0.3">
      <c r="A71" s="206" t="s">
        <v>5</v>
      </c>
      <c r="B71" s="183" t="s">
        <v>7</v>
      </c>
      <c r="C71" s="1210" t="s">
        <v>8</v>
      </c>
      <c r="D71" s="1210"/>
      <c r="E71" s="1210"/>
      <c r="F71" s="1210"/>
      <c r="G71" s="1210"/>
      <c r="H71" s="1210"/>
      <c r="I71" s="1210"/>
      <c r="J71" s="1210"/>
      <c r="K71" s="207">
        <f t="shared" ref="K71:R71" si="3">K70</f>
        <v>72.7</v>
      </c>
      <c r="L71" s="207">
        <f t="shared" si="3"/>
        <v>81</v>
      </c>
      <c r="M71" s="208">
        <f>M70</f>
        <v>71</v>
      </c>
      <c r="N71" s="209">
        <f t="shared" si="3"/>
        <v>71</v>
      </c>
      <c r="O71" s="209">
        <f t="shared" si="3"/>
        <v>0</v>
      </c>
      <c r="P71" s="210">
        <f t="shared" si="3"/>
        <v>0</v>
      </c>
      <c r="Q71" s="207">
        <f t="shared" si="3"/>
        <v>61</v>
      </c>
      <c r="R71" s="207">
        <f t="shared" si="3"/>
        <v>56</v>
      </c>
      <c r="S71" s="1005"/>
      <c r="T71" s="1006"/>
      <c r="U71" s="1006"/>
      <c r="V71" s="1006"/>
      <c r="W71" s="1007"/>
    </row>
    <row r="72" spans="1:27" ht="17.25" customHeight="1" thickBot="1" x14ac:dyDescent="0.3">
      <c r="A72" s="182" t="s">
        <v>5</v>
      </c>
      <c r="B72" s="183" t="s">
        <v>38</v>
      </c>
      <c r="C72" s="1236" t="s">
        <v>221</v>
      </c>
      <c r="D72" s="1237"/>
      <c r="E72" s="1237"/>
      <c r="F72" s="1237"/>
      <c r="G72" s="1237"/>
      <c r="H72" s="1237"/>
      <c r="I72" s="1237"/>
      <c r="J72" s="1237"/>
      <c r="K72" s="1237"/>
      <c r="L72" s="1237"/>
      <c r="M72" s="1237"/>
      <c r="N72" s="1237"/>
      <c r="O72" s="1237"/>
      <c r="P72" s="1237"/>
      <c r="Q72" s="1237"/>
      <c r="R72" s="1237"/>
      <c r="S72" s="1237"/>
      <c r="T72" s="1237"/>
      <c r="U72" s="1237"/>
      <c r="V72" s="1237"/>
      <c r="W72" s="1238"/>
    </row>
    <row r="73" spans="1:27" ht="28.5" customHeight="1" x14ac:dyDescent="0.25">
      <c r="A73" s="803" t="s">
        <v>5</v>
      </c>
      <c r="B73" s="812" t="s">
        <v>38</v>
      </c>
      <c r="C73" s="411" t="s">
        <v>5</v>
      </c>
      <c r="D73" s="211"/>
      <c r="E73" s="212" t="s">
        <v>76</v>
      </c>
      <c r="F73" s="213"/>
      <c r="G73" s="498"/>
      <c r="H73" s="373"/>
      <c r="I73" s="374"/>
      <c r="J73" s="214"/>
      <c r="K73" s="215"/>
      <c r="L73" s="215"/>
      <c r="M73" s="216"/>
      <c r="N73" s="217"/>
      <c r="O73" s="217"/>
      <c r="P73" s="218"/>
      <c r="Q73" s="215"/>
      <c r="R73" s="215"/>
      <c r="S73" s="219"/>
      <c r="T73" s="220"/>
      <c r="U73" s="221"/>
      <c r="V73" s="221"/>
      <c r="W73" s="222"/>
      <c r="X73" s="779"/>
    </row>
    <row r="74" spans="1:27" ht="31.5" customHeight="1" x14ac:dyDescent="0.25">
      <c r="A74" s="804"/>
      <c r="B74" s="807"/>
      <c r="C74" s="802"/>
      <c r="D74" s="224" t="s">
        <v>5</v>
      </c>
      <c r="E74" s="447" t="s">
        <v>54</v>
      </c>
      <c r="F74" s="223"/>
      <c r="G74" s="815" t="s">
        <v>110</v>
      </c>
      <c r="H74" s="813" t="s">
        <v>46</v>
      </c>
      <c r="I74" s="805" t="s">
        <v>66</v>
      </c>
      <c r="J74" s="225" t="s">
        <v>36</v>
      </c>
      <c r="K74" s="129">
        <v>5.8</v>
      </c>
      <c r="L74" s="129">
        <v>5.8</v>
      </c>
      <c r="M74" s="130">
        <v>6</v>
      </c>
      <c r="N74" s="131">
        <v>6</v>
      </c>
      <c r="O74" s="131"/>
      <c r="P74" s="132"/>
      <c r="Q74" s="129">
        <v>6</v>
      </c>
      <c r="R74" s="129">
        <v>6</v>
      </c>
      <c r="S74" s="319" t="s">
        <v>57</v>
      </c>
      <c r="T74" s="18">
        <v>2</v>
      </c>
      <c r="U74" s="18">
        <v>3</v>
      </c>
      <c r="V74" s="226">
        <v>3</v>
      </c>
      <c r="W74" s="227">
        <v>3</v>
      </c>
      <c r="X74" s="779"/>
    </row>
    <row r="75" spans="1:27" ht="18" customHeight="1" x14ac:dyDescent="0.25">
      <c r="A75" s="804"/>
      <c r="B75" s="807"/>
      <c r="C75" s="802"/>
      <c r="D75" s="809" t="s">
        <v>7</v>
      </c>
      <c r="E75" s="1038" t="s">
        <v>85</v>
      </c>
      <c r="F75" s="1036" t="s">
        <v>73</v>
      </c>
      <c r="G75" s="717" t="s">
        <v>111</v>
      </c>
      <c r="H75" s="813"/>
      <c r="I75" s="718"/>
      <c r="J75" s="383" t="s">
        <v>36</v>
      </c>
      <c r="K75" s="88">
        <v>32.200000000000003</v>
      </c>
      <c r="L75" s="88">
        <v>33.700000000000003</v>
      </c>
      <c r="M75" s="89"/>
      <c r="N75" s="90"/>
      <c r="O75" s="90"/>
      <c r="P75" s="92"/>
      <c r="Q75" s="88"/>
      <c r="R75" s="88"/>
      <c r="S75" s="740" t="s">
        <v>58</v>
      </c>
      <c r="T75" s="17">
        <v>1</v>
      </c>
      <c r="U75" s="17">
        <v>1</v>
      </c>
      <c r="V75" s="198"/>
      <c r="W75" s="159"/>
      <c r="X75" s="779"/>
    </row>
    <row r="76" spans="1:27" ht="21" customHeight="1" x14ac:dyDescent="0.25">
      <c r="A76" s="804"/>
      <c r="B76" s="807"/>
      <c r="C76" s="371"/>
      <c r="D76" s="809"/>
      <c r="E76" s="1039"/>
      <c r="F76" s="1037"/>
      <c r="G76" s="717"/>
      <c r="H76" s="813"/>
      <c r="I76" s="718"/>
      <c r="J76" s="175" t="s">
        <v>220</v>
      </c>
      <c r="K76" s="111"/>
      <c r="L76" s="111"/>
      <c r="M76" s="112">
        <v>33.700000000000003</v>
      </c>
      <c r="N76" s="113"/>
      <c r="O76" s="113"/>
      <c r="P76" s="115">
        <v>33.700000000000003</v>
      </c>
      <c r="Q76" s="111"/>
      <c r="R76" s="111"/>
      <c r="S76" s="20"/>
      <c r="T76" s="16"/>
      <c r="U76" s="16"/>
      <c r="V76" s="153"/>
      <c r="W76" s="307"/>
      <c r="X76" s="779"/>
    </row>
    <row r="77" spans="1:27" ht="18" customHeight="1" x14ac:dyDescent="0.25">
      <c r="A77" s="804"/>
      <c r="B77" s="807"/>
      <c r="C77" s="371"/>
      <c r="D77" s="809" t="s">
        <v>38</v>
      </c>
      <c r="E77" s="1040" t="s">
        <v>131</v>
      </c>
      <c r="F77" s="228"/>
      <c r="G77" s="724" t="s">
        <v>194</v>
      </c>
      <c r="H77" s="813"/>
      <c r="I77" s="725"/>
      <c r="J77" s="203" t="s">
        <v>36</v>
      </c>
      <c r="K77" s="92">
        <v>14.5</v>
      </c>
      <c r="L77" s="88">
        <v>20</v>
      </c>
      <c r="M77" s="91"/>
      <c r="N77" s="90"/>
      <c r="O77" s="90"/>
      <c r="P77" s="92"/>
      <c r="Q77" s="88"/>
      <c r="R77" s="88"/>
      <c r="S77" s="729" t="s">
        <v>58</v>
      </c>
      <c r="T77" s="17">
        <v>1</v>
      </c>
      <c r="U77" s="17">
        <v>1</v>
      </c>
      <c r="V77" s="722"/>
      <c r="W77" s="723"/>
      <c r="X77" s="779"/>
    </row>
    <row r="78" spans="1:27" ht="20.25" customHeight="1" x14ac:dyDescent="0.25">
      <c r="A78" s="804"/>
      <c r="B78" s="807"/>
      <c r="C78" s="371"/>
      <c r="D78" s="809"/>
      <c r="E78" s="1041"/>
      <c r="F78" s="726"/>
      <c r="G78" s="814"/>
      <c r="H78" s="813"/>
      <c r="I78" s="725"/>
      <c r="J78" s="646" t="s">
        <v>220</v>
      </c>
      <c r="K78" s="115"/>
      <c r="L78" s="111"/>
      <c r="M78" s="114">
        <v>14.4</v>
      </c>
      <c r="N78" s="113"/>
      <c r="O78" s="113"/>
      <c r="P78" s="115">
        <v>14.4</v>
      </c>
      <c r="Q78" s="111"/>
      <c r="R78" s="111"/>
      <c r="S78" s="730"/>
      <c r="T78" s="16"/>
      <c r="U78" s="16"/>
      <c r="V78" s="720"/>
      <c r="W78" s="721"/>
      <c r="X78" s="779"/>
    </row>
    <row r="79" spans="1:27" ht="43.5" customHeight="1" x14ac:dyDescent="0.25">
      <c r="A79" s="804"/>
      <c r="B79" s="807"/>
      <c r="C79" s="371"/>
      <c r="D79" s="224" t="s">
        <v>39</v>
      </c>
      <c r="E79" s="516" t="s">
        <v>216</v>
      </c>
      <c r="F79" s="228"/>
      <c r="G79" s="537"/>
      <c r="H79" s="813"/>
      <c r="I79" s="806"/>
      <c r="J79" s="538" t="s">
        <v>36</v>
      </c>
      <c r="K79" s="106"/>
      <c r="L79" s="106"/>
      <c r="M79" s="107">
        <v>15</v>
      </c>
      <c r="N79" s="108"/>
      <c r="O79" s="108"/>
      <c r="P79" s="389">
        <v>15</v>
      </c>
      <c r="Q79" s="106"/>
      <c r="R79" s="106"/>
      <c r="S79" s="448" t="s">
        <v>206</v>
      </c>
      <c r="T79" s="17"/>
      <c r="U79" s="17">
        <v>1</v>
      </c>
      <c r="V79" s="204"/>
      <c r="W79" s="205"/>
      <c r="X79" s="779"/>
    </row>
    <row r="80" spans="1:27" ht="43.5" customHeight="1" x14ac:dyDescent="0.25">
      <c r="A80" s="804"/>
      <c r="B80" s="807"/>
      <c r="C80" s="371"/>
      <c r="D80" s="224" t="s">
        <v>40</v>
      </c>
      <c r="E80" s="46" t="s">
        <v>217</v>
      </c>
      <c r="F80" s="553"/>
      <c r="G80" s="537"/>
      <c r="H80" s="813"/>
      <c r="I80" s="806"/>
      <c r="J80" s="538" t="s">
        <v>36</v>
      </c>
      <c r="K80" s="106"/>
      <c r="L80" s="106"/>
      <c r="M80" s="107">
        <v>10</v>
      </c>
      <c r="N80" s="108">
        <v>10</v>
      </c>
      <c r="O80" s="108"/>
      <c r="P80" s="389"/>
      <c r="Q80" s="106"/>
      <c r="R80" s="106"/>
      <c r="S80" s="627" t="s">
        <v>207</v>
      </c>
      <c r="T80" s="19"/>
      <c r="U80" s="19">
        <v>1</v>
      </c>
      <c r="V80" s="204"/>
      <c r="W80" s="205"/>
      <c r="X80" s="779"/>
      <c r="Y80" s="818"/>
      <c r="Z80" s="818"/>
    </row>
    <row r="81" spans="1:41" ht="12.75" customHeight="1" x14ac:dyDescent="0.25">
      <c r="A81" s="804"/>
      <c r="B81" s="807"/>
      <c r="C81" s="802"/>
      <c r="D81" s="809" t="s">
        <v>41</v>
      </c>
      <c r="E81" s="801" t="s">
        <v>86</v>
      </c>
      <c r="F81" s="228"/>
      <c r="G81" s="1027" t="s">
        <v>198</v>
      </c>
      <c r="H81" s="813"/>
      <c r="I81" s="1030"/>
      <c r="J81" s="35"/>
      <c r="K81" s="95"/>
      <c r="L81" s="95"/>
      <c r="M81" s="43"/>
      <c r="N81" s="96"/>
      <c r="O81" s="96"/>
      <c r="P81" s="98"/>
      <c r="Q81" s="95"/>
      <c r="R81" s="95"/>
      <c r="S81" s="330"/>
      <c r="T81" s="15"/>
      <c r="U81" s="15"/>
      <c r="V81" s="147"/>
      <c r="W81" s="148"/>
      <c r="X81" s="779"/>
    </row>
    <row r="82" spans="1:41" ht="25.5" customHeight="1" x14ac:dyDescent="0.25">
      <c r="A82" s="804"/>
      <c r="B82" s="807"/>
      <c r="C82" s="371"/>
      <c r="D82" s="809"/>
      <c r="E82" s="801" t="s">
        <v>88</v>
      </c>
      <c r="F82" s="228"/>
      <c r="G82" s="1028"/>
      <c r="H82" s="813"/>
      <c r="I82" s="1030"/>
      <c r="J82" s="35" t="s">
        <v>36</v>
      </c>
      <c r="K82" s="95">
        <v>1</v>
      </c>
      <c r="L82" s="95">
        <v>1</v>
      </c>
      <c r="M82" s="43">
        <v>2</v>
      </c>
      <c r="N82" s="96">
        <v>2</v>
      </c>
      <c r="O82" s="96"/>
      <c r="P82" s="98"/>
      <c r="Q82" s="95">
        <v>2</v>
      </c>
      <c r="R82" s="95">
        <v>2</v>
      </c>
      <c r="S82" s="330" t="s">
        <v>87</v>
      </c>
      <c r="T82" s="15">
        <v>1</v>
      </c>
      <c r="U82" s="15">
        <v>1</v>
      </c>
      <c r="V82" s="147">
        <v>1</v>
      </c>
      <c r="W82" s="148">
        <v>1</v>
      </c>
      <c r="X82" s="779"/>
    </row>
    <row r="83" spans="1:41" ht="25.5" customHeight="1" x14ac:dyDescent="0.25">
      <c r="A83" s="804"/>
      <c r="B83" s="807"/>
      <c r="C83" s="371"/>
      <c r="D83" s="809"/>
      <c r="E83" s="801" t="s">
        <v>55</v>
      </c>
      <c r="F83" s="552"/>
      <c r="G83" s="1029"/>
      <c r="H83" s="813"/>
      <c r="I83" s="1030"/>
      <c r="J83" s="35" t="s">
        <v>36</v>
      </c>
      <c r="K83" s="95"/>
      <c r="L83" s="95"/>
      <c r="M83" s="43">
        <v>10</v>
      </c>
      <c r="N83" s="96">
        <v>10</v>
      </c>
      <c r="O83" s="96"/>
      <c r="P83" s="98"/>
      <c r="Q83" s="95"/>
      <c r="R83" s="98">
        <v>10</v>
      </c>
      <c r="S83" s="330" t="s">
        <v>56</v>
      </c>
      <c r="T83" s="15"/>
      <c r="U83" s="15">
        <v>200</v>
      </c>
      <c r="V83" s="147"/>
      <c r="W83" s="148">
        <v>200</v>
      </c>
      <c r="X83" s="779"/>
    </row>
    <row r="84" spans="1:41" ht="33" customHeight="1" x14ac:dyDescent="0.25">
      <c r="A84" s="804"/>
      <c r="B84" s="807"/>
      <c r="C84" s="371"/>
      <c r="D84" s="224" t="s">
        <v>60</v>
      </c>
      <c r="E84" s="46" t="s">
        <v>92</v>
      </c>
      <c r="F84" s="553"/>
      <c r="G84" s="544" t="s">
        <v>119</v>
      </c>
      <c r="H84" s="813"/>
      <c r="I84" s="1031"/>
      <c r="J84" s="105" t="s">
        <v>36</v>
      </c>
      <c r="K84" s="389">
        <v>5</v>
      </c>
      <c r="L84" s="106">
        <v>5</v>
      </c>
      <c r="M84" s="109">
        <v>5</v>
      </c>
      <c r="N84" s="108">
        <v>5</v>
      </c>
      <c r="O84" s="108"/>
      <c r="P84" s="389"/>
      <c r="Q84" s="106">
        <v>5</v>
      </c>
      <c r="R84" s="106">
        <v>5</v>
      </c>
      <c r="S84" s="548" t="s">
        <v>114</v>
      </c>
      <c r="T84" s="19">
        <v>1</v>
      </c>
      <c r="U84" s="19">
        <v>1</v>
      </c>
      <c r="V84" s="204">
        <v>1</v>
      </c>
      <c r="W84" s="205">
        <v>1</v>
      </c>
      <c r="X84" s="779"/>
    </row>
    <row r="85" spans="1:41" ht="45" customHeight="1" x14ac:dyDescent="0.25">
      <c r="A85" s="804"/>
      <c r="B85" s="807"/>
      <c r="C85" s="371"/>
      <c r="D85" s="224" t="s">
        <v>79</v>
      </c>
      <c r="E85" s="516" t="s">
        <v>218</v>
      </c>
      <c r="F85" s="740"/>
      <c r="G85" s="626" t="s">
        <v>197</v>
      </c>
      <c r="H85" s="821"/>
      <c r="I85" s="826"/>
      <c r="J85" s="332" t="s">
        <v>36</v>
      </c>
      <c r="K85" s="545"/>
      <c r="L85" s="550"/>
      <c r="M85" s="545"/>
      <c r="N85" s="516"/>
      <c r="O85" s="516"/>
      <c r="P85" s="516"/>
      <c r="Q85" s="551">
        <v>15</v>
      </c>
      <c r="R85" s="550"/>
      <c r="S85" s="545" t="s">
        <v>58</v>
      </c>
      <c r="T85" s="516"/>
      <c r="U85" s="516"/>
      <c r="V85" s="516">
        <v>1</v>
      </c>
      <c r="W85" s="810"/>
      <c r="X85" s="779"/>
    </row>
    <row r="86" spans="1:41" ht="27.75" customHeight="1" x14ac:dyDescent="0.25">
      <c r="A86" s="1022"/>
      <c r="B86" s="1023"/>
      <c r="C86" s="1024"/>
      <c r="D86" s="808" t="s">
        <v>80</v>
      </c>
      <c r="E86" s="1056" t="s">
        <v>175</v>
      </c>
      <c r="F86" s="1242" t="s">
        <v>151</v>
      </c>
      <c r="G86" s="1016" t="s">
        <v>202</v>
      </c>
      <c r="H86" s="1018" t="s">
        <v>133</v>
      </c>
      <c r="I86" s="1008" t="s">
        <v>152</v>
      </c>
      <c r="J86" s="383" t="s">
        <v>36</v>
      </c>
      <c r="K86" s="88">
        <v>3</v>
      </c>
      <c r="L86" s="88">
        <v>4.0999999999999996</v>
      </c>
      <c r="M86" s="89">
        <v>30</v>
      </c>
      <c r="N86" s="384">
        <v>30</v>
      </c>
      <c r="O86" s="384"/>
      <c r="P86" s="385"/>
      <c r="Q86" s="386"/>
      <c r="R86" s="386"/>
      <c r="S86" s="740" t="s">
        <v>223</v>
      </c>
      <c r="T86" s="494"/>
      <c r="U86" s="17">
        <v>1</v>
      </c>
      <c r="V86" s="198"/>
      <c r="W86" s="313"/>
      <c r="X86" s="779"/>
    </row>
    <row r="87" spans="1:41" ht="28.5" customHeight="1" x14ac:dyDescent="0.25">
      <c r="A87" s="1022"/>
      <c r="B87" s="1023"/>
      <c r="C87" s="1024"/>
      <c r="D87" s="811"/>
      <c r="E87" s="1241"/>
      <c r="F87" s="1243"/>
      <c r="G87" s="1017"/>
      <c r="H87" s="1019"/>
      <c r="I87" s="1009"/>
      <c r="J87" s="175" t="s">
        <v>75</v>
      </c>
      <c r="K87" s="111"/>
      <c r="L87" s="111"/>
      <c r="M87" s="112"/>
      <c r="N87" s="126"/>
      <c r="O87" s="126"/>
      <c r="P87" s="243"/>
      <c r="Q87" s="322"/>
      <c r="R87" s="323"/>
      <c r="S87" s="495" t="s">
        <v>161</v>
      </c>
      <c r="T87" s="496">
        <v>1</v>
      </c>
      <c r="U87" s="497"/>
      <c r="V87" s="153"/>
      <c r="W87" s="387"/>
      <c r="X87" s="779"/>
    </row>
    <row r="88" spans="1:41" ht="30" customHeight="1" x14ac:dyDescent="0.25">
      <c r="A88" s="804"/>
      <c r="B88" s="807"/>
      <c r="C88" s="371"/>
      <c r="D88" s="819"/>
      <c r="E88" s="491" t="s">
        <v>165</v>
      </c>
      <c r="F88" s="728"/>
      <c r="G88" s="546" t="s">
        <v>195</v>
      </c>
      <c r="H88" s="697" t="s">
        <v>133</v>
      </c>
      <c r="I88" s="492" t="s">
        <v>209</v>
      </c>
      <c r="J88" s="539" t="s">
        <v>36</v>
      </c>
      <c r="K88" s="542">
        <v>20</v>
      </c>
      <c r="L88" s="540">
        <v>20</v>
      </c>
      <c r="M88" s="547"/>
      <c r="N88" s="541"/>
      <c r="O88" s="541"/>
      <c r="P88" s="542"/>
      <c r="Q88" s="543"/>
      <c r="R88" s="543"/>
      <c r="S88" s="549" t="s">
        <v>164</v>
      </c>
      <c r="T88" s="493">
        <v>1</v>
      </c>
      <c r="U88" s="493"/>
      <c r="V88" s="204"/>
      <c r="W88" s="205"/>
      <c r="X88" s="779"/>
    </row>
    <row r="89" spans="1:41" ht="43.5" customHeight="1" x14ac:dyDescent="0.25">
      <c r="A89" s="804"/>
      <c r="B89" s="807"/>
      <c r="C89" s="371"/>
      <c r="D89" s="820"/>
      <c r="E89" s="457" t="s">
        <v>132</v>
      </c>
      <c r="F89" s="727"/>
      <c r="G89" s="719" t="s">
        <v>196</v>
      </c>
      <c r="H89" s="458"/>
      <c r="I89" s="459"/>
      <c r="J89" s="460" t="s">
        <v>36</v>
      </c>
      <c r="K89" s="716"/>
      <c r="L89" s="450"/>
      <c r="M89" s="451"/>
      <c r="N89" s="452"/>
      <c r="O89" s="452"/>
      <c r="P89" s="453"/>
      <c r="Q89" s="450"/>
      <c r="R89" s="450"/>
      <c r="S89" s="461" t="s">
        <v>58</v>
      </c>
      <c r="T89" s="454"/>
      <c r="U89" s="454">
        <v>1</v>
      </c>
      <c r="V89" s="455"/>
      <c r="W89" s="456"/>
      <c r="X89" s="779"/>
    </row>
    <row r="90" spans="1:41" ht="17.25" customHeight="1" thickBot="1" x14ac:dyDescent="0.3">
      <c r="A90" s="299"/>
      <c r="B90" s="298"/>
      <c r="C90" s="347"/>
      <c r="D90" s="348"/>
      <c r="E90" s="349"/>
      <c r="F90" s="350"/>
      <c r="G90" s="241"/>
      <c r="H90" s="351"/>
      <c r="I90" s="352"/>
      <c r="J90" s="239" t="s">
        <v>6</v>
      </c>
      <c r="K90" s="242">
        <f>SUM(K74:K88)</f>
        <v>81.5</v>
      </c>
      <c r="L90" s="242">
        <f>SUM(L74:L88)</f>
        <v>89.6</v>
      </c>
      <c r="M90" s="308">
        <f>SUM(M74:M88)</f>
        <v>126.1</v>
      </c>
      <c r="N90" s="308">
        <f>SUM(N74:N87)</f>
        <v>63</v>
      </c>
      <c r="O90" s="308">
        <f>SUM(O74:O87)</f>
        <v>0</v>
      </c>
      <c r="P90" s="308">
        <f>SUM(P74:P87)</f>
        <v>63.1</v>
      </c>
      <c r="Q90" s="242">
        <f>SUM(Q74:Q89)</f>
        <v>28</v>
      </c>
      <c r="R90" s="242">
        <f>SUM(R74:R89)</f>
        <v>23</v>
      </c>
      <c r="S90" s="353"/>
      <c r="T90" s="354"/>
      <c r="U90" s="354"/>
      <c r="V90" s="354"/>
      <c r="W90" s="355"/>
      <c r="X90" s="1004"/>
      <c r="Y90" s="1004"/>
      <c r="Z90" s="1004"/>
      <c r="AA90" s="1004"/>
    </row>
    <row r="91" spans="1:41" ht="27.75" customHeight="1" x14ac:dyDescent="0.25">
      <c r="A91" s="656" t="s">
        <v>5</v>
      </c>
      <c r="B91" s="657" t="s">
        <v>38</v>
      </c>
      <c r="C91" s="411" t="s">
        <v>7</v>
      </c>
      <c r="D91" s="229"/>
      <c r="E91" s="600" t="s">
        <v>163</v>
      </c>
      <c r="F91" s="379" t="s">
        <v>73</v>
      </c>
      <c r="G91" s="399"/>
      <c r="H91" s="373"/>
      <c r="I91" s="640"/>
      <c r="J91" s="644"/>
      <c r="K91" s="375"/>
      <c r="L91" s="375"/>
      <c r="M91" s="376"/>
      <c r="N91" s="377"/>
      <c r="O91" s="377"/>
      <c r="P91" s="378"/>
      <c r="Q91" s="375"/>
      <c r="R91" s="375"/>
      <c r="S91" s="651"/>
      <c r="T91" s="380"/>
      <c r="U91" s="381"/>
      <c r="V91" s="381"/>
      <c r="W91" s="382"/>
      <c r="X91" s="781"/>
      <c r="Y91" s="99"/>
      <c r="Z91" s="99"/>
      <c r="AA91" s="99"/>
      <c r="AB91" s="230"/>
      <c r="AC91" s="231"/>
      <c r="AD91" s="231"/>
      <c r="AE91" s="231"/>
      <c r="AF91" s="99"/>
      <c r="AG91" s="99"/>
      <c r="AH91" s="99"/>
      <c r="AI91" s="99"/>
      <c r="AJ91" s="99"/>
      <c r="AK91" s="99"/>
      <c r="AL91" s="99"/>
      <c r="AM91" s="99"/>
      <c r="AN91" s="99"/>
      <c r="AO91" s="99"/>
    </row>
    <row r="92" spans="1:41" ht="38.25" customHeight="1" x14ac:dyDescent="0.25">
      <c r="A92" s="662"/>
      <c r="B92" s="663"/>
      <c r="C92" s="664"/>
      <c r="D92" s="224" t="s">
        <v>5</v>
      </c>
      <c r="E92" s="601" t="s">
        <v>148</v>
      </c>
      <c r="F92" s="602"/>
      <c r="G92" s="603" t="s">
        <v>200</v>
      </c>
      <c r="H92" s="388" t="s">
        <v>46</v>
      </c>
      <c r="I92" s="641" t="s">
        <v>66</v>
      </c>
      <c r="J92" s="645" t="s">
        <v>36</v>
      </c>
      <c r="K92" s="106"/>
      <c r="L92" s="106"/>
      <c r="M92" s="107">
        <v>100</v>
      </c>
      <c r="N92" s="108">
        <v>100</v>
      </c>
      <c r="O92" s="108"/>
      <c r="P92" s="389"/>
      <c r="Q92" s="106">
        <v>200</v>
      </c>
      <c r="R92" s="106">
        <v>200</v>
      </c>
      <c r="S92" s="652" t="s">
        <v>174</v>
      </c>
      <c r="T92" s="152"/>
      <c r="U92" s="153">
        <v>3</v>
      </c>
      <c r="V92" s="153">
        <v>5</v>
      </c>
      <c r="W92" s="154">
        <v>5</v>
      </c>
      <c r="X92" s="779"/>
    </row>
    <row r="93" spans="1:41" s="331" customFormat="1" ht="29.25" customHeight="1" x14ac:dyDescent="0.25">
      <c r="A93" s="515"/>
      <c r="B93" s="598"/>
      <c r="C93" s="599"/>
      <c r="D93" s="618" t="s">
        <v>7</v>
      </c>
      <c r="E93" s="516" t="s">
        <v>240</v>
      </c>
      <c r="F93" s="619"/>
      <c r="G93" s="620"/>
      <c r="H93" s="621">
        <v>1</v>
      </c>
      <c r="I93" s="642" t="s">
        <v>211</v>
      </c>
      <c r="J93" s="342" t="s">
        <v>36</v>
      </c>
      <c r="K93" s="333"/>
      <c r="L93" s="333"/>
      <c r="M93" s="605">
        <v>106</v>
      </c>
      <c r="N93" s="604">
        <v>106</v>
      </c>
      <c r="O93" s="604"/>
      <c r="P93" s="647"/>
      <c r="Q93" s="649"/>
      <c r="R93" s="649"/>
      <c r="S93" s="738" t="s">
        <v>232</v>
      </c>
      <c r="T93" s="606"/>
      <c r="U93" s="607">
        <v>300</v>
      </c>
      <c r="V93" s="608"/>
      <c r="W93" s="609"/>
      <c r="X93" s="782"/>
    </row>
    <row r="94" spans="1:41" s="331" customFormat="1" ht="28.5" customHeight="1" x14ac:dyDescent="0.25">
      <c r="A94" s="515"/>
      <c r="B94" s="598"/>
      <c r="C94" s="599"/>
      <c r="D94" s="622"/>
      <c r="E94" s="661"/>
      <c r="F94" s="623"/>
      <c r="G94" s="624"/>
      <c r="H94" s="625"/>
      <c r="I94" s="643"/>
      <c r="J94" s="610" t="s">
        <v>36</v>
      </c>
      <c r="K94" s="611"/>
      <c r="L94" s="611"/>
      <c r="M94" s="613">
        <v>22</v>
      </c>
      <c r="N94" s="612">
        <v>22</v>
      </c>
      <c r="O94" s="612"/>
      <c r="P94" s="648"/>
      <c r="Q94" s="650"/>
      <c r="R94" s="650"/>
      <c r="S94" s="739" t="s">
        <v>225</v>
      </c>
      <c r="T94" s="614"/>
      <c r="U94" s="615">
        <v>265</v>
      </c>
      <c r="V94" s="616"/>
      <c r="W94" s="617"/>
      <c r="X94" s="782"/>
    </row>
    <row r="95" spans="1:41" ht="27" customHeight="1" x14ac:dyDescent="0.25">
      <c r="A95" s="662"/>
      <c r="B95" s="663"/>
      <c r="C95" s="371"/>
      <c r="D95" s="659" t="s">
        <v>38</v>
      </c>
      <c r="E95" s="1246" t="s">
        <v>228</v>
      </c>
      <c r="F95" s="850"/>
      <c r="G95" s="1249" t="s">
        <v>200</v>
      </c>
      <c r="H95" s="841" t="s">
        <v>64</v>
      </c>
      <c r="I95" s="843" t="s">
        <v>91</v>
      </c>
      <c r="J95" s="35" t="s">
        <v>36</v>
      </c>
      <c r="K95" s="473">
        <v>113.7</v>
      </c>
      <c r="L95" s="669">
        <f>113.7+19.9</f>
        <v>133.6</v>
      </c>
      <c r="M95" s="9">
        <v>6.9</v>
      </c>
      <c r="N95" s="339">
        <v>6.9</v>
      </c>
      <c r="O95" s="96"/>
      <c r="P95" s="98"/>
      <c r="Q95" s="95"/>
      <c r="R95" s="95"/>
      <c r="S95" s="784" t="s">
        <v>229</v>
      </c>
      <c r="T95" s="785"/>
      <c r="U95" s="786">
        <v>48.8</v>
      </c>
      <c r="V95" s="786"/>
      <c r="W95" s="103"/>
      <c r="X95" s="1010"/>
      <c r="Y95" s="1011"/>
      <c r="Z95" s="1011"/>
      <c r="AA95" s="1011"/>
      <c r="AB95" s="410"/>
      <c r="AC95" s="231"/>
      <c r="AD95" s="231"/>
      <c r="AE95" s="231"/>
      <c r="AF95" s="412"/>
      <c r="AG95" s="412"/>
      <c r="AH95" s="412"/>
      <c r="AI95" s="412"/>
      <c r="AJ95" s="412"/>
      <c r="AK95" s="412"/>
      <c r="AL95" s="412"/>
      <c r="AM95" s="412"/>
      <c r="AN95" s="412"/>
      <c r="AO95" s="412"/>
    </row>
    <row r="96" spans="1:41" ht="39.75" customHeight="1" x14ac:dyDescent="0.25">
      <c r="A96" s="831"/>
      <c r="B96" s="832"/>
      <c r="C96" s="371"/>
      <c r="D96" s="833"/>
      <c r="E96" s="1247"/>
      <c r="F96" s="836"/>
      <c r="G96" s="1250"/>
      <c r="H96" s="840"/>
      <c r="I96" s="842"/>
      <c r="J96" s="35" t="s">
        <v>220</v>
      </c>
      <c r="K96" s="43"/>
      <c r="L96" s="5"/>
      <c r="M96" s="97">
        <v>20.2</v>
      </c>
      <c r="N96" s="96">
        <v>20.2</v>
      </c>
      <c r="O96" s="96"/>
      <c r="P96" s="97"/>
      <c r="Q96" s="95"/>
      <c r="R96" s="95"/>
      <c r="S96" s="784" t="s">
        <v>146</v>
      </c>
      <c r="T96" s="837">
        <v>50</v>
      </c>
      <c r="U96" s="147">
        <v>100</v>
      </c>
      <c r="V96" s="147"/>
      <c r="W96" s="148"/>
      <c r="X96" s="783"/>
      <c r="Y96" s="830"/>
      <c r="Z96" s="830"/>
      <c r="AA96" s="830"/>
      <c r="AB96" s="830"/>
      <c r="AC96" s="231"/>
      <c r="AD96" s="231"/>
      <c r="AE96" s="231"/>
      <c r="AF96" s="829"/>
      <c r="AG96" s="829"/>
      <c r="AH96" s="829"/>
      <c r="AI96" s="829"/>
      <c r="AJ96" s="829"/>
      <c r="AK96" s="829"/>
      <c r="AL96" s="829"/>
      <c r="AM96" s="829"/>
      <c r="AN96" s="829"/>
      <c r="AO96" s="829"/>
    </row>
    <row r="97" spans="1:29" s="49" customFormat="1" ht="27" customHeight="1" x14ac:dyDescent="0.25">
      <c r="A97" s="662"/>
      <c r="B97" s="663"/>
      <c r="C97" s="371"/>
      <c r="D97" s="658"/>
      <c r="E97" s="1247"/>
      <c r="F97" s="836"/>
      <c r="G97" s="1251"/>
      <c r="H97" s="840"/>
      <c r="I97" s="842"/>
      <c r="J97" s="144"/>
      <c r="K97" s="504"/>
      <c r="L97" s="505"/>
      <c r="M97" s="233"/>
      <c r="N97" s="234"/>
      <c r="O97" s="234"/>
      <c r="P97" s="233"/>
      <c r="Q97" s="232"/>
      <c r="R97" s="232"/>
      <c r="S97" s="1012" t="s">
        <v>169</v>
      </c>
      <c r="T97" s="511">
        <v>100</v>
      </c>
      <c r="U97" s="41"/>
      <c r="V97" s="41"/>
      <c r="W97" s="235"/>
      <c r="X97" s="1003"/>
      <c r="Y97" s="1004"/>
      <c r="Z97" s="1004"/>
      <c r="AA97" s="1004"/>
    </row>
    <row r="98" spans="1:29" s="49" customFormat="1" ht="12.75" customHeight="1" x14ac:dyDescent="0.25">
      <c r="A98" s="662"/>
      <c r="B98" s="663"/>
      <c r="C98" s="371"/>
      <c r="D98" s="660"/>
      <c r="E98" s="1248"/>
      <c r="F98" s="506"/>
      <c r="G98" s="507"/>
      <c r="H98" s="458"/>
      <c r="I98" s="459"/>
      <c r="J98" s="508"/>
      <c r="K98" s="509"/>
      <c r="L98" s="510"/>
      <c r="M98" s="237"/>
      <c r="N98" s="238"/>
      <c r="O98" s="238"/>
      <c r="P98" s="237"/>
      <c r="Q98" s="236"/>
      <c r="R98" s="236"/>
      <c r="S98" s="1013"/>
      <c r="T98" s="512"/>
      <c r="U98" s="303"/>
      <c r="V98" s="303"/>
      <c r="W98" s="304"/>
      <c r="X98" s="1003"/>
      <c r="Y98" s="1004"/>
      <c r="Z98" s="1004"/>
      <c r="AA98" s="1004"/>
    </row>
    <row r="99" spans="1:29" ht="26.25" customHeight="1" x14ac:dyDescent="0.25">
      <c r="A99" s="851"/>
      <c r="B99" s="372"/>
      <c r="C99" s="853"/>
      <c r="D99" s="852" t="s">
        <v>39</v>
      </c>
      <c r="E99" s="1271" t="s">
        <v>219</v>
      </c>
      <c r="F99" s="1273"/>
      <c r="G99" s="1275" t="s">
        <v>199</v>
      </c>
      <c r="H99" s="737" t="s">
        <v>133</v>
      </c>
      <c r="I99" s="1276" t="s">
        <v>136</v>
      </c>
      <c r="J99" s="337" t="s">
        <v>36</v>
      </c>
      <c r="K99" s="5">
        <v>67.5</v>
      </c>
      <c r="L99" s="5">
        <f>20-1.4</f>
        <v>18.600000000000001</v>
      </c>
      <c r="M99" s="9"/>
      <c r="N99" s="44"/>
      <c r="O99" s="44"/>
      <c r="P99" s="42"/>
      <c r="Q99" s="5">
        <v>50</v>
      </c>
      <c r="R99" s="5">
        <v>170</v>
      </c>
      <c r="S99" s="653" t="s">
        <v>223</v>
      </c>
      <c r="T99" s="555"/>
      <c r="U99" s="555"/>
      <c r="V99" s="555">
        <v>1</v>
      </c>
      <c r="W99" s="556"/>
    </row>
    <row r="100" spans="1:29" ht="24" customHeight="1" x14ac:dyDescent="0.25">
      <c r="A100" s="851"/>
      <c r="B100" s="372"/>
      <c r="C100" s="853"/>
      <c r="D100" s="852"/>
      <c r="E100" s="1271"/>
      <c r="F100" s="1273"/>
      <c r="G100" s="1275"/>
      <c r="H100" s="737"/>
      <c r="I100" s="1276"/>
      <c r="J100" s="337"/>
      <c r="K100" s="5"/>
      <c r="L100" s="5"/>
      <c r="M100" s="9"/>
      <c r="N100" s="44"/>
      <c r="O100" s="44"/>
      <c r="P100" s="42"/>
      <c r="Q100" s="5"/>
      <c r="R100" s="5"/>
      <c r="S100" s="654" t="s">
        <v>58</v>
      </c>
      <c r="T100" s="557"/>
      <c r="U100" s="557"/>
      <c r="V100" s="557"/>
      <c r="W100" s="558">
        <v>1</v>
      </c>
    </row>
    <row r="101" spans="1:29" ht="39.75" customHeight="1" x14ac:dyDescent="0.25">
      <c r="A101" s="851"/>
      <c r="B101" s="372"/>
      <c r="C101" s="853"/>
      <c r="D101" s="854"/>
      <c r="E101" s="1272"/>
      <c r="F101" s="1274"/>
      <c r="G101" s="400"/>
      <c r="H101" s="554"/>
      <c r="I101" s="1277"/>
      <c r="J101" s="665"/>
      <c r="K101" s="336"/>
      <c r="L101" s="336"/>
      <c r="M101" s="335"/>
      <c r="N101" s="340"/>
      <c r="O101" s="340"/>
      <c r="P101" s="341"/>
      <c r="Q101" s="336"/>
      <c r="R101" s="336"/>
      <c r="S101" s="655" t="s">
        <v>176</v>
      </c>
      <c r="T101" s="595" t="s">
        <v>64</v>
      </c>
      <c r="U101" s="596"/>
      <c r="V101" s="596"/>
      <c r="W101" s="597"/>
    </row>
    <row r="102" spans="1:29" ht="17.25" customHeight="1" thickBot="1" x14ac:dyDescent="0.3">
      <c r="A102" s="679"/>
      <c r="B102" s="680"/>
      <c r="C102" s="681"/>
      <c r="D102" s="390"/>
      <c r="E102" s="391"/>
      <c r="F102" s="392"/>
      <c r="G102" s="393"/>
      <c r="H102" s="394"/>
      <c r="I102" s="352"/>
      <c r="J102" s="239" t="s">
        <v>6</v>
      </c>
      <c r="K102" s="242">
        <f>SUM(K95:K99)</f>
        <v>181.2</v>
      </c>
      <c r="L102" s="242">
        <f>SUM(L92:L99)</f>
        <v>152.19999999999999</v>
      </c>
      <c r="M102" s="308">
        <f>SUM(M92:M96)</f>
        <v>255.1</v>
      </c>
      <c r="N102" s="742">
        <f>SUM(N92:N96)</f>
        <v>255.1</v>
      </c>
      <c r="O102" s="743">
        <f>SUM(O92:O95)</f>
        <v>0</v>
      </c>
      <c r="P102" s="744">
        <f>SUM(P92:P95)</f>
        <v>0</v>
      </c>
      <c r="Q102" s="242">
        <f>SUM(Q92:Q99)</f>
        <v>250</v>
      </c>
      <c r="R102" s="242">
        <f>SUM(R92:R99)</f>
        <v>370</v>
      </c>
      <c r="S102" s="353"/>
      <c r="T102" s="354"/>
      <c r="U102" s="354"/>
      <c r="V102" s="354"/>
      <c r="W102" s="355"/>
    </row>
    <row r="103" spans="1:29" ht="18" customHeight="1" x14ac:dyDescent="0.25">
      <c r="A103" s="1026" t="s">
        <v>5</v>
      </c>
      <c r="B103" s="1042" t="s">
        <v>38</v>
      </c>
      <c r="C103" s="1152" t="s">
        <v>38</v>
      </c>
      <c r="D103" s="1152"/>
      <c r="E103" s="695" t="s">
        <v>224</v>
      </c>
      <c r="F103" s="1265" t="s">
        <v>134</v>
      </c>
      <c r="G103" s="1266" t="s">
        <v>201</v>
      </c>
      <c r="H103" s="1267" t="s">
        <v>46</v>
      </c>
      <c r="I103" s="1269" t="s">
        <v>66</v>
      </c>
      <c r="J103" s="700" t="s">
        <v>36</v>
      </c>
      <c r="K103" s="701">
        <v>14.5</v>
      </c>
      <c r="L103" s="701">
        <v>13</v>
      </c>
      <c r="M103" s="702"/>
      <c r="N103" s="703"/>
      <c r="O103" s="703"/>
      <c r="P103" s="704"/>
      <c r="Q103" s="701"/>
      <c r="R103" s="701"/>
      <c r="S103" s="709" t="s">
        <v>135</v>
      </c>
      <c r="T103" s="705">
        <v>2</v>
      </c>
      <c r="U103" s="705">
        <v>2</v>
      </c>
      <c r="V103" s="706"/>
      <c r="W103" s="707"/>
      <c r="X103" s="779"/>
    </row>
    <row r="104" spans="1:29" ht="14.25" customHeight="1" x14ac:dyDescent="0.25">
      <c r="A104" s="1026"/>
      <c r="B104" s="1042"/>
      <c r="C104" s="1152"/>
      <c r="D104" s="1152"/>
      <c r="E104" s="695"/>
      <c r="F104" s="1265"/>
      <c r="G104" s="1266"/>
      <c r="H104" s="1268"/>
      <c r="I104" s="1270"/>
      <c r="J104" s="748" t="s">
        <v>220</v>
      </c>
      <c r="K104" s="100"/>
      <c r="L104" s="100"/>
      <c r="M104" s="101">
        <v>9.8000000000000007</v>
      </c>
      <c r="N104" s="522"/>
      <c r="O104" s="522"/>
      <c r="P104" s="708">
        <v>9.8000000000000007</v>
      </c>
      <c r="Q104" s="100"/>
      <c r="R104" s="100"/>
      <c r="S104" s="710"/>
      <c r="T104" s="521"/>
      <c r="U104" s="521"/>
      <c r="V104" s="521"/>
      <c r="W104" s="594"/>
      <c r="X104" s="779"/>
    </row>
    <row r="105" spans="1:29" ht="23.25" customHeight="1" x14ac:dyDescent="0.25">
      <c r="A105" s="789"/>
      <c r="B105" s="790"/>
      <c r="C105" s="673"/>
      <c r="D105" s="791"/>
      <c r="E105" s="745"/>
      <c r="F105" s="793"/>
      <c r="G105" s="794"/>
      <c r="H105" s="792" t="s">
        <v>231</v>
      </c>
      <c r="I105" s="677" t="s">
        <v>222</v>
      </c>
      <c r="J105" s="711" t="s">
        <v>36</v>
      </c>
      <c r="K105" s="712"/>
      <c r="L105" s="712"/>
      <c r="M105" s="713">
        <v>200</v>
      </c>
      <c r="N105" s="714">
        <v>130</v>
      </c>
      <c r="O105" s="714"/>
      <c r="P105" s="690">
        <v>70</v>
      </c>
      <c r="Q105" s="712"/>
      <c r="R105" s="712"/>
      <c r="S105" s="746" t="s">
        <v>226</v>
      </c>
      <c r="T105" s="715"/>
      <c r="U105" s="715">
        <v>1</v>
      </c>
      <c r="V105" s="434"/>
      <c r="W105" s="518"/>
      <c r="X105" s="779"/>
    </row>
    <row r="106" spans="1:29" ht="17.25" customHeight="1" x14ac:dyDescent="0.25">
      <c r="A106" s="795"/>
      <c r="B106" s="796"/>
      <c r="C106" s="674"/>
      <c r="D106" s="797"/>
      <c r="E106" s="798"/>
      <c r="F106" s="799"/>
      <c r="G106" s="800"/>
      <c r="H106" s="72"/>
      <c r="I106" s="675"/>
      <c r="J106" s="672" t="s">
        <v>6</v>
      </c>
      <c r="K106" s="265">
        <f>SUM(K103:K105)</f>
        <v>14.5</v>
      </c>
      <c r="L106" s="265">
        <f>SUM(L103:L105)</f>
        <v>13</v>
      </c>
      <c r="M106" s="678">
        <f>SUM(M103:M105)</f>
        <v>209.8</v>
      </c>
      <c r="N106" s="687">
        <f>SUM(N103:N105)</f>
        <v>130</v>
      </c>
      <c r="O106" s="687">
        <f>SUM(O95:O103)</f>
        <v>0</v>
      </c>
      <c r="P106" s="684">
        <f>P105+P104</f>
        <v>79.8</v>
      </c>
      <c r="Q106" s="265">
        <f>SUM(Q103:Q105)</f>
        <v>0</v>
      </c>
      <c r="R106" s="265">
        <f>SUM(R103:R105)</f>
        <v>0</v>
      </c>
      <c r="S106" s="676"/>
      <c r="T106" s="153"/>
      <c r="U106" s="153"/>
      <c r="V106" s="153"/>
      <c r="W106" s="154"/>
    </row>
    <row r="107" spans="1:29" ht="14.25" customHeight="1" thickBot="1" x14ac:dyDescent="0.3">
      <c r="A107" s="679" t="s">
        <v>5</v>
      </c>
      <c r="B107" s="298" t="s">
        <v>38</v>
      </c>
      <c r="C107" s="1244" t="s">
        <v>8</v>
      </c>
      <c r="D107" s="1245"/>
      <c r="E107" s="1245"/>
      <c r="F107" s="1245"/>
      <c r="G107" s="1245"/>
      <c r="H107" s="1245"/>
      <c r="I107" s="1245"/>
      <c r="J107" s="1245"/>
      <c r="K107" s="178">
        <f t="shared" ref="K107:R107" si="4">K102+K90+K106</f>
        <v>277.2</v>
      </c>
      <c r="L107" s="178">
        <f t="shared" si="4"/>
        <v>254.8</v>
      </c>
      <c r="M107" s="178">
        <f t="shared" si="4"/>
        <v>591</v>
      </c>
      <c r="N107" s="178">
        <f t="shared" si="4"/>
        <v>448.1</v>
      </c>
      <c r="O107" s="178">
        <f t="shared" si="4"/>
        <v>0</v>
      </c>
      <c r="P107" s="178">
        <f t="shared" si="4"/>
        <v>142.9</v>
      </c>
      <c r="Q107" s="178">
        <f t="shared" si="4"/>
        <v>278</v>
      </c>
      <c r="R107" s="178">
        <f t="shared" si="4"/>
        <v>393</v>
      </c>
      <c r="S107" s="1217"/>
      <c r="T107" s="1217"/>
      <c r="U107" s="1217"/>
      <c r="V107" s="1217"/>
      <c r="W107" s="1218"/>
      <c r="AA107" s="127"/>
    </row>
    <row r="108" spans="1:29" ht="14.25" customHeight="1" thickBot="1" x14ac:dyDescent="0.3">
      <c r="A108" s="182" t="s">
        <v>5</v>
      </c>
      <c r="B108" s="1223" t="s">
        <v>9</v>
      </c>
      <c r="C108" s="1224"/>
      <c r="D108" s="1224"/>
      <c r="E108" s="1224"/>
      <c r="F108" s="1224"/>
      <c r="G108" s="1224"/>
      <c r="H108" s="1224"/>
      <c r="I108" s="1224"/>
      <c r="J108" s="1224"/>
      <c r="K108" s="245">
        <f t="shared" ref="K108:R108" si="5">K107+K71+K60</f>
        <v>1564.3</v>
      </c>
      <c r="L108" s="245">
        <f t="shared" si="5"/>
        <v>1536.4</v>
      </c>
      <c r="M108" s="682">
        <f t="shared" si="5"/>
        <v>1386.4</v>
      </c>
      <c r="N108" s="688">
        <f t="shared" si="5"/>
        <v>623.20000000000005</v>
      </c>
      <c r="O108" s="688">
        <f t="shared" si="5"/>
        <v>0</v>
      </c>
      <c r="P108" s="685">
        <f t="shared" si="5"/>
        <v>763.2</v>
      </c>
      <c r="Q108" s="245">
        <f t="shared" si="5"/>
        <v>1132.0999999999999</v>
      </c>
      <c r="R108" s="245">
        <f t="shared" si="5"/>
        <v>746.9</v>
      </c>
      <c r="S108" s="1219"/>
      <c r="T108" s="1219"/>
      <c r="U108" s="1219"/>
      <c r="V108" s="1219"/>
      <c r="W108" s="1220"/>
    </row>
    <row r="109" spans="1:29" ht="14.25" customHeight="1" thickBot="1" x14ac:dyDescent="0.3">
      <c r="A109" s="246" t="s">
        <v>5</v>
      </c>
      <c r="B109" s="1221" t="s">
        <v>31</v>
      </c>
      <c r="C109" s="1222"/>
      <c r="D109" s="1222"/>
      <c r="E109" s="1222"/>
      <c r="F109" s="1222"/>
      <c r="G109" s="1222"/>
      <c r="H109" s="1222"/>
      <c r="I109" s="1222"/>
      <c r="J109" s="1222"/>
      <c r="K109" s="247">
        <f>K108</f>
        <v>1564.3</v>
      </c>
      <c r="L109" s="247">
        <f t="shared" ref="L109:R109" si="6">L108</f>
        <v>1536.4</v>
      </c>
      <c r="M109" s="683">
        <f t="shared" si="6"/>
        <v>1386.4</v>
      </c>
      <c r="N109" s="689">
        <f t="shared" si="6"/>
        <v>623.20000000000005</v>
      </c>
      <c r="O109" s="689">
        <f t="shared" si="6"/>
        <v>0</v>
      </c>
      <c r="P109" s="686">
        <f t="shared" si="6"/>
        <v>763.2</v>
      </c>
      <c r="Q109" s="247">
        <f t="shared" si="6"/>
        <v>1132.0999999999999</v>
      </c>
      <c r="R109" s="247">
        <f t="shared" si="6"/>
        <v>746.9</v>
      </c>
      <c r="S109" s="1208"/>
      <c r="T109" s="1208"/>
      <c r="U109" s="1208"/>
      <c r="V109" s="1208"/>
      <c r="W109" s="1209"/>
    </row>
    <row r="110" spans="1:29" s="329" customFormat="1" ht="17.25" customHeight="1" x14ac:dyDescent="0.25">
      <c r="A110" s="1261" t="s">
        <v>187</v>
      </c>
      <c r="B110" s="1262"/>
      <c r="C110" s="1262"/>
      <c r="D110" s="1262"/>
      <c r="E110" s="1262"/>
      <c r="F110" s="1262"/>
      <c r="G110" s="1262"/>
      <c r="H110" s="1262"/>
      <c r="I110" s="1262"/>
      <c r="J110" s="1262"/>
      <c r="K110" s="1262"/>
      <c r="L110" s="1262"/>
      <c r="M110" s="1262"/>
      <c r="N110" s="1262"/>
      <c r="O110" s="1262"/>
      <c r="P110" s="1262"/>
      <c r="Q110" s="1262"/>
      <c r="R110" s="1262"/>
      <c r="S110" s="752"/>
      <c r="T110" s="752"/>
      <c r="U110" s="752"/>
      <c r="V110" s="752"/>
      <c r="W110" s="752"/>
      <c r="X110" s="769"/>
      <c r="Y110" s="328"/>
      <c r="Z110" s="328"/>
      <c r="AA110" s="741"/>
      <c r="AB110" s="328"/>
      <c r="AC110" s="328"/>
    </row>
    <row r="111" spans="1:29" s="4" customFormat="1" ht="17.25" customHeight="1" x14ac:dyDescent="0.25">
      <c r="A111" s="1263" t="s">
        <v>230</v>
      </c>
      <c r="B111" s="1264"/>
      <c r="C111" s="1264"/>
      <c r="D111" s="1264"/>
      <c r="E111" s="1264"/>
      <c r="F111" s="1264"/>
      <c r="G111" s="1264"/>
      <c r="H111" s="1264"/>
      <c r="I111" s="1264"/>
      <c r="J111" s="1264"/>
      <c r="K111" s="1264"/>
      <c r="L111" s="1264"/>
      <c r="M111" s="1264"/>
      <c r="N111" s="1264"/>
      <c r="O111" s="1264"/>
      <c r="P111" s="1264"/>
      <c r="Q111" s="1264"/>
      <c r="R111" s="1264"/>
      <c r="S111" s="1264"/>
      <c r="T111" s="752"/>
      <c r="U111" s="752"/>
      <c r="V111" s="752"/>
      <c r="W111" s="752"/>
      <c r="X111" s="769"/>
      <c r="Y111" s="318"/>
      <c r="Z111" s="318"/>
      <c r="AA111" s="318"/>
      <c r="AB111" s="318"/>
      <c r="AC111" s="318"/>
    </row>
    <row r="112" spans="1:29" s="248" customFormat="1" ht="17.25" customHeight="1" x14ac:dyDescent="0.25">
      <c r="A112" s="1207"/>
      <c r="B112" s="1207"/>
      <c r="C112" s="1207"/>
      <c r="D112" s="1207"/>
      <c r="E112" s="1207"/>
      <c r="F112" s="1207"/>
      <c r="G112" s="1207"/>
      <c r="H112" s="1207"/>
      <c r="I112" s="1207"/>
      <c r="J112" s="1207"/>
      <c r="K112" s="1207"/>
      <c r="L112" s="1207"/>
      <c r="M112" s="1207"/>
      <c r="N112" s="1207"/>
      <c r="O112" s="1207"/>
      <c r="P112" s="1207"/>
      <c r="Q112" s="1207"/>
      <c r="R112" s="1207"/>
      <c r="S112" s="1207"/>
      <c r="T112" s="1207"/>
      <c r="U112" s="1207"/>
      <c r="V112" s="1207"/>
      <c r="W112" s="1207"/>
    </row>
    <row r="113" spans="1:42" s="249" customFormat="1" ht="14.25" customHeight="1" thickBot="1" x14ac:dyDescent="0.3">
      <c r="A113" s="1195" t="s">
        <v>13</v>
      </c>
      <c r="B113" s="1195"/>
      <c r="C113" s="1195"/>
      <c r="D113" s="1195"/>
      <c r="E113" s="1195"/>
      <c r="F113" s="1195"/>
      <c r="G113" s="1195"/>
      <c r="H113" s="1195"/>
      <c r="I113" s="1195"/>
      <c r="J113" s="1195"/>
      <c r="K113" s="1195"/>
      <c r="L113" s="250"/>
      <c r="M113" s="250"/>
      <c r="N113" s="250"/>
      <c r="O113" s="250"/>
      <c r="P113" s="250"/>
      <c r="Q113" s="250"/>
      <c r="R113" s="250"/>
      <c r="S113" s="251"/>
      <c r="T113" s="251"/>
      <c r="U113" s="251"/>
      <c r="V113" s="251"/>
      <c r="W113" s="251"/>
      <c r="X113" s="248"/>
      <c r="Y113" s="248"/>
      <c r="Z113" s="248"/>
      <c r="AA113" s="248"/>
      <c r="AB113" s="248"/>
      <c r="AC113" s="248"/>
      <c r="AD113" s="248"/>
      <c r="AE113" s="248"/>
      <c r="AF113" s="248"/>
      <c r="AG113" s="248"/>
      <c r="AH113" s="248"/>
      <c r="AI113" s="248"/>
      <c r="AJ113" s="248"/>
      <c r="AK113" s="248"/>
      <c r="AL113" s="248"/>
      <c r="AM113" s="248"/>
      <c r="AN113" s="248"/>
      <c r="AO113" s="248"/>
      <c r="AP113" s="248"/>
    </row>
    <row r="114" spans="1:42" ht="66.75" customHeight="1" thickBot="1" x14ac:dyDescent="0.3">
      <c r="A114" s="1066" t="s">
        <v>10</v>
      </c>
      <c r="B114" s="1196"/>
      <c r="C114" s="1196"/>
      <c r="D114" s="1196"/>
      <c r="E114" s="1196"/>
      <c r="F114" s="1196"/>
      <c r="G114" s="1196"/>
      <c r="H114" s="1196"/>
      <c r="I114" s="1196"/>
      <c r="J114" s="1197"/>
      <c r="K114" s="252" t="s">
        <v>184</v>
      </c>
      <c r="L114" s="56" t="s">
        <v>185</v>
      </c>
      <c r="M114" s="1066" t="s">
        <v>186</v>
      </c>
      <c r="N114" s="1067"/>
      <c r="O114" s="1067"/>
      <c r="P114" s="1068"/>
      <c r="Q114" s="252" t="s">
        <v>126</v>
      </c>
      <c r="R114" s="252" t="s">
        <v>180</v>
      </c>
    </row>
    <row r="115" spans="1:42" ht="14.25" customHeight="1" x14ac:dyDescent="0.25">
      <c r="A115" s="1198" t="s">
        <v>14</v>
      </c>
      <c r="B115" s="1199"/>
      <c r="C115" s="1199"/>
      <c r="D115" s="1199"/>
      <c r="E115" s="1199"/>
      <c r="F115" s="1199"/>
      <c r="G115" s="1199"/>
      <c r="H115" s="1199"/>
      <c r="I115" s="1199"/>
      <c r="J115" s="1200"/>
      <c r="K115" s="253">
        <f>K116+K120+K121</f>
        <v>1546.9</v>
      </c>
      <c r="L115" s="253">
        <f>L116+L120+L121</f>
        <v>1519</v>
      </c>
      <c r="M115" s="1069">
        <f>M116+M120+M121</f>
        <v>1386.4</v>
      </c>
      <c r="N115" s="1070"/>
      <c r="O115" s="1070"/>
      <c r="P115" s="1071"/>
      <c r="Q115" s="264">
        <f>Q116+Q120+Q121</f>
        <v>1132.0999999999999</v>
      </c>
      <c r="R115" s="264">
        <f>R116+R120+R121</f>
        <v>746.9</v>
      </c>
    </row>
    <row r="116" spans="1:42" ht="14.25" customHeight="1" x14ac:dyDescent="0.25">
      <c r="A116" s="1252" t="s">
        <v>173</v>
      </c>
      <c r="B116" s="1253"/>
      <c r="C116" s="1253"/>
      <c r="D116" s="1253"/>
      <c r="E116" s="1253"/>
      <c r="F116" s="1253"/>
      <c r="G116" s="1253"/>
      <c r="H116" s="1253"/>
      <c r="I116" s="1253"/>
      <c r="J116" s="1254"/>
      <c r="K116" s="320">
        <f>K117+K118</f>
        <v>1428.5</v>
      </c>
      <c r="L116" s="320">
        <f>L117+L118</f>
        <v>1400.6</v>
      </c>
      <c r="M116" s="1255">
        <f>M117+M118</f>
        <v>1010.1</v>
      </c>
      <c r="N116" s="1256"/>
      <c r="O116" s="1256"/>
      <c r="P116" s="1257"/>
      <c r="Q116" s="321">
        <f>Q117+Q118+Q119</f>
        <v>1132.0999999999999</v>
      </c>
      <c r="R116" s="321">
        <f>R117+R118+R119</f>
        <v>746.9</v>
      </c>
    </row>
    <row r="117" spans="1:42" ht="14.25" customHeight="1" x14ac:dyDescent="0.25">
      <c r="A117" s="1201" t="s">
        <v>154</v>
      </c>
      <c r="B117" s="1202"/>
      <c r="C117" s="1202"/>
      <c r="D117" s="1202"/>
      <c r="E117" s="1202"/>
      <c r="F117" s="1202"/>
      <c r="G117" s="1202"/>
      <c r="H117" s="1202"/>
      <c r="I117" s="1202"/>
      <c r="J117" s="1203"/>
      <c r="K117" s="254">
        <f>SUMIF(J13:J109,"SB",K13:K109)</f>
        <v>1356.8</v>
      </c>
      <c r="L117" s="254">
        <f>SUMIF(J13:J109,"SB",L13:L109)</f>
        <v>1328.9</v>
      </c>
      <c r="M117" s="1072">
        <f>SUMIF(J14:J109,"SB",M14:M109)</f>
        <v>988.5</v>
      </c>
      <c r="N117" s="1073"/>
      <c r="O117" s="1073"/>
      <c r="P117" s="1074"/>
      <c r="Q117" s="133">
        <f>SUMIF(J14:J109,"SB",Q14:Q109)</f>
        <v>1039.0999999999999</v>
      </c>
      <c r="R117" s="133">
        <f>SUMIF(J13:J109,"SB",R13:R109)</f>
        <v>746.9</v>
      </c>
      <c r="S117" s="255"/>
    </row>
    <row r="118" spans="1:42" ht="14.25" customHeight="1" x14ac:dyDescent="0.25">
      <c r="A118" s="1258" t="s">
        <v>183</v>
      </c>
      <c r="B118" s="1259"/>
      <c r="C118" s="1259"/>
      <c r="D118" s="1259"/>
      <c r="E118" s="1259"/>
      <c r="F118" s="1259"/>
      <c r="G118" s="1259"/>
      <c r="H118" s="1259"/>
      <c r="I118" s="1259"/>
      <c r="J118" s="1260"/>
      <c r="K118" s="254">
        <f>SUMIF(J10:J102,"SB(ES)",K10:K102)</f>
        <v>71.7</v>
      </c>
      <c r="L118" s="254">
        <f>SUMIF(J13:J102,"SB(ES)",L13:L102)</f>
        <v>71.7</v>
      </c>
      <c r="M118" s="1072">
        <f>SUMIF(J13:J112,"SB(ES)",M13:M112)</f>
        <v>21.6</v>
      </c>
      <c r="N118" s="1073"/>
      <c r="O118" s="1073"/>
      <c r="P118" s="1074"/>
      <c r="Q118" s="133">
        <f>SUMIF(J5:J112,"SB(ES)",Q5:Q112)</f>
        <v>0</v>
      </c>
      <c r="R118" s="133">
        <f>SUMIF(J5:J112,"SB(ES)",R5:R112)</f>
        <v>0</v>
      </c>
      <c r="S118" s="255"/>
    </row>
    <row r="119" spans="1:42" ht="14.25" customHeight="1" x14ac:dyDescent="0.25">
      <c r="A119" s="1258" t="s">
        <v>208</v>
      </c>
      <c r="B119" s="1259"/>
      <c r="C119" s="1259"/>
      <c r="D119" s="1259"/>
      <c r="E119" s="1259"/>
      <c r="F119" s="1259"/>
      <c r="G119" s="1259"/>
      <c r="H119" s="1259"/>
      <c r="I119" s="1259"/>
      <c r="J119" s="1260"/>
      <c r="K119" s="254">
        <f>SUMIF(J11:J107,"SB(VB)",K11:K107)</f>
        <v>0</v>
      </c>
      <c r="L119" s="254">
        <f>SUMIF(J14:J107,"SB(VB)",L14:L107)</f>
        <v>0</v>
      </c>
      <c r="M119" s="1072">
        <f>SUMIF(J14:J109,"SB(VB)",M14:M109)</f>
        <v>0</v>
      </c>
      <c r="N119" s="1073"/>
      <c r="O119" s="1073"/>
      <c r="P119" s="1074"/>
      <c r="Q119" s="133">
        <f>SUMIF(J6:J113,"SB(VB)",Q6:Q113)</f>
        <v>93</v>
      </c>
      <c r="R119" s="133">
        <f>SUMIF(J6:J113,"SB(ES)",R6:R113)</f>
        <v>0</v>
      </c>
      <c r="S119" s="255"/>
    </row>
    <row r="120" spans="1:42" ht="14.25" customHeight="1" x14ac:dyDescent="0.25">
      <c r="A120" s="1204" t="s">
        <v>155</v>
      </c>
      <c r="B120" s="1205"/>
      <c r="C120" s="1205"/>
      <c r="D120" s="1205"/>
      <c r="E120" s="1205"/>
      <c r="F120" s="1205"/>
      <c r="G120" s="1205"/>
      <c r="H120" s="1205"/>
      <c r="I120" s="1205"/>
      <c r="J120" s="1206"/>
      <c r="K120" s="256">
        <f>SUMIF(J16:J109,"SB(L)",K16:K109)</f>
        <v>0</v>
      </c>
      <c r="L120" s="256">
        <f>SUMIF(J16:J109,"SB(L)",L16:L109)</f>
        <v>0</v>
      </c>
      <c r="M120" s="1075">
        <f>SUMIF(J14:J109,"SB(L)",M14:M109)</f>
        <v>83.1</v>
      </c>
      <c r="N120" s="1076"/>
      <c r="O120" s="1076"/>
      <c r="P120" s="1077"/>
      <c r="Q120" s="265">
        <f>SUMIF(J6:J109,"SB(L)",Q6:Q109)</f>
        <v>0</v>
      </c>
      <c r="R120" s="265">
        <f>SUMIF(J6:J109,"SB(L)",R6:R109)</f>
        <v>0</v>
      </c>
      <c r="S120" s="255"/>
    </row>
    <row r="121" spans="1:42" ht="14.25" customHeight="1" x14ac:dyDescent="0.25">
      <c r="A121" s="1204" t="s">
        <v>157</v>
      </c>
      <c r="B121" s="1205"/>
      <c r="C121" s="1205"/>
      <c r="D121" s="1205"/>
      <c r="E121" s="1205"/>
      <c r="F121" s="1205"/>
      <c r="G121" s="1205"/>
      <c r="H121" s="1205"/>
      <c r="I121" s="1205"/>
      <c r="J121" s="1206"/>
      <c r="K121" s="256">
        <f>SUMIF(J13:J109,"SB(ŽPL)",K13:K109)</f>
        <v>118.4</v>
      </c>
      <c r="L121" s="256">
        <f>SUMIF(J13:J109,"SB(ŽPL)",L13:L109)</f>
        <v>118.4</v>
      </c>
      <c r="M121" s="1075">
        <f>SUMIF(J13:J109,"SB(ŽPL)",M13:M109)</f>
        <v>293.2</v>
      </c>
      <c r="N121" s="1076"/>
      <c r="O121" s="1076"/>
      <c r="P121" s="1077"/>
      <c r="Q121" s="265">
        <f>SUMIF(J4:J112,"SB(ŽPL)",Q4:Q112)</f>
        <v>0</v>
      </c>
      <c r="R121" s="265">
        <f>SUMIF(J3:J109,"SB(ŽPL)",R3:R109)</f>
        <v>0</v>
      </c>
      <c r="S121" s="257"/>
    </row>
    <row r="122" spans="1:42" ht="14.25" customHeight="1" x14ac:dyDescent="0.25">
      <c r="A122" s="1186" t="s">
        <v>15</v>
      </c>
      <c r="B122" s="1187"/>
      <c r="C122" s="1187"/>
      <c r="D122" s="1187"/>
      <c r="E122" s="1187"/>
      <c r="F122" s="1187"/>
      <c r="G122" s="1187"/>
      <c r="H122" s="1187"/>
      <c r="I122" s="1187"/>
      <c r="J122" s="1188"/>
      <c r="K122" s="258">
        <f>K123+K124+K125+K126</f>
        <v>17.399999999999999</v>
      </c>
      <c r="L122" s="258">
        <f>L123+L124+L125+L126</f>
        <v>17.399999999999999</v>
      </c>
      <c r="M122" s="1078">
        <f>SUM(M123:P126)</f>
        <v>0</v>
      </c>
      <c r="N122" s="1079"/>
      <c r="O122" s="1079"/>
      <c r="P122" s="1080"/>
      <c r="Q122" s="266">
        <f>SUM(Q124:Q126)</f>
        <v>0</v>
      </c>
      <c r="R122" s="266">
        <f>SUM(R124:R126)</f>
        <v>0</v>
      </c>
    </row>
    <row r="123" spans="1:42" ht="14.25" customHeight="1" x14ac:dyDescent="0.25">
      <c r="A123" s="1258" t="s">
        <v>156</v>
      </c>
      <c r="B123" s="1259"/>
      <c r="C123" s="1259"/>
      <c r="D123" s="1259"/>
      <c r="E123" s="1259"/>
      <c r="F123" s="1259"/>
      <c r="G123" s="1259"/>
      <c r="H123" s="1259"/>
      <c r="I123" s="1259"/>
      <c r="J123" s="1260"/>
      <c r="K123" s="254">
        <f>SUMIF(J13:J107,"ES",K13:K107)</f>
        <v>17.399999999999999</v>
      </c>
      <c r="L123" s="254">
        <f>SUMIF(J13:J107,"ES",L13:L107)</f>
        <v>17.399999999999999</v>
      </c>
      <c r="M123" s="1072">
        <f>SUMIF(J13:J109,"ES",M13:M109)</f>
        <v>0</v>
      </c>
      <c r="N123" s="1073"/>
      <c r="O123" s="1073"/>
      <c r="P123" s="1074"/>
      <c r="Q123" s="133">
        <f>SUMIF(J8:J109,"ES",Q8:Q109)</f>
        <v>0</v>
      </c>
      <c r="R123" s="133">
        <f>SUMIF(J8:J110,"ES)",R8:R110)</f>
        <v>0</v>
      </c>
      <c r="S123" s="255"/>
    </row>
    <row r="124" spans="1:42" ht="14.25" customHeight="1" x14ac:dyDescent="0.25">
      <c r="A124" s="1192" t="s">
        <v>158</v>
      </c>
      <c r="B124" s="1193"/>
      <c r="C124" s="1193"/>
      <c r="D124" s="1193"/>
      <c r="E124" s="1193"/>
      <c r="F124" s="1193"/>
      <c r="G124" s="1193"/>
      <c r="H124" s="1193"/>
      <c r="I124" s="1193"/>
      <c r="J124" s="1194"/>
      <c r="K124" s="254">
        <f>SUMIF(J13:J109,"KVJUD",K13:K109)</f>
        <v>0</v>
      </c>
      <c r="L124" s="254">
        <f>SUMIF(J13:J109,"KVJUD",L13:L109)</f>
        <v>0</v>
      </c>
      <c r="M124" s="1072">
        <f>SUMIF(J3:J109,"KVJUD",M3:M109)</f>
        <v>0</v>
      </c>
      <c r="N124" s="1073"/>
      <c r="O124" s="1073"/>
      <c r="P124" s="1074"/>
      <c r="Q124" s="133">
        <f>SUMIF(J3:J109,"KVJUD",Q3:Q109)</f>
        <v>0</v>
      </c>
      <c r="R124" s="133">
        <f>SUMIF(J3:J109,"KVJUD",R3:R109)</f>
        <v>0</v>
      </c>
    </row>
    <row r="125" spans="1:42" ht="14.25" customHeight="1" x14ac:dyDescent="0.25">
      <c r="A125" s="1192" t="s">
        <v>159</v>
      </c>
      <c r="B125" s="1193"/>
      <c r="C125" s="1193"/>
      <c r="D125" s="1193"/>
      <c r="E125" s="1193"/>
      <c r="F125" s="1193"/>
      <c r="G125" s="1193"/>
      <c r="H125" s="1193"/>
      <c r="I125" s="1193"/>
      <c r="J125" s="1194"/>
      <c r="K125" s="254">
        <f>SUMIF(J13:J109,"Kt",K13:K109)</f>
        <v>0</v>
      </c>
      <c r="L125" s="254">
        <f>SUMIF(J13:J109,"Kt",L13:L109)</f>
        <v>0</v>
      </c>
      <c r="M125" s="1072">
        <f>SUMIF(J3:J109,"Kt",M3:M109)</f>
        <v>0</v>
      </c>
      <c r="N125" s="1073"/>
      <c r="O125" s="1073"/>
      <c r="P125" s="1074"/>
      <c r="Q125" s="133">
        <f>SUMIF(J3:J109,"Kt",Q3:Q109)</f>
        <v>0</v>
      </c>
      <c r="R125" s="133">
        <f>SUMIF(J3:J109,"Kt",R3:R109)</f>
        <v>0</v>
      </c>
    </row>
    <row r="126" spans="1:42" ht="14.25" customHeight="1" x14ac:dyDescent="0.25">
      <c r="A126" s="1189" t="s">
        <v>160</v>
      </c>
      <c r="B126" s="1190"/>
      <c r="C126" s="1190"/>
      <c r="D126" s="1190"/>
      <c r="E126" s="1190"/>
      <c r="F126" s="1190"/>
      <c r="G126" s="1190"/>
      <c r="H126" s="1190"/>
      <c r="I126" s="1190"/>
      <c r="J126" s="1191"/>
      <c r="K126" s="254">
        <f>SUMIF(J13:J109,"LRVB",K13:K109)</f>
        <v>0</v>
      </c>
      <c r="L126" s="254">
        <f>SUMIF(J13:J109,"LRVB",L13:L109)</f>
        <v>0</v>
      </c>
      <c r="M126" s="1072">
        <f>SUMIF(J3:J109,"LRVB",M3:M109)</f>
        <v>0</v>
      </c>
      <c r="N126" s="1073"/>
      <c r="O126" s="1073"/>
      <c r="P126" s="1074"/>
      <c r="Q126" s="133">
        <f>SUMIF(J3:J109,"LRVB",Q3:Q109)</f>
        <v>0</v>
      </c>
      <c r="R126" s="133">
        <f>SUMIF(J3:J109,"LRVB",R3:R109)</f>
        <v>0</v>
      </c>
    </row>
    <row r="127" spans="1:42" ht="14.25" customHeight="1" thickBot="1" x14ac:dyDescent="0.3">
      <c r="A127" s="1183" t="s">
        <v>16</v>
      </c>
      <c r="B127" s="1184"/>
      <c r="C127" s="1184"/>
      <c r="D127" s="1184"/>
      <c r="E127" s="1184"/>
      <c r="F127" s="1184"/>
      <c r="G127" s="1184"/>
      <c r="H127" s="1184"/>
      <c r="I127" s="1184"/>
      <c r="J127" s="1185"/>
      <c r="K127" s="259">
        <f>K122+K115</f>
        <v>1564.3</v>
      </c>
      <c r="L127" s="259">
        <f>L122+L115</f>
        <v>1536.4</v>
      </c>
      <c r="M127" s="1063">
        <f>M122+M115</f>
        <v>1386.4</v>
      </c>
      <c r="N127" s="1064"/>
      <c r="O127" s="1064"/>
      <c r="P127" s="1065"/>
      <c r="Q127" s="242">
        <f>Q122+Q115</f>
        <v>1132.0999999999999</v>
      </c>
      <c r="R127" s="242">
        <f>R122+R115</f>
        <v>746.9</v>
      </c>
      <c r="S127" s="50"/>
      <c r="T127" s="50"/>
      <c r="U127" s="50"/>
      <c r="V127" s="50"/>
      <c r="W127" s="50"/>
    </row>
    <row r="128" spans="1:42" x14ac:dyDescent="0.25">
      <c r="A128" s="50"/>
      <c r="B128" s="50"/>
      <c r="C128" s="50"/>
      <c r="D128" s="50"/>
      <c r="E128" s="50"/>
      <c r="F128" s="50"/>
      <c r="G128" s="260"/>
      <c r="H128" s="50"/>
      <c r="I128" s="50"/>
      <c r="J128" s="110"/>
      <c r="K128" s="324"/>
      <c r="L128" s="324"/>
      <c r="M128" s="324"/>
      <c r="N128" s="324"/>
      <c r="O128" s="324"/>
      <c r="P128" s="324"/>
      <c r="Q128" s="324"/>
      <c r="R128" s="324"/>
      <c r="S128" s="110"/>
      <c r="T128" s="50"/>
      <c r="U128" s="50"/>
      <c r="V128" s="50"/>
      <c r="W128" s="50"/>
    </row>
    <row r="129" spans="10:19" x14ac:dyDescent="0.25">
      <c r="J129" s="325"/>
      <c r="K129" s="248"/>
      <c r="L129" s="326"/>
      <c r="M129" s="248"/>
      <c r="N129" s="248"/>
      <c r="O129" s="248"/>
      <c r="P129" s="248"/>
      <c r="Q129" s="248"/>
      <c r="R129" s="326"/>
      <c r="S129" s="327"/>
    </row>
    <row r="130" spans="10:19" x14ac:dyDescent="0.25">
      <c r="J130" s="325"/>
      <c r="K130" s="326"/>
      <c r="L130" s="326"/>
      <c r="M130" s="248"/>
      <c r="N130" s="326"/>
      <c r="O130" s="248"/>
      <c r="P130" s="248"/>
      <c r="Q130" s="326"/>
      <c r="R130" s="326"/>
      <c r="S130" s="248"/>
    </row>
    <row r="131" spans="10:19" x14ac:dyDescent="0.25">
      <c r="J131" s="325"/>
      <c r="K131" s="326"/>
      <c r="L131" s="248"/>
      <c r="M131" s="248"/>
      <c r="N131" s="326"/>
      <c r="O131" s="248"/>
      <c r="P131" s="248"/>
      <c r="Q131" s="326"/>
      <c r="R131" s="248"/>
      <c r="S131" s="248"/>
    </row>
    <row r="132" spans="10:19" x14ac:dyDescent="0.25">
      <c r="K132" s="261"/>
      <c r="L132" s="261"/>
      <c r="M132" s="261"/>
      <c r="N132" s="261"/>
      <c r="O132" s="261"/>
      <c r="P132" s="261"/>
      <c r="Q132" s="261"/>
      <c r="R132" s="261"/>
    </row>
  </sheetData>
  <mergeCells count="192">
    <mergeCell ref="A103:A104"/>
    <mergeCell ref="B103:B104"/>
    <mergeCell ref="C103:C104"/>
    <mergeCell ref="D103:D104"/>
    <mergeCell ref="F103:F104"/>
    <mergeCell ref="G103:G104"/>
    <mergeCell ref="H103:H104"/>
    <mergeCell ref="I103:I104"/>
    <mergeCell ref="E99:E101"/>
    <mergeCell ref="F99:F101"/>
    <mergeCell ref="G99:G100"/>
    <mergeCell ref="I99:I101"/>
    <mergeCell ref="A116:J116"/>
    <mergeCell ref="M116:P116"/>
    <mergeCell ref="A119:J119"/>
    <mergeCell ref="M119:P119"/>
    <mergeCell ref="A110:R110"/>
    <mergeCell ref="A111:S111"/>
    <mergeCell ref="A118:J118"/>
    <mergeCell ref="M118:P118"/>
    <mergeCell ref="A123:J123"/>
    <mergeCell ref="A120:J120"/>
    <mergeCell ref="S108:W108"/>
    <mergeCell ref="B109:J109"/>
    <mergeCell ref="B108:J108"/>
    <mergeCell ref="X70:AA70"/>
    <mergeCell ref="E45:E46"/>
    <mergeCell ref="E40:E41"/>
    <mergeCell ref="G63:G64"/>
    <mergeCell ref="G66:G67"/>
    <mergeCell ref="C61:W61"/>
    <mergeCell ref="C71:J71"/>
    <mergeCell ref="C72:W72"/>
    <mergeCell ref="C66:C67"/>
    <mergeCell ref="F63:F64"/>
    <mergeCell ref="B57:B58"/>
    <mergeCell ref="E66:E67"/>
    <mergeCell ref="S60:W60"/>
    <mergeCell ref="I66:I67"/>
    <mergeCell ref="I63:I64"/>
    <mergeCell ref="X90:AA90"/>
    <mergeCell ref="E86:E87"/>
    <mergeCell ref="F86:F87"/>
    <mergeCell ref="C107:J107"/>
    <mergeCell ref="E95:E98"/>
    <mergeCell ref="G95:G97"/>
    <mergeCell ref="S1:W1"/>
    <mergeCell ref="E2:S2"/>
    <mergeCell ref="P7:P8"/>
    <mergeCell ref="A127:J127"/>
    <mergeCell ref="A122:J122"/>
    <mergeCell ref="A126:J126"/>
    <mergeCell ref="A124:J124"/>
    <mergeCell ref="A125:J125"/>
    <mergeCell ref="A113:K113"/>
    <mergeCell ref="A114:J114"/>
    <mergeCell ref="A115:J115"/>
    <mergeCell ref="A117:J117"/>
    <mergeCell ref="A121:J121"/>
    <mergeCell ref="A112:W112"/>
    <mergeCell ref="S109:W109"/>
    <mergeCell ref="C60:J60"/>
    <mergeCell ref="F31:F32"/>
    <mergeCell ref="A3:W3"/>
    <mergeCell ref="A4:W4"/>
    <mergeCell ref="A6:A8"/>
    <mergeCell ref="G40:G41"/>
    <mergeCell ref="S107:W107"/>
    <mergeCell ref="A21:A22"/>
    <mergeCell ref="A57:A58"/>
    <mergeCell ref="A31:A32"/>
    <mergeCell ref="C39:C41"/>
    <mergeCell ref="E42:E43"/>
    <mergeCell ref="S57:S58"/>
    <mergeCell ref="H57:H58"/>
    <mergeCell ref="B39:B41"/>
    <mergeCell ref="I40:I42"/>
    <mergeCell ref="I57:I58"/>
    <mergeCell ref="H21:H22"/>
    <mergeCell ref="I21:I22"/>
    <mergeCell ref="G21:G22"/>
    <mergeCell ref="H31:H32"/>
    <mergeCell ref="H33:H34"/>
    <mergeCell ref="I33:I34"/>
    <mergeCell ref="B21:B22"/>
    <mergeCell ref="C21:C22"/>
    <mergeCell ref="F57:F58"/>
    <mergeCell ref="F40:F41"/>
    <mergeCell ref="E23:E24"/>
    <mergeCell ref="D23:D24"/>
    <mergeCell ref="F23:F24"/>
    <mergeCell ref="G33:G34"/>
    <mergeCell ref="I31:I32"/>
    <mergeCell ref="G31:G32"/>
    <mergeCell ref="B6:B8"/>
    <mergeCell ref="G6:G8"/>
    <mergeCell ref="E6:E8"/>
    <mergeCell ref="F6:F8"/>
    <mergeCell ref="B11:W11"/>
    <mergeCell ref="C12:W12"/>
    <mergeCell ref="A9:W9"/>
    <mergeCell ref="A10:W10"/>
    <mergeCell ref="G14:G16"/>
    <mergeCell ref="C6:C8"/>
    <mergeCell ref="D6:D8"/>
    <mergeCell ref="I14:I19"/>
    <mergeCell ref="E14:E16"/>
    <mergeCell ref="S14:S16"/>
    <mergeCell ref="E19:E20"/>
    <mergeCell ref="D19:D20"/>
    <mergeCell ref="S19:S20"/>
    <mergeCell ref="T19:T20"/>
    <mergeCell ref="U19:U20"/>
    <mergeCell ref="V19:V20"/>
    <mergeCell ref="W19:W20"/>
    <mergeCell ref="F19:F20"/>
    <mergeCell ref="D17:D18"/>
    <mergeCell ref="F17:F18"/>
    <mergeCell ref="S5:W5"/>
    <mergeCell ref="Q6:Q8"/>
    <mergeCell ref="R6:R8"/>
    <mergeCell ref="T7:W7"/>
    <mergeCell ref="M6:P6"/>
    <mergeCell ref="H6:H8"/>
    <mergeCell ref="I6:I8"/>
    <mergeCell ref="J6:J8"/>
    <mergeCell ref="S7:S8"/>
    <mergeCell ref="S6:W6"/>
    <mergeCell ref="K6:K8"/>
    <mergeCell ref="L6:L8"/>
    <mergeCell ref="N7:O7"/>
    <mergeCell ref="M7:M8"/>
    <mergeCell ref="M127:P127"/>
    <mergeCell ref="M114:P114"/>
    <mergeCell ref="M115:P115"/>
    <mergeCell ref="M117:P117"/>
    <mergeCell ref="M121:P121"/>
    <mergeCell ref="M122:P122"/>
    <mergeCell ref="M124:P124"/>
    <mergeCell ref="M125:P125"/>
    <mergeCell ref="M126:P126"/>
    <mergeCell ref="M123:P123"/>
    <mergeCell ref="M120:P120"/>
    <mergeCell ref="D21:D22"/>
    <mergeCell ref="E21:E22"/>
    <mergeCell ref="F21:F22"/>
    <mergeCell ref="E31:E32"/>
    <mergeCell ref="B33:B34"/>
    <mergeCell ref="C33:C34"/>
    <mergeCell ref="D33:D34"/>
    <mergeCell ref="F33:F34"/>
    <mergeCell ref="D31:D32"/>
    <mergeCell ref="B31:B32"/>
    <mergeCell ref="C31:C32"/>
    <mergeCell ref="A33:A34"/>
    <mergeCell ref="B63:B64"/>
    <mergeCell ref="B66:B67"/>
    <mergeCell ref="E63:E64"/>
    <mergeCell ref="C63:C64"/>
    <mergeCell ref="D63:D64"/>
    <mergeCell ref="H63:H64"/>
    <mergeCell ref="C57:C58"/>
    <mergeCell ref="G57:G58"/>
    <mergeCell ref="A63:A64"/>
    <mergeCell ref="A66:A67"/>
    <mergeCell ref="F36:F37"/>
    <mergeCell ref="G36:G37"/>
    <mergeCell ref="A86:A87"/>
    <mergeCell ref="B86:B87"/>
    <mergeCell ref="C86:C87"/>
    <mergeCell ref="A39:A41"/>
    <mergeCell ref="G81:G83"/>
    <mergeCell ref="I81:I84"/>
    <mergeCell ref="D36:D37"/>
    <mergeCell ref="E36:E37"/>
    <mergeCell ref="F75:F76"/>
    <mergeCell ref="E75:E76"/>
    <mergeCell ref="E77:E78"/>
    <mergeCell ref="G17:G18"/>
    <mergeCell ref="S17:S18"/>
    <mergeCell ref="X59:AA59"/>
    <mergeCell ref="S71:W71"/>
    <mergeCell ref="I86:I87"/>
    <mergeCell ref="X38:AA38"/>
    <mergeCell ref="X95:AA95"/>
    <mergeCell ref="S97:S98"/>
    <mergeCell ref="X97:AA97"/>
    <mergeCell ref="X98:AA98"/>
    <mergeCell ref="I48:I49"/>
    <mergeCell ref="G86:G87"/>
    <mergeCell ref="H86:H87"/>
    <mergeCell ref="I36:I37"/>
  </mergeCells>
  <printOptions horizontalCentered="1"/>
  <pageMargins left="0" right="0" top="0.59055118110236227" bottom="0.19685039370078741" header="0" footer="0"/>
  <pageSetup paperSize="9" scale="78" orientation="landscape" r:id="rId1"/>
  <rowBreaks count="3" manualBreakCount="3">
    <brk id="27" max="22" man="1"/>
    <brk id="74" max="22" man="1"/>
    <brk id="111"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09375" defaultRowHeight="15.6" x14ac:dyDescent="0.3"/>
  <cols>
    <col min="1" max="1" width="22.6640625" style="3" customWidth="1"/>
    <col min="2" max="2" width="60.6640625" style="3" customWidth="1"/>
    <col min="3" max="16384" width="9.109375" style="3"/>
  </cols>
  <sheetData>
    <row r="1" spans="1:2" ht="27" customHeight="1" x14ac:dyDescent="0.3">
      <c r="A1" s="1278" t="s">
        <v>18</v>
      </c>
      <c r="B1" s="1278"/>
    </row>
    <row r="2" spans="1:2" ht="31.2" x14ac:dyDescent="0.3">
      <c r="A2" s="2" t="s">
        <v>3</v>
      </c>
      <c r="B2" s="1" t="s">
        <v>17</v>
      </c>
    </row>
    <row r="3" spans="1:2" ht="15.75" customHeight="1" x14ac:dyDescent="0.3">
      <c r="A3" s="2" t="s">
        <v>19</v>
      </c>
      <c r="B3" s="1" t="s">
        <v>20</v>
      </c>
    </row>
    <row r="4" spans="1:2" ht="15.75" customHeight="1" x14ac:dyDescent="0.3">
      <c r="A4" s="2" t="s">
        <v>21</v>
      </c>
      <c r="B4" s="1" t="s">
        <v>22</v>
      </c>
    </row>
    <row r="5" spans="1:2" ht="15.75" customHeight="1" x14ac:dyDescent="0.3">
      <c r="A5" s="2" t="s">
        <v>23</v>
      </c>
      <c r="B5" s="1" t="s">
        <v>24</v>
      </c>
    </row>
    <row r="6" spans="1:2" ht="15.75" customHeight="1" x14ac:dyDescent="0.3">
      <c r="A6" s="2" t="s">
        <v>25</v>
      </c>
      <c r="B6" s="1" t="s">
        <v>26</v>
      </c>
    </row>
    <row r="7" spans="1:2" ht="15.75" customHeight="1" x14ac:dyDescent="0.3">
      <c r="A7" s="2" t="s">
        <v>27</v>
      </c>
      <c r="B7" s="1" t="s">
        <v>28</v>
      </c>
    </row>
    <row r="8" spans="1:2" ht="15.75" customHeight="1" x14ac:dyDescent="0.3">
      <c r="A8" s="2" t="s">
        <v>29</v>
      </c>
      <c r="B8" s="1" t="s">
        <v>30</v>
      </c>
    </row>
    <row r="9" spans="1:2" ht="15.75" customHeight="1" x14ac:dyDescent="0.3"/>
    <row r="10" spans="1:2" ht="15.75" customHeight="1" x14ac:dyDescent="0.3">
      <c r="A10" s="1279" t="s">
        <v>35</v>
      </c>
      <c r="B10" s="1279"/>
    </row>
  </sheetData>
  <mergeCells count="2">
    <mergeCell ref="A1:B1"/>
    <mergeCell ref="A10:B10"/>
  </mergeCells>
  <phoneticPr fontId="2"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5</vt:i4>
      </vt:variant>
    </vt:vector>
  </HeadingPairs>
  <TitlesOfParts>
    <vt:vector size="8" baseType="lpstr">
      <vt:lpstr>MVP keitimo forma</vt:lpstr>
      <vt:lpstr>Aiškinamoji lentelė</vt:lpstr>
      <vt:lpstr>Asignavimų valdytojų kodai</vt:lpstr>
      <vt:lpstr>'MVP keitimo forma'!dokumentoNr</vt:lpstr>
      <vt:lpstr>'Aiškinamoji lentelė'!Print_Area</vt:lpstr>
      <vt:lpstr>'MVP keitimo forma'!Print_Area</vt:lpstr>
      <vt:lpstr>'Aiškinamoji lentelė'!Print_Titles</vt:lpstr>
      <vt:lpstr>'MVP keitimo forma'!Print_Titles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2020-03-25T08:14:16Z</cp:lastPrinted>
  <dcterms:created xsi:type="dcterms:W3CDTF">2007-07-27T10:32:34Z</dcterms:created>
  <dcterms:modified xsi:type="dcterms:W3CDTF">2020-04-20T07:29:27Z</dcterms:modified>
</cp:coreProperties>
</file>