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azeikaite\Desktop\Projektai\"/>
    </mc:Choice>
  </mc:AlternateContent>
  <bookViews>
    <workbookView xWindow="0" yWindow="180" windowWidth="20490" windowHeight="7440" tabRatio="767"/>
  </bookViews>
  <sheets>
    <sheet name="Turinys" sheetId="30" r:id="rId1"/>
    <sheet name="Sutartiniai žymėjimai" sheetId="20" r:id="rId2"/>
    <sheet name="1. Vizijos rodikliai" sheetId="15" r:id="rId3"/>
    <sheet name="2. Tikslų uždavinių rodikliai" sheetId="31" r:id="rId4"/>
    <sheet name="3. Prioritetų įgyvendinimas" sheetId="16" r:id="rId5"/>
    <sheet name="4. Priemonių įgyvendinimas" sheetId="27" r:id="rId6"/>
  </sheets>
  <externalReferences>
    <externalReference r:id="rId7"/>
  </externalReferences>
  <definedNames>
    <definedName name="_xlnm.Print_Area" localSheetId="2">'1. Vizijos rodikliai'!$A$1:$M$10</definedName>
    <definedName name="_xlnm.Print_Area" localSheetId="3">'2. Tikslų uždavinių rodikliai'!$A$1:$M$362</definedName>
    <definedName name="_xlnm.Print_Area" localSheetId="5">'4. Priemonių įgyvendinimas'!$A$1:$I$1271</definedName>
    <definedName name="_xlnm.Print_Area" localSheetId="1">'Sutartiniai žymėjimai'!$A$1:$O$39</definedName>
    <definedName name="_xlnm.Print_Titles" localSheetId="3">'2. Tikslų uždavinių rodikliai'!$6:$6</definedName>
    <definedName name="registravimoNr" localSheetId="0">Turinys!$G$1</definedName>
  </definedNames>
  <calcPr calcId="162913"/>
</workbook>
</file>

<file path=xl/calcChain.xml><?xml version="1.0" encoding="utf-8"?>
<calcChain xmlns="http://schemas.openxmlformats.org/spreadsheetml/2006/main">
  <c r="N13" i="16" l="1"/>
  <c r="L13" i="16"/>
  <c r="H13" i="16"/>
  <c r="E411" i="27"/>
  <c r="F13" i="16"/>
  <c r="D13" i="16"/>
  <c r="B13" i="16"/>
  <c r="B21" i="16"/>
  <c r="C122" i="27"/>
  <c r="D122" i="27"/>
  <c r="E122" i="27"/>
  <c r="F122" i="27"/>
  <c r="G122" i="27"/>
  <c r="H122" i="27"/>
  <c r="B122" i="27"/>
  <c r="C121" i="27"/>
  <c r="D121" i="27"/>
  <c r="E121" i="27"/>
  <c r="F121" i="27"/>
  <c r="G121" i="27"/>
  <c r="H121" i="27"/>
  <c r="B121" i="27"/>
  <c r="C120" i="27"/>
  <c r="D120" i="27"/>
  <c r="E120" i="27"/>
  <c r="F120" i="27"/>
  <c r="G120" i="27"/>
  <c r="H120" i="27"/>
  <c r="B120" i="27"/>
  <c r="C119" i="27"/>
  <c r="D119" i="27"/>
  <c r="E119" i="27"/>
  <c r="F119" i="27"/>
  <c r="G119" i="27"/>
  <c r="H119" i="27"/>
  <c r="B119" i="27"/>
  <c r="G118" i="27"/>
  <c r="H118" i="27"/>
  <c r="C118" i="27"/>
  <c r="D118" i="27"/>
  <c r="E118" i="27"/>
  <c r="F118" i="27"/>
  <c r="B118" i="27"/>
  <c r="H9" i="27"/>
  <c r="H8" i="27"/>
  <c r="H7" i="27"/>
  <c r="H6" i="27"/>
  <c r="H46" i="27" l="1"/>
  <c r="H47" i="27"/>
  <c r="H48" i="27"/>
  <c r="H49" i="27"/>
  <c r="H45" i="27"/>
  <c r="H243" i="27"/>
  <c r="H413" i="27" l="1"/>
  <c r="H411" i="27"/>
  <c r="H410" i="27"/>
  <c r="H363" i="27"/>
  <c r="H361" i="27"/>
  <c r="H360" i="27"/>
  <c r="H246" i="27"/>
  <c r="H245" i="27"/>
  <c r="O15" i="16"/>
  <c r="O14" i="16"/>
  <c r="O17" i="16"/>
  <c r="J9" i="27"/>
  <c r="J6" i="27" l="1"/>
  <c r="H1174" i="27"/>
  <c r="H1116" i="27" l="1"/>
  <c r="H1094" i="27"/>
  <c r="H1089" i="27"/>
  <c r="H1090" i="27"/>
  <c r="H1091" i="27"/>
  <c r="H1088" i="27" l="1"/>
  <c r="H412" i="27" l="1"/>
  <c r="H362" i="27" l="1"/>
  <c r="J8" i="27" s="1"/>
  <c r="H1016" i="27" l="1"/>
  <c r="H1015" i="27"/>
  <c r="H1014" i="27"/>
  <c r="H978" i="27"/>
  <c r="H933" i="27"/>
  <c r="H932" i="27"/>
  <c r="H931" i="27"/>
  <c r="H842" i="27"/>
  <c r="H836" i="27" s="1"/>
  <c r="H839" i="27"/>
  <c r="H838" i="27"/>
  <c r="H837" i="27"/>
  <c r="H786" i="27"/>
  <c r="H699" i="27"/>
  <c r="H698" i="27"/>
  <c r="H697" i="27"/>
  <c r="H702" i="27"/>
  <c r="H696" i="27" s="1"/>
  <c r="H623" i="27"/>
  <c r="H515" i="27" s="1"/>
  <c r="H516" i="27"/>
  <c r="H244" i="27" l="1"/>
  <c r="J7" i="27" s="1"/>
  <c r="G6" i="27" l="1"/>
  <c r="H1198" i="27" l="1"/>
  <c r="J933" i="27" s="1"/>
  <c r="H1197" i="27"/>
  <c r="J932" i="27" s="1"/>
  <c r="H1196" i="27"/>
  <c r="J931" i="27" s="1"/>
  <c r="H1195" i="27"/>
  <c r="H936" i="27" l="1"/>
  <c r="H930" i="27" s="1"/>
  <c r="H1070" i="27"/>
  <c r="H1013" i="27" s="1"/>
  <c r="J930" i="27" s="1"/>
  <c r="L226" i="31" l="1"/>
  <c r="H755" i="27" l="1"/>
  <c r="J515" i="27" s="1"/>
  <c r="H756" i="27"/>
  <c r="J516" i="27" s="1"/>
  <c r="H757" i="27"/>
  <c r="H758" i="27"/>
  <c r="H518" i="27" l="1"/>
  <c r="J518" i="27" s="1"/>
  <c r="H517" i="27"/>
  <c r="J517" i="27" s="1"/>
  <c r="G590" i="27"/>
  <c r="G620" i="27"/>
  <c r="G608" i="27"/>
  <c r="N7" i="16" l="1"/>
  <c r="O31" i="16"/>
  <c r="N21" i="16"/>
  <c r="O24" i="16" s="1"/>
  <c r="N9" i="16"/>
  <c r="N6" i="16"/>
  <c r="I250" i="31"/>
  <c r="J250" i="31" s="1"/>
  <c r="I226" i="31"/>
  <c r="J226" i="31" s="1"/>
  <c r="H226" i="31"/>
  <c r="O22" i="16" l="1"/>
  <c r="O29" i="16"/>
  <c r="O23" i="16"/>
  <c r="O30" i="16"/>
  <c r="L7" i="16" l="1"/>
  <c r="L6" i="16"/>
  <c r="L28" i="16"/>
  <c r="G931" i="27"/>
  <c r="G932" i="27"/>
  <c r="G933" i="27"/>
  <c r="G1089" i="27"/>
  <c r="G1090" i="27"/>
  <c r="G1091" i="27"/>
  <c r="F1174" i="27" l="1"/>
  <c r="G1174" i="27"/>
  <c r="E1174" i="27"/>
  <c r="D1174" i="27"/>
  <c r="G1070" i="27" l="1"/>
  <c r="G1019" i="27"/>
  <c r="G1013" i="27" s="1"/>
  <c r="G1094" i="27"/>
  <c r="G1116" i="27"/>
  <c r="G1088" i="27" l="1"/>
  <c r="F936" i="27"/>
  <c r="E936" i="27"/>
  <c r="E930" i="27" s="1"/>
  <c r="G936" i="27"/>
  <c r="D936" i="27"/>
  <c r="D930" i="27" s="1"/>
  <c r="C930" i="27"/>
  <c r="C931" i="27"/>
  <c r="D931" i="27"/>
  <c r="E931" i="27"/>
  <c r="F931" i="27"/>
  <c r="C932" i="27"/>
  <c r="D932" i="27"/>
  <c r="E932" i="27"/>
  <c r="F932" i="27"/>
  <c r="C933" i="27"/>
  <c r="D933" i="27"/>
  <c r="E933" i="27"/>
  <c r="F933" i="27"/>
  <c r="B931" i="27"/>
  <c r="B932" i="27"/>
  <c r="B933" i="27"/>
  <c r="B930" i="27"/>
  <c r="M14" i="16" l="1"/>
  <c r="G360" i="27" l="1"/>
  <c r="G361" i="27"/>
  <c r="G362" i="27"/>
  <c r="G363" i="27"/>
  <c r="G410" i="27" l="1"/>
  <c r="G411" i="27"/>
  <c r="G412" i="27"/>
  <c r="G413" i="27"/>
  <c r="G243" i="27" l="1"/>
  <c r="G244" i="27"/>
  <c r="G245" i="27"/>
  <c r="G246" i="27"/>
  <c r="G45" i="27" l="1"/>
  <c r="G46" i="27"/>
  <c r="G47" i="27"/>
  <c r="G48" i="27"/>
  <c r="G49" i="27"/>
  <c r="J10" i="27" s="1"/>
  <c r="G7" i="27" l="1"/>
  <c r="G8" i="27"/>
  <c r="G9" i="27"/>
  <c r="O16" i="16" s="1"/>
  <c r="N8" i="16" l="1"/>
  <c r="N5" i="16" s="1"/>
  <c r="O6" i="16" s="1"/>
  <c r="O7" i="16" s="1"/>
  <c r="O8" i="16" s="1"/>
  <c r="O9" i="16" s="1"/>
  <c r="L21" i="16"/>
  <c r="G978" i="27" l="1"/>
  <c r="G930" i="27" s="1"/>
  <c r="F978" i="27"/>
  <c r="F930" i="27" s="1"/>
  <c r="G1016" i="27" l="1"/>
  <c r="G1015" i="27"/>
  <c r="G1014" i="27"/>
  <c r="E1015" i="27"/>
  <c r="G699" i="27" l="1"/>
  <c r="G698" i="27"/>
  <c r="G697" i="27"/>
  <c r="M31" i="16"/>
  <c r="M24" i="16"/>
  <c r="M17" i="16"/>
  <c r="L9" i="16"/>
  <c r="G516" i="27"/>
  <c r="M16" i="16" l="1"/>
  <c r="L8" i="16"/>
  <c r="L5" i="16" s="1"/>
  <c r="M15" i="16"/>
  <c r="M22" i="16"/>
  <c r="M29" i="16"/>
  <c r="M23" i="16"/>
  <c r="M30" i="16"/>
  <c r="G839" i="27"/>
  <c r="G838" i="27"/>
  <c r="G837" i="27"/>
  <c r="G842" i="27"/>
  <c r="G836" i="27" s="1"/>
  <c r="G702" i="27"/>
  <c r="G696" i="27" s="1"/>
  <c r="G623" i="27"/>
  <c r="G515" i="27" s="1"/>
  <c r="F623" i="27"/>
  <c r="G757" i="27" l="1"/>
  <c r="G756" i="27"/>
  <c r="G758" i="27"/>
  <c r="G1196" i="27" l="1"/>
  <c r="G1197" i="27"/>
  <c r="G1198" i="27"/>
  <c r="G1224" i="27" l="1"/>
  <c r="G1195" i="27" s="1"/>
  <c r="G786" i="27" l="1"/>
  <c r="G755" i="27" s="1"/>
  <c r="G517" i="27" l="1"/>
  <c r="G518" i="27"/>
  <c r="J9" i="16" l="1"/>
  <c r="J28" i="16"/>
  <c r="F1224" i="27"/>
  <c r="F1195" i="27" s="1"/>
  <c r="F1198" i="27"/>
  <c r="F1091" i="27"/>
  <c r="F1016" i="27"/>
  <c r="F758" i="27"/>
  <c r="F518" i="27"/>
  <c r="F517" i="27"/>
  <c r="F1089" i="27" l="1"/>
  <c r="F1090" i="27"/>
  <c r="F1116" i="27"/>
  <c r="F1088" i="27" s="1"/>
  <c r="F1070" i="27"/>
  <c r="F1015" i="27"/>
  <c r="F1019" i="27"/>
  <c r="F1013" i="27" l="1"/>
  <c r="F1014" i="27"/>
  <c r="F7" i="27" l="1"/>
  <c r="F411" i="27"/>
  <c r="F410" i="27" l="1"/>
  <c r="F412" i="27"/>
  <c r="F413" i="27"/>
  <c r="F360" i="27"/>
  <c r="F361" i="27"/>
  <c r="F362" i="27"/>
  <c r="F363" i="27"/>
  <c r="F243" i="27" l="1"/>
  <c r="F244" i="27"/>
  <c r="F245" i="27"/>
  <c r="F246" i="27"/>
  <c r="F45" i="27" l="1"/>
  <c r="F6" i="27"/>
  <c r="F46" i="27"/>
  <c r="F47" i="27"/>
  <c r="F48" i="27"/>
  <c r="F49" i="27"/>
  <c r="F8" i="27"/>
  <c r="F9" i="27"/>
  <c r="J14" i="16" l="1"/>
  <c r="J15" i="16"/>
  <c r="J7" i="16" s="1"/>
  <c r="J16" i="16"/>
  <c r="J8" i="16" s="1"/>
  <c r="F1197" i="27"/>
  <c r="F1196" i="27"/>
  <c r="J6" i="16" l="1"/>
  <c r="J13" i="16"/>
  <c r="J5" i="16"/>
  <c r="K6" i="16" s="1"/>
  <c r="K7" i="16" s="1"/>
  <c r="K8" i="16" s="1"/>
  <c r="K9" i="16" s="1"/>
  <c r="F757" i="27"/>
  <c r="F756" i="27"/>
  <c r="F839" i="27"/>
  <c r="F838" i="27"/>
  <c r="F837" i="27"/>
  <c r="F842" i="27"/>
  <c r="F836" i="27" s="1"/>
  <c r="F786" i="27" l="1"/>
  <c r="F755" i="27" s="1"/>
  <c r="F697" i="27" l="1"/>
  <c r="F698" i="27"/>
  <c r="F699" i="27"/>
  <c r="F702" i="27"/>
  <c r="F696" i="27" s="1"/>
  <c r="F516" i="27" l="1"/>
  <c r="E516" i="27"/>
  <c r="F515" i="27" l="1"/>
  <c r="J21" i="16" l="1"/>
  <c r="K24" i="16" s="1"/>
  <c r="K14" i="16"/>
  <c r="K32" i="16"/>
  <c r="K31" i="16"/>
  <c r="K30" i="16"/>
  <c r="K29" i="16"/>
  <c r="K17" i="16"/>
  <c r="K16" i="16"/>
  <c r="K15" i="16"/>
  <c r="K22" i="16" l="1"/>
  <c r="K23" i="16"/>
  <c r="H7" i="16"/>
  <c r="I31" i="16" l="1"/>
  <c r="E1014" i="27"/>
  <c r="H9" i="16" l="1"/>
  <c r="H8" i="16"/>
  <c r="I32" i="16"/>
  <c r="I30" i="16"/>
  <c r="I29" i="16"/>
  <c r="E360" i="27" l="1"/>
  <c r="E361" i="27"/>
  <c r="E362" i="27"/>
  <c r="E363" i="27"/>
  <c r="E1088" i="27" l="1"/>
  <c r="E1089" i="27"/>
  <c r="E1090" i="27"/>
  <c r="E1091" i="27"/>
  <c r="E410" i="27" l="1"/>
  <c r="E412" i="27"/>
  <c r="E413" i="27"/>
  <c r="E6" i="27" l="1"/>
  <c r="E7" i="27"/>
  <c r="E8" i="27"/>
  <c r="E9" i="27"/>
  <c r="E1198" i="27" l="1"/>
  <c r="D1198" i="27"/>
  <c r="C1198" i="27"/>
  <c r="B1198" i="27"/>
  <c r="E1197" i="27"/>
  <c r="D1197" i="27"/>
  <c r="C1197" i="27"/>
  <c r="B1197" i="27"/>
  <c r="E1196" i="27"/>
  <c r="D1196" i="27"/>
  <c r="C1196" i="27"/>
  <c r="B1196" i="27"/>
  <c r="E1195" i="27"/>
  <c r="D1195" i="27"/>
  <c r="C1195" i="27"/>
  <c r="B1195" i="27"/>
  <c r="D1019" i="27"/>
  <c r="D1013" i="27" s="1"/>
  <c r="E1016" i="27"/>
  <c r="D1016" i="27"/>
  <c r="C1016" i="27"/>
  <c r="B1016" i="27"/>
  <c r="D1015" i="27"/>
  <c r="C1015" i="27"/>
  <c r="B1015" i="27"/>
  <c r="D1014" i="27"/>
  <c r="C1014" i="27"/>
  <c r="B1014" i="27"/>
  <c r="E1013" i="27"/>
  <c r="C1013" i="27"/>
  <c r="B1013" i="27"/>
  <c r="B869" i="27"/>
  <c r="E842" i="27"/>
  <c r="E836" i="27" s="1"/>
  <c r="E839" i="27"/>
  <c r="D839" i="27"/>
  <c r="C839" i="27"/>
  <c r="B839" i="27"/>
  <c r="E838" i="27"/>
  <c r="D838" i="27"/>
  <c r="C838" i="27"/>
  <c r="B838" i="27"/>
  <c r="E837" i="27"/>
  <c r="D837" i="27"/>
  <c r="C837" i="27"/>
  <c r="B837" i="27"/>
  <c r="D836" i="27"/>
  <c r="C836" i="27"/>
  <c r="B836" i="27"/>
  <c r="E786" i="27"/>
  <c r="D786" i="27"/>
  <c r="C786" i="27"/>
  <c r="B786" i="27"/>
  <c r="E758" i="27"/>
  <c r="D758" i="27"/>
  <c r="C758" i="27"/>
  <c r="B758" i="27"/>
  <c r="E757" i="27"/>
  <c r="D757" i="27"/>
  <c r="C757" i="27"/>
  <c r="B757" i="27"/>
  <c r="E756" i="27"/>
  <c r="D756" i="27"/>
  <c r="C756" i="27"/>
  <c r="B756" i="27"/>
  <c r="E755" i="27"/>
  <c r="D755" i="27"/>
  <c r="C755" i="27"/>
  <c r="B755" i="27"/>
  <c r="E702" i="27"/>
  <c r="E696" i="27" s="1"/>
  <c r="E699" i="27"/>
  <c r="B699" i="27"/>
  <c r="E698" i="27"/>
  <c r="B698" i="27"/>
  <c r="E697" i="27"/>
  <c r="B697" i="27"/>
  <c r="B696" i="27"/>
  <c r="E623" i="27"/>
  <c r="E515" i="27" s="1"/>
  <c r="D623" i="27"/>
  <c r="D515" i="27" s="1"/>
  <c r="C623" i="27"/>
  <c r="C515" i="27" s="1"/>
  <c r="B623" i="27"/>
  <c r="B515" i="27" s="1"/>
  <c r="E518" i="27"/>
  <c r="D518" i="27"/>
  <c r="C518" i="27"/>
  <c r="B518" i="27"/>
  <c r="E517" i="27"/>
  <c r="D517" i="27"/>
  <c r="C517" i="27"/>
  <c r="B517" i="27"/>
  <c r="D516" i="27"/>
  <c r="C516" i="27"/>
  <c r="B516" i="27"/>
  <c r="G32" i="16"/>
  <c r="G31" i="16"/>
  <c r="G30" i="16"/>
  <c r="G29" i="16"/>
  <c r="D28" i="16"/>
  <c r="E31" i="16" s="1"/>
  <c r="B28" i="16"/>
  <c r="C31" i="16" s="1"/>
  <c r="H21" i="16"/>
  <c r="I22" i="16" s="1"/>
  <c r="F21" i="16"/>
  <c r="G24" i="16" s="1"/>
  <c r="D21" i="16"/>
  <c r="E24" i="16" s="1"/>
  <c r="C24" i="16"/>
  <c r="B16" i="16"/>
  <c r="B8" i="16" s="1"/>
  <c r="D7" i="16"/>
  <c r="B7" i="16"/>
  <c r="B14" i="16"/>
  <c r="E14"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3" i="27"/>
  <c r="E244" i="27"/>
  <c r="E245" i="27"/>
  <c r="E246" i="27"/>
  <c r="E45" i="27" l="1"/>
  <c r="E46" i="27"/>
  <c r="E47" i="27"/>
  <c r="E48" i="27"/>
  <c r="E49" i="27"/>
  <c r="H6" i="16" l="1"/>
  <c r="D413" i="27"/>
  <c r="I17" i="16" l="1"/>
  <c r="I16" i="16"/>
  <c r="I15" i="16"/>
  <c r="I14" i="16"/>
  <c r="H5" i="16"/>
  <c r="I6" i="16" s="1"/>
  <c r="D1088" i="27"/>
  <c r="I8" i="16" l="1"/>
  <c r="I7" i="16"/>
  <c r="C48" i="27"/>
  <c r="B48" i="27"/>
  <c r="B47" i="27"/>
  <c r="B46" i="27"/>
  <c r="B45" i="27"/>
  <c r="D48" i="27"/>
  <c r="D47" i="27"/>
  <c r="D45" i="27"/>
  <c r="D49" i="27"/>
  <c r="D1090" i="27" l="1"/>
  <c r="D1089" i="27"/>
  <c r="D410" i="27" l="1"/>
  <c r="D411" i="27"/>
  <c r="D412" i="27"/>
  <c r="D360" i="27"/>
  <c r="D361" i="27"/>
  <c r="D362" i="27"/>
  <c r="D363" i="27"/>
  <c r="D246" i="27"/>
  <c r="D245" i="27"/>
  <c r="D244" i="27"/>
  <c r="D243" i="27"/>
  <c r="D46" i="27"/>
  <c r="D6" i="27"/>
  <c r="D21" i="27" l="1"/>
  <c r="D19" i="27"/>
  <c r="D7" i="27" l="1"/>
  <c r="D8" i="27"/>
  <c r="D9" i="27"/>
  <c r="D335" i="27" l="1"/>
  <c r="D1091" i="27" l="1"/>
  <c r="C1088" i="27" l="1"/>
  <c r="C1089" i="27"/>
  <c r="C1090" i="27"/>
  <c r="C1091" i="27"/>
  <c r="B1089" i="27"/>
  <c r="B1090" i="27"/>
  <c r="B1091" i="27"/>
  <c r="B1088" i="27"/>
  <c r="C45" i="27" l="1"/>
  <c r="C46" i="27"/>
  <c r="C47" i="27"/>
  <c r="C243" i="27" l="1"/>
  <c r="B243" i="27"/>
  <c r="C244" i="27"/>
  <c r="C245" i="27"/>
  <c r="C246" i="27"/>
  <c r="C360" i="27"/>
  <c r="C361" i="27"/>
  <c r="C362" i="27"/>
  <c r="C363" i="27"/>
  <c r="C410" i="27"/>
  <c r="C411" i="27"/>
  <c r="C412" i="27"/>
  <c r="C413" i="27"/>
  <c r="C6" i="27" l="1"/>
  <c r="C7" i="27"/>
  <c r="C8" i="27"/>
  <c r="C9" i="27"/>
  <c r="B6" i="27"/>
  <c r="B411" i="27" l="1"/>
  <c r="B412" i="27"/>
  <c r="B413" i="27"/>
  <c r="B410" i="27"/>
  <c r="B361" i="27" l="1"/>
  <c r="B362" i="27"/>
  <c r="B363" i="27"/>
  <c r="B360" i="27"/>
  <c r="B244" i="27" l="1"/>
  <c r="B245" i="27"/>
  <c r="B246" i="27"/>
  <c r="B9" i="27" l="1"/>
  <c r="B8" i="27"/>
  <c r="B7" i="27"/>
  <c r="M6" i="16" l="1"/>
  <c r="M7" i="16" s="1"/>
  <c r="M8" i="16" s="1"/>
  <c r="M9" i="16" s="1"/>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 ref="K4" authorId="0" shapeId="0">
      <text>
        <r>
          <rPr>
            <sz val="9"/>
            <color indexed="81"/>
            <rFont val="Tahoma"/>
            <family val="2"/>
            <charset val="186"/>
          </rPr>
          <t>Skaičiuojama pagal vidutinį metinį gyventojų skaičių, 2017 m. - 150.109, 2018 m. - 148 400</t>
        </r>
      </text>
    </comment>
    <comment ref="L4" authorId="0" shapeId="0">
      <text>
        <r>
          <rPr>
            <sz val="9"/>
            <color indexed="81"/>
            <rFont val="Tahoma"/>
            <family val="2"/>
            <charset val="186"/>
          </rPr>
          <t>Skaičiuojama pagal vidutinį metinį gyventojų skaičių, 2017 m. - 150.109, 2018 m. - 148 400, 2019 m. - 148.525 (išankstiniai duomenys)</t>
        </r>
        <r>
          <rPr>
            <sz val="9"/>
            <color indexed="81"/>
            <rFont val="Tahoma"/>
            <family val="2"/>
            <charset val="186"/>
          </rPr>
          <t xml:space="preserve">
</t>
        </r>
      </text>
    </comment>
  </commentList>
</comments>
</file>

<file path=xl/comments2.xml><?xml version="1.0" encoding="utf-8"?>
<comments xmlns="http://schemas.openxmlformats.org/spreadsheetml/2006/main">
  <authors>
    <author>Snieguole Kacerauskaite</author>
    <author/>
    <author>Rasa Rumsiene</author>
    <author>Aiste Virsiliene</author>
    <author>Audra Cepiene</author>
    <author>Andrius Samuilovas</author>
    <author>Lina Dulinskiene</author>
    <author>Gabrielė Martusevičienė</author>
    <author>Karolina Kudreviciute</author>
    <author>Ingrida Žemgulė</author>
    <author>Sniega</author>
    <author>Raimonda</author>
    <author>Indre Buteniene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L127" authorId="1" shapeId="0">
      <text>
        <r>
          <rPr>
            <sz val="11"/>
            <color rgb="FF000000"/>
            <rFont val="Calibri"/>
            <family val="2"/>
            <charset val="186"/>
          </rPr>
          <t>Duomenys iš oficialiai skelbiamos Informacijos ir ryšių departamento statistikos: https://www.ird.lt/lt/paslaugos/tvarkomu-valdomu-registru-ir-informaciniu-sistemu-paslaugos/nusikalstamu-veiku-zinybinio-registro-nvzr-atviri-duomenys-paslaugos/ataskaitos-1/nusikalstamumo-ir-ikiteisminiu-tyrimu-statistika-1/view_item_datasource?id=8159&amp;datasource=40578</t>
        </r>
      </text>
    </comment>
    <comment ref="L128" authorId="1" shapeId="0">
      <text>
        <r>
          <rPr>
            <sz val="11"/>
            <color rgb="FF000000"/>
            <rFont val="Calibri"/>
            <family val="2"/>
            <charset val="186"/>
          </rPr>
          <t xml:space="preserve">Išvestiniai duomenys iš oficialiai skelbiamos Lietuvos kelių policijos tarnybos suvestinės </t>
        </r>
        <r>
          <rPr>
            <b/>
            <sz val="11"/>
            <color rgb="FFFF3333"/>
            <rFont val="Calibri"/>
            <family val="2"/>
            <charset val="186"/>
          </rPr>
          <t>apie eismo įvykius, kuriuose nukentėjo žmonės</t>
        </r>
        <r>
          <rPr>
            <sz val="11"/>
            <color rgb="FF000000"/>
            <rFont val="Calibri"/>
            <family val="2"/>
            <charset val="186"/>
          </rPr>
          <t>.  
http://lkpt.policija.lrv.lt/uploads/lkpt.policija/documents/files/statistika/2019/201912.pdf</t>
        </r>
      </text>
    </comment>
    <comment ref="L129" authorId="1" shapeId="0">
      <text>
        <r>
          <rPr>
            <sz val="11"/>
            <color rgb="FF000000"/>
            <rFont val="Calibri"/>
            <family val="2"/>
            <charset val="186"/>
          </rPr>
          <t>Duomenys iš oficialiai skelbiamos Lietuvos kelių policijos tarnybos suvestinės apie eismo įvykius, kuriuose nukentėjo žmonės.  
http://lkpt.policija.lrv.lt/uploads/lkpt.policija/documents/files/statistika/2019/201912.pdf</t>
        </r>
      </text>
    </comment>
    <comment ref="K139" authorId="0" shapeId="0">
      <text>
        <r>
          <rPr>
            <b/>
            <sz val="9"/>
            <color indexed="81"/>
            <rFont val="Tahoma"/>
            <family val="2"/>
            <charset val="186"/>
          </rPr>
          <t>Tyrimas atliekamas kas 4 metus</t>
        </r>
        <r>
          <rPr>
            <sz val="9"/>
            <color indexed="81"/>
            <rFont val="Tahoma"/>
            <family val="2"/>
            <charset val="186"/>
          </rPr>
          <t xml:space="preserve">
</t>
        </r>
      </text>
    </comment>
    <comment ref="K140" authorId="0" shapeId="0">
      <text>
        <r>
          <rPr>
            <sz val="9"/>
            <color indexed="81"/>
            <rFont val="Tahoma"/>
            <family val="2"/>
            <charset val="186"/>
          </rPr>
          <t xml:space="preserve">Pagal 2018 m. suaugusiųjų gyvensenos tyrimą
</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2"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2"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K147" authorId="3" shapeId="0">
      <text>
        <r>
          <rPr>
            <b/>
            <sz val="9"/>
            <color indexed="81"/>
            <rFont val="Tahoma"/>
            <family val="2"/>
            <charset val="186"/>
          </rPr>
          <t>Aiste Virsiliene:</t>
        </r>
        <r>
          <rPr>
            <sz val="9"/>
            <color indexed="81"/>
            <rFont val="Tahoma"/>
            <family val="2"/>
            <charset val="186"/>
          </rPr>
          <t xml:space="preserve">
Iš 310 trenerių 138 neturi kvalifikacinės kategorijos. Priežastys: nuo 2017 m. pasikeitė treneriams kvalifikacinių kategorijų suteikimo ir panaikinimo tvarkos aprašas</t>
        </r>
      </text>
    </comment>
    <comment ref="H176" authorId="4"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4"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K176" authorId="4" shapeId="0">
      <text>
        <r>
          <rPr>
            <sz val="9"/>
            <color indexed="81"/>
            <rFont val="Tahoma"/>
            <family val="2"/>
            <charset val="186"/>
          </rPr>
          <t>2018 m. pakeistas žemės sklypų naudojimo būdas iš pramonės ir sandėliavimo objektų teritorijos į komercinės paskirties objektų teritorijas 2 sklypų - 6,70 ha :
4,6277 ha Liepų g. 81;
2,0747 ha Liepų g. 74.</t>
        </r>
      </text>
    </comment>
    <comment ref="I178" authorId="4" shapeId="0">
      <text>
        <r>
          <rPr>
            <sz val="9"/>
            <color indexed="81"/>
            <rFont val="Tahoma"/>
            <family val="2"/>
            <charset val="186"/>
          </rPr>
          <t>Parengta schema, kuriai buvo pritarta 2016 m. liepos 7 d. Klaipėdos miesto tarybos kolegijos posėdyje</t>
        </r>
      </text>
    </comment>
    <comment ref="F189" authorId="4" shapeId="0">
      <text>
        <r>
          <rPr>
            <sz val="9"/>
            <color indexed="81"/>
            <rFont val="Tahoma"/>
            <family val="2"/>
            <charset val="186"/>
          </rPr>
          <t xml:space="preserve">Vietinės reikšmės automobilių kelių su patobulinta danga ilgis - 367 km.
</t>
        </r>
      </text>
    </comment>
    <comment ref="H189" authorId="4" shapeId="0">
      <text>
        <r>
          <rPr>
            <sz val="9"/>
            <color indexed="81"/>
            <rFont val="Tahoma"/>
            <family val="2"/>
            <charset val="186"/>
          </rPr>
          <t xml:space="preserve"> Gatvių, kuriose išskirtos prioritetinės viešojo transporto judėjimo juostos, ilgis 9,5 km, patobulinta danga ilgis - 381 km.</t>
        </r>
      </text>
    </comment>
    <comment ref="I189" authorId="4"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K189" authorId="4" shapeId="0">
      <text>
        <r>
          <rPr>
            <sz val="9"/>
            <color indexed="81"/>
            <rFont val="Tahoma"/>
            <family val="2"/>
            <charset val="186"/>
          </rPr>
          <t>11,31 km (viešojo transporto eismas),
2,20 km (kombinuotos A juostos – viešas transportas, elektromobiliai),
su patobulinta danga kelių ilgis 2017 m. - 375 km</t>
        </r>
      </text>
    </comment>
    <comment ref="I193" authorId="4"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4"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4" shapeId="0">
      <text>
        <r>
          <rPr>
            <sz val="9"/>
            <color indexed="81"/>
            <rFont val="Tahoma"/>
            <family val="2"/>
            <charset val="186"/>
          </rPr>
          <t xml:space="preserve">2017 m. statistikos depart. duomenimis - Vietinės reikšmės automobilių kelių ilgis 2015 m.  - 460 km.
Vietinės reikšmės automobilių kelių su patobulinta danga ilgis – 381 km.
</t>
        </r>
      </text>
    </comment>
    <comment ref="J195" authorId="4" shapeId="0">
      <text>
        <r>
          <rPr>
            <sz val="9"/>
            <color indexed="81"/>
            <rFont val="Tahoma"/>
            <family val="2"/>
            <charset val="186"/>
          </rPr>
          <t xml:space="preserve">2018 m. statistikos depart. duomenimis - Vietinės reikšmės automobilių kelių ilgis 2016 m.  - 462 km.
Vietinės reikšmės automobilių kelių su patobulinta danga ilgis – 384 km.
</t>
        </r>
      </text>
    </comment>
    <comment ref="K195" authorId="4" shapeId="0">
      <text>
        <r>
          <rPr>
            <sz val="9"/>
            <color indexed="81"/>
            <rFont val="Tahoma"/>
            <family val="2"/>
            <charset val="186"/>
          </rPr>
          <t xml:space="preserve">2019 m. statistikos depart. duomenimis - Vietinės reikšmės automobilių kelių ilgis 2017 m.  - 429 km.
Vietinės reikšmės automobilių kelių su patobulinta danga ilgis – 362 km.
</t>
        </r>
      </text>
    </comment>
    <comment ref="L195" authorId="4" shapeId="0">
      <text>
        <r>
          <rPr>
            <b/>
            <sz val="9"/>
            <color indexed="81"/>
            <rFont val="Tahoma"/>
            <family val="2"/>
            <charset val="186"/>
          </rPr>
          <t>Audra Cepiene:</t>
        </r>
        <r>
          <rPr>
            <sz val="9"/>
            <color indexed="81"/>
            <rFont val="Tahoma"/>
            <family val="2"/>
            <charset val="186"/>
          </rPr>
          <t xml:space="preserve">
2020 m. statistikos depart. duomenimis - Vietinės reikšmės automobilių kelių ilgis 2018 m.  - 429 km.
Vietinės reikšmės automobilių kelių su patobulinta danga ilgis – 366 km.
</t>
        </r>
      </text>
    </comment>
    <comment ref="L196" authorId="4" shapeId="0">
      <text>
        <r>
          <rPr>
            <b/>
            <sz val="9"/>
            <color indexed="81"/>
            <rFont val="Tahoma"/>
            <family val="2"/>
            <charset val="186"/>
          </rPr>
          <t>Andrius Samuilovas</t>
        </r>
        <r>
          <rPr>
            <sz val="9"/>
            <color indexed="81"/>
            <rFont val="Tahoma"/>
            <family val="2"/>
            <charset val="186"/>
          </rPr>
          <t xml:space="preserve">
18 naujų KLAP dujinių autobusų yra įtraukti į 223 esančius tinkle, jie pakeitė seniausius, o likę kasmet po 1 metus vis pasensta
105 yra iki 10 metų
dar 27 iki 15 metų
</t>
        </r>
      </text>
    </comment>
    <comment ref="G197" authorId="4" shapeId="0">
      <text>
        <r>
          <rPr>
            <sz val="9"/>
            <color indexed="81"/>
            <rFont val="Tahoma"/>
            <family val="2"/>
            <charset val="186"/>
          </rPr>
          <t xml:space="preserve">2014 m. buvo 180 autobusų, iš jų 34 vnt. varomi alternatyviuoju kuru. </t>
        </r>
      </text>
    </comment>
    <comment ref="G198" authorId="4" shapeId="0">
      <text>
        <r>
          <rPr>
            <sz val="9"/>
            <color indexed="81"/>
            <rFont val="Tahoma"/>
            <family val="2"/>
            <charset val="186"/>
          </rPr>
          <t xml:space="preserve">2014 m. buvo 180 autobusų, iš jų 113 vnt. žemagrindžių autobusų, kurie yra pritaikyti žmonėms su spec. poreikiais
</t>
        </r>
      </text>
    </comment>
    <comment ref="I198" authorId="4"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4" shapeId="0">
      <text>
        <r>
          <rPr>
            <sz val="9"/>
            <color indexed="81"/>
            <rFont val="Tahoma"/>
            <family val="2"/>
            <charset val="186"/>
          </rPr>
          <t xml:space="preserve">2017
 m. buvo 137 autobusų, iš jų 137 vnt. žemagrindžių autobusų (iš jų 82 su trapais), kurie yra pritaikyti žmonėms su spec. poreikiais
</t>
        </r>
      </text>
    </comment>
    <comment ref="L198" authorId="5" shapeId="0">
      <text>
        <r>
          <rPr>
            <b/>
            <sz val="9"/>
            <color indexed="81"/>
            <rFont val="Tahoma"/>
            <family val="2"/>
            <charset val="186"/>
          </rPr>
          <t>Andrius Samuilovas:</t>
        </r>
        <r>
          <rPr>
            <sz val="9"/>
            <color indexed="81"/>
            <rFont val="Tahoma"/>
            <family val="2"/>
            <charset val="186"/>
          </rPr>
          <t xml:space="preserve">
147 transporto priemonės su trapais</t>
        </r>
      </text>
    </comment>
    <comment ref="G204" authorId="4"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4"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4" shapeId="0">
      <text>
        <r>
          <rPr>
            <sz val="9"/>
            <color indexed="81"/>
            <rFont val="Tahoma"/>
            <family val="2"/>
            <charset val="186"/>
          </rPr>
          <t xml:space="preserve">Lietaus nuotekos nutiestos 275 m pagal projektą "Baltijos jūros vandens kokybės gerinimas, 325 m Pilies ir Mokyklos gatvėse </t>
        </r>
      </text>
    </comment>
    <comment ref="H206" authorId="4" shapeId="0">
      <text>
        <r>
          <rPr>
            <sz val="8"/>
            <color indexed="81"/>
            <rFont val="Tahoma"/>
            <family val="2"/>
            <charset val="186"/>
          </rPr>
          <t>Įgyvendintas projektas "Baltijos jūros vandens kokybės gerinimas, vystant vandens nuotekų tinklus"</t>
        </r>
      </text>
    </comment>
    <comment ref="L210" authorId="4" shapeId="0">
      <text>
        <r>
          <rPr>
            <b/>
            <sz val="9"/>
            <color indexed="81"/>
            <rFont val="Tahoma"/>
            <family val="2"/>
            <charset val="186"/>
          </rPr>
          <t>2019-02-18</t>
        </r>
        <r>
          <rPr>
            <sz val="9"/>
            <color indexed="81"/>
            <rFont val="Tahoma"/>
            <family val="2"/>
            <charset val="186"/>
          </rPr>
          <t xml:space="preserve">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K213" authorId="4" shapeId="0">
      <text>
        <r>
          <rPr>
            <sz val="9"/>
            <color indexed="81"/>
            <rFont val="Tahoma"/>
            <family val="2"/>
            <charset val="186"/>
          </rPr>
          <t>KVJUD 2018 - 2 vnt. papildomų susitarimų prie  2017 m. sutarties</t>
        </r>
      </text>
    </comment>
    <comment ref="L213" authorId="4"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K226" authorId="4" shapeId="0">
      <text>
        <r>
          <rPr>
            <b/>
            <sz val="9"/>
            <color indexed="81"/>
            <rFont val="Tahoma"/>
            <family val="2"/>
            <charset val="186"/>
          </rPr>
          <t>tyrimas neatliktas</t>
        </r>
        <r>
          <rPr>
            <sz val="9"/>
            <color indexed="81"/>
            <rFont val="Tahoma"/>
            <family val="2"/>
            <charset val="186"/>
          </rPr>
          <t xml:space="preserve">
</t>
        </r>
      </text>
    </comment>
    <comment ref="L229" authorId="4" shapeId="0">
      <text>
        <r>
          <rPr>
            <b/>
            <sz val="9"/>
            <color indexed="81"/>
            <rFont val="Tahoma"/>
            <family val="2"/>
            <charset val="186"/>
          </rPr>
          <t>Informacija iš bendrojo plano keitimo I rengimo etapo, esamos būklės įvertinimo.</t>
        </r>
        <r>
          <rPr>
            <sz val="9"/>
            <color indexed="81"/>
            <rFont val="Tahoma"/>
            <family val="2"/>
            <charset val="186"/>
          </rPr>
          <t xml:space="preserve">
Rengiant bendrojo plano keitimą, buvo peržiūrėta esama bendra žalųjų plotų sistema Klaipėdos mieste, kuri užima 3191,49 ha ir į kurią įeina šie želdiniai:
• Inventorizuoti žalieji želdynai – 178,97 ha;
• Neidentifikuoti želdiniai, žolinė augalija – 994,91 ha;
• Miškai – 2017,61 ha.
Želdynų sistema mieste nuolat kinta, yra neišnaudotas rekreacinis potencialas – Danės upės, Smeltalės upelio ir kt. vandens telkinių gamtiniai resursai.  Taip pat želdynų sistema yra kompensuojama neužstatytais ar žemės ūkio tikslams naudojamais sklypais. 
 </t>
        </r>
        <r>
          <rPr>
            <b/>
            <sz val="9"/>
            <color indexed="81"/>
            <rFont val="Tahoma"/>
            <family val="2"/>
            <charset val="186"/>
          </rPr>
          <t>Tikėtina, kad želdynų, tenkančių 1 gyv., dalis galimai sumažėjo</t>
        </r>
        <r>
          <rPr>
            <sz val="9"/>
            <color indexed="81"/>
            <rFont val="Tahoma"/>
            <family val="2"/>
            <charset val="186"/>
          </rPr>
          <t xml:space="preserve"> dėl miesto periferinėje zonoje užstatomais mažaaukščiais gyvenamaisiais namais. Tai pat kito ir gyventojų skaičius.
Paskaičiavimas, bendra žalųjų plotų sistema –3191,49 ha, 2019 m. gyv. skaičius – 148500, 
Tai želdynų (apsauginių, rekreacinių), tenkančių 1 gyv., dalis yra – 215 kv. m / 1 gyventojui</t>
        </r>
        <r>
          <rPr>
            <b/>
            <sz val="9"/>
            <color indexed="81"/>
            <rFont val="Tahoma"/>
            <family val="2"/>
            <charset val="186"/>
          </rPr>
          <t xml:space="preserve">
</t>
        </r>
        <r>
          <rPr>
            <sz val="9"/>
            <color indexed="81"/>
            <rFont val="Tahoma"/>
            <family val="2"/>
            <charset val="186"/>
          </rPr>
          <t xml:space="preserve">
</t>
        </r>
      </text>
    </comment>
    <comment ref="G240" authorId="6" shapeId="0">
      <text>
        <r>
          <rPr>
            <sz val="10"/>
            <color indexed="81"/>
            <rFont val="Times New Roman"/>
            <family val="1"/>
            <charset val="186"/>
          </rPr>
          <t>Biokuras 8,2 proc. kuro struktūroje, iš nepriklausomų gamintojų nupirkta 63 proc. visos atleistos į tinklą šilumos</t>
        </r>
      </text>
    </comment>
    <comment ref="L250" authorId="4" shapeId="0">
      <text>
        <r>
          <rPr>
            <b/>
            <sz val="9"/>
            <color indexed="81"/>
            <rFont val="Tahoma"/>
            <family val="2"/>
            <charset val="186"/>
          </rPr>
          <t xml:space="preserve">Gyvenamojo rajono patrauklumo vertinimas </t>
        </r>
        <r>
          <rPr>
            <sz val="9"/>
            <color indexed="81"/>
            <rFont val="Tahoma"/>
            <family val="2"/>
            <charset val="186"/>
          </rPr>
          <t xml:space="preserve">
2019 m. tyrimas rengiant 2021-2030 KSP</t>
        </r>
      </text>
    </comment>
    <comment ref="I262" authorId="4"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K262" authorId="4" shapeId="0">
      <text>
        <r>
          <rPr>
            <sz val="9"/>
            <color indexed="81"/>
            <rFont val="Tahoma"/>
            <family val="2"/>
            <charset val="186"/>
          </rPr>
          <t xml:space="preserve">Vykdomi darbai:
- atlikta 27 proc. rangos darbų Fachverkinės architektūros pastatų komplekse (Bažnyčių g. 4 / Daržų g. 10, Bažnyčių g. 6, Vežėjų g. 4, Aukštoji g. 1 / Didžioji Vandens g. 2;
- tęsiama XIX a. statyto Dujų fabriko saugyklų komplekso restauracija (darbai tęsiami 2020 m.)
</t>
        </r>
      </text>
    </comment>
    <comment ref="E266" authorId="4" shapeId="0">
      <text>
        <r>
          <rPr>
            <sz val="9"/>
            <color indexed="81"/>
            <rFont val="Tahoma"/>
            <family val="2"/>
            <charset val="186"/>
          </rPr>
          <t xml:space="preserve">gyventojų skaičius 2012 m. - 160142, materialinės invest. - 384049 tūkst. Eur
</t>
        </r>
      </text>
    </comment>
    <comment ref="L269" authorId="7" shapeId="0">
      <text>
        <r>
          <rPr>
            <b/>
            <sz val="9"/>
            <color indexed="81"/>
            <rFont val="Tahoma"/>
            <family val="2"/>
            <charset val="186"/>
          </rPr>
          <t>Gabrielė Martusevičienė:</t>
        </r>
        <r>
          <rPr>
            <sz val="9"/>
            <color indexed="81"/>
            <rFont val="Tahoma"/>
            <family val="2"/>
            <charset val="186"/>
          </rPr>
          <t xml:space="preserve">
2020-01-01 gyventojų sk. 149 157; 2019 m. visus verslo liudijimus ir įsigijusių verslo liudijimus su lengvata - 6196</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4"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L274" authorId="0" shapeId="0">
      <text>
        <r>
          <rPr>
            <b/>
            <sz val="9"/>
            <color indexed="81"/>
            <rFont val="Tahoma"/>
            <charset val="1"/>
          </rPr>
          <t>Snieguole Kacerauskaite:</t>
        </r>
        <r>
          <rPr>
            <sz val="9"/>
            <color indexed="81"/>
            <rFont val="Tahoma"/>
            <charset val="1"/>
          </rPr>
          <t xml:space="preserve">
2019 m. su jaunimo verslumu numatytų veiklų nebuvo. 
2020 m. Europos jaunimo sostinės programoje numatyta „Lyderystės“ platforma. Šioje platformoje yra suplanuotos veiklos skirtos skatinti jaunimo verslumą, neįgaliųjų integraciją į darbo rinką, jaunimo NVO ir verslo bendradarbiavimą.  
</t>
        </r>
      </text>
    </comment>
    <comment ref="K275" authorId="4" shapeId="0">
      <text>
        <r>
          <rPr>
            <sz val="9"/>
            <color indexed="81"/>
            <rFont val="Tahoma"/>
            <family val="2"/>
            <charset val="186"/>
          </rPr>
          <t xml:space="preserve">2019 m. pradžia (išankstiniai duomentys)
</t>
        </r>
      </text>
    </comment>
    <comment ref="I287" authorId="4"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J290" authorId="4" shapeId="0">
      <text>
        <r>
          <rPr>
            <sz val="9"/>
            <color indexed="81"/>
            <rFont val="Tahoma"/>
            <family val="2"/>
            <charset val="186"/>
          </rPr>
          <t xml:space="preserve">2017 m. buvo </t>
        </r>
        <r>
          <rPr>
            <sz val="9"/>
            <color indexed="81"/>
            <rFont val="Tahoma"/>
            <family val="2"/>
            <charset val="186"/>
          </rPr>
          <t>Klaipėdo yra trys tartptautiniai reisai: Klaipėda-Kylis (Vokietija), Klaipėda-Karlshamnas (Šedija) - paslaugos tiekėjas "DFDS Seaways", 
ir vienas reisas Klaipėda-Trelleborg (Švedija) - paslaugos tiekėjas "TT-Line".</t>
        </r>
      </text>
    </comment>
    <comment ref="K290" authorId="4" shapeId="0">
      <text>
        <r>
          <rPr>
            <b/>
            <sz val="9"/>
            <color indexed="81"/>
            <rFont val="Tahoma"/>
            <family val="2"/>
            <charset val="186"/>
          </rPr>
          <t xml:space="preserve">2018-2019 pradžia. </t>
        </r>
        <r>
          <rPr>
            <sz val="9"/>
            <color indexed="81"/>
            <rFont val="Tahoma"/>
            <family val="2"/>
            <charset val="186"/>
          </rPr>
          <t xml:space="preserve">Vandens transportu (jūrų keltais) - 4 Karlshamnas (Švedija) ir  Kylis (Vokietija) (DFDS keltų linijos); Travemiundė (Vokietija) ir Treleborgas (Švedija) (TT-LINE); </t>
        </r>
      </text>
    </comment>
    <comment ref="L290" authorId="4" shapeId="0">
      <text>
        <r>
          <rPr>
            <sz val="9"/>
            <color indexed="81"/>
            <rFont val="Tahoma"/>
            <family val="2"/>
            <charset val="186"/>
          </rPr>
          <t>Vandens transportu (jūrų keltais) - 3 Karlshamnas (Švedija) ir  Kylis (Vokietija) (DFDS keltų linijos); Treleborgas (Švedija) (TT-LINE);</t>
        </r>
      </text>
    </comment>
    <comment ref="J291" authorId="4"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K291" authorId="4" shapeId="0">
      <text>
        <r>
          <rPr>
            <b/>
            <sz val="9"/>
            <color indexed="81"/>
            <rFont val="Tahoma"/>
            <family val="2"/>
            <charset val="186"/>
          </rPr>
          <t>2018-2019 pradžia</t>
        </r>
        <r>
          <rPr>
            <sz val="9"/>
            <color indexed="81"/>
            <rFont val="Tahoma"/>
            <family val="2"/>
            <charset val="186"/>
          </rPr>
          <t xml:space="preserve">
transportu (per tarptautinį Palangos oro uostą) - 8 - Kopenhaga (Danija); Londono du oro uostai (JK); Oslas (Norvegija); Ryga (Latvija); Minskas (Baltarusija); Varšuva (Lenkija)</t>
        </r>
      </text>
    </comment>
    <comment ref="L291" authorId="4" shapeId="0">
      <text>
        <r>
          <rPr>
            <sz val="9"/>
            <color indexed="81"/>
            <rFont val="Tahoma"/>
            <family val="2"/>
            <charset val="186"/>
          </rPr>
          <t>Oro keliais (per Palangos oro uostą) - 10 - Kopenhaga (Danija); Londonas (JK); Oslas (Norvegija); Ryga (Latvija); Minskas (Baltarusija); Varšuva (Lenkija); Dortmundas (Vokietija); Dublinas (Airija); Stokholmas (Švedija), Bergenas (Norvegija);</t>
        </r>
      </text>
    </comment>
    <comment ref="J292" authorId="4" shapeId="0">
      <text>
        <r>
          <rPr>
            <sz val="9"/>
            <color indexed="81"/>
            <rFont val="Tahoma"/>
            <family val="2"/>
            <charset val="186"/>
          </rPr>
          <t>2017 m. buvo 2 sausumos transporto kryptys iš/į Klaipėdos autobusų parką. Maršrutas - Klaipėda-Kaliningradas, Klaipėda-Ryga. Geležinkelio transportu - 0</t>
        </r>
      </text>
    </comment>
    <comment ref="K292" authorId="4" shapeId="0">
      <text>
        <r>
          <rPr>
            <b/>
            <sz val="9"/>
            <color indexed="81"/>
            <rFont val="Tahoma"/>
            <family val="2"/>
            <charset val="186"/>
          </rPr>
          <t>2018-2019 pradžia.</t>
        </r>
        <r>
          <rPr>
            <sz val="9"/>
            <color indexed="81"/>
            <rFont val="Tahoma"/>
            <family val="2"/>
            <charset val="186"/>
          </rPr>
          <t xml:space="preserve"> Sausumos keliais (reguliaraus susisiekimo viešuoju kelių transportu) </t>
        </r>
        <r>
          <rPr>
            <b/>
            <sz val="9"/>
            <color indexed="81"/>
            <rFont val="Tahoma"/>
            <family val="2"/>
            <charset val="186"/>
          </rPr>
          <t>-</t>
        </r>
        <r>
          <rPr>
            <sz val="9"/>
            <color indexed="81"/>
            <rFont val="Tahoma"/>
            <family val="2"/>
            <charset val="186"/>
          </rPr>
          <t xml:space="preserve"> 3  Kaliningradas (Rusija), Ryga (Latvija), Liepoja (Latvija); </t>
        </r>
      </text>
    </comment>
    <comment ref="L292" authorId="4" shapeId="0">
      <text>
        <r>
          <rPr>
            <sz val="9"/>
            <color indexed="81"/>
            <rFont val="Tahoma"/>
            <family val="2"/>
            <charset val="186"/>
          </rPr>
          <t>Sausumos keliais (reguliaraus susisiekimo viešuoju kelių transportu) - 3  Kaliningradas (Rusija), Ryga (Latvija), Liepoja (Latvija);</t>
        </r>
      </text>
    </comment>
    <comment ref="J300" authorId="4" shapeId="0">
      <text>
        <r>
          <rPr>
            <sz val="9"/>
            <color indexed="81"/>
            <rFont val="Tahoma"/>
            <family val="2"/>
            <charset val="186"/>
          </rPr>
          <t>Buvo sugedęs serverio statistinių duomenų apskaitos modulis, todėl buvo nerankami duomenis. Tačiau, pats tinklapis veikė</t>
        </r>
      </text>
    </comment>
    <comment ref="F304" authorId="4" shapeId="0">
      <text>
        <r>
          <rPr>
            <sz val="9"/>
            <color indexed="81"/>
            <rFont val="Tahoma"/>
            <family val="2"/>
            <charset val="186"/>
          </rPr>
          <t>Duomenys iš www.klaipedainfo.lt puslapio
IED neturi duomenų</t>
        </r>
      </text>
    </comment>
    <comment ref="L308" authorId="4"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I310" authorId="4" shapeId="0">
      <text>
        <r>
          <rPr>
            <sz val="9"/>
            <color indexed="81"/>
            <rFont val="Tahoma"/>
            <family val="2"/>
            <charset val="186"/>
          </rPr>
          <t xml:space="preserve">2016 m. kruizinės laivybos sezoną buvo registruoti 53 kruiziniai laivai, aptarnauta 64,3 tūkst. kruizinių laivų turistų </t>
        </r>
      </text>
    </comment>
    <comment ref="J310" authorId="4" shapeId="0">
      <text>
        <r>
          <rPr>
            <sz val="9"/>
            <color indexed="81"/>
            <rFont val="Tahoma"/>
            <family val="2"/>
            <charset val="186"/>
          </rPr>
          <t>Per 2017 m. kruizinės laivybos sezoną buvo registruoti 63 kruiziniai laivai, aptarnauta 74 716 kruizinių laivų turistų</t>
        </r>
      </text>
    </comment>
    <comment ref="K310" authorId="4" shapeId="0">
      <text>
        <r>
          <rPr>
            <sz val="9"/>
            <color indexed="81"/>
            <rFont val="Tahoma"/>
            <family val="2"/>
            <charset val="186"/>
          </rPr>
          <t>2018 m. atplaukė 58 kruiziniai laivai, kuriais atvyko 69 651 keleivis.</t>
        </r>
      </text>
    </comment>
    <comment ref="L310" authorId="4" shapeId="0">
      <text>
        <r>
          <rPr>
            <sz val="9"/>
            <color indexed="81"/>
            <rFont val="Tahoma"/>
            <family val="2"/>
            <charset val="186"/>
          </rPr>
          <t xml:space="preserve">51 kruizinis laivas, kuriais atvyko 68 000 keleivių </t>
        </r>
      </text>
    </comment>
    <comment ref="I311" authorId="4" shapeId="0">
      <text>
        <r>
          <rPr>
            <sz val="9"/>
            <color indexed="81"/>
            <rFont val="Tahoma"/>
            <family val="2"/>
            <charset val="186"/>
          </rPr>
          <t>Į Smiltynės jachtklubį atplaukė 204 jachtos ir mažieji laiveliai, į Pilies uostelį – 409. Iš viso atplaukė asmenų 613 x4 - 2452 asmenų</t>
        </r>
      </text>
    </comment>
    <comment ref="J311" authorId="4" shapeId="0">
      <text>
        <r>
          <rPr>
            <sz val="9"/>
            <color indexed="81"/>
            <rFont val="Tahoma"/>
            <family val="2"/>
            <charset val="186"/>
          </rPr>
          <t xml:space="preserve">Per 2017 m sezoną į Klaipėdą atplaukė burlaivių, jachtų bei pramoginių laivelių 1 039 vnt.: Smiltynės jachtklubas priėmė 250 laivų; Pilies uostas – 789 laivus; iš jų, 84 burlaiviai atpllaukė "The Tall ships races 2017" renginio metu.
</t>
        </r>
        <r>
          <rPr>
            <u/>
            <sz val="9"/>
            <color indexed="81"/>
            <rFont val="Tahoma"/>
            <family val="2"/>
            <charset val="186"/>
          </rPr>
          <t>Atplaukę asmenys:</t>
        </r>
        <r>
          <rPr>
            <sz val="9"/>
            <color indexed="81"/>
            <rFont val="Tahoma"/>
            <family val="2"/>
            <charset val="186"/>
          </rPr>
          <t xml:space="preserve">
UAB Pilies uosto kapitonas informavo, kad lenkai dažniausiai atplaukia nuo 6 iki 4 asmenų vienoje jachtoje,
vokiečiai atplaukia nuo 2 iki 4 asmenų viena jachta. 
Vadinasi 2017 m. (250+789-84) buvo 955 jachtos x 4 asmenų iš viso </t>
        </r>
        <r>
          <rPr>
            <b/>
            <sz val="9"/>
            <color indexed="81"/>
            <rFont val="Tahoma"/>
            <family val="2"/>
            <charset val="186"/>
          </rPr>
          <t>3820 asmenų/svečių</t>
        </r>
        <r>
          <rPr>
            <sz val="9"/>
            <color indexed="81"/>
            <rFont val="Tahoma"/>
            <family val="2"/>
            <charset val="186"/>
          </rPr>
          <t xml:space="preserve">.
 "The Tall ships races 2017" renginio metu Klaipėdoje svečiavosi apie </t>
        </r>
        <r>
          <rPr>
            <b/>
            <sz val="9"/>
            <color indexed="81"/>
            <rFont val="Tahoma"/>
            <family val="2"/>
            <charset val="186"/>
          </rPr>
          <t xml:space="preserve">3000 įgulos narių.
Tai iš viso apsilankė apie 6820 svečių </t>
        </r>
      </text>
    </comment>
    <comment ref="K311" authorId="4" shapeId="0">
      <text>
        <r>
          <rPr>
            <sz val="9"/>
            <color indexed="81"/>
            <rFont val="Tahoma"/>
            <family val="2"/>
            <charset val="186"/>
          </rPr>
          <t xml:space="preserve">Pagal UAB „Smiltynės jachtų uosto operatorius“ ir UAB „Klaipėdos pilies uostas“ pateiktus duomenis atplaukė 1160 pramoginių laivelių. 
Lenkai dažniausiai atplaukia nuo 6 iki 4 asmenų vienoje jachtoje, vokiečiai atplaukia nuo 2 iki 4 asmenų viena jachta. Tai vidurkis 4 asmenys.
1160*4 - 4640
</t>
        </r>
      </text>
    </comment>
    <comment ref="L311" authorId="4" shapeId="0">
      <text>
        <r>
          <rPr>
            <sz val="9"/>
            <color indexed="81"/>
            <rFont val="Tahoma"/>
            <family val="2"/>
            <charset val="186"/>
          </rPr>
          <t xml:space="preserve"> 872 jachtų bei pramoginių laivelių,
872*4 asmenų</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K322" authorId="0" shapeId="0">
      <text>
        <r>
          <rPr>
            <sz val="9"/>
            <color indexed="81"/>
            <rFont val="Tahoma"/>
            <family val="2"/>
            <charset val="186"/>
          </rPr>
          <t>Jūros šventė, Baltic Saile, Dangės flotilė, Švyturių ralis, Liavų paradas, Albatroso ceremonija, Jūrų kelias, Susižadėję su jūra, Tavo jūra prasideda čia</t>
        </r>
      </text>
    </comment>
    <comment ref="F327" authorId="0" shapeId="0">
      <text>
        <r>
          <rPr>
            <sz val="9"/>
            <color indexed="81"/>
            <rFont val="Tahoma"/>
            <family val="2"/>
            <charset val="186"/>
          </rPr>
          <t xml:space="preserve">MLIM kiemas įrengtas 2013 m. gale, todėl 2013 m. renginių nevyko
</t>
        </r>
      </text>
    </comment>
    <comment ref="G327" authorId="8"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K327" authorId="0" shapeId="0">
      <text>
        <r>
          <rPr>
            <sz val="9"/>
            <color indexed="81"/>
            <rFont val="Tahoma"/>
            <family val="2"/>
            <charset val="186"/>
          </rPr>
          <t xml:space="preserve">Atidaryta nauja MLIM ekspozicija "Muziejus 39/45". įrengti pažintinia stendai apie vėtrunges Pilies uostelyje. Per 2018 m. muziejaus ekspoziciją "Muziejus 39/45" aplankė 22966 lankytojai. 
</t>
        </r>
      </text>
    </comment>
    <comment ref="L327" authorId="9" shapeId="0">
      <text>
        <r>
          <rPr>
            <b/>
            <sz val="9"/>
            <color indexed="81"/>
            <rFont val="Tahoma"/>
            <family val="2"/>
            <charset val="186"/>
          </rPr>
          <t>Ingrida Žemgulė:</t>
        </r>
        <r>
          <rPr>
            <sz val="9"/>
            <color indexed="81"/>
            <rFont val="Tahoma"/>
            <family val="2"/>
            <charset val="186"/>
          </rPr>
          <t xml:space="preserve">
Kultūros kiemas ir Piliavietės kiemas</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10"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J334" authorId="0" shapeId="0">
      <text>
        <r>
          <rPr>
            <sz val="9"/>
            <color indexed="81"/>
            <rFont val="Tahoma"/>
            <family val="2"/>
            <charset val="186"/>
          </rPr>
          <t xml:space="preserve">22 meno sričių rezidentai, 35 kūrybinio verslo sričių rezidentai, 21 kultūros ir meno stipendininkai ir 77 organizacijos, gavusios dalinį finansavimą
</t>
        </r>
      </text>
    </comment>
    <comment ref="K334" authorId="4" shapeId="0">
      <text>
        <r>
          <rPr>
            <sz val="9"/>
            <color indexed="81"/>
            <rFont val="Tahoma"/>
            <family val="2"/>
            <charset val="186"/>
          </rPr>
          <t xml:space="preserve">79 sričių projektai, 4 teatrinės veiklos programos, 1 muzikinės veiklos prpgrama, 2 jūrinės veiklos programos, 6 reprezentaciai festivaliai, 23 stipendijos. </t>
        </r>
      </text>
    </comment>
    <comment ref="L334" authorId="9" shapeId="0">
      <text>
        <r>
          <rPr>
            <b/>
            <sz val="9"/>
            <color indexed="81"/>
            <rFont val="Tahoma"/>
            <family val="2"/>
            <charset val="186"/>
          </rPr>
          <t>Ingrida Žemgulė:</t>
        </r>
        <r>
          <rPr>
            <sz val="9"/>
            <color indexed="81"/>
            <rFont val="Tahoma"/>
            <family val="2"/>
            <charset val="186"/>
          </rPr>
          <t xml:space="preserve">
76 sričių projektai, 4 teatrinės veiklos programos, 1 muzikinės veiklos programa, 2 jūrinės veiklos programos, 3 tarptautinių tęstinių meno renginių programos, 7 reprezentaciai festivaliai, 15 stipendijų. </t>
        </r>
      </text>
    </comment>
    <comment ref="I335" authorId="0" shapeId="0">
      <text>
        <r>
          <rPr>
            <sz val="9"/>
            <color indexed="81"/>
            <rFont val="Tahoma"/>
            <family val="2"/>
            <charset val="186"/>
          </rPr>
          <t xml:space="preserve">Kultūros fabrike rezidavo 30 rezidentų grupių/SVV kūrybinių įmonių
</t>
        </r>
      </text>
    </comment>
    <comment ref="K335" authorId="11" shapeId="0">
      <text>
        <r>
          <rPr>
            <b/>
            <sz val="9"/>
            <color indexed="81"/>
            <rFont val="Tahoma"/>
            <family val="2"/>
            <charset val="186"/>
          </rPr>
          <t>Raimonda:</t>
        </r>
        <r>
          <rPr>
            <sz val="9"/>
            <color indexed="81"/>
            <rFont val="Tahoma"/>
            <family val="2"/>
            <charset val="186"/>
          </rPr>
          <t xml:space="preserve">
2015-2018 m. rezidavę unikalūs SVV subjektai - 70</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L336" authorId="9" shapeId="0">
      <text>
        <r>
          <rPr>
            <b/>
            <sz val="9"/>
            <color indexed="81"/>
            <rFont val="Tahoma"/>
            <family val="2"/>
            <charset val="186"/>
          </rPr>
          <t>Ingrida Žemgulė:</t>
        </r>
        <r>
          <rPr>
            <sz val="9"/>
            <color indexed="81"/>
            <rFont val="Tahoma"/>
            <family val="2"/>
            <charset val="186"/>
          </rPr>
          <t xml:space="preserve">
ES, VB ir kitų šaltinių projektams skirtos lėšos</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0" shapeId="0">
      <text>
        <r>
          <rPr>
            <sz val="9"/>
            <color indexed="81"/>
            <rFont val="Tahoma"/>
            <family val="2"/>
            <charset val="186"/>
          </rPr>
          <t>Klaipėdos šviesų festivalis skirtas Lietuvos valstybės 100-ečio paminėjimui</t>
        </r>
        <r>
          <rPr>
            <b/>
            <sz val="9"/>
            <color indexed="81"/>
            <rFont val="Tahoma"/>
            <family val="2"/>
            <charset val="186"/>
          </rPr>
          <t xml:space="preserve">. </t>
        </r>
        <r>
          <rPr>
            <sz val="9"/>
            <color indexed="81"/>
            <rFont val="Tahoma"/>
            <family val="2"/>
            <charset val="186"/>
          </rPr>
          <t xml:space="preserve">
</t>
        </r>
      </text>
    </comment>
    <comment ref="L337" authorId="9" shapeId="0">
      <text>
        <r>
          <rPr>
            <b/>
            <sz val="9"/>
            <color indexed="81"/>
            <rFont val="Tahoma"/>
            <family val="2"/>
            <charset val="186"/>
          </rPr>
          <t>Ingrida Žemgulė:</t>
        </r>
        <r>
          <rPr>
            <sz val="9"/>
            <color indexed="81"/>
            <rFont val="Tahoma"/>
            <family val="2"/>
            <charset val="186"/>
          </rPr>
          <t xml:space="preserve">
Jūros šventė, Didžiojo elingo renginių programa.</t>
        </r>
      </text>
    </comment>
    <comment ref="M337" authorId="12"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4" shapeId="0">
      <text>
        <r>
          <rPr>
            <sz val="9"/>
            <color indexed="81"/>
            <rFont val="Tahoma"/>
            <family val="2"/>
            <charset val="186"/>
          </rPr>
          <t>Bendros savivaldybės administracijos teikiamos paslaugos 6.9</t>
        </r>
      </text>
    </comment>
    <comment ref="K340" authorId="4" shapeId="0">
      <text>
        <r>
          <rPr>
            <sz val="9"/>
            <color indexed="81"/>
            <rFont val="Tahoma"/>
            <family val="2"/>
            <charset val="186"/>
          </rPr>
          <t>Bendros savivaldybės administracijos teikiamos paslaugos 6.9</t>
        </r>
      </text>
    </comment>
    <comment ref="I345" authorId="4" shapeId="0">
      <text>
        <r>
          <rPr>
            <b/>
            <sz val="9"/>
            <color indexed="81"/>
            <rFont val="Tahoma"/>
            <family val="2"/>
            <charset val="186"/>
          </rPr>
          <t>(gyvenamosios vietos deklaravimo paslauga – 7289; išvykimo deklaravimas – 1553; leidimų geodeziniams darbams atlikti išdavimas – 1782; statybos leidimo išdavimas nuotoliniu būdu – 300; rašytiniai pritarimai statinių remontams ir kt. – 292)</t>
        </r>
        <r>
          <rPr>
            <sz val="9"/>
            <color indexed="81"/>
            <rFont val="Tahoma"/>
            <family val="2"/>
            <charset val="186"/>
          </rPr>
          <t xml:space="preserve">
</t>
        </r>
      </text>
    </comment>
    <comment ref="J345" authorId="4" shapeId="0">
      <text>
        <r>
          <rPr>
            <b/>
            <sz val="9"/>
            <color indexed="81"/>
            <rFont val="Tahoma"/>
            <family val="2"/>
            <charset val="186"/>
          </rPr>
          <t>(gyvenamosios vietos deklaravimo paslauga – 7650; išvykimo deklaravimas – 1830; leidimų geodeziniams darbams atlikti išdavimas – 1980; topografinių nuotraukų – 849; kontrolinių-geodezinių nuotraukų – 1126; statybą leidžiančių dokumentų išdavimas nuotoliniu būdu - 836)</t>
        </r>
        <r>
          <rPr>
            <sz val="9"/>
            <color indexed="81"/>
            <rFont val="Tahoma"/>
            <family val="2"/>
            <charset val="186"/>
          </rPr>
          <t xml:space="preserve">
</t>
        </r>
      </text>
    </comment>
    <comment ref="K345" authorId="4" shapeId="0">
      <text>
        <r>
          <rPr>
            <sz val="9"/>
            <color indexed="81"/>
            <rFont val="Tahoma"/>
            <family val="2"/>
            <charset val="186"/>
          </rPr>
          <t xml:space="preserve">gyvenamosios vietos deklaravimo paslauga Klaipėdos m. – 9350 asmenys;
 išvykimo iš Lietuvos Respublikos deklaravimas – 1830 asmenys; 
leidimų geodeziniams darbams atlikti išdavimas – 2067 (1554 ha);
suderinta topografinių nuotraukų – 1203 vnt. (1221 ha);
suderinta kontrolinių-geodezinių nuotraukų – 916 vnt. (388 ha); 
statybą leidžiančių dokumentų išdavimas nuotoliniu būdu – 526 vnt.
</t>
        </r>
      </text>
    </comment>
    <comment ref="L345" authorId="4" shapeId="0">
      <text>
        <r>
          <rPr>
            <sz val="9"/>
            <color indexed="81"/>
            <rFont val="Tahoma"/>
            <family val="2"/>
            <charset val="186"/>
          </rPr>
          <t xml:space="preserve">Lina Križevičienė. </t>
        </r>
        <r>
          <rPr>
            <b/>
            <sz val="9"/>
            <color indexed="81"/>
            <rFont val="Tahoma"/>
            <family val="2"/>
            <charset val="186"/>
          </rPr>
          <t>Per KMSA e. paslaugų</t>
        </r>
        <r>
          <rPr>
            <sz val="9"/>
            <color indexed="81"/>
            <rFont val="Tahoma"/>
            <family val="2"/>
            <charset val="186"/>
          </rPr>
          <t xml:space="preserve"> sistemą užsakyta 3222 e. paslaugos, iš kurių daugiausiai leidimų važiuoti Klaipėdos miesto gatvėmis didžiagabaritėms ir sunkiasvorėms transporto priemonėms išdavimas – 1546, pažymos apie deklaruotą gyvenamąją vietą išdavimas – 1127, pažymos gyvenamosios patalpos savininkui (bendraturčiam) apie jiems nuosavybės teise priklausančioje gyvenamojoje patalpoje savo gyvenamąją vietą deklaravusius asmenis išdavimas – 161.
Per išorines e. paslaugų sistemas užsakyta 19310 e. paslaugų, iš  kurių daugiausia gyvenamosios vietos deklaravimas – 9507, civilinės metrikacijos paslaugos – 3585, statybą leidžiančių dokumentų išdavimas - 2659.
</t>
        </r>
      </text>
    </comment>
    <comment ref="I348" authorId="4"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K348" authorId="0" shapeId="0">
      <text>
        <r>
          <rPr>
            <sz val="9"/>
            <color indexed="81"/>
            <rFont val="Tahoma"/>
            <family val="2"/>
            <charset val="186"/>
          </rPr>
          <t>www.klaipeda.lt/lt/savivaldybe/taryba/komisijos-ir-tarybos/263</t>
        </r>
      </text>
    </comment>
    <comment ref="L348" authorId="0" shapeId="0">
      <text>
        <r>
          <rPr>
            <sz val="9"/>
            <color indexed="81"/>
            <rFont val="Tahoma"/>
            <family val="2"/>
            <charset val="186"/>
          </rPr>
          <t>www.klaipeda.lt/lt/savivaldybe/taryba/komisijos-ir-tarybos/263</t>
        </r>
      </text>
    </comment>
    <comment ref="G351" authorId="4" shapeId="0">
      <text>
        <r>
          <rPr>
            <sz val="9"/>
            <color indexed="81"/>
            <rFont val="Tahoma"/>
            <family val="2"/>
            <charset val="186"/>
          </rPr>
          <t xml:space="preserve">Savivaldybės darbuotojų sk. 439,5, darbuotojų  kėlusių kvalifikaciją sk. 204
</t>
        </r>
      </text>
    </comment>
    <comment ref="I351" authorId="13" shapeId="0">
      <text>
        <r>
          <rPr>
            <sz val="9"/>
            <color indexed="81"/>
            <rFont val="Tahoma"/>
            <family val="2"/>
            <charset val="186"/>
          </rPr>
          <t>Iš 445 darbuotojų kvalifikaciją kėlė 211 unikalių darbuotojų.</t>
        </r>
      </text>
    </comment>
    <comment ref="J351" authorId="14"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 ref="L351" authorId="14" shapeId="0">
      <text>
        <r>
          <rPr>
            <b/>
            <sz val="9"/>
            <color indexed="81"/>
            <rFont val="Tahoma"/>
            <family val="2"/>
            <charset val="186"/>
          </rPr>
          <t>Inga Gelzinyte:</t>
        </r>
        <r>
          <rPr>
            <sz val="9"/>
            <color indexed="81"/>
            <rFont val="Tahoma"/>
            <family val="2"/>
            <charset val="186"/>
          </rPr>
          <t xml:space="preserve">
172 tobulinosi kvalfikaciją</t>
        </r>
      </text>
    </comment>
  </commentList>
</comments>
</file>

<file path=xl/comments3.xml><?xml version="1.0" encoding="utf-8"?>
<comments xmlns="http://schemas.openxmlformats.org/spreadsheetml/2006/main">
  <authors>
    <author>Snieguole Kacerauskaite</author>
    <author>Sniega</author>
    <author>Audra Cepiene</author>
    <author>Rasa Rumsiene</author>
  </authors>
  <commentList>
    <comment ref="G32" authorId="0" shapeId="0">
      <text>
        <r>
          <rPr>
            <b/>
            <sz val="9"/>
            <color indexed="81"/>
            <rFont val="Tahoma"/>
            <family val="2"/>
            <charset val="186"/>
          </rPr>
          <t>Snieguole Kacerauskaite:</t>
        </r>
        <r>
          <rPr>
            <sz val="9"/>
            <color indexed="81"/>
            <rFont val="Tahoma"/>
            <family val="2"/>
            <charset val="186"/>
          </rPr>
          <t xml:space="preserve">
Viešojoje erdvėje apie jaunimą buvo paskelbta apie 20 straipsnių, susijusių su Europos jaunimo sostine ir jaunimo renginiais</t>
        </r>
      </text>
    </comment>
    <comment ref="H32" authorId="0" shapeId="0">
      <text>
        <r>
          <rPr>
            <b/>
            <sz val="9"/>
            <color indexed="81"/>
            <rFont val="Tahoma"/>
            <family val="2"/>
            <charset val="186"/>
          </rPr>
          <t>Snieguole Kacerauskaite:</t>
        </r>
        <r>
          <rPr>
            <sz val="9"/>
            <color indexed="81"/>
            <rFont val="Tahoma"/>
            <family val="2"/>
            <charset val="186"/>
          </rPr>
          <t xml:space="preserve">
paskelbti trys straipsniai, susiję su jaunimu</t>
        </r>
      </text>
    </commen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G34" authorId="0" shapeId="0">
      <text>
        <r>
          <rPr>
            <sz val="9"/>
            <color indexed="81"/>
            <rFont val="Tahoma"/>
            <family val="2"/>
            <charset val="186"/>
          </rPr>
          <t xml:space="preserve">Tyrimas bus atliekamas 2019 m. 
</t>
        </r>
      </text>
    </comment>
    <comment ref="H34" authorId="0" shapeId="0">
      <text>
        <r>
          <rPr>
            <b/>
            <sz val="9"/>
            <color indexed="81"/>
            <rFont val="Tahoma"/>
            <family val="2"/>
            <charset val="186"/>
          </rPr>
          <t>Snieguole Kacerauskaite:</t>
        </r>
        <r>
          <rPr>
            <sz val="9"/>
            <color indexed="81"/>
            <rFont val="Tahoma"/>
            <family val="2"/>
            <charset val="186"/>
          </rPr>
          <t xml:space="preserve">
atliktas jaunimo dalyvavimo tyrimas.</t>
        </r>
      </text>
    </comment>
    <comment ref="G36" authorId="0" shapeId="0">
      <text>
        <r>
          <rPr>
            <b/>
            <sz val="9"/>
            <color indexed="81"/>
            <rFont val="Tahoma"/>
            <family val="2"/>
            <charset val="186"/>
          </rPr>
          <t>1</t>
        </r>
        <r>
          <rPr>
            <sz val="9"/>
            <color indexed="81"/>
            <rFont val="Tahoma"/>
            <family val="2"/>
            <charset val="186"/>
          </rPr>
          <t xml:space="preserve">
</t>
        </r>
      </text>
    </comment>
    <comment ref="E66" authorId="0" shapeId="0">
      <text>
        <r>
          <rPr>
            <sz val="9"/>
            <color indexed="81"/>
            <rFont val="Tahoma"/>
            <family val="2"/>
            <charset val="186"/>
          </rPr>
          <t xml:space="preserve">Įsteigtas dienos stacionaro padalinys vaikams Respublikinėje Klaipėdos ligoninėje
</t>
        </r>
      </text>
    </comment>
    <comment ref="E170"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70"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4" authorId="0" shapeId="0">
      <text>
        <r>
          <rPr>
            <sz val="9"/>
            <color indexed="81"/>
            <rFont val="Tahoma"/>
            <family val="2"/>
            <charset val="186"/>
          </rPr>
          <t>Negauta prašymų</t>
        </r>
      </text>
    </comment>
    <comment ref="F194" authorId="0" shapeId="0">
      <text>
        <r>
          <rPr>
            <sz val="9"/>
            <color indexed="81"/>
            <rFont val="Tahoma"/>
            <family val="2"/>
            <charset val="186"/>
          </rPr>
          <t>Negauta prašymų</t>
        </r>
      </text>
    </comment>
    <comment ref="G234" authorId="0" shapeId="0">
      <text>
        <r>
          <rPr>
            <sz val="9"/>
            <color indexed="81"/>
            <rFont val="Tahoma"/>
            <family val="2"/>
            <charset val="186"/>
          </rPr>
          <t xml:space="preserve">Netikslinga vykdyti, nes paskeitė teisės aktai
</t>
        </r>
      </text>
    </comment>
    <comment ref="G238" authorId="0" shapeId="0">
      <text>
        <r>
          <rPr>
            <sz val="9"/>
            <color indexed="81"/>
            <rFont val="Tahoma"/>
            <family val="2"/>
            <charset val="186"/>
          </rPr>
          <t xml:space="preserve">Pastatytas daugiabutis gyvenamasis namas Irklų g. 1 , tačiau statybos užbaigimo aktas negautas
</t>
        </r>
      </text>
    </comment>
    <comment ref="C331" authorId="0" shapeId="0">
      <text>
        <r>
          <rPr>
            <sz val="9"/>
            <color indexed="81"/>
            <rFont val="Tahoma"/>
            <family val="2"/>
            <charset val="186"/>
          </rPr>
          <t xml:space="preserve">2014 m. parengtos ikimokyklinio ir priešmokyklinio ugdymo įstaigų tinklo pertvarkos analitinės prognozės
</t>
        </r>
      </text>
    </comment>
    <comment ref="D331" authorId="0" shapeId="0">
      <text>
        <r>
          <rPr>
            <sz val="9"/>
            <color indexed="81"/>
            <rFont val="Tahoma"/>
            <family val="2"/>
            <charset val="186"/>
          </rPr>
          <t xml:space="preserve">2015 m. parengtos bendrojo ugdymo mokyklų tinklo pertvarkos analitinės prognozės
</t>
        </r>
      </text>
    </comment>
    <comment ref="H333" authorId="0" shapeId="0">
      <text>
        <r>
          <rPr>
            <b/>
            <sz val="9"/>
            <color indexed="81"/>
            <rFont val="Tahoma"/>
            <family val="2"/>
            <charset val="186"/>
          </rPr>
          <t>Snieguole Kacerauskaite:</t>
        </r>
        <r>
          <rPr>
            <sz val="9"/>
            <color indexed="81"/>
            <rFont val="Tahoma"/>
            <family val="2"/>
            <charset val="186"/>
          </rPr>
          <t xml:space="preserve">
2019 m. įstegta Jūrų kadetų mokykla, Suaugusiųjų gimnazijoje įsteigtas jaunimo klasių skyrius.</t>
        </r>
      </text>
    </comment>
    <comment ref="E337" authorId="0" shapeId="0">
      <text>
        <r>
          <rPr>
            <sz val="9"/>
            <color indexed="81"/>
            <rFont val="Tahoma"/>
            <family val="2"/>
            <charset val="186"/>
          </rPr>
          <t xml:space="preserve">Atnaujintas Klaipėdos „Vėtrungės“ gimnazijos (Gedminų g. 5, Gedminų g. 7) sporto aikštynas
</t>
        </r>
      </text>
    </comment>
    <comment ref="F337" authorId="0" shapeId="0">
      <text>
        <r>
          <rPr>
            <sz val="9"/>
            <color indexed="81"/>
            <rFont val="Tahoma"/>
            <family val="2"/>
            <charset val="186"/>
          </rPr>
          <t>Futbolo aikštės dangos įrengimas prie Klaipėdos „Pajūrio“ pagrindinės mokyklos“</t>
        </r>
      </text>
    </comment>
    <comment ref="F344" authorId="0" shapeId="0">
      <text>
        <r>
          <rPr>
            <sz val="9"/>
            <color indexed="81"/>
            <rFont val="Tahoma"/>
            <family val="2"/>
            <charset val="186"/>
          </rPr>
          <t xml:space="preserve">Klaipėdos mokslo ir technologijų parko infrastruktūros plėtra jūriniame slėnyje  H. Manto g. 84
</t>
        </r>
      </text>
    </comment>
    <comment ref="G344" authorId="0" shapeId="0">
      <text>
        <r>
          <rPr>
            <sz val="9"/>
            <color indexed="81"/>
            <rFont val="Tahoma"/>
            <family val="2"/>
            <charset val="186"/>
          </rPr>
          <t xml:space="preserve">Projekto „Klaipėdos universiteto miestelis – žinioms imlus inovacijų slėnis“ planuojama projektavimo darbų pradžia - 2019 m. </t>
        </r>
      </text>
    </comment>
    <comment ref="D349"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2" authorId="0" shapeId="0">
      <text>
        <r>
          <rPr>
            <sz val="9"/>
            <color indexed="81"/>
            <rFont val="Tahoma"/>
            <family val="2"/>
            <charset val="186"/>
          </rPr>
          <t>Jaunimo saviraiškos centras</t>
        </r>
      </text>
    </comment>
    <comment ref="D352" authorId="0" shapeId="0">
      <text>
        <r>
          <rPr>
            <sz val="9"/>
            <color indexed="81"/>
            <rFont val="Tahoma"/>
            <family val="2"/>
            <charset val="186"/>
          </rPr>
          <t>L/d "Puriena"</t>
        </r>
      </text>
    </comment>
    <comment ref="D355" authorId="1" shapeId="0">
      <text>
        <r>
          <rPr>
            <sz val="9"/>
            <color indexed="81"/>
            <rFont val="Tahoma"/>
            <family val="2"/>
            <charset val="186"/>
          </rPr>
          <t xml:space="preserve">2015 m. renovuotas Jaunimo centro pastato stogas
</t>
        </r>
      </text>
    </comment>
    <comment ref="E356" authorId="0" shapeId="0">
      <text>
        <r>
          <rPr>
            <b/>
            <sz val="9"/>
            <color indexed="81"/>
            <rFont val="Tahoma"/>
            <family val="2"/>
            <charset val="186"/>
          </rPr>
          <t xml:space="preserve">2016 m. </t>
        </r>
        <r>
          <rPr>
            <sz val="9"/>
            <color indexed="81"/>
            <rFont val="Tahoma"/>
            <family val="2"/>
            <charset val="186"/>
          </rPr>
          <t>parengtas investicijų projektas</t>
        </r>
      </text>
    </comment>
    <comment ref="E373"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4" authorId="0" shapeId="0">
      <text>
        <r>
          <rPr>
            <sz val="9"/>
            <color indexed="81"/>
            <rFont val="Tahoma"/>
            <family val="2"/>
            <charset val="186"/>
          </rPr>
          <t xml:space="preserve">17 priemonių (9 VTAS pasitarimai ir atvejų analizės, 8 - Viešosios tvarkos skyriaus)
</t>
        </r>
      </text>
    </comment>
    <comment ref="F384" authorId="0" shapeId="0">
      <text>
        <r>
          <rPr>
            <sz val="9"/>
            <color indexed="81"/>
            <rFont val="Tahoma"/>
            <family val="2"/>
            <charset val="186"/>
          </rPr>
          <t xml:space="preserve">Viešosios tvarkos skyriaus – 16, VTAS – 45 priemonės (pasitarimai, susitikimai, atvejų analizės)
</t>
        </r>
      </text>
    </comment>
    <comment ref="E402" authorId="2" shapeId="0">
      <text>
        <r>
          <rPr>
            <sz val="9"/>
            <color indexed="81"/>
            <rFont val="Tahoma"/>
            <family val="2"/>
            <charset val="186"/>
          </rPr>
          <t xml:space="preserve">eksploatuojama
</t>
        </r>
      </text>
    </comment>
    <comment ref="F402" authorId="2" shapeId="0">
      <text>
        <r>
          <rPr>
            <sz val="9"/>
            <color indexed="81"/>
            <rFont val="Tahoma"/>
            <family val="2"/>
            <charset val="186"/>
          </rPr>
          <t xml:space="preserve">eksploatuojama
</t>
        </r>
      </text>
    </comment>
    <comment ref="E423" authorId="3"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30" authorId="3" shapeId="0">
      <text>
        <r>
          <rPr>
            <b/>
            <sz val="9"/>
            <color indexed="81"/>
            <rFont val="Tahoma"/>
            <family val="2"/>
            <charset val="186"/>
          </rPr>
          <t>Rasa Rumsiene:</t>
        </r>
        <r>
          <rPr>
            <sz val="9"/>
            <color indexed="81"/>
            <rFont val="Tahoma"/>
            <family val="2"/>
            <charset val="186"/>
          </rPr>
          <t xml:space="preserve">
Statistika už 2016 m.</t>
        </r>
      </text>
    </comment>
    <comment ref="E434" authorId="3"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7" authorId="3"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7" authorId="1" shapeId="0">
      <text>
        <r>
          <rPr>
            <b/>
            <sz val="9"/>
            <color indexed="81"/>
            <rFont val="Tahoma"/>
            <family val="2"/>
            <charset val="186"/>
          </rPr>
          <t>Centrinis stadionas</t>
        </r>
        <r>
          <rPr>
            <sz val="9"/>
            <color indexed="81"/>
            <rFont val="Tahoma"/>
            <family val="2"/>
            <charset val="186"/>
          </rPr>
          <t xml:space="preserve">
</t>
        </r>
      </text>
    </comment>
    <comment ref="E467"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7" authorId="0" shapeId="0">
      <text>
        <r>
          <rPr>
            <sz val="9"/>
            <color indexed="81"/>
            <rFont val="Tahoma"/>
            <family val="2"/>
            <charset val="186"/>
          </rPr>
          <t xml:space="preserve">1) futbolo aikštė prie Klaipėdos „Pajūrio“ pagrindinės mokyklos ir 2) Prano Mašioto progimnazijos sporto aikštynas
</t>
        </r>
      </text>
    </comment>
    <comment ref="C469" authorId="0" shapeId="0">
      <text>
        <r>
          <rPr>
            <b/>
            <sz val="9"/>
            <color indexed="81"/>
            <rFont val="Tahoma"/>
            <family val="2"/>
            <charset val="186"/>
          </rPr>
          <t>Atnaujintas 2 km takas Smiltynėje</t>
        </r>
        <r>
          <rPr>
            <sz val="9"/>
            <color indexed="81"/>
            <rFont val="Tahoma"/>
            <family val="2"/>
            <charset val="186"/>
          </rPr>
          <t xml:space="preserve">
</t>
        </r>
      </text>
    </comment>
    <comment ref="E485" authorId="0" shapeId="0">
      <text>
        <r>
          <rPr>
            <sz val="9"/>
            <color indexed="81"/>
            <rFont val="Tahoma"/>
            <family val="2"/>
            <charset val="186"/>
          </rPr>
          <t>Iki 2017 m. balandžio 1 d. atlikta 7 proc. darbų</t>
        </r>
      </text>
    </comment>
    <comment ref="D487" authorId="0" shapeId="0">
      <text>
        <r>
          <rPr>
            <sz val="9"/>
            <color indexed="81"/>
            <rFont val="Tahoma"/>
            <family val="2"/>
            <charset val="186"/>
          </rPr>
          <t xml:space="preserve">Pradėtos vykdyti viešųjų pirkimų procedūros techniniam projektui parengti. </t>
        </r>
      </text>
    </comment>
    <comment ref="E487" authorId="0" shapeId="0">
      <text>
        <r>
          <rPr>
            <sz val="9"/>
            <color indexed="81"/>
            <rFont val="Tahoma"/>
            <family val="2"/>
            <charset val="186"/>
          </rPr>
          <t xml:space="preserve">2016 m. parengtas investicijų projektas, pasirašyta projektavimo ir projekto vykdymo priežiūros paslaugų sutartis
</t>
        </r>
      </text>
    </comment>
    <comment ref="H487" authorId="0" shapeId="0">
      <text>
        <r>
          <rPr>
            <b/>
            <sz val="9"/>
            <color indexed="81"/>
            <rFont val="Tahoma"/>
            <family val="2"/>
            <charset val="186"/>
          </rPr>
          <t>Snieguole Kacerauskaite:</t>
        </r>
        <r>
          <rPr>
            <sz val="9"/>
            <color indexed="81"/>
            <rFont val="Tahoma"/>
            <family val="2"/>
            <charset val="186"/>
          </rPr>
          <t xml:space="preserve">
2019-01-07 pasirašyta finansavimo sutartis su CPVA. Parengtas techninis projektas, atlikta bendroji projekto ekspertizė, gautas statybą leidžiantis dokumentas. </t>
        </r>
      </text>
    </comment>
    <comment ref="E488" authorId="0" shapeId="0">
      <text>
        <r>
          <rPr>
            <sz val="9"/>
            <color indexed="81"/>
            <rFont val="Tahoma"/>
            <family val="2"/>
            <charset val="186"/>
          </rPr>
          <t xml:space="preserve">Atlikus projekto korekcijas bus gauta galutinė ekspertizės išvada ir statybą leidžiantis dokumentas  
</t>
        </r>
      </text>
    </comment>
    <comment ref="F488" authorId="0" shapeId="0">
      <text>
        <r>
          <rPr>
            <sz val="9"/>
            <color indexed="81"/>
            <rFont val="Tahoma"/>
            <family val="2"/>
            <charset val="186"/>
          </rPr>
          <t xml:space="preserve">2017 m. baigtas rengti techninis projektas ir pateiktas vertinimo ekspertizei
</t>
        </r>
      </text>
    </comment>
    <comment ref="G488" authorId="0" shapeId="0">
      <text>
        <r>
          <rPr>
            <sz val="9"/>
            <color indexed="81"/>
            <rFont val="Tahoma"/>
            <family val="2"/>
            <charset val="186"/>
          </rPr>
          <t xml:space="preserve">2019-03-27 pasirašyta rangos dabų sutartis. Nuo 2019-05-02 planuojama pradėti senojo pastato griovimo darbus.
</t>
        </r>
      </text>
    </comment>
    <comment ref="H488" authorId="0" shapeId="0">
      <text>
        <r>
          <rPr>
            <b/>
            <sz val="9"/>
            <color indexed="81"/>
            <rFont val="Tahoma"/>
            <family val="2"/>
            <charset val="186"/>
          </rPr>
          <t>Snieguole Kacerauskaite:</t>
        </r>
        <r>
          <rPr>
            <sz val="9"/>
            <color indexed="81"/>
            <rFont val="Tahoma"/>
            <family val="2"/>
            <charset val="186"/>
          </rPr>
          <t xml:space="preserve">
2019-03-27 pasirašyta rangos dabų sutartis, alikta darbų: I etapo - 29%, II etapo - 65%     </t>
        </r>
      </text>
    </comment>
    <comment ref="H490"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H495"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D499" authorId="1"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9"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9" authorId="0" shapeId="0">
      <text>
        <r>
          <rPr>
            <sz val="9"/>
            <color indexed="81"/>
            <rFont val="Tahoma"/>
            <family val="2"/>
            <charset val="186"/>
          </rPr>
          <t xml:space="preserve">2017 m. parengtas techninis projektas 
</t>
        </r>
      </text>
    </comment>
    <comment ref="H500" authorId="0" shapeId="0">
      <text>
        <r>
          <rPr>
            <b/>
            <sz val="9"/>
            <color indexed="81"/>
            <rFont val="Tahoma"/>
            <family val="2"/>
            <charset val="186"/>
          </rPr>
          <t>Snieguole Kacerauskaite:</t>
        </r>
        <r>
          <rPr>
            <sz val="9"/>
            <color indexed="81"/>
            <rFont val="Tahoma"/>
            <family val="2"/>
            <charset val="186"/>
          </rPr>
          <t xml:space="preserve">
2019 m. projekte „Irklavimo bazės  (Gluosnių  skg. 8) modernizavimas“ atlikta  99 % darbų. Rangos darbų sutartis baigėsi 2019-12-16, tačiau Rangovas iki galo neužbaigė objekto, nes neištaisė defektų.</t>
        </r>
      </text>
    </comment>
    <comment ref="D503" authorId="1" shapeId="0">
      <text>
        <r>
          <rPr>
            <sz val="9"/>
            <color indexed="81"/>
            <rFont val="Tahoma"/>
            <family val="2"/>
            <charset val="186"/>
          </rPr>
          <t xml:space="preserve">Detaliojo plano parengimas yra baigiamajame etape – 2016-03-22 įvyko viešo svarstymo susirinkimas
</t>
        </r>
      </text>
    </comment>
    <comment ref="F508"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H534" authorId="2" shapeId="0">
      <text>
        <r>
          <rPr>
            <sz val="9"/>
            <color indexed="81"/>
            <rFont val="Tahoma"/>
            <charset val="1"/>
          </rPr>
          <t>Koncepcijos bus rengiamos po bendrojo plano keitimo patvirtinimo, teritorijoms, kurios bus nurodytos bendrojo plano sprendiniuose</t>
        </r>
      </text>
    </comment>
    <comment ref="H559" authorId="2" shapeId="0">
      <text>
        <r>
          <rPr>
            <sz val="9"/>
            <color indexed="81"/>
            <rFont val="Tahoma"/>
            <family val="2"/>
            <charset val="186"/>
          </rPr>
          <t>Įrengtos 3 stotelės, 6 prieigos:
Taikos pr. 80 (2 vnt.);
Jūrininkų pr. 16 (2 vnt.);
S. Nėries g. 16A (2 vnt.);</t>
        </r>
      </text>
    </comment>
    <comment ref="H563" authorId="2" shapeId="0">
      <text>
        <r>
          <rPr>
            <sz val="9"/>
            <color indexed="81"/>
            <rFont val="Tahoma"/>
            <family val="2"/>
            <charset val="186"/>
          </rPr>
          <t>Pagal  Turto patikėjimo sutartį su UAB "Gatvių apšvietimas" yra eksploatuojamos</t>
        </r>
        <r>
          <rPr>
            <b/>
            <sz val="9"/>
            <color indexed="81"/>
            <rFont val="Tahoma"/>
            <family val="2"/>
            <charset val="186"/>
          </rPr>
          <t xml:space="preserve"> 6 elektromobilių įkrovimo</t>
        </r>
        <r>
          <rPr>
            <sz val="9"/>
            <color indexed="81"/>
            <rFont val="Tahoma"/>
            <family val="2"/>
            <charset val="186"/>
          </rPr>
          <t xml:space="preserve"> prieigos (stotelės), kurios buvo įrengtos pagal ES projektą 2019-10. Mieste šios prieigos įrengtos 3 vietose:
1. Taikos pr. 80 (2 vnt.);
2. Jūrininkų pr. 16 (2 vnt.)
3. S. Neries g. 16A (2 vnt.)
Savivaldybė 5 metus po stotelių įrengimo turi užtikrinti nemokamą elektromobilių įkrovimo paslaugų teikimą. Elektros išlaidos suplanuotos 7 programoje.
Eksploatuojamos </t>
        </r>
        <r>
          <rPr>
            <b/>
            <sz val="9"/>
            <color indexed="81"/>
            <rFont val="Tahoma"/>
            <family val="2"/>
            <charset val="186"/>
          </rPr>
          <t>8 elektromobilių įkrovimo prieigo</t>
        </r>
        <r>
          <rPr>
            <sz val="9"/>
            <color indexed="81"/>
            <rFont val="Tahoma"/>
            <family val="2"/>
            <charset val="186"/>
          </rPr>
          <t>s (stotelės), kurios yra įrengtos 5 miesto vietose:
1.  Liepų g. 11 (2 vnt.);
2. Liepojos g. 43 A (1 vnt.);
3. Pilies g. 2 A (2 vnt.);
4. Tilžės g. 56 b (šalia Lidll) (1 vnt.);
5. Smiltynės g. (šalia naujosios perkėlos Smlitynės pusėje) (2 vnt.)</t>
        </r>
      </text>
    </comment>
    <comment ref="E566" authorId="2"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G573" authorId="2" shapeId="0">
      <text>
        <r>
          <rPr>
            <sz val="9"/>
            <color indexed="81"/>
            <rFont val="Tahoma"/>
            <family val="2"/>
            <charset val="186"/>
          </rPr>
          <t xml:space="preserve">Gedminų g. ir Taikos pr. (nuo Nr. 99) (Debreceno mikrorajonas)
 (plotas 6863 m2;
  Plotis 0,75 – 3,00 m
  Ilgis  ~ 2820 m)
</t>
        </r>
      </text>
    </comment>
    <comment ref="G580" authorId="2" shapeId="0">
      <text>
        <r>
          <rPr>
            <sz val="9"/>
            <color indexed="81"/>
            <rFont val="Tahoma"/>
            <family val="2"/>
            <charset val="186"/>
          </rPr>
          <t>Pakeista 805 vnt. ir įrengta 713 vnt. kelio ženklų ir  372 vnt. dekoratyvinių kelio ženklų su atramomis</t>
        </r>
      </text>
    </comment>
    <comment ref="H580" authorId="2" shapeId="0">
      <text>
        <r>
          <rPr>
            <sz val="9"/>
            <color indexed="81"/>
            <rFont val="Tahoma"/>
            <family val="2"/>
            <charset val="186"/>
          </rPr>
          <t>naujai įrengti ar suremontuoti 705 kelio ženklai; įrengti 107 dekoratyviniai stovai – Naujojo Sodo g., Naujojoje Uosto g., Vytauto g., Šaulių g., Liepų g. Pievų Tako g.</t>
        </r>
      </text>
    </comment>
    <comment ref="H582" authorId="2" shapeId="0">
      <text>
        <r>
          <rPr>
            <sz val="9"/>
            <color indexed="81"/>
            <rFont val="Tahoma"/>
            <family val="2"/>
            <charset val="186"/>
          </rPr>
          <t>2019 m. mieste eksploatuojama 15,2 tūkst. vnt. eismo reguliavimo priemonių, 71 šviesoforas. 2019 m. įrengti 5 nauji šviesoforai</t>
        </r>
      </text>
    </comment>
    <comment ref="H602" authorId="2" shapeId="0">
      <text>
        <r>
          <rPr>
            <sz val="9"/>
            <color indexed="81"/>
            <rFont val="Tahoma"/>
            <family val="2"/>
            <charset val="186"/>
          </rPr>
          <t>Techninis projektas parengtas, gautas statybą leidžiantis dokumentas. Rangos darbų pirkimą vykdo Lietuvos automobilių kelių direkcija prie Susisiekimo ministerijos. Rangos darbų pradžia numatoma 2020 m. kovo mėnesį. Projekto pabaiga – 2022 m.</t>
        </r>
      </text>
    </comment>
    <comment ref="H631" authorId="2" shapeId="0">
      <text>
        <r>
          <rPr>
            <b/>
            <sz val="9"/>
            <color indexed="81"/>
            <rFont val="Tahoma"/>
            <family val="2"/>
            <charset val="186"/>
          </rPr>
          <t>Rekonstruota:</t>
        </r>
        <r>
          <rPr>
            <sz val="9"/>
            <color indexed="81"/>
            <rFont val="Tahoma"/>
            <family val="2"/>
            <charset val="186"/>
          </rPr>
          <t xml:space="preserve">
užbaigti darbai (0,380 km) – I. Simonaitytės g., Panevėžio g. ir Utenos g.</t>
        </r>
      </text>
    </comment>
    <comment ref="G659" authorId="2" shapeId="0">
      <text>
        <r>
          <rPr>
            <sz val="9"/>
            <color indexed="81"/>
            <rFont val="Tahoma"/>
            <family val="2"/>
            <charset val="186"/>
          </rPr>
          <t xml:space="preserve">
7,3 km vandentiekio ir 6,7 km buitinių  nuotekų tinklų</t>
        </r>
      </text>
    </comment>
    <comment ref="H671" authorId="2" shapeId="0">
      <text>
        <r>
          <rPr>
            <b/>
            <sz val="9"/>
            <color indexed="81"/>
            <rFont val="Tahoma"/>
            <family val="2"/>
            <charset val="186"/>
          </rPr>
          <t>AB Klaipėdos vanduo informacija</t>
        </r>
        <r>
          <rPr>
            <sz val="9"/>
            <color indexed="81"/>
            <rFont val="Tahoma"/>
            <family val="2"/>
            <charset val="186"/>
          </rPr>
          <t xml:space="preserve">
2019 m. įrengta ES lėšomis 10,4 km paviršinių nuotekų tinklų Mokyklos g., Šiltnamių g., Aušros g., Dailės g., Trinyčių g. kvartale ir Jūrininkų g. iki Šilutės pl.
2019 m. įrengta AB „Klaipėdos vanduo“ lėšomis 127,03 km paviršinių nuotekų tinklų užliejamose gatvių vietose – Minijos g., S. Daukanto g., Danės g., H. Manto g., Rumpiškės g.
</t>
        </r>
        <r>
          <rPr>
            <b/>
            <sz val="9"/>
            <color indexed="81"/>
            <rFont val="Tahoma"/>
            <family val="2"/>
            <charset val="186"/>
          </rPr>
          <t>Miesto tvarkymo skyrius</t>
        </r>
        <r>
          <rPr>
            <sz val="9"/>
            <color indexed="81"/>
            <rFont val="Tahoma"/>
            <family val="2"/>
            <charset val="186"/>
          </rPr>
          <t xml:space="preserve">
2019 m. rekonstruoti paviršinių nuotekų tinklai ties Panevėžio g. 2,  Utenos g. nuo Prienų g. 13 iki  Utenos g. 18  ir  I. Simonaitytės g. 24, 24T. Vyksta   I. Kanto g. paviršinių nuotekų tinklų rekonstravimo ir statybos darbai.  2019 m. atliktas Kauno g. 31-33 paviršinių nuotekų rekonstravimo projektavimo su darbais viešasis pirkimas.2019-12-31 buvo parengtas projektas ir gautas statybos leidimas (2020-04-01 objektas užbaigtas). Įvykdytas Janonio g. (KLASCO teritorijos kolektoriaus) paviršinių nuotekų tinklų, Klaipėdoje, rekonstrukcijos  projektavimo viešasis pirkimas.</t>
        </r>
      </text>
    </comment>
    <comment ref="H709" authorId="2"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H723" authorId="2" shapeId="0">
      <text>
        <r>
          <rPr>
            <sz val="9"/>
            <color indexed="81"/>
            <rFont val="Tahoma"/>
            <family val="2"/>
            <charset val="186"/>
          </rPr>
          <t xml:space="preserve">KVJUD informacija
</t>
        </r>
      </text>
    </comment>
    <comment ref="H726" authorId="2" shapeId="0">
      <text>
        <r>
          <rPr>
            <sz val="9"/>
            <color indexed="81"/>
            <rFont val="Tahoma"/>
            <family val="2"/>
            <charset val="186"/>
          </rPr>
          <t xml:space="preserve">2019 m. parengtas objekto „Klaipėdos valstybinio jūrų uosto šiaurinio bangolaužio, Vėtros g., Klaipėda, ir pietinio bangolaužio, Smiltynės g., Klaipėda, rekonstravimas ir dalies Kuršių nerijos šlaito tvirtinimas“ techninis projektas (2019-10-30 gautas SLD). 2019-12-17 pasirašyta sutartis dėl objekto „Klaipėdos valstybinio jūrų uosto išorinio ir vidinio laivybos kanalo gilinimo ir platinimo nuo PK(-22) iki PK(26) projektas“ gilinimo projekto parengimo. </t>
        </r>
      </text>
    </comment>
    <comment ref="F736" authorId="2" shapeId="0">
      <text>
        <r>
          <rPr>
            <sz val="9"/>
            <color indexed="81"/>
            <rFont val="Tahoma"/>
            <family val="2"/>
            <charset val="186"/>
          </rPr>
          <t>Bendradarbiavimo sutarties pagrindu į  priemiestį važiuoja 16-lika į Klaipėdos miesto viešojo transporto sistemą integruotų maršrutų</t>
        </r>
      </text>
    </comment>
    <comment ref="G736" authorId="2" shapeId="0">
      <text>
        <r>
          <rPr>
            <sz val="9"/>
            <color indexed="81"/>
            <rFont val="Tahoma"/>
            <family val="2"/>
            <charset val="186"/>
          </rPr>
          <t>Bendradarbiavimo sutarties pagrindu į  priemiestį važiuoja 17-lika į Klaipėdos miesto viešojo transporto sistemą integruotų maršrutų</t>
        </r>
      </text>
    </comment>
    <comment ref="H737" authorId="2" shapeId="0">
      <text>
        <r>
          <rPr>
            <sz val="9"/>
            <color indexed="81"/>
            <rFont val="Tahoma"/>
            <family val="2"/>
            <charset val="186"/>
          </rPr>
          <t>bendradarbiavimo su gretimomis savivaldybėmis pagrindu važiuoja: 2 priemiestiniai maršrutinia taksi (Palanga, Kretinga);  20 privežamųjų maršrutų iš aplinkinių savivaldybių teritorijų į / iš Klaipėdos</t>
        </r>
      </text>
    </comment>
    <comment ref="H748" authorId="2" shapeId="0">
      <text>
        <r>
          <rPr>
            <b/>
            <sz val="9"/>
            <color indexed="81"/>
            <rFont val="Tahoma"/>
            <family val="2"/>
            <charset val="186"/>
          </rPr>
          <t xml:space="preserve">2019 m. </t>
        </r>
        <r>
          <rPr>
            <sz val="9"/>
            <color indexed="81"/>
            <rFont val="Tahoma"/>
            <family val="2"/>
            <charset val="186"/>
          </rPr>
          <t>žemės valdų projektais suformuota 1,5 ha bendro ploto, parengti  10 žemės sklypų prie daugiabučių gyvenamųjų namų pertvarkymo projektai pastatų eksploatacijai:
Jurginų g. 11, Karoso g. 16, Karoso g. 18, Laukų g. 6, 
Laukų g. 8, Laukų g. 16, Laukų g. 27, Mokyklos g. 7, Mokyklos g. 11,
 Ramioji g. 4. 
Suformuotuose Žemės sklypuose yra 14 gyvenamųjų namų:  
 sklype Laukų 27 yra gyvenamieji namai Laukų 27, 29, 29A; sklype Mokyklos g. 7 yra – Mokyklos 7,  7A,; sklype Karoso g. 18 yra ¬–  Karoso g. 18, 18A</t>
        </r>
      </text>
    </comment>
    <comment ref="H752" authorId="2" shapeId="0">
      <text>
        <r>
          <rPr>
            <sz val="9"/>
            <color indexed="81"/>
            <rFont val="Tahoma"/>
            <family val="2"/>
            <charset val="186"/>
          </rPr>
          <t>2019 m. Vieno langelio ir e. paslaugų poskyryje aptarnauta 13352 asmenų, pateikta 10069 prašymų ir skundų, užsakyta 3222 e. paslaugos, kas sudaro 32 proc. nuo visų priimtų prašymų ir skundų.</t>
        </r>
      </text>
    </comment>
    <comment ref="H768" authorId="2" shapeId="0">
      <text>
        <r>
          <rPr>
            <sz val="9"/>
            <color indexed="81"/>
            <rFont val="Tahoma"/>
            <family val="2"/>
            <charset val="186"/>
          </rPr>
          <t>2019 m. atnaujinta 2130 želdynų. Išskirsta 241 kv. m krūmų, miesto viešosiose erdvėse ir prie švietimo įstaigų iš viso pašalinta 766 vnt. medžių: sausuolių, su kamienų puviniais, išdžiūvusiomis lajomis, vėjovartų, vėjolaužų, tuopų, kitų invazinių medžių, apgenėta 2357 vnt. medžių palei gatves ir šaligatvius, pasivaikščiojimo takus, išfrezuota 1666 vnt.  kelmų, pasodinta 597 vnt. naujų medžių   ir 4931 vnt. krūmų (iš jų 4442 vnt. ) gyvatvorės.</t>
        </r>
      </text>
    </comment>
    <comment ref="H770" authorId="2" shapeId="0">
      <text>
        <r>
          <rPr>
            <b/>
            <sz val="9"/>
            <color indexed="81"/>
            <rFont val="Tahoma"/>
            <family val="2"/>
            <charset val="186"/>
          </rPr>
          <t xml:space="preserve">2019 m. </t>
        </r>
        <r>
          <rPr>
            <sz val="9"/>
            <color indexed="81"/>
            <rFont val="Tahoma"/>
            <family val="2"/>
            <charset val="186"/>
          </rPr>
          <t xml:space="preserve">
Želdinių tvarkymas palei dviračių takus. Kauno g. dviračių take 22 vnt. medžių apgenėta, 1 vnt. pašalintas;
 Gedminų pėsčiųjų/ dviračių take apgenėti 58 vnt. medžių, pašalinta 15 vnt. nudžiūvusių, pavojingų ir perbrendusių medžių, apgenėta 15 m2 krūmų;
Naujakiemio g. tarp 23 ir Naujakiemio g. 7 dviračių take apgenėta 12 vnt. medžių, pašalinta 16 vnt. perbrendusių, pavojingų medžių;
 Minijos g. nuo Nendrių g. iki Jūrininkų pr. - pašalinta 17 vnt. medžių, apgenėta 226 m2 krūmų;
 Statybininkų pr. 30 pašalinti 2 vnt. pavojingų medžių.</t>
        </r>
      </text>
    </comment>
    <comment ref="G777" authorId="2" shapeId="0">
      <text>
        <r>
          <rPr>
            <sz val="9"/>
            <color indexed="81"/>
            <rFont val="Tahoma"/>
            <family val="2"/>
            <charset val="186"/>
          </rPr>
          <t>Atlikta 95 proc. infrastruktūros įrengimo darbų (riedlenčių parkas ir BMX dviračių trasa). Pasodinta 114 vnt. lapuočių medžių, 59 vnt. spygliuočių medžių ir krūmų, 461 vnt. lapuočių krūmų, 124 vnt. daugiamečių žolinių augalų.</t>
        </r>
      </text>
    </comment>
    <comment ref="E805" authorId="2"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G806" authorId="2" shapeId="0">
      <text>
        <r>
          <rPr>
            <sz val="9"/>
            <color indexed="81"/>
            <rFont val="Tahoma"/>
            <family val="2"/>
            <charset val="186"/>
          </rPr>
          <t>Siekiant ženkliai ir efektyviai mažinti elektros energijos suvartojimą, 2018 m. pradėta montuoti šviestuvus su šviesos diodais (LED) ir autonominio pritemdymo funkcija, kuri užprogramuota gamykloje. Iš viso sumontuota 660 šviestuvų</t>
        </r>
      </text>
    </comment>
    <comment ref="F825" authorId="2" shapeId="0">
      <text>
        <r>
          <rPr>
            <sz val="9"/>
            <color indexed="81"/>
            <rFont val="Tahoma"/>
            <family val="2"/>
            <charset val="186"/>
          </rPr>
          <t>1 kartą per savaitę pagrindinės gatvės yra šluojamos vaakuminėmis šlavimo mašinomis ir 1 kartą per mėnesį šluojamos šalutinės gatvės.</t>
        </r>
      </text>
    </comment>
    <comment ref="G825" authorId="2" shapeId="0">
      <text>
        <r>
          <rPr>
            <sz val="9"/>
            <color indexed="81"/>
            <rFont val="Tahoma"/>
            <family val="2"/>
            <charset val="186"/>
          </rPr>
          <t xml:space="preserve">2018 m. vykdoma Klaipėdos miesto žvyruotų gatvių dangų laistymo Kambro periodo požeminiu vandeniu (sūrimu) dulkėtumui mažinti paslauga. 2018 m. mechanizuotu būdu 6 kartus (balandžio, gegužę, birželio, liepos, rugpjūčio bei rugsėjo mėn.) buvo laistomos žvyruotos gatvės (18,72 km) esant sausrai. </t>
        </r>
      </text>
    </comment>
    <comment ref="H825" authorId="2" shapeId="0">
      <text>
        <r>
          <rPr>
            <b/>
            <sz val="9"/>
            <color indexed="81"/>
            <rFont val="Tahoma"/>
            <family val="2"/>
            <charset val="186"/>
          </rPr>
          <t xml:space="preserve">2019 m. vykdytos dulkėtumo mažinimo priemonės. Kartą per savaitę </t>
        </r>
        <r>
          <rPr>
            <sz val="9"/>
            <color indexed="81"/>
            <rFont val="Tahoma"/>
            <family val="2"/>
            <charset val="186"/>
          </rPr>
          <t xml:space="preserve">pagrindinės gatvės buvo šluojamos vakuminėmis šlavimo mašinomis ir kartą per mėnesį - šalutinės gatvės. Gegužę, birželį, liepą kiekvieną dieną buvo vykdomas pagrindinių miesto gatvių, kuriomis nukreipti didžiausi eismo bei pėsčiųjų srautai laistymas vandeniu. </t>
        </r>
        <r>
          <rPr>
            <b/>
            <sz val="9"/>
            <color indexed="81"/>
            <rFont val="Tahoma"/>
            <family val="2"/>
            <charset val="186"/>
          </rPr>
          <t xml:space="preserve">2019 m. mechanizuotu būdu 12 </t>
        </r>
        <r>
          <rPr>
            <sz val="9"/>
            <color indexed="81"/>
            <rFont val="Tahoma"/>
            <family val="2"/>
            <charset val="186"/>
          </rPr>
          <t xml:space="preserve">kartų (balandžio, gegužę, birželio, liepos, rugpjūčio bei rugsėjo mėn.) buvo laistomos žvyruotos gatvės Kambro periodo požeminiu vandeniu (sūrimu) dulkėtumui mažinti. </t>
        </r>
      </text>
    </comment>
    <comment ref="F830" authorId="2"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F832" authorId="2" shapeId="0">
      <text>
        <r>
          <rPr>
            <sz val="9"/>
            <color indexed="81"/>
            <rFont val="Tahoma"/>
            <family val="2"/>
            <charset val="186"/>
          </rPr>
          <t>2017 m. veiklos su mokiniais apie triukšmą visose miesto mokyklose: įvyko 4 akcijos „Stop triukšmui“. 8 paskaitos  "Ausinukų, mobilių telefonų, triukšmo žala" (114 dalyviai).  
Filmo „Triukšmas“ peržiūra. (20 dalyvių). Pagaminta 12 stendų.  
Mokykloje mokiniams buvo pasiūlyta pasirinkti muzikiniu melodijų  skambutį  vietoj įprasto skambučio garso į pamoka ir iš pamokos. Dabar vietoj įprasto skambučio skamba muzikiniu melodijų garsas.
1 Tylioji pertrauka „Ramybės oazė“. Visą savaitę, kad sumažinti triukšmą mokyklos koridoriuose, mokyklos kiemelyje vyko įvairūs judrumo žaidimai. Laiptinių aikštelėse pakabinti ženklai kviečiantys laikytis Tylos. Paskaitų paįvairinimui ir geresniam aktualijos įsisavinimui naudojamas Triukšmomatis.</t>
        </r>
      </text>
    </comment>
    <comment ref="G832" authorId="2" shapeId="0">
      <text>
        <r>
          <rPr>
            <sz val="9"/>
            <color indexed="81"/>
            <rFont val="Tahoma"/>
            <family val="2"/>
            <charset val="186"/>
          </rPr>
          <t>2018 m. įgyvendintos 36 visuomenės informavimo priemonės (paskaitos, plakatai, stendai Klaipėdos miesto bendrojo ugdymo įstaigose)</t>
        </r>
      </text>
    </comment>
    <comment ref="H832" authorId="2" shapeId="0">
      <text>
        <r>
          <rPr>
            <b/>
            <sz val="9"/>
            <color indexed="81"/>
            <rFont val="Tahoma"/>
            <family val="2"/>
            <charset val="186"/>
          </rPr>
          <t>2019 m. triukšmo prevencija:</t>
        </r>
        <r>
          <rPr>
            <sz val="9"/>
            <color indexed="81"/>
            <rFont val="Tahoma"/>
            <family val="2"/>
            <charset val="186"/>
          </rPr>
          <t xml:space="preserve">
1. Akcija „Mažiau triukšmo“ – 1 vnt.
2. Akcija „Triukšmo suvokimo diena“  - 1 vnt.
3. Akcija „Pabūkime tyloje“  - 1 vnt.
4. Akcija „Triukšmo MAŽIAU...O DARBŲ daugiau...“ – 1 vnt.
5. Akcija „Diena be triukšmo“  - 1 vnt.
6. Tylos oazė „Tarptautinei triukšmo dienai paminėti“  - 1 vnt.
7. Renginys pertraukų metų ,,Išgirsk tylą"  - 1 vnt.
8. Sentencijos mokyklos erdvėse „Triukšmo poveikis sveikatai” 1 vnt.
9. Straipsnis internetiniame puslapyje „Triukšmo įtaka paauglio psichinei ir fizinei sveikatai“ 1 vnt.
10. Straipsnis įstaigos internetiniame puslapyje Tarptautinė triukšmo suvokimo diena. „Triukšmo žala“ 1 vnt.
11. Straipsnis įstaigos internetiniame puslapyje „Tylos diena“ 1 vnt.
12. Stendas „Tarptautinė triukšmo suvokimo diena“ – 2 vnt.
13. Stendas „Triukšmo prevencija“ 1 vnt.
14. Stendas ,,Triukšmas žaloja“ 1 vnt.
15. Stendas „ Triukšmo dienai paminėti“ 1 vnt.
16. Paskaita „Tyla – gera byla ir protui“ 3 vnt., 74 dalyviai
17. Paskaita „Triukšmas kenkia sveikatai, prevencija“  4 vnt., 72 dalyviai
18. Paskaita „Triukšmas“ 8 vnt., 117 dalyvių
19. Paskaita „Triukšmo žala“ 4 vnt., 55 dalyviai
20. Paskaita „Triukšmas mūsų aplinkoje“ 7 vnt., 138 dalyviai
</t>
        </r>
      </text>
    </comment>
    <comment ref="H850" authorId="2" shapeId="0">
      <text>
        <r>
          <rPr>
            <b/>
            <sz val="9"/>
            <color indexed="81"/>
            <rFont val="Tahoma"/>
            <family val="2"/>
            <charset val="186"/>
          </rPr>
          <t>Įgyvendinti 3 projektai:</t>
        </r>
        <r>
          <rPr>
            <sz val="9"/>
            <color indexed="81"/>
            <rFont val="Tahoma"/>
            <family val="2"/>
            <charset val="186"/>
          </rPr>
          <t xml:space="preserve">
1. Buvusio tabako fabriko pritaikymas Klaipėdoje kūrybinių industrijų plėtrai;
2. Esamų Klaipėdos pilies princo Frydricho ir princo Karlo bastionų rekonstrukcija, išvystant Mažosios Lietuvos istorijos muziejų (atkurta rytinė kurtina); 
3. Klaipėdos pilies ir bastionų komplekso restauravimas ir atgaivinimas (restauruota šiaurinė kurtina, atlikta bastionų tvarkybos darbų); 
</t>
        </r>
        <r>
          <rPr>
            <b/>
            <sz val="9"/>
            <color indexed="81"/>
            <rFont val="Tahoma"/>
            <family val="2"/>
            <charset val="186"/>
          </rPr>
          <t>Įgyvendinami 4 projektai:</t>
        </r>
        <r>
          <rPr>
            <sz val="9"/>
            <color indexed="81"/>
            <rFont val="Tahoma"/>
            <family val="2"/>
            <charset val="186"/>
          </rPr>
          <t xml:space="preserve">
4. Bastionų komplekso (Jono kalnelio) ir jo prieigų sutvarkymas;
5. Pilies didžiojo bokšto atkūrimas (II etapas – projekto „Klaipėdos pilies ir bastionų komplekso restauravimas ir atgaivinimas“);
6. Danės upės krantinių rekonstrukcija ir prieigų (Danės skveras su fontanais) sutvarkymas;
7. Klaipėdos miesto bendrojo plano kraštovaizdžio dalies keitimas ir Melnragės parko įrengimas</t>
        </r>
      </text>
    </comment>
    <comment ref="E881" authorId="2"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87" authorId="2"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G887" authorId="2" shapeId="0">
      <text>
        <r>
          <rPr>
            <sz val="9"/>
            <color indexed="81"/>
            <rFont val="Tahoma"/>
            <family val="2"/>
            <charset val="186"/>
          </rPr>
          <t xml:space="preserve">
2018 m.  rengiami 3 techniniai projektai: Teritorijos Pempininkų tako gale (ties Debreceno g.18) sutvarkymas; Vingio mikrorajono aikštės atnaujinimas, Aikštės prie Santuokų rūmų atnaujinimas.</t>
        </r>
      </text>
    </comment>
    <comment ref="H887" authorId="2" shapeId="0">
      <text>
        <r>
          <rPr>
            <sz val="9"/>
            <color indexed="81"/>
            <rFont val="Tahoma"/>
            <family val="2"/>
            <charset val="186"/>
          </rPr>
          <t xml:space="preserve">2019 m. parengtas Vingio mikrorajono aikštės atnaujinimo techninis darbo projektas. Baigiamas rengti Skvero ties prekybos centru „Maxima“ (Šilutės pl. 40A) ir pėsčiųjų tako tarp Taikos pr. ir Šilutės atnaujinimo projektas (infostatyboje).  Aikštės prie Santuokų rūmų atnaujinimo projektas parengtas statybos leidimas gautas. </t>
        </r>
      </text>
    </comment>
    <comment ref="H892" authorId="2" shapeId="0">
      <text>
        <r>
          <rPr>
            <sz val="9"/>
            <color indexed="81"/>
            <rFont val="Tahoma"/>
            <family val="2"/>
            <charset val="186"/>
          </rPr>
          <t xml:space="preserve">
2019 m. automobilių aikštelės buvo įrengtos ir praplėstos:  Taikos pr. 21, 49, 55 (115 vietų), Dzūkų g. 6 (26 vietos), Panevėžio g. 5 - 19 (240 vietų), Liubeko g. 7,9 (108 vietos), Šilutės pl. 82 - 88, Vingio g. 1 (187 vietos). Iš viso 676  vietos.  </t>
        </r>
      </text>
    </comment>
    <comment ref="H920" authorId="2" shapeId="0">
      <text>
        <r>
          <rPr>
            <sz val="9"/>
            <color indexed="81"/>
            <rFont val="Tahoma"/>
            <family val="2"/>
            <charset val="186"/>
          </rPr>
          <t>Plano keitimo (Jono bažnyčios sklypas) rengimas užsitęsė. 2019-01-17 susitarimu Nr. J9-166 sustabdytas sutarties vykdymas iki bendrojo plano keitimo patvirtinimo, nes galiojančiame bendrajame plane bei aukštybinių pastatų išdėstymo schemoje (specialiajame plane) aukštybinių pastatų statyba planuojamoje teritorijoje negalima.</t>
        </r>
      </text>
    </comment>
    <comment ref="H925" authorId="2" shapeId="0">
      <text>
        <r>
          <rPr>
            <sz val="9"/>
            <color indexed="81"/>
            <rFont val="Tahoma"/>
            <family val="2"/>
            <charset val="186"/>
          </rPr>
          <t>Pradėti vykditi komplekso sutvarkymo darbai. Užbaigti paveldo tvarkybos darbai spirito varyklos pastate, vykdomi darbai sandėlio pastate, tvarkoma aplinka.</t>
        </r>
      </text>
    </comment>
    <comment ref="H945" authorId="2" shapeId="0">
      <text>
        <r>
          <rPr>
            <sz val="9"/>
            <color indexed="81"/>
            <rFont val="Tahoma"/>
            <family val="2"/>
            <charset val="186"/>
          </rPr>
          <t>Stebėsenos sistema nebus formuojama, kadangi yra naudojamasi Lietuvos statistikos departamento oficialiai skelbiama informacija, taip pat VšĮ Investuok Lietuvoje analitikų komandos atliekamomis Lietuvos eksporto, konkurencingumo ir smulkiojo ir vidutinio verslo analizėmis</t>
        </r>
      </text>
    </comment>
    <comment ref="H948" authorId="2" shapeId="0">
      <text>
        <r>
          <rPr>
            <sz val="9"/>
            <color indexed="81"/>
            <rFont val="Tahoma"/>
            <family val="2"/>
            <charset val="186"/>
          </rPr>
          <t>SVV subjektų projektų dalinio finansavimo bei SVV subjektų išlaidų kompensavimo konkursai. Finansuotos 6 paraiškos.</t>
        </r>
      </text>
    </comment>
    <comment ref="H975" authorId="0" shapeId="0">
      <text>
        <r>
          <rPr>
            <b/>
            <sz val="9"/>
            <color indexed="81"/>
            <rFont val="Tahoma"/>
            <family val="2"/>
            <charset val="186"/>
          </rPr>
          <t>Snieguole Kacerauskaite:</t>
        </r>
        <r>
          <rPr>
            <sz val="9"/>
            <color indexed="81"/>
            <rFont val="Tahoma"/>
            <family val="2"/>
            <charset val="186"/>
          </rPr>
          <t xml:space="preserve">
Kultūros fabrike 2019 m. buvo inkubuojami 32 SVV, o "Spiečiuje" - 12 SVV.</t>
        </r>
      </text>
    </comment>
    <comment ref="D985" authorId="2"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85"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85"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85" authorId="2" shapeId="0">
      <text>
        <r>
          <rPr>
            <sz val="9"/>
            <color indexed="81"/>
            <rFont val="Tahoma"/>
            <family val="2"/>
            <charset val="186"/>
          </rPr>
          <t>2018-01-22 diskusija „Kam skirtas Ateities universitetas: mokslui, verslui ar miestui?“ tikslas - skatinti mokslo ir verslo bendradarbiavimą. Klaipėdos pramonininkų asociacijos informacija. 2018 m. KPA atstovas yra KU taryboje. Teikiamos kasmetinės paskatinamosios vienkartinės stipendijos KU, LCC, KVK ir LAJM absolventams už baigiamuosius darbus, iš viso 8 vnt. 2018-01-22 diskusija „Kam skirtas Ateities universitetas: mokslui, verslui ar miestui?“ tikslas - skatinti mokslo ir verslo bendradarbiavimą.</t>
        </r>
      </text>
    </comment>
    <comment ref="H985" authorId="2" shapeId="0">
      <text>
        <r>
          <rPr>
            <sz val="9"/>
            <color indexed="81"/>
            <rFont val="Tahoma"/>
            <family val="2"/>
            <charset val="186"/>
          </rPr>
          <t>2019 m. įgyvendinant Klaipėdos ekonominės plėtros strategiją 2030,  nuolat organizuojami posėdžiai. Nuo 2019 m. liepos 1 d. įvyko 2 Ekonominės plėtros tarybos posėdžiai. 2019 m. organizuoti 7  kt.  posėdžiai</t>
        </r>
      </text>
    </comment>
    <comment ref="E986" authorId="2"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G986" authorId="2" shapeId="0">
      <text>
        <r>
          <rPr>
            <sz val="9"/>
            <color indexed="81"/>
            <rFont val="Tahoma"/>
            <family val="2"/>
            <charset val="186"/>
          </rPr>
          <t>2018-11-21 konferencija "Tikslieji mokslai veža! Misija įmanoma", tikslas - skatinti moksleivius savo ateities karjerai rinktis tiksliuosius mokslus.                                                                2018-09-20 KPA įmonių lėšomis 250 Klaipėdos moksleivių turėjo galimybę aplankyti inovacijų renginį  #SWITCH! Vilniuje.                                                                                               2018 m. KPA atstovas dalyvauja švietimo tobulinimo projekte "Lyderių laikas 3". 2018 m. KPA įmonės pradėjo pilotinį projektą su "Baltijos" gimnazijos inžinerine klase. Tikslas - populiarinti inžinerinius mokslus.                                                                                             2018 m. kartu su „Investuok Lietuvoje“ bei Klaipėdos mokymo įstaigomis vykdomas projektas „Ateities inžinieriai“ (Vakarų laivų gamykla, Klaipėdos baldai, Bega, Orion global pet ir Fortum Klaipėda). Tikslas - populiarinti inžinerinius mokslus.</t>
        </r>
      </text>
    </comment>
    <comment ref="H986" authorId="2" shapeId="0">
      <text>
        <r>
          <rPr>
            <sz val="9"/>
            <color indexed="81"/>
            <rFont val="Tahoma"/>
            <family val="2"/>
            <charset val="186"/>
          </rPr>
          <t xml:space="preserve">
2019 m. spalio 18 d. kartu su KLaipėdos miesto aukštosiomis mokyklomis organizuota diskusija „Studijos Klaipėdoje: 2019 m. analizė – 2020 m. planai“;  </t>
        </r>
      </text>
    </comment>
    <comment ref="G988" authorId="2" shapeId="0">
      <text>
        <r>
          <rPr>
            <sz val="9"/>
            <color indexed="81"/>
            <rFont val="Tahoma"/>
            <family val="2"/>
            <charset val="186"/>
          </rPr>
          <t xml:space="preserve">Sudarytos KU sutartys su 12 partnerių dėl tyrimų, kurie apima pajūrio aplinkos ir technnologinių sprendimų plėtros klausimus </t>
        </r>
      </text>
    </comment>
    <comment ref="G990" authorId="2"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H990" authorId="2" shapeId="0">
      <text>
        <r>
          <rPr>
            <b/>
            <sz val="9"/>
            <color indexed="81"/>
            <rFont val="Tahoma"/>
            <family val="2"/>
            <charset val="186"/>
          </rPr>
          <t xml:space="preserve">2019 m. </t>
        </r>
        <r>
          <rPr>
            <sz val="9"/>
            <color indexed="81"/>
            <rFont val="Tahoma"/>
            <family val="2"/>
            <charset val="186"/>
          </rPr>
          <t xml:space="preserve">vykdomos koncesijos konkurso „Klaipėdos sporto ir laisvalaikio komplekso statybos, valdymo ir naudojimo perdavimo pagal koncesijos sutartį" (Ledo arena) procedūros. Konkursas paskelbtas, laukiama dalyvių paraiškų pateikimo CVP IS;
1. parengta 2018 m. koncesijos sutartis dėl Klaipėdos daugiafunkcio sveikatingumo centro (50 m. baseino) valdymo ir naudojimo; 
2. koncesijos sutartis dėl „Švyturio“ arenos valdymo ir naudojimo;
3. koncesijos sutartis dėl Pilies uosto ir Danės upės krantinių nuo upės žiočių iki Biržos tilto valdymo ir naudojimo;
4. koncesijos sutartis su UAB KRATC dėl Klaipėdos miesto komunalinių atliekų tvarkymo paslaugos; 
5. nuomos sutartis dėl projekto „Kolumbariumo Lėbartų kapinėse įrengimo“;
6. koncesijos sutartis dėl Klaipėdos miesto kempingo valdymo ir naudojimo. </t>
        </r>
      </text>
    </comment>
    <comment ref="E1000"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1000"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1000"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H1000" authorId="2" shapeId="0">
      <text>
        <r>
          <rPr>
            <b/>
            <sz val="9"/>
            <color indexed="81"/>
            <rFont val="Tahoma"/>
            <family val="2"/>
            <charset val="186"/>
          </rPr>
          <t xml:space="preserve">2019 m. </t>
        </r>
        <r>
          <rPr>
            <sz val="9"/>
            <color indexed="81"/>
            <rFont val="Tahoma"/>
            <family val="2"/>
            <charset val="186"/>
          </rPr>
          <t xml:space="preserve">Rinkodaros taryba kartu su strategais iš "Synthesis Consulting" sukūrė 3 metų miesto rinkodaros strategiją. Miesto rinkodaros taryba strategijai vienbalsiai pritarė 2019 11 25. Pradėtas strategijos įgyvendinimo detalizavimas ir pasiruošimas viešiesiems pirkimams. </t>
        </r>
      </text>
    </comment>
    <comment ref="H1003" authorId="2" shapeId="0">
      <text>
        <r>
          <rPr>
            <b/>
            <sz val="9"/>
            <color indexed="81"/>
            <rFont val="Tahoma"/>
            <family val="2"/>
            <charset val="186"/>
          </rPr>
          <t xml:space="preserve">2019 m. </t>
        </r>
        <r>
          <rPr>
            <sz val="9"/>
            <color indexed="81"/>
            <rFont val="Tahoma"/>
            <family val="2"/>
            <charset val="186"/>
          </rPr>
          <t xml:space="preserve">suformuoti du investiciniai vertės pasiūlymai (Vėjo jėgainių komponentams ir Bioekonomikai); 4 kartus atnaujinta investicinių objektų duomenų bazė (KlaipėdaID informacija); 2019 m. pateikti investiciniai pasiūlymai 36 potencialiems investuotojams (LEZ informacija). </t>
        </r>
      </text>
    </comment>
    <comment ref="G1004" authorId="2" shapeId="0">
      <text>
        <r>
          <rPr>
            <sz val="9"/>
            <color indexed="81"/>
            <rFont val="Tahoma"/>
            <family val="2"/>
            <charset val="186"/>
          </rPr>
          <t xml:space="preserve">
KlaipėdaID informacija</t>
        </r>
      </text>
    </comment>
    <comment ref="H1004" authorId="2" shapeId="0">
      <text>
        <r>
          <rPr>
            <sz val="9"/>
            <color indexed="81"/>
            <rFont val="Tahoma"/>
            <family val="2"/>
            <charset val="186"/>
          </rPr>
          <t xml:space="preserve">2019 m. LEZ - išleista 15 leidinių investuotojams anglų kalba; KlaipėdaID - atnaujinti produktų vienlapiai 6 vnt.; atnaujintas leidinys investuotojams.  </t>
        </r>
      </text>
    </comment>
    <comment ref="G1005" authorId="2" shapeId="0">
      <text>
        <r>
          <rPr>
            <sz val="9"/>
            <color indexed="81"/>
            <rFont val="Tahoma"/>
            <family val="2"/>
            <charset val="186"/>
          </rPr>
          <t xml:space="preserve">2018 m. Klaipėda ID palaiko tinklapį www.klaipedaid.lt ir 5 skaitmeninius kanalus: - facebook paskyra „Klaipėda ID", LinkedIn paskyra „Klaipėda ID",instagram paskyra „Klaipėda ID", Twitter paskyra „Klaipėda ID", „Klaipėda ID" naujienlaiškis.
</t>
        </r>
      </text>
    </comment>
    <comment ref="G1006" authorId="2" shapeId="0">
      <text>
        <r>
          <rPr>
            <b/>
            <sz val="9"/>
            <color indexed="81"/>
            <rFont val="Tahoma"/>
            <family val="2"/>
            <charset val="186"/>
          </rPr>
          <t xml:space="preserve">KlaipėdaID </t>
        </r>
        <r>
          <rPr>
            <sz val="9"/>
            <color indexed="81"/>
            <rFont val="Tahoma"/>
            <family val="2"/>
            <charset val="186"/>
          </rPr>
          <t xml:space="preserve">2018 m. 1. The Economist straipsnis "Lithuania hopes the next century is quieter than the last" (lietuviškai      „Lietuva tikisi ramesnio šimtmečio“); 2. - Emerging Europe straipsnis „Investing in Klaipėda“ (lietuviškai „Investicijos Klaipėdoje“); 3. Maritimt-forum.no straipsnis „Les Maritimt Forums intervju med Litauens ambassador til Norge“ (lietuviškai „Interviu su Lietuvos ambasadoriumi Norvegijoje). </t>
        </r>
      </text>
    </comment>
    <comment ref="E1010"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10" authorId="2"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G1010" authorId="2" shapeId="0">
      <text>
        <r>
          <rPr>
            <b/>
            <sz val="9"/>
            <color indexed="81"/>
            <rFont val="Tahoma"/>
            <family val="2"/>
            <charset val="186"/>
          </rPr>
          <t>2018-2019 m.</t>
        </r>
        <r>
          <rPr>
            <sz val="9"/>
            <color indexed="81"/>
            <rFont val="Tahoma"/>
            <family val="2"/>
            <charset val="186"/>
          </rPr>
          <t xml:space="preserve">
</t>
        </r>
        <r>
          <rPr>
            <b/>
            <i/>
            <sz val="9"/>
            <color indexed="81"/>
            <rFont val="Tahoma"/>
            <family val="2"/>
            <charset val="186"/>
          </rPr>
          <t xml:space="preserve">vandens transportu (jūrų keltais) </t>
        </r>
        <r>
          <rPr>
            <sz val="9"/>
            <color indexed="81"/>
            <rFont val="Tahoma"/>
            <family val="2"/>
            <charset val="186"/>
          </rPr>
          <t>-</t>
        </r>
        <r>
          <rPr>
            <b/>
            <sz val="9"/>
            <color indexed="81"/>
            <rFont val="Tahoma"/>
            <family val="2"/>
            <charset val="186"/>
          </rPr>
          <t xml:space="preserve"> 4 </t>
        </r>
        <r>
          <rPr>
            <sz val="9"/>
            <color indexed="81"/>
            <rFont val="Tahoma"/>
            <family val="2"/>
            <charset val="186"/>
          </rPr>
          <t xml:space="preserve">Karlshamnas (Švedija) ir  Kylis (Vokietija) (DFDS keltų linijos); Travemiundė (Vokietija) ir Treleborgas (Švedija) (TT-LINE); </t>
        </r>
        <r>
          <rPr>
            <b/>
            <i/>
            <sz val="9"/>
            <color indexed="81"/>
            <rFont val="Tahoma"/>
            <family val="2"/>
            <charset val="186"/>
          </rPr>
          <t xml:space="preserve">oro transportu (per tarptautinį Palangos oro uostą) - 7 </t>
        </r>
        <r>
          <rPr>
            <sz val="9"/>
            <color indexed="81"/>
            <rFont val="Tahoma"/>
            <family val="2"/>
            <charset val="186"/>
          </rPr>
          <t xml:space="preserve">- Kopenhaga (Danija); Londono du oro uostai (Jungtinė Karalystė); Oslas (Norvegija); Ryga (Latvija); Minskas (Baltarusija); Varšuva (Lenkija); </t>
        </r>
        <r>
          <rPr>
            <b/>
            <i/>
            <sz val="9"/>
            <color indexed="81"/>
            <rFont val="Tahoma"/>
            <family val="2"/>
            <charset val="186"/>
          </rPr>
          <t xml:space="preserve"> sausumos keliais (reguliaraus susisiekimo viešuoju kelių transportu) - 3  </t>
        </r>
        <r>
          <rPr>
            <sz val="9"/>
            <color indexed="81"/>
            <rFont val="Tahoma"/>
            <family val="2"/>
            <charset val="186"/>
          </rPr>
          <t>Kaliningradas (Rusija), Ryga (Latvija), Liepoja (Latvija) ;</t>
        </r>
        <r>
          <rPr>
            <b/>
            <i/>
            <sz val="9"/>
            <color indexed="81"/>
            <rFont val="Tahoma"/>
            <family val="2"/>
            <charset val="186"/>
          </rPr>
          <t xml:space="preserve"> sausumos keliais (geležinkelio transportu) </t>
        </r>
        <r>
          <rPr>
            <sz val="9"/>
            <color indexed="81"/>
            <rFont val="Tahoma"/>
            <family val="2"/>
            <charset val="186"/>
          </rPr>
          <t xml:space="preserve">- 0   </t>
        </r>
      </text>
    </comment>
    <comment ref="H1010" authorId="2" shapeId="0">
      <text>
        <r>
          <rPr>
            <b/>
            <sz val="9"/>
            <color indexed="81"/>
            <rFont val="Tahoma"/>
            <family val="2"/>
            <charset val="186"/>
          </rPr>
          <t>2019 m.</t>
        </r>
        <r>
          <rPr>
            <sz val="9"/>
            <color indexed="81"/>
            <rFont val="Tahoma"/>
            <family val="2"/>
            <charset val="186"/>
          </rPr>
          <t xml:space="preserve">
Oro keliais (per Palangos oro uostą) - 10 - Kopenhaga (Danija); Londonas (JK); Oslas (Norvegija); Ryga (Latvija); Minskas (Baltarusija); Varšuva (Lenkija); Dortmundas (Vokietija); Dublinas (Airija); Stokholmas (Švedija), Bergenas (Norvegija);
3 vandens transporto kryptys iš/į Klaipėdos uostą:  Karlshamnas (Švedija) ir  Kylis (Vokietija) (DFDS keltų linijos); Treleborgas (Švedija) (TT-LINE). 
 3 sausumos transporto kryptys iš/į Klaipėdos autobusų parką: Kaliningradas (Rusija), Ryga (Latvija), Liepoja (Latvija). Geležinkelio transportu - 0.</t>
        </r>
      </text>
    </comment>
    <comment ref="G1027" authorId="2" shapeId="0">
      <text>
        <r>
          <rPr>
            <sz val="9"/>
            <color indexed="81"/>
            <rFont val="Tahoma"/>
            <family val="2"/>
            <charset val="186"/>
          </rPr>
          <t xml:space="preserve">2018 m. įgyvendintas I etapas, restauruotas Klaipėdos pilies ir bastionų kompleksas (Šiaurinė ir Rytinė kurtinos). Restauruotoje Šiaurinėje kurtinoje įrengta muziejaus ekspozicija, Rytinėje kurtinoje - konferencijų centras, prie konferencijų centro Priešpilio g. 2. rekonstruoti vaikščiojimo takai. </t>
        </r>
      </text>
    </comment>
    <comment ref="G1031" authorId="2" shapeId="0">
      <text>
        <r>
          <rPr>
            <sz val="9"/>
            <color indexed="81"/>
            <rFont val="Tahoma"/>
            <family val="2"/>
            <charset val="186"/>
          </rPr>
          <t>2018 m. parengti techniniai darbo projektai: 1) Smiltynės pagrindinio tako su apšvietimu; 2) atraminių apsauginių įėjimo į Girulių paplūdimį sienų projektas. Ppakeista 1,4 tūkst. kv. m. medinių takų ir laiptų. Įrengta nuovaža Antrosios Melnragės paplūdimyje neįgaliesiems prie jūros. Įrengti 4 dviračių stovai prie įėjimo į Melnragės paplūdimį. Paplūdimiuose įrengti 4 elektros įvadai, siekiant pagerinti sąlygas verslui (Melnragėje, Neįgaliųjų, I Girulių ir II Girulių paplūdimiuose).</t>
        </r>
      </text>
    </comment>
    <comment ref="E1039" authorId="2"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G1047" authorId="2" shapeId="0">
      <text>
        <r>
          <rPr>
            <b/>
            <sz val="9"/>
            <color indexed="81"/>
            <rFont val="Tahoma"/>
            <family val="2"/>
            <charset val="186"/>
          </rPr>
          <t xml:space="preserve">2018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H1047" authorId="2" shapeId="0">
      <text>
        <r>
          <rPr>
            <b/>
            <sz val="9"/>
            <color indexed="81"/>
            <rFont val="Tahoma"/>
            <family val="2"/>
            <charset val="186"/>
          </rPr>
          <t xml:space="preserve">2019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E1060" authorId="0" shapeId="0">
      <text>
        <r>
          <rPr>
            <sz val="9"/>
            <color indexed="81"/>
            <rFont val="Tahoma"/>
            <family val="2"/>
            <charset val="186"/>
          </rPr>
          <t xml:space="preserve">Jūros šventė, Baltic sail, Klaipėdos laivų paradas, Tradicinių istorinių laivų diena „Dangės flotilė“
</t>
        </r>
      </text>
    </comment>
    <comment ref="F1060" authorId="0" shapeId="0">
      <text>
        <r>
          <rPr>
            <sz val="9"/>
            <color indexed="81"/>
            <rFont val="Tahoma"/>
            <family val="2"/>
            <charset val="186"/>
          </rPr>
          <t xml:space="preserve">„Klaipėdos laivų paradas“, „Baltic Sail“, „The Tall Ships Races C104017“, „Dangės flotilė“, „Jūros šventė“
</t>
        </r>
      </text>
    </comment>
    <comment ref="G1060" authorId="2" shapeId="0">
      <text>
        <r>
          <rPr>
            <sz val="9"/>
            <color indexed="81"/>
            <rFont val="Tahoma"/>
            <family val="2"/>
            <charset val="186"/>
          </rPr>
          <t>2018 m. organizuoti 5 jūriniai renginiai - „Klaipėdos laivų paradas“, „Baltic Sail“, „Dangės flotilė“, „Jūros šventė“,  jachtos "Lietuva" kelionė per Baltijos jūros uostus.</t>
        </r>
      </text>
    </comment>
    <comment ref="H1060" authorId="2" shapeId="0">
      <text>
        <r>
          <rPr>
            <b/>
            <sz val="9"/>
            <color indexed="81"/>
            <rFont val="Tahoma"/>
            <family val="2"/>
            <charset val="186"/>
          </rPr>
          <t>2019 m. organizuoti 4 renginiai - „Klaipėdos laivų paradas“, „Baltic Sail“, „Dangės flotilė“, „Jūros šventė“.</t>
        </r>
        <r>
          <rPr>
            <sz val="9"/>
            <color indexed="81"/>
            <rFont val="Tahoma"/>
            <family val="2"/>
            <charset val="186"/>
          </rPr>
          <t xml:space="preserve">
</t>
        </r>
      </text>
    </comment>
    <comment ref="F1064" authorId="2" shapeId="0">
      <text>
        <r>
          <rPr>
            <sz val="9"/>
            <color indexed="81"/>
            <rFont val="Tahoma"/>
            <family val="2"/>
            <charset val="186"/>
          </rPr>
          <t>KTIC organizavo
 7 pažintines ir 11 teminių ekskursijų</t>
        </r>
      </text>
    </comment>
    <comment ref="G1064" authorId="2" shapeId="0">
      <text>
        <r>
          <rPr>
            <sz val="9"/>
            <color indexed="81"/>
            <rFont val="Tahoma"/>
            <family val="2"/>
            <charset val="186"/>
          </rPr>
          <t>2018 m. VšĮ Klaipėdos TKIC organizavo 8 pažintines ir 13 teminių ekskursijų.</t>
        </r>
      </text>
    </comment>
    <comment ref="H1064" authorId="2"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G1067" authorId="2" shapeId="0">
      <text>
        <r>
          <rPr>
            <sz val="9"/>
            <color indexed="81"/>
            <rFont val="Tahoma"/>
            <family val="2"/>
            <charset val="186"/>
          </rPr>
          <t>2018 m. atplaukė 58 kruiziniai laivai, kuriais atvyko 69 651 keleivis.</t>
        </r>
      </text>
    </comment>
    <comment ref="H1067" authorId="2" shapeId="0">
      <text>
        <r>
          <rPr>
            <b/>
            <sz val="9"/>
            <color indexed="81"/>
            <rFont val="Tahoma"/>
            <family val="2"/>
            <charset val="186"/>
          </rPr>
          <t xml:space="preserve">51 kruizinis laivas, kuriais atvyko 68 000 keleivių </t>
        </r>
        <r>
          <rPr>
            <sz val="9"/>
            <color indexed="81"/>
            <rFont val="Tahoma"/>
            <family val="2"/>
            <charset val="186"/>
          </rPr>
          <t xml:space="preserve">
</t>
        </r>
      </text>
    </comment>
    <comment ref="H1077" authorId="2" shapeId="0">
      <text>
        <r>
          <rPr>
            <sz val="9"/>
            <color indexed="81"/>
            <rFont val="Tahoma"/>
            <family val="2"/>
            <charset val="186"/>
          </rPr>
          <t>šĮ KTKIC išleido 30 tūkst. Klaipėdos miesto žemėlapių, 40 tūkst. leidinių apie Klaipėdos miesto turizmo produktus ir paslaugas. Išleistų specializuotų leidinių kruizinių laivų turistams, 50 tūkst. egz.</t>
        </r>
      </text>
    </comment>
    <comment ref="H1081" authorId="2" shapeId="0">
      <text>
        <r>
          <rPr>
            <sz val="9"/>
            <color indexed="81"/>
            <rFont val="Tahoma"/>
            <family val="2"/>
            <charset val="186"/>
          </rPr>
          <t xml:space="preserve">2019 m.  VšĮ „Klaipėdos šventės“ išleido  renginio „Jūros šventė“ programą, kalendorių su svarbiausiais jūriniais ir kultūriniais įstaigos organizuojamais renginiais. </t>
        </r>
      </text>
    </comment>
    <comment ref="H1083" authorId="2" shapeId="0">
      <text>
        <r>
          <rPr>
            <sz val="9"/>
            <color indexed="81"/>
            <rFont val="Tahoma"/>
            <family val="2"/>
            <charset val="186"/>
          </rPr>
          <t xml:space="preserve"> VšĮ KTKIC  dalyvavo 19-oje tarptautinių turizmo verslo renginių : 9 tarptautinėse turizmo parodos, 3 verslo misijose, 3 miesto šventėse, 2 kruizinės laivybos turizmo parodose, 1 konferencinio turizmo parodoje.</t>
        </r>
      </text>
    </comment>
    <comment ref="D1106" authorId="1" shapeId="0">
      <text>
        <r>
          <rPr>
            <sz val="9"/>
            <color indexed="81"/>
            <rFont val="Tahoma"/>
            <family val="2"/>
            <charset val="186"/>
          </rPr>
          <t>VšĮ KTKIC išleido informacinį bukletą „Mažieji Klaipėdos stebuklai“</t>
        </r>
      </text>
    </comment>
    <comment ref="D1113"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13" authorId="0" shapeId="0">
      <text>
        <r>
          <rPr>
            <sz val="9"/>
            <color indexed="81"/>
            <rFont val="Tahoma"/>
            <family val="2"/>
            <charset val="186"/>
          </rPr>
          <t xml:space="preserve">Vyko derinimo procedūros
</t>
        </r>
      </text>
    </comment>
    <comment ref="F1113" authorId="0" shapeId="0">
      <text>
        <r>
          <rPr>
            <sz val="9"/>
            <color indexed="81"/>
            <rFont val="Tahoma"/>
            <family val="2"/>
            <charset val="186"/>
          </rPr>
          <t xml:space="preserve">Vyko derinimo procedūros
</t>
        </r>
      </text>
    </comment>
    <comment ref="C1124"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30"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31" authorId="1" shapeId="0">
      <text>
        <r>
          <rPr>
            <sz val="9"/>
            <color indexed="81"/>
            <rFont val="Tahoma"/>
            <family val="2"/>
            <charset val="186"/>
          </rPr>
          <t xml:space="preserve">2015 m. sudaryta sutartis dėl Dailės palikimo išsaugojimo koncepcijos parengimo </t>
        </r>
      </text>
    </comment>
    <comment ref="C1134"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34" authorId="1" shapeId="0">
      <text>
        <r>
          <rPr>
            <sz val="9"/>
            <color indexed="81"/>
            <rFont val="Tahoma"/>
            <family val="2"/>
            <charset val="186"/>
          </rPr>
          <t>2015 m. pateikta I etapo paraiška Lietuvos kultūros tarybai dėl Mažosios Lietuvos istorijos muziejaus ekspozicijų atnaujinimo</t>
        </r>
      </text>
    </comment>
    <comment ref="E1134"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H1134" authorId="0" shapeId="0">
      <text>
        <r>
          <rPr>
            <b/>
            <sz val="9"/>
            <color indexed="81"/>
            <rFont val="Tahoma"/>
            <family val="2"/>
            <charset val="186"/>
          </rPr>
          <t>Snieguole Kacerauskaite:</t>
        </r>
        <r>
          <rPr>
            <sz val="9"/>
            <color indexed="81"/>
            <rFont val="Tahoma"/>
            <family val="2"/>
            <charset val="186"/>
          </rPr>
          <t xml:space="preserve">
2019 m.: 1) buvo atliekami MLIM istorijos laikotarpio XX a. ir Etnografijos ekspozicijos įrengimo Didžioji Vandens g. 2 I etapo darbai, užbaigti 2020 m.; 2) ekspozicijos projektavimas ir įrengimas piliavietės šiaurinėje kurtinoje - įvyko pirkimas, su rangovu pasirašyta sutartis, darbai pradėti 2020 m.      </t>
        </r>
      </text>
    </comment>
    <comment ref="D1138" authorId="1" shapeId="0">
      <text>
        <r>
          <rPr>
            <sz val="9"/>
            <color indexed="81"/>
            <rFont val="Tahoma"/>
            <family val="2"/>
            <charset val="186"/>
          </rPr>
          <t>Parengta ekspozicijos atnaujinimo koncepcija, tačiau 2015 m. jai įgyvendinti nebuvo skirta lėšų</t>
        </r>
      </text>
    </comment>
    <comment ref="E1141"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41" authorId="0" shapeId="0">
      <text>
        <r>
          <rPr>
            <sz val="9"/>
            <color indexed="81"/>
            <rFont val="Tahoma"/>
            <family val="2"/>
            <charset val="186"/>
          </rPr>
          <t xml:space="preserve">2017 m. įrengta nauja ekspozicija "Muziejus39/45"
</t>
        </r>
      </text>
    </comment>
    <comment ref="G1141" authorId="0" shapeId="0">
      <text>
        <r>
          <rPr>
            <sz val="9"/>
            <color indexed="81"/>
            <rFont val="Tahoma"/>
            <family val="2"/>
            <charset val="186"/>
          </rPr>
          <t xml:space="preserve">Piliavietėje atidaryta nauja ekspozicija  „Muziejus 39/45“
</t>
        </r>
      </text>
    </comment>
    <comment ref="H1141" authorId="0" shapeId="0">
      <text>
        <r>
          <rPr>
            <b/>
            <sz val="9"/>
            <color indexed="81"/>
            <rFont val="Tahoma"/>
            <family val="2"/>
            <charset val="186"/>
          </rPr>
          <t>Snieguole Kacerauskaite:</t>
        </r>
        <r>
          <rPr>
            <sz val="9"/>
            <color indexed="81"/>
            <rFont val="Tahoma"/>
            <family val="2"/>
            <charset val="186"/>
          </rPr>
          <t xml:space="preserve">
2019 m. įvyko Šiaurinės kurtinos ekspozicijos įrengimo darbų pirkimas, su rangovu pasirašyta sutartis, darbai pradėti 2020 m.           </t>
        </r>
      </text>
    </comment>
    <comment ref="D1150" authorId="1" shapeId="0">
      <text>
        <r>
          <rPr>
            <sz val="9"/>
            <color indexed="81"/>
            <rFont val="Tahoma"/>
            <family val="2"/>
            <charset val="186"/>
          </rPr>
          <t>2015 m. parengta Vasaros koncertų estrados modernizavimo galimybių studija</t>
        </r>
      </text>
    </comment>
    <comment ref="H1150" authorId="0" shapeId="0">
      <text>
        <r>
          <rPr>
            <b/>
            <sz val="9"/>
            <color indexed="81"/>
            <rFont val="Tahoma"/>
            <family val="2"/>
            <charset val="186"/>
          </rPr>
          <t>Snieguole Kacerauskaite:</t>
        </r>
        <r>
          <rPr>
            <sz val="9"/>
            <color indexed="81"/>
            <rFont val="Tahoma"/>
            <family val="2"/>
            <charset val="186"/>
          </rPr>
          <t xml:space="preserve">
2019 m. parengta ir patvirtinta Vasaros estrados projekto konkurso techninė specifikacija</t>
        </r>
      </text>
    </comment>
    <comment ref="E1151" authorId="0" shapeId="0">
      <text>
        <r>
          <rPr>
            <sz val="9"/>
            <color indexed="81"/>
            <rFont val="Tahoma"/>
            <family val="2"/>
            <charset val="186"/>
          </rPr>
          <t xml:space="preserve">2016 m. Vasaros koncertų estradoje buvo atlikti einamieji remonto darbai 
</t>
        </r>
      </text>
    </comment>
    <comment ref="F1151" authorId="0" shapeId="0">
      <text>
        <r>
          <rPr>
            <sz val="9"/>
            <color indexed="81"/>
            <rFont val="Tahoma"/>
            <family val="2"/>
            <charset val="186"/>
          </rPr>
          <t xml:space="preserve">2017 m. Vasaros koncertų estradoje buvo atlikti einamieji remonto darbai 
</t>
        </r>
      </text>
    </comment>
    <comment ref="G1151" authorId="0" shapeId="0">
      <text>
        <r>
          <rPr>
            <b/>
            <sz val="9"/>
            <color indexed="81"/>
            <rFont val="Tahoma"/>
            <family val="2"/>
            <charset val="186"/>
          </rPr>
          <t>Snieguole Kacerauskaite:</t>
        </r>
        <r>
          <rPr>
            <sz val="9"/>
            <color indexed="81"/>
            <rFont val="Tahoma"/>
            <family val="2"/>
            <charset val="186"/>
          </rPr>
          <t xml:space="preserve">
2018 m. Vasaros koncertų estradoje buvo atlikti einamieji remonto darbai </t>
        </r>
      </text>
    </comment>
    <comment ref="H1151" authorId="0" shapeId="0">
      <text>
        <r>
          <rPr>
            <b/>
            <sz val="9"/>
            <color indexed="81"/>
            <rFont val="Tahoma"/>
            <family val="2"/>
            <charset val="186"/>
          </rPr>
          <t>Snieguole Kacerauskaite:</t>
        </r>
        <r>
          <rPr>
            <sz val="9"/>
            <color indexed="81"/>
            <rFont val="Tahoma"/>
            <family val="2"/>
            <charset val="186"/>
          </rPr>
          <t xml:space="preserve">
2019 m. atlikti tik einamieji remonto darbai - koncertinėje dalyje suremontuoti visi suoliukai – 5400 m, pakeisti mediniai laiptai – 132 m</t>
        </r>
        <r>
          <rPr>
            <vertAlign val="superscript"/>
            <sz val="9"/>
            <color indexed="81"/>
            <rFont val="Tahoma"/>
            <family val="2"/>
            <charset val="186"/>
          </rPr>
          <t>2</t>
        </r>
        <r>
          <rPr>
            <sz val="9"/>
            <color indexed="81"/>
            <rFont val="Tahoma"/>
            <family val="2"/>
            <charset val="186"/>
          </rPr>
          <t>, perdažytas Vasaros estrados koncertinės dalies fasadas.</t>
        </r>
      </text>
    </comment>
    <comment ref="H1152" authorId="0" shapeId="0">
      <text>
        <r>
          <rPr>
            <b/>
            <sz val="9"/>
            <color indexed="81"/>
            <rFont val="Tahoma"/>
            <family val="2"/>
            <charset val="186"/>
          </rPr>
          <t>Snieguole Kacerauskaite:</t>
        </r>
        <r>
          <rPr>
            <sz val="9"/>
            <color indexed="81"/>
            <rFont val="Tahoma"/>
            <family val="2"/>
            <charset val="186"/>
          </rPr>
          <t xml:space="preserve">
2019 m.:
1. Riedam į vasarą, pramoginis sporto renginys, organizatorius BĮ Klaipėdos miesto lengvoji atletikos mokykla
2. Paukščių inkilų kabinimo akcija, organizatorius Klaipėdos senamiesčio ROTARACT klubas
3. Linksmųjų pėdučių bėgimas, organizatorius VšĮ Linksmosios pėdutės
4. Sveikatingumo pėsčiųjų žygis, organizatorius VšĮ Eola plius
5. Tradicinis bėgimas XVIII Ekomaratonas, organizatorius Klaipėdos miesto bėgikų klubas „Maratonas“
6. SEL koncertas, organizatorius UAB Kūrybinė struktūra
7.  Lietuvos Vakarų krašto dainų šventė, organizatorius Klaipėdos chorinė bendrija „Aukuras“
8. Tradicinis bėgimas XIX Ekomaratonas, organizatorius Klaipėdos miesto bėgikų klubas „Maratonas“
9. Sportinės varžybos „10 vėjo krypčių“, organizatorius Klaipėdos vaikų laisvalaikio centras
10. šeimų renginys „mano šeima bėga“, organizatorius VšĮ Auksinė ginsvė</t>
        </r>
      </text>
    </comment>
    <comment ref="H1154" authorId="0" shapeId="0">
      <text>
        <r>
          <rPr>
            <b/>
            <sz val="9"/>
            <color indexed="81"/>
            <rFont val="Tahoma"/>
            <family val="2"/>
            <charset val="186"/>
          </rPr>
          <t>Snieguole Kacerauskaite:</t>
        </r>
        <r>
          <rPr>
            <sz val="9"/>
            <color indexed="81"/>
            <rFont val="Tahoma"/>
            <family val="2"/>
            <charset val="186"/>
          </rPr>
          <t xml:space="preserve">
 2019 m. parengti techniniai projektai - Žvejų g., Teatro g., Sukilėlių g., Daržų g., Aukštoji g., Didžioji Vandens g., Vežėjų g.</t>
        </r>
      </text>
    </comment>
    <comment ref="H1155" authorId="0" shapeId="0">
      <text>
        <r>
          <rPr>
            <b/>
            <sz val="9"/>
            <color indexed="81"/>
            <rFont val="Tahoma"/>
            <family val="2"/>
            <charset val="186"/>
          </rPr>
          <t>Snieguole Kacerauskaite:</t>
        </r>
        <r>
          <rPr>
            <sz val="9"/>
            <color indexed="81"/>
            <rFont val="Tahoma"/>
            <family val="2"/>
            <charset val="186"/>
          </rPr>
          <t xml:space="preserve">
2019 m. įvykdytas projektas „Fachverkinės architektūros pastatų komplekso (Bažnyčių g. 4/Daržų g. 10, Bažnyčių g. 6, Vežėjų g. 4, Aukštoji g. 1/Didžioji Vandens g.2) tvarkyba; (4 pastatai ir 2 teritorijos)“, tačiau dėl pratęsto rangos darbų termino ir užsitęsusio paveldo tvarkybos darbų priėmimo nebuvo gauti statybos užbaigimo aktai/deklaracijos.
</t>
        </r>
      </text>
    </comment>
    <comment ref="E1169" authorId="0" shapeId="0">
      <text>
        <r>
          <rPr>
            <sz val="9"/>
            <color indexed="81"/>
            <rFont val="Tahoma"/>
            <family val="2"/>
            <charset val="186"/>
          </rPr>
          <t xml:space="preserve">Forumą „Common sea, common culture“ planuojama organizuoti 2017 m. </t>
        </r>
      </text>
    </comment>
    <comment ref="F1169" authorId="0" shapeId="0">
      <text>
        <r>
          <rPr>
            <sz val="9"/>
            <color indexed="81"/>
            <rFont val="Tahoma"/>
            <family val="2"/>
            <charset val="186"/>
          </rPr>
          <t xml:space="preserve">2017 m. VšĮ "Klaipėdos šventės" organizavo forumą „Common sea, common culture“ </t>
        </r>
      </text>
    </comment>
    <comment ref="G1171" authorId="2" shapeId="0">
      <text>
        <r>
          <rPr>
            <sz val="9"/>
            <color indexed="81"/>
            <rFont val="Tahoma"/>
            <family val="2"/>
            <charset val="186"/>
          </rPr>
          <t xml:space="preserve">2018 m. baigtas KPA inicijuotas M. Mažvydo al. suoliukų meninio apipavidalinimo projektas. Iš viso remėjų lėšomis papuošti  40 alėjos suoliukų, kuriuos sukūrė Lietuvos ir Klaipėdos menininkai ir studentai. Viešoji biblioteka vykdė bendrą projektą su Klaipėdos knygų leidėjais ir  leidyklomis - konkursą „Klaipėdos knyga“. </t>
        </r>
      </text>
    </comment>
    <comment ref="H1183" authorId="2" shapeId="0">
      <text>
        <r>
          <rPr>
            <sz val="9"/>
            <color indexed="81"/>
            <rFont val="Tahoma"/>
            <family val="2"/>
            <charset val="186"/>
          </rPr>
          <t>2018-2019 m. kūrybinių industrijų rėmimas ir plėtra vyko pagal sutartį su savivaldybe (2018-08-09 Nr. J9-1730) dėl viešų paslaugų teikimo SVV subjektams (dalinai prilyginama plėtros ir rėmimo programai).</t>
        </r>
      </text>
    </comment>
    <comment ref="H1187" authorId="2" shapeId="0">
      <text>
        <r>
          <rPr>
            <sz val="9"/>
            <color indexed="81"/>
            <rFont val="Tahoma"/>
            <family val="2"/>
            <charset val="186"/>
          </rPr>
          <t xml:space="preserve">
suorganizavo 44 edukacinius kino renginius vaikams ir 51 nekomercinį seansą su diskusija </t>
        </r>
      </text>
    </comment>
    <comment ref="E1192" authorId="0" shapeId="0">
      <text>
        <r>
          <rPr>
            <sz val="9"/>
            <color indexed="81"/>
            <rFont val="Tahoma"/>
            <family val="2"/>
            <charset val="186"/>
          </rPr>
          <t xml:space="preserve">Bandomąjį kortelės modelį planuojama diegti 2017 m. 
</t>
        </r>
      </text>
    </comment>
    <comment ref="F1192" authorId="0" shapeId="0">
      <text>
        <r>
          <rPr>
            <sz val="9"/>
            <color indexed="81"/>
            <rFont val="Tahoma"/>
            <family val="2"/>
            <charset val="186"/>
          </rPr>
          <t xml:space="preserve">Neįdiegta dėl neįvykusio viešojo pirkimo
</t>
        </r>
      </text>
    </comment>
    <comment ref="G1192" authorId="0" shapeId="0">
      <text>
        <r>
          <rPr>
            <sz val="9"/>
            <color indexed="81"/>
            <rFont val="Tahoma"/>
            <family val="2"/>
            <charset val="186"/>
          </rPr>
          <t xml:space="preserve">Neįdiegta dėl neįvykusio viešojo pirkimo
</t>
        </r>
      </text>
    </comment>
    <comment ref="H1208" authorId="2" shapeId="0">
      <text>
        <r>
          <rPr>
            <sz val="9"/>
            <color indexed="81"/>
            <rFont val="Tahoma"/>
            <family val="2"/>
            <charset val="186"/>
          </rPr>
          <t xml:space="preserve">2019 m. per KMSA e. paslaugų sistemą suteiktos 3222 e. paslaugos. Iš viso užsakytos 22 532 e. paslaugos, kurios apima visas informacines sistemas ir kurias administruoja savivaldybė.
</t>
        </r>
        <r>
          <rPr>
            <b/>
            <sz val="9"/>
            <color indexed="81"/>
            <rFont val="Tahoma"/>
            <family val="2"/>
            <charset val="186"/>
          </rPr>
          <t xml:space="preserve">Mažėjimo priežastys. 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H1212" authorId="2" shapeId="0">
      <text>
        <r>
          <rPr>
            <sz val="9"/>
            <color indexed="81"/>
            <rFont val="Tahoma"/>
            <family val="2"/>
            <charset val="186"/>
          </rPr>
          <t>2019-07-01 pradėta naudoti nauja KMSA e. paslaugų sistema</t>
        </r>
      </text>
    </comment>
    <comment ref="G1214" authorId="2" shapeId="0">
      <text>
        <r>
          <rPr>
            <sz val="9"/>
            <color indexed="81"/>
            <rFont val="Tahoma"/>
            <family val="2"/>
            <charset val="186"/>
          </rPr>
          <t>Parengtas 2018-04-06 įsakymas Nr. AD1-847 „Dėl Klaipėdos miesto savivaldybės administracinių paslaugų tvarkymo“, reglamentuojantis KMSA darbuotojų atsakomybę už administracinių paslaugų patalpinimą paslaugų portaluose, jų savalaikį atnaujinimą, e. paslaugų teikimo režimo užtikrinimą.</t>
        </r>
      </text>
    </comment>
    <comment ref="H1214" authorId="2" shapeId="0">
      <text>
        <r>
          <rPr>
            <sz val="9"/>
            <color indexed="81"/>
            <rFont val="Tahoma"/>
            <family val="2"/>
            <charset val="186"/>
          </rPr>
          <t>2019-01-17 įsakymu Nr. AD1-112 pakeistas Asmenų aptarnavimo Klaipėdos miesto savivaldybės administracijoje tvarkos aprašas.                              2019-07-18 įsakymu Nr. AD2-1127 patvirtintas KMSA teikiamų administracinių paslaugų sąrašas.</t>
        </r>
      </text>
    </comment>
    <comment ref="H1216" authorId="2" shapeId="0">
      <text>
        <r>
          <rPr>
            <sz val="9"/>
            <color indexed="81"/>
            <rFont val="Tahoma"/>
            <family val="2"/>
            <charset val="186"/>
          </rPr>
          <t xml:space="preserve">Šiuo metu teikiamų paslaugų sistemoje yra 213 administracinių paslaugų, iš kurių dvipusės sąveikos būdu (3 brandos lygiu) asmenims teikiamos 66 e. paslaugos, bendradarbiavimo lygiu (4 brandos lygiu) – 27 e. paslaugos, o personalizuotu lygiu (5 brandos lygiu) – 14 e. paslaugų. 2020–2022 m. planuojama palaipsniui (po 5 paslaugas) kelti iki 4 ar 5 brandos lygio.
</t>
        </r>
        <r>
          <rPr>
            <b/>
            <sz val="9"/>
            <color indexed="81"/>
            <rFont val="Tahoma"/>
            <family val="2"/>
            <charset val="186"/>
          </rPr>
          <t xml:space="preserve">Mažėjimo priežastys. </t>
        </r>
        <r>
          <rPr>
            <sz val="9"/>
            <color indexed="81"/>
            <rFont val="Tahoma"/>
            <family val="2"/>
            <charset val="186"/>
          </rPr>
          <t xml:space="preserve">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H1231" authorId="2" shapeId="0">
      <text>
        <r>
          <rPr>
            <sz val="9"/>
            <color indexed="81"/>
            <rFont val="Tahoma"/>
            <family val="2"/>
            <charset val="186"/>
          </rPr>
          <t>Šį  dokumentą pagal kompetenciją ruošė viešųjų ryšių specialistai, kurie dabar yra Tarybos ir mero sekretoriato pavaldume</t>
        </r>
      </text>
    </comment>
    <comment ref="G1232" authorId="2" shapeId="0">
      <text>
        <r>
          <rPr>
            <b/>
            <sz val="9"/>
            <color indexed="81"/>
            <rFont val="Tahoma"/>
            <family val="2"/>
            <charset val="186"/>
          </rPr>
          <t xml:space="preserve">Komunikacijos priemonių paketas e. paslaugoms – </t>
        </r>
        <r>
          <rPr>
            <sz val="9"/>
            <color indexed="81"/>
            <rFont val="Tahoma"/>
            <family val="2"/>
            <charset val="186"/>
          </rPr>
          <t xml:space="preserve">atnaujintas videofilmas apie galimybes aptarnauti asmenis, turinčius klausos negalią; sukurtas videofilmas, kuriame išsamiai aptariamos galimybes naudotis Klaipėdos miesto savivaldybės e. paslaugų portalu. Svetainės lankytojams yra sudaryta galimybė el. būdu pateikti nuomonę dėl aptarnavimo ir paslaugų kokybės. Kiekvieną dieną skelbta informacija „Facebook“ paskyroje, „Youtube“ paskyroje įkelti 42 vaizdo filmukai, „Turite klausimų?“ skiltyje per metus sulaukta ir atsakyta į 917 klausimų
</t>
        </r>
        <r>
          <rPr>
            <b/>
            <sz val="9"/>
            <color indexed="81"/>
            <rFont val="Tahoma"/>
            <family val="2"/>
            <charset val="186"/>
          </rPr>
          <t>Savivaldybės įvaizdžio stiprinimo priemonių paketas</t>
        </r>
        <r>
          <rPr>
            <sz val="9"/>
            <color indexed="81"/>
            <rFont val="Tahoma"/>
            <family val="2"/>
            <charset val="186"/>
          </rPr>
          <t xml:space="preserve"> – populiarinti viešieji pristatymai. Lapkričio–sausio mėnesiais jie vyko po vieną kas savaitę. Aktyvinamas bendravimas ir bendradarbiavimas su seniūnaičiais – vietos savivaldos dienos, metų pabaigos bei kitomis progomis daromi vieši susitikimai.
Iki 2018 m. gruodžio 31 d. išplėstas komunikavimas su bendruomene: kiekvieną dieną skelbiama informacija apie savivaldybės veiklą socialinio tinklo „Facebook“ paskyroje, padidintas gyventojams aktualių filmukų „Youtube“ paskyroje skaičius, aktyviai atsakinėta į gyventojų paklausimus, gautus per svetainės „Turite klausimų?“ skiltį</t>
        </r>
      </text>
    </comment>
    <comment ref="H1257" authorId="2" shapeId="0">
      <text>
        <r>
          <rPr>
            <sz val="9"/>
            <color indexed="81"/>
            <rFont val="Tahoma"/>
            <family val="2"/>
            <charset val="186"/>
          </rPr>
          <t>Parengta Turto valdymo strategija</t>
        </r>
      </text>
    </comment>
    <comment ref="G1262" authorId="2" shapeId="0">
      <text>
        <r>
          <rPr>
            <b/>
            <sz val="9"/>
            <color indexed="81"/>
            <rFont val="Tahoma"/>
            <family val="2"/>
            <charset val="186"/>
          </rPr>
          <t>LEAN metodo „lieknoji vadyba“ (</t>
        </r>
        <r>
          <rPr>
            <sz val="9"/>
            <color indexed="81"/>
            <rFont val="Tahoma"/>
            <family val="2"/>
            <charset val="186"/>
          </rPr>
          <t>angl. lean – lieknas) sistemos tikslas – naudojant mažesnius išteklius sukurti didesnę vertę klientui. Projekte dalyvauja Klaipėdos ir Kretingos rajonų savivaldybės. Paraiškos pateikimo data 2017 m. spalis mėn. Projekto metu numatoma apmokyti 401 administracijos darbuotoją, iš jų  keturi taps sertifikuotais projekto lyderiais, planuojama įdiegti  7 metodus, parengti piliečių chartiją.</t>
        </r>
      </text>
    </comment>
    <comment ref="H1264" authorId="2" shapeId="0">
      <text>
        <r>
          <rPr>
            <sz val="9"/>
            <color indexed="81"/>
            <rFont val="Tahoma"/>
            <family val="2"/>
            <charset val="186"/>
          </rPr>
          <t>2017-2020 programos 2.1.1. priemonė - įsteigti pareigybę ir priimti asmenį, kuris būtų atsakingas už nuolatinę viešųjų pirkimų priežiūrą korupcijos prevencijos srityje - neįgyvendinta, pasikeitus teisiniam reguliavimui.</t>
        </r>
      </text>
    </comment>
  </commentList>
</comments>
</file>

<file path=xl/sharedStrings.xml><?xml version="1.0" encoding="utf-8"?>
<sst xmlns="http://schemas.openxmlformats.org/spreadsheetml/2006/main" count="4719" uniqueCount="3201">
  <si>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</si>
  <si>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</si>
  <si>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</si>
  <si>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</si>
  <si>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</si>
  <si>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</si>
  <si>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</si>
  <si>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</si>
  <si>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</si>
  <si>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</si>
  <si>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</si>
  <si>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</si>
  <si>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</si>
  <si>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</si>
  <si>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</si>
  <si>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</si>
  <si>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</si>
  <si>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</si>
  <si>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</si>
  <si>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</si>
  <si>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</si>
  <si>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</si>
  <si>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</si>
  <si>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</si>
  <si>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</si>
  <si>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</si>
  <si>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</si>
  <si>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</si>
  <si>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</si>
  <si>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</si>
  <si>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</si>
  <si>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</si>
  <si>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</si>
  <si>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</si>
  <si>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</si>
  <si>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</si>
  <si>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</si>
  <si>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</si>
  <si>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</si>
  <si>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</si>
  <si>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</si>
  <si>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</si>
  <si>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</si>
  <si>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</si>
  <si>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</si>
  <si>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</si>
  <si>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</si>
  <si>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</si>
  <si>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</si>
  <si>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</si>
  <si>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</si>
  <si>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</si>
  <si>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</si>
  <si>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</si>
  <si>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</si>
  <si>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</si>
  <si>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</si>
  <si>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</si>
  <si>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</si>
  <si>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</si>
  <si>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</si>
  <si>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</si>
  <si>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</si>
  <si>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</si>
  <si>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</si>
  <si>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</si>
  <si>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</si>
  <si>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</si>
  <si>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</si>
  <si>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</si>
  <si>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</si>
  <si>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</si>
  <si>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</si>
  <si>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</si>
  <si>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</si>
  <si>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</si>
  <si>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</si>
  <si>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</si>
  <si>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</si>
  <si>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</si>
  <si>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</si>
  <si>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</si>
  <si>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</si>
  <si>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</si>
  <si>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</si>
  <si>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</si>
  <si>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</si>
  <si>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</si>
  <si>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</si>
  <si>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</si>
  <si>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</si>
  <si>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</si>
  <si>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</si>
  <si>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</si>
  <si>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</si>
  <si>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</si>
  <si>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</si>
  <si>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</si>
  <si>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</si>
  <si>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</si>
  <si>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</si>
  <si>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</si>
  <si>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</si>
  <si>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</si>
  <si>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</si>
  <si>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</si>
  <si>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</si>
  <si>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</si>
  <si>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</si>
  <si>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</si>
  <si>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</si>
  <si>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</si>
  <si>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</si>
  <si>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</si>
  <si>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</si>
  <si>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</si>
  <si>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</si>
  <si>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</si>
  <si>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</si>
  <si>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</si>
  <si>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</si>
  <si>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</si>
  <si>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</si>
  <si>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</si>
  <si>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</si>
  <si>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</si>
  <si>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</si>
  <si>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</si>
  <si>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</si>
  <si>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</si>
  <si>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</si>
  <si>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</si>
  <si>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</si>
  <si>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</si>
  <si>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</si>
  <si>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</si>
  <si>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</si>
  <si>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</si>
  <si>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</si>
  <si>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</si>
  <si>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</si>
  <si>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</si>
  <si>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</si>
  <si>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</si>
  <si>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</si>
  <si>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</si>
  <si>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</si>
  <si>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</si>
  <si>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</si>
  <si>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</si>
  <si>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</si>
  <si>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</si>
  <si>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</si>
  <si>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</si>
  <si>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</si>
  <si>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</si>
  <si>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</si>
  <si>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</si>
  <si>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</si>
  <si>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</si>
  <si>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</si>
  <si>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</si>
  <si>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</si>
  <si>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</si>
  <si>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</si>
  <si>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</si>
  <si>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</si>
  <si>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</si>
  <si>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</si>
  <si>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</si>
  <si>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</si>
  <si>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</si>
  <si>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</si>
  <si>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</si>
  <si>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</si>
  <si>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</si>
  <si>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</si>
  <si>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</si>
  <si>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</si>
  <si>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</si>
  <si>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</si>
  <si>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</si>
  <si>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</si>
  <si>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</si>
  <si>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</si>
  <si>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</si>
  <si>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</si>
  <si>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</si>
  <si>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</si>
  <si>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</si>
  <si>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</si>
  <si>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</si>
  <si>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</si>
  <si>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</si>
  <si>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</si>
  <si>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</si>
  <si>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</si>
  <si>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</si>
  <si>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</si>
  <si>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</si>
  <si>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</si>
  <si>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</si>
  <si>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</si>
  <si>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</si>
  <si>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</si>
  <si>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</si>
  <si>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</si>
  <si>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</si>
  <si>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</si>
  <si>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</si>
  <si>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</si>
  <si>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</si>
  <si>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</si>
  <si>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</si>
  <si>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</si>
  <si>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</si>
  <si>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</si>
  <si>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</si>
  <si>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</si>
  <si>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</si>
  <si>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</si>
  <si>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</si>
  <si>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</si>
  <si>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</si>
  <si>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</si>
  <si>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</si>
  <si>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</si>
  <si>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</si>
  <si>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</si>
  <si>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</si>
  <si>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</si>
  <si>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</si>
  <si>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</si>
  <si>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</si>
  <si>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</si>
  <si>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</si>
  <si>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</si>
  <si>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</si>
  <si>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</si>
  <si>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</si>
  <si>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</si>
  <si>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</si>
  <si>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</si>
  <si>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</si>
  <si>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</si>
  <si>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</si>
  <si>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</si>
  <si>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</si>
  <si>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</si>
  <si>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</si>
  <si>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</si>
  <si>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</si>
  <si>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</si>
  <si>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</si>
  <si>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</si>
  <si>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</si>
  <si>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</si>
  <si>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</si>
  <si>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</si>
  <si>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</si>
  <si>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</si>
  <si>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</si>
  <si>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</si>
  <si>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</si>
  <si>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</si>
  <si>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</si>
  <si>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</si>
  <si>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</si>
  <si>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</si>
  <si>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</si>
  <si>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</si>
  <si>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</si>
  <si>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</si>
  <si>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</si>
  <si>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</si>
  <si>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</si>
  <si>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</si>
  <si>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</si>
  <si>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</si>
  <si>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</si>
  <si>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</si>
  <si>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</si>
  <si>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</si>
  <si>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</si>
  <si>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</si>
  <si>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</si>
  <si>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</si>
  <si>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</si>
  <si>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</si>
  <si>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</si>
  <si>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</si>
  <si>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</si>
  <si>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</si>
  <si>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</si>
  <si>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</si>
  <si>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</si>
  <si>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</si>
  <si>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</si>
  <si>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</si>
  <si>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</si>
  <si>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</si>
  <si>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</si>
  <si>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</si>
  <si>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</si>
  <si>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</si>
  <si>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</si>
  <si>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</si>
  <si>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</si>
  <si>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</si>
  <si>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</si>
  <si>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</si>
  <si>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</si>
  <si>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</si>
  <si>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</si>
  <si>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</si>
  <si>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</si>
  <si>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</si>
  <si>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</si>
  <si>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</si>
  <si>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</si>
  <si>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</si>
  <si>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</si>
  <si>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</si>
  <si>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</si>
  <si>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</si>
  <si>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</si>
  <si>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</si>
  <si>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</si>
  <si>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</si>
  <si>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</si>
  <si>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</si>
  <si>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</si>
  <si>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</si>
  <si>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</si>
  <si>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</si>
  <si>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</si>
  <si>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</si>
  <si>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</si>
  <si>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</si>
  <si>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</si>
  <si>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</si>
  <si>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</si>
  <si>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</si>
  <si>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</si>
  <si>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</si>
  <si>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</si>
  <si>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</si>
  <si>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</si>
  <si>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</si>
  <si>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</si>
  <si>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</si>
  <si>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</si>
  <si>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</si>
  <si>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</si>
  <si>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</si>
  <si>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</si>
  <si>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</si>
  <si>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</si>
  <si>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</si>
  <si>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</si>
  <si>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</si>
  <si>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</si>
  <si>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</si>
  <si>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</si>
  <si>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</si>
  <si>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</si>
  <si>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</si>
  <si>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</si>
  <si>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</si>
  <si>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</si>
  <si>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</si>
  <si>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</si>
  <si>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</si>
  <si>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</si>
  <si>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</si>
  <si>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</si>
  <si>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</si>
  <si>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</si>
  <si>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</si>
  <si>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</si>
  <si>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</si>
  <si>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</si>
  <si>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</si>
  <si>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</si>
  <si>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</si>
  <si>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</si>
  <si>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</si>
  <si>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</si>
  <si>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</si>
  <si>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</si>
  <si>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</si>
  <si>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</si>
  <si>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</si>
  <si>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</si>
  <si>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</si>
  <si>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</si>
  <si>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</si>
  <si>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</si>
  <si>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</si>
  <si>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</si>
  <si>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</si>
  <si>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</si>
  <si>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</si>
  <si>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</si>
  <si>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</si>
  <si>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</si>
  <si>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</si>
  <si>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</si>
  <si>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</si>
  <si>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</si>
  <si>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</si>
  <si>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</si>
  <si>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</si>
  <si>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</si>
  <si>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</si>
  <si>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</si>
  <si>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</si>
  <si>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</si>
  <si>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</si>
  <si>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</si>
  <si>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</si>
  <si>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</si>
  <si>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</si>
  <si>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</si>
  <si>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</si>
  <si>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</si>
  <si>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</si>
  <si>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</si>
  <si>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</si>
  <si>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</si>
  <si>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</si>
  <si>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</si>
  <si>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</si>
  <si>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</si>
  <si>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</si>
  <si>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</si>
  <si>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</si>
  <si>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</si>
  <si>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</si>
  <si>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</si>
  <si>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</si>
  <si>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</si>
  <si>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</si>
  <si>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</si>
  <si>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</si>
  <si>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</si>
  <si>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</si>
  <si>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</si>
  <si>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</si>
  <si>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</si>
  <si>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</si>
  <si>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</si>
  <si>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</si>
  <si>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</si>
  <si>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</si>
  <si>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</si>
  <si>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</si>
  <si>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</si>
  <si>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</si>
  <si>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</si>
  <si>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</si>
  <si>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</si>
  <si>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</si>
  <si>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</si>
  <si>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</si>
  <si>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</si>
  <si>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</si>
  <si>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</si>
  <si>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</si>
  <si>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</si>
  <si>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</si>
  <si>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</si>
  <si>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</si>
  <si>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</si>
  <si>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</si>
  <si>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</si>
  <si>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</si>
  <si>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</si>
  <si>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</si>
  <si>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</si>
  <si>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</si>
  <si>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</si>
  <si>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</si>
  <si>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</si>
  <si>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</si>
  <si>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</si>
  <si>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</si>
  <si>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</si>
  <si>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</si>
  <si>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</si>
  <si>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</si>
  <si>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</si>
  <si>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</si>
  <si>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</si>
  <si>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</si>
  <si>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</si>
  <si>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</si>
  <si>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</si>
  <si>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</si>
  <si>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</si>
  <si>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</si>
  <si>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</si>
  <si>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</si>
  <si>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</si>
  <si>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</si>
  <si>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</si>
  <si>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</si>
  <si>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</si>
  <si>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</si>
  <si>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</si>
  <si>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</si>
  <si>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</si>
  <si>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</si>
  <si>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</si>
  <si>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</si>
  <si>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</si>
  <si>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</si>
  <si>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</si>
  <si>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</si>
  <si>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</si>
  <si>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</si>
  <si>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</si>
  <si>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</si>
  <si>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</si>
  <si>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</si>
  <si>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</si>
  <si>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</si>
  <si>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</si>
  <si>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</si>
  <si>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</si>
  <si>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</si>
  <si>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</si>
  <si>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</si>
  <si>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</si>
  <si>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</si>
  <si>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</si>
  <si>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</si>
  <si>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</si>
  <si>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</si>
  <si>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</si>
  <si>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</si>
  <si>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</si>
  <si>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</si>
  <si>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</si>
  <si>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</si>
  <si>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</si>
  <si>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</si>
  <si>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</si>
  <si>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</si>
  <si>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</si>
  <si>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</si>
  <si>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</si>
  <si>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</si>
  <si>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</si>
  <si>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</si>
  <si>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</si>
  <si>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</si>
  <si>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</si>
  <si>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</si>
  <si>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</si>
  <si>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</si>
  <si>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</si>
  <si>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</si>
  <si>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</si>
  <si>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</si>
  <si>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</si>
  <si>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</si>
  <si>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</si>
  <si>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</si>
  <si>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</si>
  <si>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</si>
  <si>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</si>
  <si>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</si>
  <si>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</si>
  <si>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</si>
  <si>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</si>
  <si>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</si>
  <si>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</si>
  <si>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</si>
  <si>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</si>
  <si>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</si>
  <si>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</si>
  <si>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</si>
  <si>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</si>
  <si>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</si>
  <si>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</si>
  <si>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</si>
  <si>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</si>
  <si>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</si>
  <si>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</si>
  <si>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</si>
  <si>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</si>
  <si>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</si>
  <si>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</si>
  <si>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</si>
  <si>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</si>
  <si>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</si>
  <si>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</si>
  <si>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</si>
  <si>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</si>
  <si>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</si>
  <si>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</si>
  <si>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</si>
  <si>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</si>
  <si>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</si>
  <si>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</si>
  <si>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</si>
  <si>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</si>
  <si>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</si>
  <si>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</si>
  <si>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</si>
  <si>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</si>
  <si>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</si>
  <si>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</si>
  <si>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</si>
  <si>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</si>
  <si>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</si>
  <si>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</si>
  <si>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</si>
  <si>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</si>
  <si>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</si>
  <si>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</si>
  <si>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</si>
  <si>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</si>
  <si>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</si>
  <si>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</si>
  <si>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</si>
  <si>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</si>
  <si>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</si>
  <si>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</si>
  <si>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</si>
  <si>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</si>
  <si>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</si>
  <si>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</si>
  <si>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</si>
  <si>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</si>
  <si>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</si>
  <si>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</si>
  <si>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</si>
  <si>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</si>
  <si>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</si>
  <si>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</si>
  <si>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</si>
  <si>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</si>
  <si>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</si>
  <si>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</si>
  <si>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</si>
  <si>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</si>
  <si>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</si>
  <si>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</si>
  <si>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</si>
  <si>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</si>
  <si>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</si>
  <si>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</si>
  <si>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</si>
  <si>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</si>
  <si>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</si>
  <si>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</si>
  <si>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</si>
  <si>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</si>
  <si>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</si>
  <si>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</si>
  <si>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</si>
  <si>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</si>
  <si>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</si>
  <si>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</si>
  <si>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</si>
  <si>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</si>
  <si>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</si>
  <si>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</si>
  <si>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</si>
  <si>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</si>
  <si>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</si>
  <si>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</si>
  <si>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</si>
  <si>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</si>
  <si>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</si>
  <si>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</si>
  <si>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</si>
  <si>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</si>
  <si>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</si>
  <si>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</si>
  <si>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</si>
  <si>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</si>
  <si>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</si>
  <si>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</si>
  <si>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</si>
  <si>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</si>
  <si>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</si>
  <si>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</si>
  <si>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</si>
  <si>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</si>
  <si>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</si>
  <si>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</si>
  <si>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</si>
  <si>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</si>
  <si>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</si>
  <si>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</si>
  <si>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</si>
  <si>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</si>
  <si>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</si>
  <si>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</si>
  <si>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</si>
  <si>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</si>
  <si>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</si>
  <si>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</si>
  <si>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</si>
  <si>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</si>
  <si>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</si>
  <si>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</si>
  <si>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</si>
  <si>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</si>
  <si>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</si>
  <si>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</si>
  <si>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</si>
  <si>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</si>
  <si>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</si>
  <si>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</si>
  <si>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</si>
  <si>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</si>
  <si>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</si>
  <si>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</si>
  <si>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</si>
  <si>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</si>
  <si>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</si>
  <si>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</si>
  <si>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</si>
  <si>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</si>
  <si>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</si>
  <si>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</si>
  <si>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</si>
  <si>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</si>
  <si>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</si>
  <si>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</si>
  <si>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</si>
  <si>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</si>
  <si>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</si>
  <si>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</si>
  <si>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</si>
  <si>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</si>
  <si>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</si>
  <si>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</si>
  <si>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</si>
  <si>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</si>
  <si>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</si>
  <si>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</si>
  <si>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</si>
  <si>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</si>
  <si>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</si>
  <si>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</si>
  <si>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</si>
  <si>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</si>
  <si>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</si>
  <si>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</si>
  <si>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</si>
  <si>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</si>
  <si>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</si>
  <si>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</si>
  <si>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</si>
  <si>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</si>
  <si>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</si>
  <si>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</si>
  <si>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</si>
  <si>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</si>
  <si>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</si>
  <si>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</si>
  <si>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</si>
  <si>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</si>
  <si>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</si>
  <si>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</si>
  <si>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</si>
  <si>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</si>
  <si>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</si>
  <si>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</si>
  <si>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</si>
  <si>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</si>
  <si>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</si>
  <si>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</si>
  <si>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</si>
  <si>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</si>
  <si>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</si>
  <si>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</si>
  <si>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</si>
  <si>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</si>
  <si>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</si>
  <si>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</si>
  <si>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</si>
  <si>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</si>
  <si>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</si>
  <si>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</si>
  <si>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</si>
  <si>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</si>
  <si>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</si>
  <si>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</si>
  <si>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</si>
  <si>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</si>
  <si>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</si>
  <si>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</si>
  <si>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</si>
  <si>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</si>
  <si>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</si>
  <si>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</si>
  <si>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</si>
  <si>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</si>
  <si>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</si>
  <si>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</si>
  <si>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</si>
  <si>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</si>
  <si>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</si>
  <si>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</si>
  <si>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</si>
  <si>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</si>
  <si>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</si>
  <si>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</si>
  <si>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</si>
  <si>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</si>
  <si>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1.4.1.1</t>
  </si>
  <si>
    <t>Mokinių, lankančių neformaliojo ugdymo užsiėmimus, dalis nuo visų mokinių</t>
  </si>
  <si>
    <t>28 (2012)</t>
  </si>
  <si>
    <t>1.4.1.2</t>
  </si>
  <si>
    <t>Mokinių dalykinių pasiekimų didinimas (mokinių, užėmusių prizines vietas šalies dalyko olimpiadose, skaičius)</t>
  </si>
  <si>
    <t>41 (2012)</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</si>
  <si>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</si>
  <si>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</si>
  <si>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</si>
  <si>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</si>
  <si>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</si>
  <si>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</si>
  <si>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</si>
  <si>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</si>
  <si>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</si>
  <si>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</si>
  <si>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</si>
  <si>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</si>
  <si>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</si>
  <si>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</si>
  <si>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</si>
  <si>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</si>
  <si>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</si>
  <si>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</si>
  <si>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</si>
  <si>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</si>
  <si>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</si>
  <si>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</si>
  <si>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</si>
  <si>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</si>
  <si>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</si>
  <si>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</si>
  <si>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</si>
  <si>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</si>
  <si>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</si>
  <si>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</si>
  <si>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</si>
  <si>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</si>
  <si>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</si>
  <si>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</si>
  <si>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</si>
  <si>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</si>
  <si>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</si>
  <si>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</si>
  <si>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</si>
  <si>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</si>
  <si>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</si>
  <si>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</si>
  <si>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</si>
  <si>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</si>
  <si>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</si>
  <si>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</si>
  <si>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</si>
  <si>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</si>
  <si>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</si>
  <si>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</si>
  <si>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</si>
  <si>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</si>
  <si>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</si>
  <si>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</si>
  <si>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</si>
  <si>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</si>
  <si>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</si>
  <si>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</si>
  <si>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</si>
  <si>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</si>
  <si>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</si>
  <si>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</si>
  <si>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</si>
  <si>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</si>
  <si>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</si>
  <si>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</si>
  <si>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</si>
  <si>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</si>
  <si>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</si>
  <si>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</si>
  <si>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</si>
  <si>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</si>
  <si>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</si>
  <si>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2.1.1.1</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</si>
  <si>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</si>
  <si>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</si>
  <si>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</si>
  <si>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</si>
  <si>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</si>
  <si>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</si>
  <si>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</si>
  <si>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</si>
  <si>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</si>
  <si>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</si>
  <si>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</si>
  <si>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</si>
  <si>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</si>
  <si>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</si>
  <si>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</si>
  <si>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</si>
  <si>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</si>
  <si>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</si>
  <si>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</si>
  <si>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</si>
  <si>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</si>
  <si>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</si>
  <si>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</si>
  <si>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</si>
  <si>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</si>
  <si>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</si>
  <si>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</si>
  <si>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</si>
  <si>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</si>
  <si>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</si>
  <si>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</si>
  <si>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</si>
  <si>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</si>
  <si>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</si>
  <si>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</si>
  <si>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</si>
  <si>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</si>
  <si>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</si>
  <si>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</si>
  <si>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</si>
  <si>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</si>
  <si>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</si>
  <si>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</si>
  <si>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</si>
  <si>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</si>
  <si>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</si>
  <si>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</si>
  <si>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</si>
  <si>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</si>
  <si>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2.2.2.4</t>
  </si>
  <si>
    <t>Parų skaičius, kai buvo viršijamos ribinės teršalų vertės per metus (KD10; matavimų oro kokybės stotyse duomenys)</t>
  </si>
  <si>
    <t>Ne daugiau kaip 30 (neviršija norminių rodiklių)</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</si>
  <si>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</si>
  <si>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</si>
  <si>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</si>
  <si>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</si>
  <si>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</si>
  <si>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</si>
  <si>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</si>
  <si>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</si>
  <si>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</si>
  <si>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</si>
  <si>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</si>
  <si>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</si>
  <si>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</si>
  <si>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</si>
  <si>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</si>
  <si>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</si>
  <si>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</si>
  <si>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</si>
  <si>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</si>
  <si>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</si>
  <si>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</si>
  <si>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</si>
  <si>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</si>
  <si>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</si>
  <si>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</si>
  <si>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</si>
  <si>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</si>
  <si>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</si>
  <si>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</si>
  <si>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</si>
  <si>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</si>
  <si>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</si>
  <si>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</si>
  <si>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</si>
  <si>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</si>
  <si>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</si>
  <si>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</si>
  <si>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</si>
  <si>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</si>
  <si>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</si>
  <si>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</si>
  <si>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</si>
  <si>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</si>
  <si>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</si>
  <si>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</si>
  <si>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</si>
  <si>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</si>
  <si>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3.1.3.2</t>
  </si>
  <si>
    <t>3.1.3.3</t>
  </si>
  <si>
    <t>3.1.4.1</t>
  </si>
  <si>
    <t>3.1.4.2</t>
  </si>
  <si>
    <t>3.1.4.3</t>
  </si>
  <si>
    <t>2 (2012)</t>
  </si>
  <si>
    <t>3.1.4.4</t>
  </si>
  <si>
    <t>41,95 (2012)</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</si>
  <si>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</si>
  <si>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</si>
  <si>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</si>
  <si>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</si>
  <si>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</si>
  <si>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</si>
  <si>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</si>
  <si>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</si>
  <si>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</si>
  <si>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</si>
  <si>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</si>
  <si>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</si>
  <si>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</si>
  <si>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</si>
  <si>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</si>
  <si>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</si>
  <si>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</si>
  <si>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</si>
  <si>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</si>
  <si>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</si>
  <si>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</si>
  <si>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</si>
  <si>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</si>
  <si>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</si>
  <si>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</si>
  <si>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</si>
  <si>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</si>
  <si>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</si>
  <si>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</si>
  <si>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</si>
  <si>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</si>
  <si>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</si>
  <si>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</si>
  <si>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</si>
  <si>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</si>
  <si>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</si>
  <si>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</si>
  <si>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</si>
  <si>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</si>
  <si>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</si>
  <si>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</si>
  <si>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</si>
  <si>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</si>
  <si>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</si>
  <si>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</si>
  <si>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</si>
  <si>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</si>
  <si>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</si>
  <si>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</si>
  <si>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</si>
  <si>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</si>
  <si>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</si>
  <si>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</si>
  <si>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</si>
  <si>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</si>
  <si>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</si>
  <si>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</si>
  <si>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</si>
  <si>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</si>
  <si>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</si>
  <si>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</si>
  <si>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</si>
  <si>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</si>
  <si>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</si>
  <si>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</si>
  <si>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</si>
  <si>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</si>
  <si>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</si>
  <si>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</si>
  <si>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</si>
  <si>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</si>
  <si>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</si>
  <si>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</si>
  <si>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</si>
  <si>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</si>
  <si>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</si>
  <si>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</si>
  <si>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</si>
  <si>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</si>
  <si>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</si>
  <si>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</si>
  <si>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</si>
  <si>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</si>
  <si>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</si>
  <si>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</si>
  <si>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</si>
  <si>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</si>
  <si>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</si>
  <si>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</si>
  <si>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</si>
  <si>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</si>
  <si>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</si>
  <si>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</si>
  <si>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</si>
  <si>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</si>
  <si>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</si>
  <si>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</si>
  <si>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</si>
  <si>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</si>
  <si>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</si>
  <si>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</si>
  <si>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</si>
  <si>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</si>
  <si>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</si>
  <si>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</si>
  <si>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</si>
  <si>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</si>
  <si>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</si>
  <si>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</si>
  <si>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</si>
  <si>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</si>
  <si>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</si>
  <si>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</si>
  <si>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</si>
  <si>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</si>
  <si>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</si>
  <si>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</si>
  <si>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</si>
  <si>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</si>
  <si>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</si>
  <si>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</si>
  <si>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</si>
  <si>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</si>
  <si>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</si>
  <si>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</si>
  <si>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</si>
  <si>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</si>
  <si>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</si>
  <si>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</si>
  <si>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</si>
  <si>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</si>
  <si>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</si>
  <si>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</si>
  <si>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</si>
  <si>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</si>
  <si>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</si>
  <si>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</si>
  <si>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</si>
  <si>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</si>
  <si>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</si>
  <si>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</si>
  <si>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</si>
  <si>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</si>
  <si>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</si>
  <si>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</si>
  <si>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</si>
  <si>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</si>
  <si>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</si>
  <si>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</si>
  <si>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</si>
  <si>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</si>
  <si>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</si>
  <si>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</si>
  <si>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</si>
  <si>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</si>
  <si>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</si>
  <si>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</si>
  <si>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</si>
  <si>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</si>
  <si>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</si>
  <si>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</si>
  <si>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</si>
  <si>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</si>
  <si>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</si>
  <si>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</si>
  <si>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</si>
  <si>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</si>
  <si>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</si>
  <si>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</si>
  <si>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</si>
  <si>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</si>
  <si>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</si>
  <si>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</si>
  <si>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</si>
  <si>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</si>
  <si>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</si>
  <si>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</si>
  <si>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</si>
  <si>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</si>
  <si>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</si>
  <si>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</si>
  <si>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</si>
  <si>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</si>
  <si>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</si>
  <si>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</si>
  <si>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</si>
  <si>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</si>
  <si>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</si>
  <si>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</si>
  <si>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</si>
  <si>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</si>
  <si>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</si>
  <si>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</si>
  <si>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</si>
  <si>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</si>
  <si>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</si>
  <si>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</si>
  <si>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</si>
  <si>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</si>
  <si>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</si>
  <si>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</si>
  <si>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</si>
  <si>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</si>
  <si>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</si>
  <si>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</si>
  <si>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</si>
  <si>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</si>
  <si>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</si>
  <si>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</si>
  <si>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</si>
  <si>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</si>
  <si>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</si>
  <si>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</si>
  <si>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</si>
  <si>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</si>
  <si>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</si>
  <si>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</si>
  <si>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</si>
  <si>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</si>
  <si>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</si>
  <si>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</si>
  <si>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</si>
  <si>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</si>
  <si>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</si>
  <si>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</si>
  <si>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</si>
  <si>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</si>
  <si>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</si>
  <si>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</si>
  <si>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</si>
  <si>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</si>
  <si>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</si>
  <si>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</si>
  <si>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</si>
  <si>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</si>
  <si>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</si>
  <si>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</si>
  <si>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</si>
  <si>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</si>
  <si>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</si>
  <si>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</si>
  <si>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</si>
  <si>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</si>
  <si>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</si>
  <si>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</si>
  <si>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</si>
  <si>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</si>
  <si>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</si>
  <si>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</si>
  <si>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</si>
  <si>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</si>
  <si>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</si>
  <si>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</si>
  <si>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</si>
  <si>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</si>
  <si>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</si>
  <si>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</si>
  <si>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</si>
  <si>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</si>
  <si>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</si>
  <si>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</si>
  <si>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</si>
  <si>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</si>
  <si>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</si>
  <si>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</si>
  <si>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</si>
  <si>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</si>
  <si>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</si>
  <si>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</si>
  <si>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</si>
  <si>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</si>
  <si>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</si>
  <si>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19 vnt./12 proc.</t>
  </si>
  <si>
    <t>Verslo subjektų, vertinančių verslo aplinką Klaipėdos mieste teigiamai, dalis</t>
  </si>
  <si>
    <t>www.klaipedos monitoringas.lt</t>
  </si>
  <si>
    <t>25 ir 35</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</si>
  <si>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</si>
  <si>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</si>
  <si>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</si>
  <si>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</si>
  <si>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</si>
  <si>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</si>
  <si>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</si>
  <si>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</si>
  <si>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</si>
  <si>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</si>
  <si>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</si>
  <si>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</si>
  <si>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</si>
  <si>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</si>
  <si>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</si>
  <si>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</si>
  <si>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</si>
  <si>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</si>
  <si>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</si>
  <si>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</si>
  <si>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</si>
  <si>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</si>
  <si>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</si>
  <si>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</si>
  <si>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</si>
  <si>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</si>
  <si>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</si>
  <si>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</si>
  <si>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</si>
  <si>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</si>
  <si>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</si>
  <si>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</si>
  <si>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</si>
  <si>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</si>
  <si>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</si>
  <si>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</si>
  <si>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</si>
  <si>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</si>
  <si>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</si>
  <si>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</si>
  <si>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</si>
  <si>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</si>
  <si>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Statistikos departamentas</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</si>
  <si>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</si>
  <si>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</si>
  <si>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</si>
  <si>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</si>
  <si>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</si>
  <si>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</si>
  <si>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</si>
  <si>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</si>
  <si>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</si>
  <si>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</si>
  <si>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</si>
  <si>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</si>
  <si>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</si>
  <si>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</si>
  <si>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</si>
  <si>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</si>
  <si>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</si>
  <si>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</si>
  <si>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</si>
  <si>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</si>
  <si>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</si>
  <si>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</si>
  <si>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</si>
  <si>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</si>
  <si>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</si>
  <si>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</si>
  <si>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</si>
  <si>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</si>
  <si>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</si>
  <si>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</si>
  <si>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</si>
  <si>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</si>
  <si>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</si>
  <si>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</si>
  <si>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</si>
  <si>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</si>
  <si>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</si>
  <si>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</si>
  <si>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</si>
  <si>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</si>
  <si>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</si>
  <si>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</si>
  <si>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</si>
  <si>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</si>
  <si>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</si>
  <si>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</si>
  <si>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</si>
  <si>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</si>
  <si>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</si>
  <si>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</si>
  <si>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</si>
  <si>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</si>
  <si>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</si>
  <si>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</si>
  <si>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</si>
  <si>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</si>
  <si>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</si>
  <si>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</si>
  <si>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</si>
  <si>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</si>
  <si>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</si>
  <si>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</si>
  <si>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</si>
  <si>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</si>
  <si>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</si>
  <si>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</si>
  <si>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</si>
  <si>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</si>
  <si>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</si>
  <si>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</si>
  <si>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</si>
  <si>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</si>
  <si>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</si>
  <si>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</si>
  <si>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</si>
  <si>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</si>
  <si>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</si>
  <si>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</si>
  <si>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</si>
  <si>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</si>
  <si>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</si>
  <si>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</si>
  <si>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</si>
  <si>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</si>
  <si>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</si>
  <si>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</si>
  <si>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</si>
  <si>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</si>
  <si>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</si>
  <si>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</si>
  <si>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</si>
  <si>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</si>
  <si>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</si>
  <si>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</si>
  <si>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</si>
  <si>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</si>
  <si>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</si>
  <si>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</si>
  <si>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</si>
  <si>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</si>
  <si>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</si>
  <si>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</si>
  <si>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</si>
  <si>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</si>
  <si>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</si>
  <si>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</si>
  <si>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</si>
  <si>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</si>
  <si>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</si>
  <si>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</si>
  <si>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</si>
  <si>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</si>
  <si>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</si>
  <si>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</si>
  <si>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</si>
  <si>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</si>
  <si>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</si>
  <si>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</si>
  <si>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</si>
  <si>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</si>
  <si>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</si>
  <si>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</si>
  <si>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</si>
  <si>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</si>
  <si>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</si>
  <si>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</si>
  <si>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</si>
  <si>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</si>
  <si>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</si>
  <si>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</si>
  <si>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</si>
  <si>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</si>
  <si>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</si>
  <si>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</si>
  <si>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</si>
  <si>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</si>
  <si>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</si>
  <si>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</si>
  <si>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</si>
  <si>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</si>
  <si>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</si>
  <si>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</si>
  <si>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</si>
  <si>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</si>
  <si>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</si>
  <si>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</si>
  <si>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</si>
  <si>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</si>
  <si>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</si>
  <si>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</si>
  <si>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</si>
  <si>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</si>
  <si>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</si>
  <si>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</si>
  <si>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</si>
  <si>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</si>
  <si>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</si>
  <si>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</si>
  <si>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</si>
  <si>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</si>
  <si>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</si>
  <si>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</si>
  <si>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</si>
  <si>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</si>
  <si>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</si>
  <si>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</si>
  <si>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</si>
  <si>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</si>
  <si>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</si>
  <si>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</si>
  <si>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</si>
  <si>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</si>
  <si>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</si>
  <si>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</si>
  <si>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</si>
  <si>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</si>
  <si>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</si>
  <si>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</si>
  <si>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</si>
  <si>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</si>
  <si>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</si>
  <si>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</si>
  <si>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</si>
  <si>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</si>
  <si>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</si>
  <si>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</si>
  <si>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</si>
  <si>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</si>
  <si>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</si>
  <si>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</si>
  <si>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</si>
  <si>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</si>
  <si>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</si>
  <si>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</si>
  <si>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</si>
  <si>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</si>
  <si>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</si>
  <si>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</si>
  <si>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</si>
  <si>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</si>
  <si>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</si>
  <si>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</si>
  <si>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</si>
  <si>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1/2 km</t>
  </si>
  <si>
    <t xml:space="preserve">Palauga neteikiama  </t>
  </si>
  <si>
    <t>KMSA Socialinių reikalų departamentas (Sveikatos apsaugos skyrius)</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</si>
  <si>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</si>
  <si>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</si>
  <si>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</si>
  <si>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</si>
  <si>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</si>
  <si>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</si>
  <si>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</si>
  <si>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</si>
  <si>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</si>
  <si>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</si>
  <si>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</si>
  <si>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</si>
  <si>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</si>
  <si>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</si>
  <si>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</si>
  <si>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</si>
  <si>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</si>
  <si>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</si>
  <si>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</si>
  <si>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</si>
  <si>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</si>
  <si>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</si>
  <si>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</si>
  <si>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</si>
  <si>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</si>
  <si>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</si>
  <si>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</si>
  <si>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</si>
  <si>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</si>
  <si>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</si>
  <si>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</si>
  <si>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</si>
  <si>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</si>
  <si>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</si>
  <si>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</si>
  <si>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</si>
  <si>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</si>
  <si>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</si>
  <si>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</si>
  <si>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</si>
  <si>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</si>
  <si>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</si>
  <si>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</si>
  <si>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</si>
  <si>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</si>
  <si>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</si>
  <si>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Eur/gyv.</t>
  </si>
  <si>
    <t>Eur/mėn.</t>
  </si>
  <si>
    <t>1 / 2000</t>
  </si>
  <si>
    <t>Eur</t>
  </si>
  <si>
    <t xml:space="preserve"> 1,142 km  Lypkių g.</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</si>
  <si>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</si>
  <si>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</si>
  <si>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</si>
  <si>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</si>
  <si>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</si>
  <si>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</si>
  <si>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</si>
  <si>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</si>
  <si>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</si>
  <si>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</si>
  <si>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</si>
  <si>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</si>
  <si>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</si>
  <si>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</si>
  <si>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</si>
  <si>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</si>
  <si>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</si>
  <si>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</si>
  <si>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</si>
  <si>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</si>
  <si>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</si>
  <si>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</si>
  <si>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</si>
  <si>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</si>
  <si>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</si>
  <si>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</si>
  <si>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</si>
  <si>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</si>
  <si>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</si>
  <si>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</si>
  <si>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</si>
  <si>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</si>
  <si>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</si>
  <si>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</si>
  <si>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</si>
  <si>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</si>
  <si>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</si>
  <si>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</si>
  <si>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</si>
  <si>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</si>
  <si>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</si>
  <si>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</si>
  <si>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</si>
  <si>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</si>
  <si>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</si>
  <si>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</si>
  <si>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</si>
  <si>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</si>
  <si>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</si>
  <si>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</si>
  <si>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</si>
  <si>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</si>
  <si>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</si>
  <si>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</si>
  <si>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</si>
  <si>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</si>
  <si>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</si>
  <si>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</si>
  <si>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</si>
  <si>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33 ↑</t>
  </si>
  <si>
    <t>21/2121 ↑</t>
  </si>
  <si>
    <t>87,25 ↑</t>
  </si>
  <si>
    <t>42,5 ↑</t>
  </si>
  <si>
    <t>51,1/38,2 ↑</t>
  </si>
  <si>
    <t>57,08  ↑</t>
  </si>
  <si>
    <t>211,4 ↑</t>
  </si>
  <si>
    <t>93 ↑</t>
  </si>
  <si>
    <t>1004 ↑</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</si>
  <si>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</si>
  <si>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</si>
  <si>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</si>
  <si>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</si>
  <si>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</si>
  <si>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</si>
  <si>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</si>
  <si>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</si>
  <si>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2015 m.</t>
  </si>
  <si>
    <t xml:space="preserve">  </t>
  </si>
  <si>
    <t>597339↑</t>
  </si>
  <si>
    <t>79,9 ↑</t>
  </si>
  <si>
    <t>50↑</t>
  </si>
  <si>
    <t>0,06↓</t>
  </si>
  <si>
    <t>20↓</t>
  </si>
  <si>
    <t>23,9↓</t>
  </si>
  <si>
    <t>13 ↓</t>
  </si>
  <si>
    <t>70 ↓</t>
  </si>
  <si>
    <t>79,5↑</t>
  </si>
  <si>
    <t>12↑</t>
  </si>
  <si>
    <t>5,5 ↑</t>
  </si>
  <si>
    <t>70,9↓</t>
  </si>
  <si>
    <t>66,5↓</t>
  </si>
  <si>
    <t>59,5↓</t>
  </si>
  <si>
    <t>20 ir 34 ↓</t>
  </si>
  <si>
    <t>36 (6,7%)</t>
  </si>
  <si>
    <t>Pertvarkytų įstaigų skaičius</t>
  </si>
  <si>
    <t>8,2 ↓</t>
  </si>
  <si>
    <t>24,5 ↓</t>
  </si>
  <si>
    <t>89,9 ↑</t>
  </si>
  <si>
    <t>26,5 ↑</t>
  </si>
  <si>
    <t>0,38 (2012)</t>
  </si>
  <si>
    <t>60,2↑</t>
  </si>
  <si>
    <t>1/3</t>
  </si>
  <si>
    <t xml:space="preserve">13 Tarybų, 12 komisijų </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</si>
  <si>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</si>
  <si>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</si>
  <si>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</si>
  <si>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</si>
  <si>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</si>
  <si>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</si>
  <si>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</si>
  <si>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</si>
  <si>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</si>
  <si>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</si>
  <si>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</si>
  <si>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</si>
  <si>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</si>
  <si>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</si>
  <si>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</si>
  <si>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</si>
  <si>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</si>
  <si>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</si>
  <si>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</si>
  <si>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</si>
  <si>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</si>
  <si>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</si>
  <si>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</si>
  <si>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</si>
  <si>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</si>
  <si>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</si>
  <si>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</si>
  <si>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</si>
  <si>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</si>
  <si>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</si>
  <si>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</si>
  <si>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</si>
  <si>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</si>
  <si>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</si>
  <si>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</si>
  <si>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</si>
  <si>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</si>
  <si>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</si>
  <si>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</si>
  <si>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</si>
  <si>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</si>
  <si>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</si>
  <si>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</si>
  <si>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</si>
  <si>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</si>
  <si>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</si>
  <si>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</si>
  <si>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</si>
  <si>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</si>
  <si>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</si>
  <si>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</si>
  <si>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</si>
  <si>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</si>
  <si>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</si>
  <si>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t>9,5 (2015-2016 m.m.) ↓</t>
  </si>
  <si>
    <r>
      <t>91,88</t>
    </r>
    <r>
      <rPr>
        <sz val="11"/>
        <rFont val="Calibri"/>
        <family val="2"/>
        <charset val="186"/>
      </rPr>
      <t>↓</t>
    </r>
  </si>
  <si>
    <t>66/47 ↑</t>
  </si>
  <si>
    <t>55 ↑</t>
  </si>
  <si>
    <t>6 ↓</t>
  </si>
  <si>
    <t>90 ↑</t>
  </si>
  <si>
    <t>7/2</t>
  </si>
  <si>
    <t>45↑</t>
  </si>
  <si>
    <t>77↑</t>
  </si>
  <si>
    <t>72↑</t>
  </si>
  <si>
    <t>92 ↑</t>
  </si>
  <si>
    <t xml:space="preserve">1/14/1200 </t>
  </si>
  <si>
    <t>76,51 ↑</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</si>
  <si>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</si>
  <si>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</si>
  <si>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</si>
  <si>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</si>
  <si>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</si>
  <si>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</si>
  <si>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</si>
  <si>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</si>
  <si>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</si>
  <si>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</si>
  <si>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</si>
  <si>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</si>
  <si>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</si>
  <si>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</si>
  <si>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</si>
  <si>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</si>
  <si>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</si>
  <si>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</si>
  <si>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</si>
  <si>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</si>
  <si>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</si>
  <si>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</si>
  <si>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</si>
  <si>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</si>
  <si>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</si>
  <si>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</si>
  <si>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</si>
  <si>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</si>
  <si>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</si>
  <si>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</si>
  <si>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</si>
  <si>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</si>
  <si>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</si>
  <si>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</si>
  <si>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</si>
  <si>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</si>
  <si>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</si>
  <si>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</si>
  <si>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</si>
  <si>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</si>
  <si>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</si>
  <si>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</si>
  <si>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</si>
  <si>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</si>
  <si>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</si>
  <si>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</si>
  <si>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</si>
  <si>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</si>
  <si>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</si>
  <si>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</si>
  <si>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</si>
  <si>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</si>
  <si>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</si>
  <si>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</si>
  <si>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</si>
  <si>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</si>
  <si>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</si>
  <si>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</si>
  <si>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</si>
  <si>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</si>
  <si>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</si>
  <si>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</si>
  <si>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</si>
  <si>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</si>
  <si>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7 ↑</t>
  </si>
  <si>
    <t>91 ↑</t>
  </si>
  <si>
    <t>88↓</t>
  </si>
  <si>
    <t>15,3 ↓</t>
  </si>
  <si>
    <t>2 730 ↓</t>
  </si>
  <si>
    <t>7 ↓</t>
  </si>
  <si>
    <t>28 ↑</t>
  </si>
  <si>
    <t>10,5 ↑</t>
  </si>
  <si>
    <t>Lietuvos Respublikos
vyriausioji rinkimų komisija</t>
  </si>
  <si>
    <t>Tyrimai neatlikti, nes neatnaujinti miesto kvartalai</t>
  </si>
  <si>
    <t xml:space="preserve"> Įrengtas kempingas pajūryje, II etapas, stacionarūs nameliai poilsiui Girulių kempinge </t>
  </si>
  <si>
    <t>Išvalyta Danės upė ir sutvarkytos pakrantės</t>
  </si>
  <si>
    <t>170 (2012)</t>
  </si>
  <si>
    <t>Vnt./Vnt.</t>
  </si>
  <si>
    <t xml:space="preserve">77↑ </t>
  </si>
  <si>
    <t>Pradėti rengti 2 projektai: 47,4 ha Medelyno gyvenamojo rajono infrastruktūros išvystymas, Atgimimo aikštės sutvarkymas</t>
  </si>
  <si>
    <t>20 ↑</t>
  </si>
  <si>
    <t xml:space="preserve">22 ↑ </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</si>
  <si>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</si>
  <si>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</si>
  <si>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</si>
  <si>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</si>
  <si>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</si>
  <si>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</si>
  <si>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</si>
  <si>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</si>
  <si>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</si>
  <si>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</si>
  <si>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</si>
  <si>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</si>
  <si>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</si>
  <si>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</si>
  <si>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</si>
  <si>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</si>
  <si>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</si>
  <si>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</si>
  <si>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</si>
  <si>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</si>
  <si>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</si>
  <si>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</si>
  <si>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</si>
  <si>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</si>
  <si>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</si>
  <si>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</si>
  <si>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</si>
  <si>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</si>
  <si>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</si>
  <si>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</si>
  <si>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</si>
  <si>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</si>
  <si>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</si>
  <si>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</si>
  <si>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</si>
  <si>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</si>
  <si>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</si>
  <si>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</si>
  <si>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</si>
  <si>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</si>
  <si>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</si>
  <si>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</si>
  <si>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</si>
  <si>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</si>
  <si>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</si>
  <si>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</si>
  <si>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</si>
  <si>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</si>
  <si>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</si>
  <si>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</si>
  <si>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</si>
  <si>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</si>
  <si>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</si>
  <si>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</si>
  <si>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</si>
  <si>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</si>
  <si>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</si>
  <si>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</si>
  <si>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</si>
  <si>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</si>
  <si>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</si>
  <si>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</si>
  <si>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</si>
  <si>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</si>
  <si>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</si>
  <si>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</si>
  <si>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</si>
  <si>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</si>
  <si>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</si>
  <si>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</si>
  <si>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</si>
  <si>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</si>
  <si>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</si>
  <si>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</si>
  <si>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</si>
  <si>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</si>
  <si>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</si>
  <si>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</si>
  <si>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</si>
  <si>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</si>
  <si>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</si>
  <si>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</si>
  <si>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</si>
  <si>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</si>
  <si>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</si>
  <si>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</si>
  <si>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</si>
  <si>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</si>
  <si>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</si>
  <si>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</si>
  <si>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</si>
  <si>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</si>
  <si>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</si>
  <si>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</si>
  <si>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</si>
  <si>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</si>
  <si>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</si>
  <si>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</si>
  <si>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</si>
  <si>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</si>
  <si>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</si>
  <si>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</si>
  <si>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Ne mažesnis kaip 2</t>
  </si>
  <si>
    <t>Pradėta kurti</t>
  </si>
  <si>
    <t>11 (0,2%)</t>
  </si>
  <si>
    <t>52/52</t>
  </si>
  <si>
    <t xml:space="preserve">20
</t>
  </si>
  <si>
    <t xml:space="preserve">1/1/4500 </t>
  </si>
  <si>
    <t>Mokyklose naudojamų kompiuterių skaičius</t>
  </si>
  <si>
    <t xml:space="preserve">Švietimo įstaigų, prisijungusių prie greitaveikio internetinio ryšio, skaičius </t>
  </si>
  <si>
    <t xml:space="preserve">Gyventojų tankis prioritetinėse miesto vystymo zonose </t>
  </si>
  <si>
    <t>Plėtros prioritetų zonų schema rengiama</t>
  </si>
  <si>
    <t>Tyrimai neatlikti, nes miesto kvartalų atnaujinimas nepradėtas</t>
  </si>
  <si>
    <t>46↑</t>
  </si>
  <si>
    <t>82↑</t>
  </si>
  <si>
    <t>598969↑</t>
  </si>
  <si>
    <t>95 ↑</t>
  </si>
  <si>
    <t xml:space="preserve">36/40
</t>
  </si>
  <si>
    <t>9 ir 30↓</t>
  </si>
  <si>
    <t>69,9 ↓</t>
  </si>
  <si>
    <t>66,3 ↓</t>
  </si>
  <si>
    <t>Pasodinta 275 vnt. spygliuočių ir lapuočių medžių Sąjūdžio parke</t>
  </si>
  <si>
    <t xml:space="preserve">0,96 (pakeista 2 žemės sklypų Liepų g. 87M, Liepų g. 87N naudojimo būdas iš pramonės į komercinę paskirtį) </t>
  </si>
  <si>
    <t>Parengtas maršrutas „Po Klaipėdą su karaliene Luize“</t>
  </si>
  <si>
    <t>120↑</t>
  </si>
  <si>
    <t>61,94 ↓</t>
  </si>
  <si>
    <t>51,1/36,3 ↑</t>
  </si>
  <si>
    <t>51,7/39,4 ↑</t>
  </si>
  <si>
    <t>64,3↑</t>
  </si>
  <si>
    <t>neteikia duomenų</t>
  </si>
  <si>
    <t>68 (2012)</t>
  </si>
  <si>
    <t>310,000 ↑</t>
  </si>
  <si>
    <t>595,416 ↑</t>
  </si>
  <si>
    <t>108 e. paslaugos teikiamos 3 lygiu  ↑</t>
  </si>
  <si>
    <t xml:space="preserve">0,5 proc. nuo viso savivaldybės turto </t>
  </si>
  <si>
    <t>0,15 proc. nuo viso savivaldybės turto</t>
  </si>
  <si>
    <t>Viešosios ir privačios partnerystės pagrindu (VPPP) veikiančių objektų skaičius (kai viešoji partnerė yra savivaldybė)</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</si>
  <si>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</si>
  <si>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</si>
  <si>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</si>
  <si>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</si>
  <si>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</si>
  <si>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</si>
  <si>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Vyko žemės paėmimo visuomenės poreikiams procedūros Priešpilio g. tiesimui</t>
  </si>
  <si>
    <t>Atlikta projekto ekspertizė, gautas statybą leidžiantis dokumentas</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</si>
  <si>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</si>
  <si>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</si>
  <si>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</si>
  <si>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</si>
  <si>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</si>
  <si>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</si>
  <si>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</si>
  <si>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</si>
  <si>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2 (tęstinė sutartis)</t>
  </si>
  <si>
    <t xml:space="preserve"> Įsteigtas naujas  Urbanistikos skyrius</t>
  </si>
  <si>
    <t>18,65 proc.</t>
  </si>
  <si>
    <t>Atlikta 70 proc. II etapo sutvarkymo darbų</t>
  </si>
  <si>
    <t>Parengtas investicijų projektas</t>
  </si>
  <si>
    <t xml:space="preserve"> - plėtoti Sąjūdžio parko infrastruktūrą;</t>
  </si>
  <si>
    <t xml:space="preserve"> Parengti 4 energetiniai auditai </t>
  </si>
  <si>
    <t>apie 98</t>
  </si>
  <si>
    <t>Įdiegta 35 vnt. apšvietimo valdymo spintų radijo modulių</t>
  </si>
  <si>
    <t>34 vnt./19 proc.</t>
  </si>
  <si>
    <t>34 vnt./20,6  proc.</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</si>
  <si>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</si>
  <si>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</si>
  <si>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</si>
  <si>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</si>
  <si>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</si>
  <si>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</si>
  <si>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</si>
  <si>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</si>
  <si>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</si>
  <si>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</si>
  <si>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</si>
  <si>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</si>
  <si>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</si>
  <si>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</si>
  <si>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</si>
  <si>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</si>
  <si>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</si>
  <si>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</si>
  <si>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</si>
  <si>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</si>
  <si>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</si>
  <si>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</si>
  <si>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</si>
  <si>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</si>
  <si>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</si>
  <si>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</si>
  <si>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</si>
  <si>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</si>
  <si>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</si>
  <si>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</si>
  <si>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</si>
  <si>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</si>
  <si>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</si>
  <si>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</si>
  <si>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</si>
  <si>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</si>
  <si>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</si>
  <si>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</si>
  <si>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</si>
  <si>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</si>
  <si>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</si>
  <si>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</si>
  <si>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</si>
  <si>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</si>
  <si>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</si>
  <si>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</si>
  <si>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</si>
  <si>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</si>
  <si>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</si>
  <si>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</si>
  <si>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</si>
  <si>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</si>
  <si>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</si>
  <si>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</si>
  <si>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</si>
  <si>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</si>
  <si>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</si>
  <si>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10,5↓</t>
  </si>
  <si>
    <t>11,1↓</t>
  </si>
  <si>
    <t>84↓</t>
  </si>
  <si>
    <t>96 ↑</t>
  </si>
  <si>
    <t>82,7 ↓</t>
  </si>
  <si>
    <t>80,2 ↓</t>
  </si>
  <si>
    <t>69 ↓</t>
  </si>
  <si>
    <t>56 ↓</t>
  </si>
  <si>
    <t>40 ↓</t>
  </si>
  <si>
    <t>635 ↓</t>
  </si>
  <si>
    <t>0 ↓</t>
  </si>
  <si>
    <t>74 ↓</t>
  </si>
  <si>
    <t>125 ↓</t>
  </si>
  <si>
    <t>87 ↓</t>
  </si>
  <si>
    <t>6,9↑</t>
  </si>
  <si>
    <t>7↑</t>
  </si>
  <si>
    <t>2 513↑</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</si>
  <si>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</si>
  <si>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</si>
  <si>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</si>
  <si>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</si>
  <si>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</si>
  <si>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</si>
  <si>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</si>
  <si>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</si>
  <si>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</si>
  <si>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</si>
  <si>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</si>
  <si>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</si>
  <si>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</si>
  <si>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</si>
  <si>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</si>
  <si>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</si>
  <si>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</si>
  <si>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</si>
  <si>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</si>
  <si>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</si>
  <si>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</si>
  <si>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</si>
  <si>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</si>
  <si>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</si>
  <si>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</si>
  <si>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</si>
  <si>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</si>
  <si>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</si>
  <si>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</si>
  <si>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</si>
  <si>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</si>
  <si>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</si>
  <si>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</si>
  <si>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</si>
  <si>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</si>
  <si>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</si>
  <si>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</si>
  <si>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n. d. (2016-2017 m.m.)</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</si>
  <si>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</si>
  <si>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</si>
  <si>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</si>
  <si>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</si>
  <si>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</si>
  <si>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BĮ Klaipėdos m. visuomenės sveikatos biuras</t>
  </si>
  <si>
    <t>Didėjantis, ne mažesnis kaip 8</t>
  </si>
  <si>
    <t>Parengta miesto plėtros prioritetų zonų schema, kurioje nustatytos 3 miesto plėtros prioritetinės zonos. Jos apima visą miesto teritoriją, išskyrus Klaipėdos valstybinio jūrų uosto teritoriją – apie 7600 ha</t>
  </si>
  <si>
    <t>Nerenkami duomenys</t>
  </si>
  <si>
    <t>Kempingas, piliavietė</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</si>
  <si>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</si>
  <si>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</si>
  <si>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</si>
  <si>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</si>
  <si>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</si>
  <si>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</si>
  <si>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</si>
  <si>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</si>
  <si>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</si>
  <si>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</si>
  <si>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</si>
  <si>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</si>
  <si>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</si>
  <si>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</si>
  <si>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</si>
  <si>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</si>
  <si>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</si>
  <si>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</si>
  <si>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</si>
  <si>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</si>
  <si>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</si>
  <si>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</si>
  <si>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</si>
  <si>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</si>
  <si>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</si>
  <si>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</si>
  <si>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</si>
  <si>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</si>
  <si>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</si>
  <si>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</si>
  <si>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</si>
  <si>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</si>
  <si>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</si>
  <si>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</si>
  <si>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</si>
  <si>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_______________________</t>
  </si>
  <si>
    <t>-0,89</t>
  </si>
  <si>
    <t xml:space="preserve"> -0,76</t>
  </si>
  <si>
    <t xml:space="preserve"> -0,95</t>
  </si>
  <si>
    <t>9,3 (2012)</t>
  </si>
  <si>
    <t>2017 m.</t>
  </si>
  <si>
    <t>7 naujos realaus laiko švieslentės</t>
  </si>
  <si>
    <t>Integruoti 49 maršrutai</t>
  </si>
  <si>
    <t>33 vnt./18 proc.</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</si>
  <si>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</si>
  <si>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</si>
  <si>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</si>
  <si>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</si>
  <si>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Vyko detaliojo planavimo procesas</t>
  </si>
  <si>
    <t>Užsitęsė procedūros dėl miesto ir uosto bendrųjų planų koncepcijų nesuderinamumo</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</si>
  <si>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</si>
  <si>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</si>
  <si>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</si>
  <si>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projektas, gautas statybą leidžiantis dokumentas</t>
  </si>
  <si>
    <t xml:space="preserve">Atlikta 20 proc. gatvės rekonstravimo darbų </t>
  </si>
  <si>
    <t>Atlikta I etapo projekto ekspertizė, gautas statybą leidžiantis dokumentas</t>
  </si>
  <si>
    <t>Parengtas I etapo techninis projektas, tačiau negautas statybos leidimas</t>
  </si>
  <si>
    <t xml:space="preserve">Atlikta 80 proc. II etapo techninio projekto parengimo darbų </t>
  </si>
  <si>
    <t xml:space="preserve"> Atlikta I etapo rekonstravimo darbų – Pamario g. sankryžos su Prano Lideikio g.</t>
  </si>
  <si>
    <t>sankryža</t>
  </si>
  <si>
    <t>Projekto „Uostamiesčiai: darnaus judumo principų integravimas, PORTIS“ galimybių studija</t>
  </si>
  <si>
    <t xml:space="preserve"> -1,69</t>
  </si>
  <si>
    <t xml:space="preserve"> -173</t>
  </si>
  <si>
    <t xml:space="preserve"> -305</t>
  </si>
  <si>
    <t xml:space="preserve">74,56 </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</si>
  <si>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</si>
  <si>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</si>
  <si>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</si>
  <si>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</si>
  <si>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</si>
  <si>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</si>
  <si>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</si>
  <si>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</si>
  <si>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</si>
  <si>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</si>
  <si>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</si>
  <si>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</si>
  <si>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</si>
  <si>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</si>
  <si>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</si>
  <si>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 xml:space="preserve"> pasodinta 275 vnt. medžių</t>
  </si>
  <si>
    <t>Rengiamas II etapo techninis projektas</t>
  </si>
  <si>
    <t>Poilsio parkas</t>
  </si>
  <si>
    <t xml:space="preserve">Pašalinti helofitai iš Žardės tvenkinio, išvalytas Pietinės g. vandens telkinys ir sutvarkyta aplinka   </t>
  </si>
  <si>
    <t>Patvirtintas 2017-12-21 tarybos sprendimas Nr. T2-342 ir 2017-10-31 administracijos direktoriaus įsakymas Nr. AD1-2698</t>
  </si>
  <si>
    <t>Įsteigta 1 jaunimo reikalų koordinatoriaus (vyriausiojo specialisto) pareigybė, 6 pareigybės Vaiko teisių apsaugos skyriuje. Koreaguota organizacinė struktūra</t>
  </si>
  <si>
    <t>36 ↑</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</si>
  <si>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</si>
  <si>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</si>
  <si>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</si>
  <si>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</si>
  <si>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</si>
  <si>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</si>
  <si>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</si>
  <si>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</si>
  <si>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</si>
  <si>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</si>
  <si>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</si>
  <si>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</si>
  <si>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</si>
  <si>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</si>
  <si>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</si>
  <si>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</si>
  <si>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</si>
  <si>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</si>
  <si>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</si>
  <si>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</si>
  <si>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</si>
  <si>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</si>
  <si>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Rokiškio g. 0,646</t>
  </si>
  <si>
    <t>Akmenų g. 0,405 m</t>
  </si>
  <si>
    <t>Nebuvo</t>
  </si>
  <si>
    <r>
      <t xml:space="preserve">Tūkst. Lt / tūkst Eur </t>
    </r>
    <r>
      <rPr>
        <sz val="10"/>
        <rFont val="Times New Roman"/>
        <family val="1"/>
        <charset val="186"/>
      </rPr>
      <t>(nuo 2015 m. )</t>
    </r>
  </si>
  <si>
    <t>nebuvo</t>
  </si>
  <si>
    <t>Analizuojami BĮ „Klaipėdos m. sporto bazių valdymo centras“ centralizuoti turto valdymo duomenys</t>
  </si>
  <si>
    <t>16 ↑</t>
  </si>
  <si>
    <t>49↑</t>
  </si>
  <si>
    <t>617083↑</t>
  </si>
  <si>
    <t>3 ir 30 ↓</t>
  </si>
  <si>
    <t xml:space="preserve">Atnaujinta asfalto danga 5 aikštelėse, iš jų didesnės: Debreceno g. 7 už Šv. Brunono Kverfurtiečio bažnyčios (96 vietos); Taikos pr. 70 (20 vietų)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</si>
  <si>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</si>
  <si>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</si>
  <si>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</si>
  <si>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</si>
  <si>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</si>
  <si>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</si>
  <si>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</si>
  <si>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</si>
  <si>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</si>
  <si>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</si>
  <si>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</si>
  <si>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</si>
  <si>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</si>
  <si>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</si>
  <si>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</si>
  <si>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</si>
  <si>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</si>
  <si>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</si>
  <si>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</si>
  <si>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</si>
  <si>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</si>
  <si>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</si>
  <si>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Nupinta žabų tvorelių 289 m, paklota žabų klojinių – 3100 m2. Įgyvendinama Klaipėdos miesto paplūdimių programa</t>
  </si>
  <si>
    <t>Išvalyta Smiltelės upelio vaga, išvežta 11 tūkst. m3 smėlio grunto</t>
  </si>
  <si>
    <t>Informacija išlieka ta pati</t>
  </si>
  <si>
    <t>Pempininkų ir Debreceno aikščių gėlynai</t>
  </si>
  <si>
    <t xml:space="preserve">Sutvarkytas Poilsio parkas, atlikta 60 proc. Klaipėdos pilies ir bastionų komplekso atkūrimo darbų, parengtas Jono kalnelio ir jo prieigų sutvarkymo techninis projektas </t>
  </si>
  <si>
    <t>36↓</t>
  </si>
  <si>
    <t>6125, pokytis – 38 vnt.</t>
  </si>
  <si>
    <t>6271, pokytis – 146 vnt. ↑</t>
  </si>
  <si>
    <t>6508, pokytis – 237 vnt. ↑</t>
  </si>
  <si>
    <t>56,4/39,8↑</t>
  </si>
  <si>
    <t>Įgyvendinami 2 projektai</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</si>
  <si>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</si>
  <si>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</si>
  <si>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</si>
  <si>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</si>
  <si>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rengiama</t>
  </si>
  <si>
    <t>24,9 proc.</t>
  </si>
  <si>
    <t>Užsakytos 2408 e. paslaugos</t>
  </si>
  <si>
    <t>Paruoštas tvirtinimui atnaujintas administracinių paslaugų sarašas</t>
  </si>
  <si>
    <t>Teikiamos 112 e. paslaugos 3 brandos lygiu</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</si>
  <si>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</si>
  <si>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</si>
  <si>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</si>
  <si>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</si>
  <si>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</si>
  <si>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</si>
  <si>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98,8 (2016) ↑</t>
  </si>
  <si>
    <t>4329,64 (2016) ↓</t>
  </si>
  <si>
    <t>3055,33 (2016) ↑</t>
  </si>
  <si>
    <t>n. d. (2017-2018 m.m.)</t>
  </si>
  <si>
    <t>80/48 ↑</t>
  </si>
  <si>
    <t>52  ↑</t>
  </si>
  <si>
    <t>49 ↓</t>
  </si>
  <si>
    <t>54/ n.d.</t>
  </si>
  <si>
    <t>47 ↑</t>
  </si>
  <si>
    <t>10,1↓</t>
  </si>
  <si>
    <t>Sistema kuriama</t>
  </si>
  <si>
    <t>18 (0,38%)</t>
  </si>
  <si>
    <t>2/275</t>
  </si>
  <si>
    <t>Parengtas Vaikų globos namų „Rytas“ individualus pertvarkos planas</t>
  </si>
  <si>
    <t>68,1</t>
  </si>
  <si>
    <t xml:space="preserve">28; 1063,94 </t>
  </si>
  <si>
    <t xml:space="preserve">53; 2641,14 </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</si>
  <si>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</si>
  <si>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t>Gautas statybos leidimas, pradėti darbai</t>
  </si>
  <si>
    <t>Nebuvo įrengta</t>
  </si>
  <si>
    <t>2,8 ha</t>
  </si>
  <si>
    <t xml:space="preserve"> 95/5446</t>
  </si>
  <si>
    <t>Darbai sustabdyti dėl Klaipėdos miesto ir uosto bendrųjų planų rengimo</t>
  </si>
  <si>
    <t>Kultūros fabrike sukurta 91 darbo vieta ir 30 naujai įsikūrusių SVV subjektų</t>
  </si>
  <si>
    <t>Kultūros fabrike veikė 56 rezidentai, sukurtos 95 naujos arba išlaikytos darbo vietos</t>
  </si>
  <si>
    <t>3 straipsniai</t>
  </si>
  <si>
    <t>Administruojama nauja interneto svetainė www.klaipedaid.lt.</t>
  </si>
  <si>
    <t xml:space="preserve"> www.fez.lt, www.klaipedaid.lt, www.portofklaipeda.lt</t>
  </si>
  <si>
    <t>Parengtas filmas apie Klaipėdos miestą</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</si>
  <si>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</si>
  <si>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</si>
  <si>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</si>
  <si>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</si>
  <si>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</si>
  <si>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</si>
  <si>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</si>
  <si>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</si>
  <si>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</si>
  <si>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</si>
  <si>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24 priemonių / 24 įgyvendinamų</t>
  </si>
  <si>
    <t xml:space="preserve"> -1,77</t>
  </si>
  <si>
    <t xml:space="preserve"> 
-323
</t>
  </si>
  <si>
    <t>Vidutinis mėnesinis (bruto) darbo užmokestis (IV ketvirčio)</t>
  </si>
  <si>
    <t>669,4</t>
  </si>
  <si>
    <t>697,2</t>
  </si>
  <si>
    <t>754,8</t>
  </si>
  <si>
    <t>797,8</t>
  </si>
  <si>
    <t>861,9</t>
  </si>
  <si>
    <t>933,5</t>
  </si>
  <si>
    <t>Balai (iš 5)</t>
  </si>
  <si>
    <t>Parengta:                      1) Smiltynės orientavimosi sporto parko trasos žemėlapis;             2) mobilioji programėlė MICE Klaipėda (konferencinio turizmo skatinimas)</t>
  </si>
  <si>
    <t>14 Tarybų ir 10 komisijų</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</si>
  <si>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</si>
  <si>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</si>
  <si>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</si>
  <si>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</si>
  <si>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</si>
  <si>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</si>
  <si>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</si>
  <si>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</si>
  <si>
    <t>74,7↑</t>
  </si>
  <si>
    <t>110, 606 ↑</t>
  </si>
  <si>
    <t>2018 m.</t>
  </si>
  <si>
    <t>Parengta bendrojo plano keitimo koncepcija, tačiau jai nėra pritarusi miesto taryba</t>
  </si>
  <si>
    <t>Parengtas</t>
  </si>
  <si>
    <t>Projekto „Klaipėdos miesto viešojo transporto atnaujinimas (17 vnt. autobusų įsigijimas)“ paraiška</t>
  </si>
  <si>
    <t xml:space="preserve">Darnaus judumo planas </t>
  </si>
  <si>
    <t>Miesto susisiekimo plėtros galimybių studija</t>
  </si>
  <si>
    <t>Elektromobilių įkrovimo stotelių (6 vnt.) įrengimo  Klaipėdos mieste paraiška ir techninės sąlygos</t>
  </si>
  <si>
    <t>Įrengta ir ekslpoatuojama elektromobilių įkrovimo stotelių</t>
  </si>
  <si>
    <t>Stabilizuota danga dviračių takuose tarp Vokiečių karių kapinių ir P. Lideikio g. (110 m) ir Smiltynėje ties Jachtklubu (260 m)</t>
  </si>
  <si>
    <t>Galimybių studija dėl eismo optimizavimo H. Manto g. ruože nuo Biržos tilto iki J. Janonio g</t>
  </si>
  <si>
    <t>Techninis projektas „Bastionų komplekso (Jono kalnelio) ir jo prieigų sutvarkymas“</t>
  </si>
  <si>
    <t xml:space="preserve">Projektas „Uostamiesčiai: darnaus judumo principų integravimas, PORTIS“ </t>
  </si>
  <si>
    <t>Rengiama projekto „Elektra varomo viešojo transporto naujų galimybių plėtra, ELENA“ galimybių studija</t>
  </si>
  <si>
    <t>Rekonstravimo projektinis pasiūlymas</t>
  </si>
  <si>
    <t>Techninio darbo projekto bendroji ekspertizė ir gautos pastabos jį taisyti</t>
  </si>
  <si>
    <t>Rengiamas techninis projektas „Naujo tilto su pakeliamu mechanizmu per Danę statyba ir prieigų sutvarkymas“</t>
  </si>
  <si>
    <t xml:space="preserve">Atlikta 20 proc. gatvės tiesimo darbų </t>
  </si>
  <si>
    <t>Rengiamas  techninis projektas</t>
  </si>
  <si>
    <t>Vykdomas techninės dokumentacijos koregavimas</t>
  </si>
  <si>
    <t>Atlikta 85 proc. I etapo rekonstravimo darbų, rengiamas II etapo techninis projektas</t>
  </si>
  <si>
    <t xml:space="preserve">Senamiesčio grindinio atnaujinimo investicijų projektas </t>
  </si>
  <si>
    <t>Informacija nepasikeitė</t>
  </si>
  <si>
    <t>Rengiama kapinių plėtros galimybių studija</t>
  </si>
  <si>
    <t>Baltijos pr.–Minijos g. sankryžos transporto srautų monitoringas ir ilgalaikė 5 metų transporto srautų prognozė</t>
  </si>
  <si>
    <t xml:space="preserve"> Rengiamas Baltijos pr. ir Šilutės pl. žiedinės sankryžos techninis projektas</t>
  </si>
  <si>
    <t xml:space="preserve"> Ties 15 autobusų stotelių įrengta 169 kv. m įspėjamosios dangos</t>
  </si>
  <si>
    <t>Įveiklintas Klaipėdos  daugiafunkcis sveikatingumo centras (baseinas)</t>
  </si>
  <si>
    <t>Įrengta 93 kv. m neregių vedimo sistemų  Minijos g. ruože nuo Jūrininkų pr. iki Sulupės g.</t>
  </si>
  <si>
    <t>Vykdoma 3 objektų rekonstrukcija</t>
  </si>
  <si>
    <t>Rekonstruoti 3 objektai</t>
  </si>
  <si>
    <t xml:space="preserve"> Įrengta nuovaža žmonių su negalia patekimui į pastato Debreceno g. 48 patalpas</t>
  </si>
  <si>
    <t xml:space="preserve">Pasodinta 539 medžių, atliktas kraštovaizdžio gerinimo kirtimas, iškertant 1323 medžių ir krūmų </t>
  </si>
  <si>
    <t xml:space="preserve"> Pasodinta 217  medžių ir 365 krūmų vaikų darželių teritorijose, apgenėti medžiai  Draugystės parke ir Danės upės pakrantėje palei dviračių taką</t>
  </si>
  <si>
    <t>Pasodinta 116 medžių ir 2298 krūmų prie magistralinių miesto gatvių, apsodinti želdiniais 9 lopšeliai-darželiai, iškirstos 27 tuopos ir išfrezuoti 34 kelmai</t>
  </si>
  <si>
    <t>Pasodinta 195 medžių ir 3650  krūmų gyvatvorių Šilutės plento skiriamojoje juostoje ir palei gyvenamuosius namus</t>
  </si>
  <si>
    <t>Pasodinta 7000 gyvatvorių, 135  medžių, 1147 krūmų. S. Šimkaus g. buvo  iškirstos 98 liepos ir 77 atsodintos</t>
  </si>
  <si>
    <t>Pasodinta 400 raugerškio gyvatvorės Šilutės plente, 3000 ligustro  gyvatvorės Statybininkų pr.</t>
  </si>
  <si>
    <t xml:space="preserve"> Parengtas techninis projektas, neatlikta ekspertizės paslauga </t>
  </si>
  <si>
    <t>Techninis projektas koreguotas pagal ekspertizės pastabas</t>
  </si>
  <si>
    <t>Vykdomas techninio projekto rengimas ir rangos darbų pirkimas</t>
  </si>
  <si>
    <t>Atlikta techninio projekto korektūra bei 75 proc.  infrastruktūros įrengimo darbų</t>
  </si>
  <si>
    <t>Atlikta 95 proc. infrastruktūros įrengimo darbų</t>
  </si>
  <si>
    <t>Sąjūdžio parkas</t>
  </si>
  <si>
    <t>Parengtas I etapo techninis projektavimas</t>
  </si>
  <si>
    <t>Draugystės ir Žardės parkų telkiniai. Parengtas Žardės tvenkinio išvalymo aprašas</t>
  </si>
  <si>
    <t>Klaipėdos  daugiafunkcis sveikatingumo centras (Klaipėdos baseinas). Parengtas techninis projektas</t>
  </si>
  <si>
    <t>14,794 km</t>
  </si>
  <si>
    <t xml:space="preserve">Sumontuota 660 vnt. šviestuvų su šviesos diodais </t>
  </si>
  <si>
    <t xml:space="preserve">Mechanizuotu būdu laistomos ir valomos pagrindinės gatvės. 6  kartus per metus  laistomos žvyruotos gatvės  </t>
  </si>
  <si>
    <t>Sutvarkytos Danės pakrantėje esančios užterštos teritorijos, suremontuoti suoliukai, atlikta Dviračių ir pėsčiųjų tako (1,539 km)  nuo Paryžiaus Komunos g. iki Jono kalnelio tiltelio 45 proc. įrengimo darbų</t>
  </si>
  <si>
    <t>26 (iš viso 220 vietų), 65 – Smiltynės jachtklube</t>
  </si>
  <si>
    <t>Pradėta Futbolo mokyklos ir baseino pastatų statyba</t>
  </si>
  <si>
    <t xml:space="preserve"> Fontano „Laivelis“ paruošiamieji darbai</t>
  </si>
  <si>
    <t>Rengiami 3 projektai</t>
  </si>
  <si>
    <t>31,66 proc.</t>
  </si>
  <si>
    <t xml:space="preserve"> Pradėti darbai Liepų g. nuo 40 iki 46A kiemuose (numatomas įrengti vietų skaičius – 50), pasirašyta sutartis Taikos pr. 21, 55, 49 kiemų remontui (115 vietų)</t>
  </si>
  <si>
    <t>Įrengta naujų tinklų, km</t>
  </si>
  <si>
    <t>631877↑</t>
  </si>
  <si>
    <t>Parengti Žardės ir Purmalių piliakalnių tvarkybos techniniai projektai, atliekama ekspertizė</t>
  </si>
  <si>
    <t xml:space="preserve">Parengtas dokumentų paketas dėl Šv. Jono bažnyčios atstatymo projekto pripažinimo valstybei svarbiu ekonominiu projektu </t>
  </si>
  <si>
    <t>Rengiami šiaurinio ir pietinio bangolaužių rekonstravimo  ir dalies Kuršių nerijos šlaito tvirtinimo projektinis pasiūlymai</t>
  </si>
  <si>
    <t>Vykdomi darbai</t>
  </si>
  <si>
    <t>Įsigyta 10 vnt. dviračių stovų, kurie pagal poreikį bus sumontuoti paplūdimiuose atšilus orams</t>
  </si>
  <si>
    <t xml:space="preserve">Rengiami 5 energetiniai auditai, įgyvendinami 3 projektai </t>
  </si>
  <si>
    <t xml:space="preserve">Parengti 5 lopšelių-darželių energinio naudingumo sertifikatai, įgyvendinami 4 projektai </t>
  </si>
  <si>
    <t>Klaipėdos  daugiafunkcis sveikatingumo centras (baseinas)</t>
  </si>
  <si>
    <t>1,2 km</t>
  </si>
  <si>
    <t>13 realaus laiko švieslenčių techninių projektų. Įvažos pratęsimo, esančio Naujojo turgaus autobusų stotelėje techninis projektas</t>
  </si>
  <si>
    <t>Yra (abonementai nuo 5/10 dienų iki 1 metų)</t>
  </si>
  <si>
    <t>Integruoti 58 maršrutai</t>
  </si>
  <si>
    <t>37 vnt./ 17 proc.</t>
  </si>
  <si>
    <t>Į Klaipėdos miesto energinio efektyvumo daugiabučiuose namuose programą įtraukti 23 daugiabučiai namai</t>
  </si>
  <si>
    <t xml:space="preserve">22–27 </t>
  </si>
  <si>
    <t>Užsakytos 3151 e. paslaugos</t>
  </si>
  <si>
    <t>Teikiamos 117 e. paslaugos 3 brandos lygiu, 4-5 e. paslaugos perkeltos į 4 brandos lygį</t>
  </si>
  <si>
    <t>Patvirtintas</t>
  </si>
  <si>
    <t>Parengtas gyventojų įtraukimo priemonių planas</t>
  </si>
  <si>
    <t>Komunikacijos priemonių paketas e. paslaugų naudojimosi skatinimui ir savivaldybės įvaizdžio stiprinimo priemonių paketas</t>
  </si>
  <si>
    <t xml:space="preserve">10–20 priemonių </t>
  </si>
  <si>
    <t xml:space="preserve">Rengiami komunikacijos priemonių paketas e. paslaugų naudojimosi skatinimu ir savivaldybės įvaizdžio stiprinimo priemonių paketas </t>
  </si>
  <si>
    <t xml:space="preserve">Skiriamos patalpos Liepų g. 11, bei kompensuotos išlaidos už suteiktas švietimų įstaigų patalpas 9 seniūnaičiams </t>
  </si>
  <si>
    <t>Visi parengti</t>
  </si>
  <si>
    <t xml:space="preserve">Įgyvendinti 3 ir įgyvendinamas 1 </t>
  </si>
  <si>
    <t>Vyko viešasis rangos darbų pirkimas</t>
  </si>
  <si>
    <t>Vykdomi statybos darbai</t>
  </si>
  <si>
    <t>5,9744 ha</t>
  </si>
  <si>
    <t>Organizuota studijinė kelionė į Koperniko mokslo centrą</t>
  </si>
  <si>
    <t>Vieno langelio ir e. paslaugų poskyryje aptarnauta 13379 asmenų, pateikta 9953 prašymų ir skundų, užsakyta 3151 e. paslauga, tai sudaro 31,66 proc.</t>
  </si>
  <si>
    <t>112 e. paslaugos  teikiamos 3 lygiu ↑</t>
  </si>
  <si>
    <t>112 e. paslaugos teikiamos 3 brandos lygiu, 4-5 e. paslaugos perkeltos į 4 brandos lygį↑</t>
  </si>
  <si>
    <t>Tarybos 2018-12-20 sprendimu Nr. T2-282 patvirtintas Klaipėdos miesto savivaldybės valdomų įmonių veiklos tikslų nustatymo, jų vertinimo tvarkos aprašas</t>
  </si>
  <si>
    <t>„Viesulo“ sporto centro nekilnojamojo turto sporto bazės perduotos savivaldybės biudžetinei įstaigai Sporto bazių valdymo centrui</t>
  </si>
  <si>
    <t>Gauti ir paskelbti  2 pranešimai iš vienos įstaigos (elektroninis dienynas, gimnazijos el. paštas)</t>
  </si>
  <si>
    <t>Įstaigoje gautas vienas pranešimas, perduotas prokuratūrai tirti</t>
  </si>
  <si>
    <t>Direktoriaus įsakymas 2018-12-03 Nr. PAD-75, keičiantis 2018-05-23 įsk. Nr. PAD-47, 2018-06-26 įsk. Nr. PAD-56, 2018-08-20 Nr. PAD-62</t>
  </si>
  <si>
    <t>310 administracijos darbuotojų bei 60 biudžetinių įstaigų darbuotojų</t>
  </si>
  <si>
    <t>1024,1</t>
  </si>
  <si>
    <t xml:space="preserve">Rezidavo 35 nuolatiniai ir 16 trumpalaikių rezidentų, vidutiniškai per mėnesį dirba apie 100 rezidentų </t>
  </si>
  <si>
    <t>51 ir 100</t>
  </si>
  <si>
    <t xml:space="preserve"> Parengtas techninis  projektas. Vyksta projekto derinimo darbai</t>
  </si>
  <si>
    <t>Pasirašyta kiemų Taikos pr. 21, 55, 49 remonto sutartis (115 automobilių vietų)</t>
  </si>
  <si>
    <t>Parengtas fontano „Laivelis“ spaudyminės ir pasiurbimo sistemos techninis darbo projektas</t>
  </si>
  <si>
    <t xml:space="preserve">  Vyko 10-15 kino renginių per savaitę (apie 630 kino seansų) ir  5 kino festivaliai</t>
  </si>
  <si>
    <t>Sodų bendrijoje „Tauras“ pastatyti vandentiekio (614 m) ir buitinių nuotekų (789 m) tinklai</t>
  </si>
  <si>
    <t>Sodų bendrijose – „Baltija“ pastatyta vandentiekio  (2679 m) ir nuotekų (2633 m) tinklų, „Tauras“ –  vandentiekio  (1712 m) ir nuotekų (1912 m) tinklų, „Švyturys“ –  vandentiekio  (2209 m) ir nuotekų (1880 m) tinklų</t>
  </si>
  <si>
    <t xml:space="preserve"> Pradėta ruošti konkursinė dokumentacija rangos darbų pirkimui</t>
  </si>
  <si>
    <t>Atlikta</t>
  </si>
  <si>
    <t xml:space="preserve">Skautų g. ir Renetų g. </t>
  </si>
  <si>
    <t>Tauralaukio kvartale Žemynos g. ir Arimų g</t>
  </si>
  <si>
    <t>Pradėtos pirkimo procedūros paviršinių nuotekų valymo įrenginių statybai Klaipėdos mieste (II etapas)</t>
  </si>
  <si>
    <t xml:space="preserve">20 probleminių taškų </t>
  </si>
  <si>
    <t>AB „Klaipėdos vanduo“ žiniomis 4 įmonės pasistatė lietaus valymo įrenginius</t>
  </si>
  <si>
    <t>Techninio darbo projekto „Naujo tilto su pakeliamu mechanizmu per Danę statyba ir prieigų sutvarkymas“ bendroji ekspertizė ir gautos pastabos jį taisyti</t>
  </si>
  <si>
    <t xml:space="preserve">Informacija   nepasikeitė </t>
  </si>
  <si>
    <t>Informacija   nepasikeitė</t>
  </si>
  <si>
    <t>Informacija    nepasikeitė</t>
  </si>
  <si>
    <t xml:space="preserve">  -       nutiesti kelią nuo Medelyno g. ties Labrenciškėmis iki Girulių (Pamario g.);</t>
  </si>
  <si>
    <t xml:space="preserve">AB „Klaipėdos vanduo" kreipėsi į Savivaldybės administraciją dėl infrastruktūros plėtros specialiojo plano rengimo inicijavimo  </t>
  </si>
  <si>
    <t xml:space="preserve">Kadagių g. pastatyta vandentiekio  (583 m) ir nuotekų (716 m) tinklų, Arimų g. pastatyta vandentiekio (660 m) ir nuotekų (660 m) tinklų </t>
  </si>
  <si>
    <t>Pasirašyta rangos darbų paslauga Paribio g.  (Kalotės kvartalas)</t>
  </si>
  <si>
    <t>Žemynos g. pastatyta vandentiekio (290 m) ir nuotekų (290 m) tinklų privačių investuotojų lėšomis</t>
  </si>
  <si>
    <t>Pratęsta rangos darbų sutartis</t>
  </si>
  <si>
    <t>Vyksta paviršinių nuotekų tinklų ir valymo įrenginių statybos – Mokyklos g. ir LEZ teritorijose darbai</t>
  </si>
  <si>
    <t>Pirmosios Smiltynės ir Antrosios Melnragės, Neįgaliųjų paplūdimiai pritaikyti žmonėms su negalia</t>
  </si>
  <si>
    <t>Įgyvendinamas paveldotvarkos darbų kompensavimo ir rėmimo tvarkos aprašas</t>
  </si>
  <si>
    <t xml:space="preserve">Pasodinta 1000 Raugerškio gyvatvorė Šilutės pl. nuo Statybininkų pr. iki Jūrininkų pr., 600 Zyboldo obels gyvatvorės Minijos g. nuo Baltijos pr. iki Naikupės g. </t>
  </si>
  <si>
    <t>Įrengta nuovaža II Melnragės paplūdimyje neįgaliesiems, įrengta 4 elektros įvadų, siekiant pagerinti sąlygas verslui</t>
  </si>
  <si>
    <t xml:space="preserve">2018-07-26 tarybos sprendimu T2-156 patvirtintas Klaipėdos miesto savivaldybės atsinaujinančių išteklių energijos naudojimo plėtros veiksmų planas iki 2020 metų </t>
  </si>
  <si>
    <t>90 proc. (Savivaldybės taryboje patvirtinus planą priemonė būtų įgyvendinta 100 proc.)</t>
  </si>
  <si>
    <t>Rengiamas Klaipėdos m. triukšmo prevencijos planas 2019–2023 m. Atliktas 2018 m. triukšmo monitoringas. 2018-10-25 sprendimas Nr. T2-232 „Dėl gyvenamųjų  ir negyvenamųjų patalpų, esančių Nemuno g. 113 ir 133 Klaipėdoje, iškėlimo“</t>
  </si>
  <si>
    <t xml:space="preserve"> Pradėtos sodų bendrijos „Tauras“ likvidavimo procedūros</t>
  </si>
  <si>
    <t>Parengta Klaipėdos regiono ekonominė apžvalgos ataskaita</t>
  </si>
  <si>
    <t>Vietoj verslo inkubatoriaus įsteigta VšĮ „Klaipėda ID“ ir patvirtinti jos įstataitai</t>
  </si>
  <si>
    <t>Kultūros fabrike rezidavo 35 nuolatinių ir 16 trumpalaikių rezidentų. Vidutiniškai per mėnesį dirba apie 100 rezidentų (pastovių darbo vietų skaičius)</t>
  </si>
  <si>
    <t>Vyko derybos dėl geležinkelio atšakos su AB „Klaipėdos energija" ir  AB „Lietuvos geležinkeliai"</t>
  </si>
  <si>
    <t xml:space="preserve"> Sukurta investicinių objektų duomenų bazė (NT žemėlapis) interneto svetainėje www.klaipedaid.lt. </t>
  </si>
  <si>
    <t xml:space="preserve"> Infrastruktūros objektų neįrengta, toliau organizuojama teminė ekskursija „Prūsijos Karalių takais“</t>
  </si>
  <si>
    <t>69 651</t>
  </si>
  <si>
    <t>1160 jachtų ir mažųjų laivelių</t>
  </si>
  <si>
    <t xml:space="preserve">Patvirtintos Klaipėdos ekonominės plėtros strategijos kryptys iki 2030 m. </t>
  </si>
  <si>
    <t>Patvirtintos Klaipėdos ekonominės plėtros strategijos kryptys iki 2030 m. (nuolat vyko derinimas ir aptarimas)</t>
  </si>
  <si>
    <t xml:space="preserve">Patvirtintas Klaipėdos miesto  ekonominės plėtros strategijos veiksmų planas iki 2030 m. Vyko 1 diskusija </t>
  </si>
  <si>
    <t xml:space="preserve">Išleistas leidinys investuotojams anglų kalba </t>
  </si>
  <si>
    <t>1 ("Klaipėdos bauhauzas")</t>
  </si>
  <si>
    <t>82,86 ↑ (turistų skaičius gegužės-rugpjūčio mėn. 100,608)</t>
  </si>
  <si>
    <t>Parengta Klaipėdos regiono ekonominės apžvalgos ataskaita</t>
  </si>
  <si>
    <t xml:space="preserve"> „Baltic Tall Ships Regatta 2017“ ir „Baltic Sail“</t>
  </si>
  <si>
    <t>Ppakeista 1,4 tūkst. kv. m. medinių takų ir laiptų. Įrengta nuovaža II  Melnragės paplūdimyje neįgaliesiems prie jūros. Įrengti 4 dviračių stovai prie įėjimo į Melnragės paplūdimį. Paplūdimiuose įrengti 4 elektros įvadai</t>
  </si>
  <si>
    <t xml:space="preserve"> „Baltic Sail“, vyko paruošiamieji darbai priimant didžiųjų burlaivių regatą „Tall Ships races 2021“</t>
  </si>
  <si>
    <t>80,6 (2017)↓</t>
  </si>
  <si>
    <t xml:space="preserve">4274,49(2017)↓ </t>
  </si>
  <si>
    <t>3173,76(2017)↑</t>
  </si>
  <si>
    <t>n. d. (2018-2019 m.m.)</t>
  </si>
  <si>
    <t>88/52 ↑</t>
  </si>
  <si>
    <t>57 ↑</t>
  </si>
  <si>
    <t>Buvo panaikintas Vaiko teisų apsaugos skyrius (22 pareigybės) bei įvestos 4 pareigybės Socialinių reikalų departamente ir Urbanistinės plėtros departamento Geodezijos ir GIS  skyriuje. Pradėtas Klaipėdos m. sav. administracijos darbo organizavimo vertinimas</t>
  </si>
  <si>
    <t>Pradėta ruošti dokumentacija projektui  „Paslaugų teikimo gyventojams kokybės gerinimas Klaipėdos regiono savivaldybėse, LEAN“</t>
  </si>
  <si>
    <t>Rengiama projekto ELENA galimybių studija</t>
  </si>
  <si>
    <t>Parengta projekto ELENA paraiška ir  pasirašyta sutartis  su Europos investicijų banku</t>
  </si>
  <si>
    <t>Parengtas Skulptūrų parko sutvarkymo technininis projektas. Prižiūrimos (18 vnt.) kapinės. Joniškės ir Lėbartų kapinėse sutvarkyti keliai, išvalyti šuliniai, įrengti ženklai. Suformuotas ir įregistruotas Žydų kapinių sklypas</t>
  </si>
  <si>
    <t>Parengti 2 techniniai projektai</t>
  </si>
  <si>
    <t>Pradėti pėsčiųjų takų įrengimo darbai  Gedminų g. ir Taikos pr. (nuo Nr. 109) ir tarp Gedminų g. ir Taikos pr. (nuo Nr. 99) (Debreceno mikrorajonas)</t>
  </si>
  <si>
    <t xml:space="preserve"> Sutvarkytas pėsčiųjų takas tarp Gedminų g. ir Taikos pr. (nuo Nr. 109) ir tarp Gedminų g. ir Taikos pr. (nuo Nr. 99) (Debreceno mikrorajonas)</t>
  </si>
  <si>
    <t>Sąjūdžio parke įrengta (2548,4 m) dviračio tako</t>
  </si>
  <si>
    <t xml:space="preserve"> Vyko dviračių tako palei Liepojos g. nuo Dragūnų kvartalo iki Savanorių g. įrengimas</t>
  </si>
  <si>
    <t xml:space="preserve">Pėsčiųjų take tarp Gedminų g. ir Taikos pr. (nuo Nr. 99) įrengta (760 m) dviračio tako </t>
  </si>
  <si>
    <t xml:space="preserve">Atlikta 54 proc. darbų dviračių ir pėsčiųjų take (1539 m) nuo Paryžiaus Komunos g. iki Jono kalnelio tiltelio </t>
  </si>
  <si>
    <t>9; 301,97</t>
  </si>
  <si>
    <t xml:space="preserve">67; 2531 </t>
  </si>
  <si>
    <t>Nevertinta, kadangi keitėsi ugdymo lėšų apskaičiavimo metodika (nebėra galimybės perskirstyti mokykloms ugdymo lėšų), taip pat būtina patikslinti bendruosius ugdymo įstaigų plotus</t>
  </si>
  <si>
    <t>3,3 (Vytauto Didžiojo, Vydūno, „Varpo“ gimnazijos)</t>
  </si>
  <si>
    <t>Greitaeigis keltas nekursavo</t>
  </si>
  <si>
    <t xml:space="preserve">Kursavo greitaeigis keltas </t>
  </si>
  <si>
    <t>Klaipėda–Juodkrantė–Nida</t>
  </si>
  <si>
    <t>Patalpų užimtumas bendradarbystės erdvėse siekė 85 proc., renginių ir repeticijų erdvėse 60 proc. (repetuoja ir spektaklius stato mažiausiai 30 scenos meno profesionalų)</t>
  </si>
  <si>
    <t xml:space="preserve"> Igyvendintas I etapas, restauruotas Klaipėdos pilies ir bastionų kompleksas. Šiaurinėje kurtinoje įrengta muziejaus ekspozicija, Rytinėje kurtinoje – konferencijų centras</t>
  </si>
  <si>
    <t xml:space="preserve">Patvirtintas Klaipėdos miesto ekonominės plėtros strategijos veiksmų planas iki 2030 m. </t>
  </si>
  <si>
    <t>Paviršinių nuotekų sistemų tvarkymo Klaipėdos mieste techninis projektas</t>
  </si>
  <si>
    <t xml:space="preserve"> Įrengti paviršinių nuotekų tinklai: Sausio 15-osios g. 17-19; Žalgirio g. 5-3; Danės g. 37; Barškių g.; Kooperacijos g. </t>
  </si>
  <si>
    <t>Šilumos ūkio specialiojo plano parengimas yra numatytas Bendrojo plano parengimo sąlygose</t>
  </si>
  <si>
    <t>Maršrutinių  taksi greitis 25-27, trumpų autobusų – 21-22, ilgų autobusų – 19-20, ekspresų – 22-25</t>
  </si>
  <si>
    <r>
      <t>Integruotų investicijų teritorijoje yra</t>
    </r>
    <r>
      <rPr>
        <b/>
        <sz val="10"/>
        <rFont val="Times New Roman"/>
        <family val="1"/>
        <charset val="186"/>
      </rPr>
      <t xml:space="preserve"> 27 780 </t>
    </r>
    <r>
      <rPr>
        <sz val="10"/>
        <rFont val="Times New Roman"/>
        <family val="1"/>
        <charset val="186"/>
      </rPr>
      <t>gyventojų</t>
    </r>
  </si>
  <si>
    <t>668 vnt., iš jų 83 perregistruoti</t>
  </si>
  <si>
    <t>2 vnt./6,6751 ha</t>
  </si>
  <si>
    <t>30/71</t>
  </si>
  <si>
    <t>35/59</t>
  </si>
  <si>
    <t xml:space="preserve">Klaipėdos m. visuomenės sveikatos biuras </t>
  </si>
  <si>
    <t>Sąjūdžio parke pasodinta 173 medžių, 461 krūmų, 124 daugiamečių žolinių augalų.  Prie dviračių takų pašalinta 7 ir apgenėta 329 medžiai, iškirsta 2200 kv. m krūmų, pasodinta 27 medžiai ir 409 krūmai skvere tarp Puodžių g. ir Bokštų g.</t>
  </si>
  <si>
    <t xml:space="preserve">Kultūros fabrike rezidavo 35 nuolatiniai ir 16 trumpalaikių rezidentų, vidutiniškai per mėnesį dirba apie 100 rezidentų </t>
  </si>
  <si>
    <t xml:space="preserve"> Kultūros fabrike rezidavo 41 nuolatinis ir 15 trumpalaikių rezidentų; sukurtos 95 naujos arba išlaikytos darbo vietos </t>
  </si>
  <si>
    <t>2 vnt. / 6,6751 ha (pakeista  Liepų g. 81 ir Liepų g.74 sklypų iš pramonės ir sandėliavimo objektų teritorijos į komercinę paskirtį)</t>
  </si>
  <si>
    <t xml:space="preserve">4 vnt. / 3,1953 ha  (pakeista piliavietės teritorijoje Priešpilio g. 4,5,6,9 naudojimo būdas iš pramonės į komercinę paskirtį) </t>
  </si>
  <si>
    <t>Atlikta XIX a. statyto Dujų fabriko saugyklų komplekso restauracija (darbai tęsiami 2020 m.)</t>
  </si>
  <si>
    <t>Rekonstruota Klaipėdos pilies ir bastionų komplekso šiaurinė kurtina, atlikta XIX a. statyto Dujų fabriko saugyklų komplekso restauracija (darbai tęsiami 2020 m.) Parengti I. Kanto ir S. Daukanto skvero ir  Skulptūrų parko techniniai projektai. Atlikta 27 proc. rangos darbų Fachverkinės architektūros pastatų komplekse (Bažnyčių g. 4 / Daržų g. 10, Bažnyčių g. 6, Vežėjų g. 4, Aukštoji g. 1 / Didžioji Vandens g. 2).</t>
  </si>
  <si>
    <t>36,4↓</t>
  </si>
  <si>
    <t xml:space="preserve">Vnt.  </t>
  </si>
  <si>
    <t xml:space="preserve">Apgyvendinimo įstaigose apgyvendintų svečių skaičius </t>
  </si>
  <si>
    <t>60,4/45,3↑</t>
  </si>
  <si>
    <t>69, 7↑</t>
  </si>
  <si>
    <t>58↑</t>
  </si>
  <si>
    <t>23–28</t>
  </si>
  <si>
    <t xml:space="preserve">828 ↓                         (1647 asmenys ir šeimos buvo išbraukti iš sąrašų socialinio būsto nuomai, kaip nepateikę LR gyventojų turto deklaravimo įstatyme nustatyta tvarka turto deklaracijų už 2014 m.
</t>
  </si>
  <si>
    <t>96,1↑</t>
  </si>
  <si>
    <t>2/22966</t>
  </si>
  <si>
    <t>Informacija nepasikeitė, verslininkai apdovanoti tose pačiose nominacijose</t>
  </si>
  <si>
    <t xml:space="preserve">VšĮ „Klaipėda ID“ </t>
  </si>
  <si>
    <t>Parengta, tačiau koreguojama schema</t>
  </si>
  <si>
    <t>Atliktas (70 proc.) skvero tarp Puodžių g. ir Bokštų g., skirto Vydūno paminklui įrengti, remontas; Bastionų komplekso (Jono kalnelio) ir jo prieigų sutvarkymas. Atlikta 36 proc. sutvarkymo darbų</t>
  </si>
  <si>
    <t>Pradėti darbai</t>
  </si>
  <si>
    <t>Pradėta pastato rekonstrukcija</t>
  </si>
  <si>
    <t>73,5 ↓</t>
  </si>
  <si>
    <t> 69,0 ↓</t>
  </si>
  <si>
    <t> 62,0 ↓</t>
  </si>
  <si>
    <t>Sutvarkytas Liepų g. 11  pastato fasadas</t>
  </si>
  <si>
    <t>Sutvarkyti Liepų g. 7 pastato fasadai</t>
  </si>
  <si>
    <t xml:space="preserve"> Įrengti 4 elektros įvadai, pkeista 1400 kv. m medinių takų ir laiptų. Įgyvendinama Klaipėdos miesto paplūdimių programa</t>
  </si>
  <si>
    <t>Nutiesta dviračių takų, km</t>
  </si>
  <si>
    <t>Nutiesta pėsčiųjų takų, km</t>
  </si>
  <si>
    <t>2/53</t>
  </si>
  <si>
    <t>Sistema sukurta nacionaliniu lygmeniu</t>
  </si>
  <si>
    <t>17 (0,95%)</t>
  </si>
  <si>
    <t xml:space="preserve"> Sutvarkytas pėsčiųjų takas tarp Gedminų g. ir Taikos pr. (nuo Nr. 109) (555 m) ir tarp Gedminų g. ir Taikos pr. (nuo Nr. 99) (Debreceno mikrorajonas) (2820 m)</t>
  </si>
  <si>
    <t xml:space="preserve"> Įrengtas dviračių ir pėsčiųjų takas (676 m) palei Liepojos g. nuo Dragūnų kvartalo iki Savanorių g. </t>
  </si>
  <si>
    <t>46↓</t>
  </si>
  <si>
    <t>73↓</t>
  </si>
  <si>
    <t>63↓</t>
  </si>
  <si>
    <t>30↓</t>
  </si>
  <si>
    <t>54 ↑</t>
  </si>
  <si>
    <t>75 ↑</t>
  </si>
  <si>
    <t>12 ↑</t>
  </si>
  <si>
    <t>1↓</t>
  </si>
  <si>
    <t>97↓</t>
  </si>
  <si>
    <t>169↑</t>
  </si>
  <si>
    <t>7,2↑</t>
  </si>
  <si>
    <t>7,7↑</t>
  </si>
  <si>
    <t xml:space="preserve">602↓                                        (iš sąrašų išbraukti 126 asmenys ir šeimos, laiku nedeklaravę turto ir dėl kitų priežasčių, socialinis būstas išnuomotas 73 asmenims ir šeimoms, į sąrašą įrašyti nauji 189 asmenys ir šeimos) </t>
  </si>
  <si>
    <t xml:space="preserve">81,6↑ </t>
  </si>
  <si>
    <t xml:space="preserve">85,1↑ </t>
  </si>
  <si>
    <t>0,0002↓</t>
  </si>
  <si>
    <t xml:space="preserve">Nesimoko 1123 (iš viso mokosi 19292), 0,06↑ </t>
  </si>
  <si>
    <t>Nevertinta</t>
  </si>
  <si>
    <t>73,8↓</t>
  </si>
  <si>
    <t>73,1↓</t>
  </si>
  <si>
    <t>33↓</t>
  </si>
  <si>
    <t>35↓</t>
  </si>
  <si>
    <t>23,4↑</t>
  </si>
  <si>
    <t>22,2↑</t>
  </si>
  <si>
    <t>12,5↓</t>
  </si>
  <si>
    <t>21,1↓</t>
  </si>
  <si>
    <t>22,1↓</t>
  </si>
  <si>
    <t>13,1↑</t>
  </si>
  <si>
    <t>79,4↑</t>
  </si>
  <si>
    <t>81,2↑</t>
  </si>
  <si>
    <t>2002↑</t>
  </si>
  <si>
    <t>22,9↑</t>
  </si>
  <si>
    <r>
      <rPr>
        <sz val="11"/>
        <rFont val="Times New Roman"/>
        <family val="1"/>
        <charset val="186"/>
      </rPr>
      <t>3,3</t>
    </r>
    <r>
      <rPr>
        <sz val="10"/>
        <rFont val="Times New Roman"/>
        <family val="1"/>
        <charset val="186"/>
      </rPr>
      <t>↓ (Vytauto Didžiojo, Vydūno, „Varpo“ gimnazijos)</t>
    </r>
  </si>
  <si>
    <t>15,2 ↑</t>
  </si>
  <si>
    <t>23,8↑</t>
  </si>
  <si>
    <t>55,4 ↑</t>
  </si>
  <si>
    <t>57,6 ↑</t>
  </si>
  <si>
    <t>2080↑</t>
  </si>
  <si>
    <t>1792↓</t>
  </si>
  <si>
    <t>6↑</t>
  </si>
  <si>
    <t>11,87↓</t>
  </si>
  <si>
    <t>17,58↑</t>
  </si>
  <si>
    <t>57 ↓</t>
  </si>
  <si>
    <t>24 ↓</t>
  </si>
  <si>
    <t>8025 ↑</t>
  </si>
  <si>
    <t>10579 ↑</t>
  </si>
  <si>
    <t>61,27 ↑</t>
  </si>
  <si>
    <t>55,5 ↓</t>
  </si>
  <si>
    <t>4,8↑</t>
  </si>
  <si>
    <t>4,6↓</t>
  </si>
  <si>
    <t>676 vnt. ↑ Pasikeitus Statybos įstatymui, perregistravimų nebėra</t>
  </si>
  <si>
    <t>649 vnt.  ↑, iš jų 26 perregistruoti</t>
  </si>
  <si>
    <t xml:space="preserve">592 vnt.  ↓, iš jų 23 perregistruoti </t>
  </si>
  <si>
    <t>592 vnt. ↓, iš jų 48 perregistruoti</t>
  </si>
  <si>
    <t>13,5/3,5↑</t>
  </si>
  <si>
    <t>9,5/2,5↑</t>
  </si>
  <si>
    <t>2/188↑</t>
  </si>
  <si>
    <t>2/185↑</t>
  </si>
  <si>
    <t>2/174 ↑</t>
  </si>
  <si>
    <t>83↑</t>
  </si>
  <si>
    <t xml:space="preserve">82,6 ↑(2014) </t>
  </si>
  <si>
    <t xml:space="preserve">82,6 ↑ (2013) </t>
  </si>
  <si>
    <t>83,7 ↑ (2012)</t>
  </si>
  <si>
    <t>56↑</t>
  </si>
  <si>
    <t>60↑</t>
  </si>
  <si>
    <t>67↑</t>
  </si>
  <si>
    <t>36↑</t>
  </si>
  <si>
    <t>33↑</t>
  </si>
  <si>
    <t>34↑</t>
  </si>
  <si>
    <t>19↑</t>
  </si>
  <si>
    <t>44↑</t>
  </si>
  <si>
    <t>68↑</t>
  </si>
  <si>
    <t>38↑</t>
  </si>
  <si>
    <t>2/171↑</t>
  </si>
  <si>
    <t>121↑</t>
  </si>
  <si>
    <t>92↑</t>
  </si>
  <si>
    <t>70↑</t>
  </si>
  <si>
    <t>580556↑</t>
  </si>
  <si>
    <t>99↑</t>
  </si>
  <si>
    <t>100↑</t>
  </si>
  <si>
    <t>63↑</t>
  </si>
  <si>
    <t>8↑</t>
  </si>
  <si>
    <t>53↑</t>
  </si>
  <si>
    <t>61↑</t>
  </si>
  <si>
    <t>4,1↑</t>
  </si>
  <si>
    <t>0,39↑</t>
  </si>
  <si>
    <t>0,4↑</t>
  </si>
  <si>
    <t>6,4 ↓</t>
  </si>
  <si>
    <t>1,4 ↓</t>
  </si>
  <si>
    <t>3↑</t>
  </si>
  <si>
    <t>10↑</t>
  </si>
  <si>
    <t>8↓</t>
  </si>
  <si>
    <t xml:space="preserve">9↓
</t>
  </si>
  <si>
    <t>2↑</t>
  </si>
  <si>
    <t>3 ↓</t>
  </si>
  <si>
    <t>112↓</t>
  </si>
  <si>
    <t>93↓</t>
  </si>
  <si>
    <t>94↓</t>
  </si>
  <si>
    <t>92↓</t>
  </si>
  <si>
    <t>118,2↓</t>
  </si>
  <si>
    <t>115,7↓</t>
  </si>
  <si>
    <t>112,6↓</t>
  </si>
  <si>
    <t>103,96↓</t>
  </si>
  <si>
    <t>119,7 ↑</t>
  </si>
  <si>
    <t>119,1 ↑</t>
  </si>
  <si>
    <t>71,2 ↑</t>
  </si>
  <si>
    <t>72,6 ↑</t>
  </si>
  <si>
    <t>76,1 ↑</t>
  </si>
  <si>
    <t>82,4 ↑</t>
  </si>
  <si>
    <t>89,84↓</t>
  </si>
  <si>
    <t>89,8↓</t>
  </si>
  <si>
    <t>90↓</t>
  </si>
  <si>
    <t>91,47↓</t>
  </si>
  <si>
    <t>92,8↓</t>
  </si>
  <si>
    <t>559↓</t>
  </si>
  <si>
    <t>611↓</t>
  </si>
  <si>
    <t>495↓</t>
  </si>
  <si>
    <t>745 ↑</t>
  </si>
  <si>
    <t>562↑</t>
  </si>
  <si>
    <t>561↑</t>
  </si>
  <si>
    <t>84,5↑</t>
  </si>
  <si>
    <t>90,2↑</t>
  </si>
  <si>
    <t>80,9↑</t>
  </si>
  <si>
    <t>90↑</t>
  </si>
  <si>
    <t>76,8↓</t>
  </si>
  <si>
    <t>77↓</t>
  </si>
  <si>
    <t>6,6↓</t>
  </si>
  <si>
    <t>15↑</t>
  </si>
  <si>
    <t>10,78↑</t>
  </si>
  <si>
    <t>10,2↑</t>
  </si>
  <si>
    <t xml:space="preserve"> 2 objektai (atnaujintas Liepų g. 7 fasadas ir stogas, Liepų g. 11 fasadas)</t>
  </si>
  <si>
    <t>4↑</t>
  </si>
  <si>
    <t>4,3↓</t>
  </si>
  <si>
    <t>3,9↓</t>
  </si>
  <si>
    <t>3,5↓</t>
  </si>
  <si>
    <t>3,8↑</t>
  </si>
  <si>
    <t>5↓</t>
  </si>
  <si>
    <t>25↑</t>
  </si>
  <si>
    <t>28,8↑</t>
  </si>
  <si>
    <t>32↑</t>
  </si>
  <si>
    <t>39,8↑</t>
  </si>
  <si>
    <t>44,1↑</t>
  </si>
  <si>
    <t>30,5↑</t>
  </si>
  <si>
    <t>31↑</t>
  </si>
  <si>
    <t>468↑</t>
  </si>
  <si>
    <t>42↑</t>
  </si>
  <si>
    <t>380↓</t>
  </si>
  <si>
    <t>6616, pokytis – 108 vnt.↓</t>
  </si>
  <si>
    <t>6620, pokytis – 4 vnt.↓</t>
  </si>
  <si>
    <t>6529, pokytis – 91 vnt.↑</t>
  </si>
  <si>
    <t>16/1800↑</t>
  </si>
  <si>
    <t>120/4267↑</t>
  </si>
  <si>
    <t>105/5754↑</t>
  </si>
  <si>
    <t>221, 174 ↑</t>
  </si>
  <si>
    <t>208 ↑</t>
  </si>
  <si>
    <t>213 ↑</t>
  </si>
  <si>
    <t>218 ↑</t>
  </si>
  <si>
    <t>228 ↑</t>
  </si>
  <si>
    <t>240 ↑</t>
  </si>
  <si>
    <t>209 ↓</t>
  </si>
  <si>
    <t>6,82↑</t>
  </si>
  <si>
    <t>2,45↑</t>
  </si>
  <si>
    <t>4,64↓</t>
  </si>
  <si>
    <t>1,1↓</t>
  </si>
  <si>
    <t>1,8↑</t>
  </si>
  <si>
    <t>73↑</t>
  </si>
  <si>
    <t>69↓</t>
  </si>
  <si>
    <t>67↓</t>
  </si>
  <si>
    <t>n.d</t>
  </si>
  <si>
    <t>7↓</t>
  </si>
  <si>
    <t>9↓</t>
  </si>
  <si>
    <t>1↑</t>
  </si>
  <si>
    <t>19↓</t>
  </si>
  <si>
    <t>14↓</t>
  </si>
  <si>
    <t>998↓</t>
  </si>
  <si>
    <t>698↑</t>
  </si>
  <si>
    <t>1100↑</t>
  </si>
  <si>
    <t>1247↑</t>
  </si>
  <si>
    <t>1245↑</t>
  </si>
  <si>
    <t>51↓</t>
  </si>
  <si>
    <t>43↓</t>
  </si>
  <si>
    <t>54↑</t>
  </si>
  <si>
    <t>94↑</t>
  </si>
  <si>
    <t>155↑</t>
  </si>
  <si>
    <t>74↓</t>
  </si>
  <si>
    <t>115↓</t>
  </si>
  <si>
    <t>30↑</t>
  </si>
  <si>
    <t>28↓</t>
  </si>
  <si>
    <t>265,409↓</t>
  </si>
  <si>
    <t>271,515↑</t>
  </si>
  <si>
    <t>80,5↑</t>
  </si>
  <si>
    <t>46,4↓</t>
  </si>
  <si>
    <t>10,61↓</t>
  </si>
  <si>
    <t>47,5↓</t>
  </si>
  <si>
    <t>53↓</t>
  </si>
  <si>
    <t xml:space="preserve">74,56↓ </t>
  </si>
  <si>
    <t>Sukurtas Klaipėdos jūrinio paveldo ženklas</t>
  </si>
  <si>
    <r>
      <t xml:space="preserve">LR susisiekimo ministerija pateikė LR vyriausybei siūlymą </t>
    </r>
    <r>
      <rPr>
        <i/>
        <sz val="10"/>
        <rFont val="Times New Roman"/>
        <family val="1"/>
        <charset val="186"/>
      </rPr>
      <t>panaikinti</t>
    </r>
    <r>
      <rPr>
        <sz val="10"/>
        <rFont val="Times New Roman"/>
        <family val="1"/>
      </rPr>
      <t xml:space="preserve"> nevykdomo Klaipėdos viešojo logistikos centro projekto valstybei svarbaus ekonominio projekto statusą</t>
    </r>
  </si>
  <si>
    <t>Klaipėdos miesto gyventojų fizinio aktyvumo atitiktis Pasaulio sveikatos organizacijos (PSO) rekomendacijoms:</t>
  </si>
  <si>
    <t>KLAIPĖDOS MIESTO SAVIVALDYBĖS 2013–2020 METŲ STRATEGINIO PLĖTROS PLANO ĮGYVENDINIMO 2018 METAIS ATASKAITA</t>
  </si>
  <si>
    <t>97,5 ↑</t>
  </si>
  <si>
    <t>97,6 ↑</t>
  </si>
  <si>
    <t>75/ n.d.↑</t>
  </si>
  <si>
    <t>18,19↑</t>
  </si>
  <si>
    <t>16↓</t>
  </si>
  <si>
    <t>Ši paslauga  pradėta teikti nuo 2017 m.</t>
  </si>
  <si>
    <t>58,8↓</t>
  </si>
  <si>
    <t>76 ↑</t>
  </si>
  <si>
    <t>4,4 ↑</t>
  </si>
  <si>
    <t>5,01 ↑</t>
  </si>
  <si>
    <t xml:space="preserve">2 proc. motociklais </t>
  </si>
  <si>
    <t>76,2↑</t>
  </si>
  <si>
    <t>72,2↑</t>
  </si>
  <si>
    <t xml:space="preserve">65,5↑ </t>
  </si>
  <si>
    <t xml:space="preserve">Sąjūdžio parke pasodinti 173 medžiai, 461 krūmas, 124 daugiamečiai žoliniai augalai. Skvere tarp Puodžių g. ir Bokštų g. pasodinti 27 medžiai ir 409 krūmai </t>
  </si>
  <si>
    <t>Sutvarkytos Danės pakrantėje esančios užterštos teritorijos. Atlikti 45 proc. dviračių ir pėsčiųjų tako (1,539 km) nuo Paryžiaus Komunos g. iki Jono kalnelio tiltelio  įrengimo darbų.  Restauruotas Klaipėdos pilies ir bastionų kompleksas. Šiaurinėje kurtinoje įrengta muziejaus ekspozicija. I Smiltynės ir II Melnragės paplūdimiai atitinka Mėlynosios vėliavos programą</t>
  </si>
  <si>
    <t>0 (Planuota sukurti turistinį maršrutą „Hanzos miestų lyga“, tačiau miestas neatitiko organizacijos nuostatų ir kriterijų)</t>
  </si>
  <si>
    <t>n .d.</t>
  </si>
  <si>
    <t xml:space="preserve">Piliavietėje restauruota rytinė kurtina </t>
  </si>
  <si>
    <t>Restauruota šiaurinė kurtina</t>
  </si>
  <si>
    <t>Įdiegta 10 mobilaus ryšio valdymo modulių</t>
  </si>
  <si>
    <t>Pasodinta 734 medžiai, 3650 krūmų</t>
  </si>
  <si>
    <t xml:space="preserve">Pasodinta 199  nauji medžiai, pasodinta 400  raugerškio gyvatvorių, 3000  ligustro  gyvatvorių, pasodinta 18  medžių ir 365  krūmai 5 vaikų darželių teritorijose </t>
  </si>
  <si>
    <r>
      <t>Pasodinta 116 medžių ir 2298 krūmai prie magistralinių miesto gatvių, apsodinti želdiniais 9 lopšeliai-darželiai</t>
    </r>
    <r>
      <rPr>
        <sz val="12"/>
        <color rgb="FFFF0000"/>
        <rFont val="Times New Roman"/>
        <family val="1"/>
        <charset val="186"/>
      </rPr>
      <t/>
    </r>
  </si>
  <si>
    <t>Įdiegta 37 radijo moduliai</t>
  </si>
  <si>
    <t>Kultūros fabrike rezidavo 10 rezidentų grupių / SVV kūrybinių įmonių ir 30 fizinių asmenų , taip pat 50 trumpalaikių rezidentų</t>
  </si>
  <si>
    <t xml:space="preserve">Kultūros fabrike rezidavo 30 rezidentų grupių / SVV kūrybinių įmonių, sukurta ir išlaikyta 91 ilgalaikė darbo vieta </t>
  </si>
  <si>
    <t>Kultūros paveldo objektų, kuriuose, savivaldybei prisidedant, buvo atlikti restauravimo, atnaujinimo ir pan. darbai, skaičius (per 5 metus)</t>
  </si>
  <si>
    <t>Pradėtas kurti maršrutas „Žydų kultūros paveldo kelias“</t>
  </si>
  <si>
    <t>Veikia maršrutas „Žydų kultūros paveldo kelias“</t>
  </si>
  <si>
    <t>Per pastaruosius 12 mėnesių bent kartą baleto, šokio ar operos pasirodyme, koncerte, teatro spektaklyje, kino teatre, muziejuje ar galerijoje apsilankiusių gyventojų dalis</t>
  </si>
  <si>
    <t xml:space="preserve">Naujai įrengtų ar atnaujintų kultūrinių erdvių miesto viešosiose erdvėse skaičius / renginių, organizuojamų jose / dalyvių skaičius </t>
  </si>
  <si>
    <t>Pakeista  pagrindinė žemės naudojimo paskirtis iš žemės ūkio, mėgėjų sodo žemės į kitos paskirties, vienbučių ir dvibučių pastatų statybos – 10 sklypų</t>
  </si>
  <si>
    <t xml:space="preserve"> Sukurta rubrika „Dažniausiai užduodami klausimai“</t>
  </si>
  <si>
    <t>2019 m.</t>
  </si>
  <si>
    <t>Tyrimų duomenys                                     (Jaunimo ir bendruomenių reikalų koordinavimo grupė)</t>
  </si>
  <si>
    <t>Tyrimų duomenys                                    (Jaunimo ir bendruomenių reikalų koordinavimo grupė)</t>
  </si>
  <si>
    <t>Jaunimo ir bendruomenių reikalų koordinavimo grupė</t>
  </si>
  <si>
    <t>Socialinės paramos skyrius</t>
  </si>
  <si>
    <t>Socialinio būsto skyrius</t>
  </si>
  <si>
    <t>Švietimo skyrius</t>
  </si>
  <si>
    <t>Sporto skyrius</t>
  </si>
  <si>
    <t>Transporto skyrius</t>
  </si>
  <si>
    <t xml:space="preserve"> Žemėtvarkos skyrius</t>
  </si>
  <si>
    <t xml:space="preserve"> Statybos leidimų ir statinių priežiūros skyrius</t>
  </si>
  <si>
    <t>Urbanistikos ir architektūros skyrius</t>
  </si>
  <si>
    <t>Projektų skyrius</t>
  </si>
  <si>
    <t xml:space="preserve"> Transporto skyrius</t>
  </si>
  <si>
    <t>Miesto tvarkymo skyrius</t>
  </si>
  <si>
    <t>Vyr. patarėjas K. Macijauskas</t>
  </si>
  <si>
    <t>Žemėtvarkos skyrius</t>
  </si>
  <si>
    <t>Aplinkosaugos skyrius</t>
  </si>
  <si>
    <t>Sveikatos apsaugos skyrius</t>
  </si>
  <si>
    <t>Misto tvarkymo skyrius</t>
  </si>
  <si>
    <t>Statinių administravimo skyrius</t>
  </si>
  <si>
    <t xml:space="preserve"> Miesto tvarkymo skyrius</t>
  </si>
  <si>
    <t>Miesto tvarkymo skyrius, Projektų skyrius</t>
  </si>
  <si>
    <t>Ekonominės plėtros grupė</t>
  </si>
  <si>
    <t xml:space="preserve"> Žemėtvarkos skyrius </t>
  </si>
  <si>
    <t>KTKIC, Ekonominės plėtros grupė</t>
  </si>
  <si>
    <t>Paveldosaugos skyrius</t>
  </si>
  <si>
    <t>Ekonominės plėtros grupė, jaunimo reikalų koordinatorius</t>
  </si>
  <si>
    <t>Lietuvos statistikos departamentas, Ekonominės plėtros grupė</t>
  </si>
  <si>
    <t>Ekonominės plėtros grupė, Klaipėdos universitetas, asocijuotos verslo struktūros</t>
  </si>
  <si>
    <t>Turto valdymo skyrius</t>
  </si>
  <si>
    <t>Projektų skyrius, KID</t>
  </si>
  <si>
    <t>Ekonominės plėtros grupė, KID</t>
  </si>
  <si>
    <t>Ekonominės plėtros grupė, KTKIC</t>
  </si>
  <si>
    <t>Kultūros skyrius</t>
  </si>
  <si>
    <t>Kultūros skyrius, KEPA</t>
  </si>
  <si>
    <t>Klientų aptarnavimo skyrius</t>
  </si>
  <si>
    <t>Personalo skyrius</t>
  </si>
  <si>
    <t xml:space="preserve">2019 m. </t>
  </si>
  <si>
    <t>Maršrutinių  taksi greitis 24-26, trumpų autobusų – 20-21, ilgų autobusų – 19-20, ekspresų – 21-24</t>
  </si>
  <si>
    <t>55 vnt. / 24,6 proc.</t>
  </si>
  <si>
    <t>Parengta bendrojo plano koncepcija (2019-03-18 Nr. AD1-477), konkretizuoti sprendiniai (2019-11-08 Nr. AD1-1374)</t>
  </si>
  <si>
    <t>Pradėta rengti galimybių studija dėl Klaipėdos miesto sporto bazių infrastruktūros plėtros nustatymo</t>
  </si>
  <si>
    <t>Vykdomi projektai: URBACT III projektas „Gyvos gatvės“ ir „Darnaus judumo planavimas: bendradarbiavimas bei ryšiai urbanistinėje sistemoje (SUMP- PLUS)“</t>
  </si>
  <si>
    <t>11,31 km (tik viešojo transporto eismas), 2,20 km (kombinuotas A juostas))</t>
  </si>
  <si>
    <t xml:space="preserve"> 7 naujos realaus laiko švieslentės, 8 stotelių įvažos, įvažos pratęsimas Naujojo turgaus stotelėje</t>
  </si>
  <si>
    <t xml:space="preserve">Projektai: URBACT III projektas „Gyvos gatvės“ ir „Darnaus judumo planavimas: bendradarbiavimas bei ryšiai urbanistinėje sistemoje (SUMP- PLUS)“ </t>
  </si>
  <si>
    <t>Nutiestas dviračių takas, einantis lygiagrečiai Pamario g. (1560 m) bei nutiestas atskiras dviračių takas, einantis palei Pamario g., pamiške (2140 m)</t>
  </si>
  <si>
    <t>Parengtas techninis projektas „Danės upės krantinių rekonstrukcija ir prieigų sutvarkymas"</t>
  </si>
  <si>
    <t xml:space="preserve">Rengiama poveikio aplinkai vertinimo ataskaita projektui „Naujo tilto su pakeliamu mechanizmu per Danę statyba ir prieigų sutvarkymas“ </t>
  </si>
  <si>
    <t>Naujai nutiesta (1420 m) dviračių ir pėsčiųjų tako nuo Paryžiaus Komunos g. iki Jono kalnelio tiltelio</t>
  </si>
  <si>
    <t>Senamiesčio grindinio atnaujinimo techninis projektas (50 proc. darbų)</t>
  </si>
  <si>
    <t>Parengta poveikio aplinkai vertinimo programa, kuri buvo patvirtinta Aplinkos apsaugos agentūroje</t>
  </si>
  <si>
    <t>Rekonstruota   Daržų g.</t>
  </si>
  <si>
    <t>Rengiamas techninis projektas „Danės upės krantinių rekonstrukcija ir prieigų sutvarkymas"</t>
  </si>
  <si>
    <t xml:space="preserve">
Rengiama Transporto valdymo sistemos projekto korektūra, „PORTIS“ 
</t>
  </si>
  <si>
    <t xml:space="preserve">Rengiamas  Transporto valdymo modernizavimo techninis  projektas, „PORTIS“ </t>
  </si>
  <si>
    <t xml:space="preserve">Rengiamas Transporto valdymo modernizavimo techninis  projektas, „PORTIS“ </t>
  </si>
  <si>
    <t xml:space="preserve"> Atlikta 75 proc. gatvės tiesimo darbų (su 44 automobilių stovėjimo vietomis, 4 neįgaliųjų vietomis ir 7 autobusų vietomis). Ilgis – 0,55 km</t>
  </si>
  <si>
    <t>Rekonstruotos I etapo gatvės  – Akmenų g. (405 m), Vėjo g. (1373 m), Smėlio g. (960 m) ir Debesų g. (890 m).</t>
  </si>
  <si>
    <t>Atlikta 30 proc. I etapo rekonstravimo darbų. Pradėtas rengti II etapo  techninis projektas</t>
  </si>
  <si>
    <t xml:space="preserve"> Rengiamas II etapo  techninis projektas </t>
  </si>
  <si>
    <t>Parengtas II etapo techninis projektas, atlikta ekspertizės paslauga</t>
  </si>
  <si>
    <t>II etapo darbai nevyko</t>
  </si>
  <si>
    <t xml:space="preserve"> Parengtas techninis projektas, parinktas rangovas</t>
  </si>
  <si>
    <t>Rangos darbai nukelti į naują programavimo laikotarpį</t>
  </si>
  <si>
    <t>4,4 gatvės ir 3,7 dviračio tako</t>
  </si>
  <si>
    <t>Parengta šešių elektromobilių įkrovimo prieigų įrengimo paraiška ir techninės sąlygos</t>
  </si>
  <si>
    <t xml:space="preserve"> Atlikta (80 proc., gatvės ilgis 4,4 km) II-IV etapo rekonstravimo darbų</t>
  </si>
  <si>
    <t>Šilumos ūkio specialiojo plano parengimas yra įtrauktas į 2020–2022 m. strateginį veiklos planą. Darbų pabaiga 2021 m.</t>
  </si>
  <si>
    <t>Kapinių plėtros su papildymu dėl galimų krematoriumo statybos zonų nustatymo galimybių studija</t>
  </si>
  <si>
    <t>Šalia Minijos g. ir Gedminų g. pėsčiųjų ir dviračių takų atnaujinti esantys želdiniai, apgenėti ir pašalinti 107 vnt. medžiai, Kauno g. dviračių take apgenėti 22 medžiai</t>
  </si>
  <si>
    <t>Įrengta 1400 kv.m medinių takų ir laiptų</t>
  </si>
  <si>
    <t>Nupinta žabų tvorelių 289 m, paklota žabų klojinių 2900 kv.m, įrengta medinių takų ir laiptų 3100 kv. m</t>
  </si>
  <si>
    <r>
      <t xml:space="preserve">1908 kv. m </t>
    </r>
    <r>
      <rPr>
        <vertAlign val="superscript"/>
        <sz val="10"/>
        <rFont val="Times New Roman"/>
        <family val="1"/>
        <charset val="186"/>
      </rPr>
      <t xml:space="preserve"> </t>
    </r>
    <r>
      <rPr>
        <sz val="10"/>
        <rFont val="Times New Roman"/>
        <family val="1"/>
        <charset val="186"/>
      </rPr>
      <t>medinių takų ir laiptų</t>
    </r>
  </si>
  <si>
    <r>
      <t>1257 kv. m</t>
    </r>
    <r>
      <rPr>
        <vertAlign val="superscript"/>
        <sz val="10"/>
        <rFont val="Times New Roman"/>
        <family val="1"/>
        <charset val="186"/>
      </rPr>
      <t xml:space="preserve"> </t>
    </r>
    <r>
      <rPr>
        <sz val="10"/>
        <rFont val="Times New Roman"/>
        <family val="1"/>
        <charset val="186"/>
      </rPr>
      <t>medinių takų ir laiptų</t>
    </r>
  </si>
  <si>
    <t>Nupinta 3500 kv. m medinių takų ir 300 kv. m laiptų. Nupinta 2500 m žabtvorių ir paklota 14500 kv. m šakų klojinių</t>
  </si>
  <si>
    <t>Nupinta žabų tvorelių 660 m, paklota žabų klojinių 5000 kv. m, įrengta medinių takų 2698 m²  ir laiptų 483 kv. m</t>
  </si>
  <si>
    <t>Nupinta žabų tvorelių 650 m, paklota žabų klojinių 4900 kv. m, įrengta 1418 kv. m. medinių takų</t>
  </si>
  <si>
    <t>2,7 ha</t>
  </si>
  <si>
    <t xml:space="preserve"> 6,85 ha</t>
  </si>
  <si>
    <t xml:space="preserve">Rangos darbai planuojami 2021 m. </t>
  </si>
  <si>
    <t>86↓</t>
  </si>
  <si>
    <t>108,5↑</t>
  </si>
  <si>
    <t>85,25↑</t>
  </si>
  <si>
    <t>89,24↓</t>
  </si>
  <si>
    <t>90,52↑</t>
  </si>
  <si>
    <t>10,155↓</t>
  </si>
  <si>
    <r>
      <t xml:space="preserve">9,8↓ </t>
    </r>
    <r>
      <rPr>
        <sz val="10"/>
        <rFont val="Times New Roman"/>
        <family val="1"/>
        <charset val="186"/>
      </rPr>
      <t xml:space="preserve">(surinkta mažiau plastikinių pakuočių dėl užstato sistemos įvedimo) </t>
    </r>
  </si>
  <si>
    <t>Tarybos sprendimu (2015-12-22 Nr. T2-350) sumažinta 5 proc. vietinė rinkliava už 2016 m. visiems vietinės rinkliavos mokėtojams</t>
  </si>
  <si>
    <t>Tarybos sprendimu (2017-11-23 Nr. T2-294) sumažinta 5 proc. vietinė rinkliava už 2018 m. visiems vietinės rinkliavos mokėtojams</t>
  </si>
  <si>
    <t>Tarybos sprendimu (2018-12-20 Nr. T2-278) pratęstas 5 proc. vietinės rinkliavos sumažinimas už 2019 m. visiems vietinės rinkliavos mokėtojam</t>
  </si>
  <si>
    <t>Tarybos sprendimu (2019-12-19 Nr. T2-380) sumažinta 10 proc. vietinė rinkliava už 2020 m. visiems vietinės rinkliavos mokėtojams</t>
  </si>
  <si>
    <t>96,2↑</t>
  </si>
  <si>
    <t>Įgyvendinti 3 ir įgyvendinami 4</t>
  </si>
  <si>
    <t>Gautas techninio projekto statybos leidimas. Įvyko rangos darbų viešųjų pirkimų konkursas</t>
  </si>
  <si>
    <t>Užbaigtos detaliojo plano viešinimo procedūros</t>
  </si>
  <si>
    <t>Parengta projekto ELENA galimybių studija. Nepriimtas politinis sprendimas dėl siūlomų viešojo transporto vystymo alternatyvų pasirinkimo</t>
  </si>
  <si>
    <t xml:space="preserve"> Bendrojo ugdymo mokyklos pastato statyba šiaurinėje miesto dalyje techninis projektas</t>
  </si>
  <si>
    <t>Futbolo mokyklos ir baseino pastatų konversijos rangos darbai</t>
  </si>
  <si>
    <t>Bendrojo ugdymo mokyklos pastato  šiaurinėje miesto dalyje dujotiekio ir Klaipėdos energijos tinklų iškėlimo darbai</t>
  </si>
  <si>
    <t>Futbolo mokyklos ir baseino pastatų konversija, atlikta 30 proc. rangos darbų</t>
  </si>
  <si>
    <t>Futbolo mokyklos ir baseino pastatų konversija,  parengtas techninis projektas</t>
  </si>
  <si>
    <t>Futbolo mokyklos ir baseino pastatų konversija,  (Paryžiaus Komunos g. 16A)</t>
  </si>
  <si>
    <t>Futbolo mokyklos ir baseino pastatų konversija,   parinktas darbų rangovas</t>
  </si>
  <si>
    <t>Klaipėdos  daugiafunkcis sveikatingumo centras (Klaipėdos baseinas)</t>
  </si>
  <si>
    <t>Klaipėdos  daugiafunkcis sveikatingumo centras (Klaipėdos baseinas). Rangos darbų konkursas</t>
  </si>
  <si>
    <t>Klaipėdos  daugiafunkcis sveikatingumo centras (Klaipėdos baseinas). Rangos darbai</t>
  </si>
  <si>
    <t xml:space="preserve">Įrengtos  saulės elektrinės – „Verdenės“ progimnazijoje, l.-d. „Ąžuoliukas“.
Pradėtas rengti l.-d. „Klevelis“
Rengiamas projektas l.-d. „Aitvarėlis“
</t>
  </si>
  <si>
    <t>Atliktas 2019 m. triukšmo monitoringas. Vyko neskelbiamos derybos su kiekvienu iš patalpų savininku dėl gyvenamųjų  ir negyvenamųjų patalpų, esančių Nemuno g. 113 ir 133 Klaipėdoje, iškėlimo</t>
  </si>
  <si>
    <t>215↓</t>
  </si>
  <si>
    <t>85,6↑</t>
  </si>
  <si>
    <t>Nesimoko 1151 (iš viso mokosi 19835), 0,058↓</t>
  </si>
  <si>
    <t>Nevertinta, kadangi bendrojo ugdymo mokyklų naujas tinklo pertvarkos planas bus rengiamas 2020 m.</t>
  </si>
  <si>
    <t>74,2↑</t>
  </si>
  <si>
    <t xml:space="preserve">25,6 ↑ </t>
  </si>
  <si>
    <t>78,7 ↑</t>
  </si>
  <si>
    <t>2,1 (Vytauto Didžiojo, Vydūno gimnazijos)</t>
  </si>
  <si>
    <t>30,4↑</t>
  </si>
  <si>
    <t>59,8 ↑</t>
  </si>
  <si>
    <t>5,4 ↑</t>
  </si>
  <si>
    <t>69,3 (2018)</t>
  </si>
  <si>
    <t>82,2 (2018)↑</t>
  </si>
  <si>
    <t xml:space="preserve">4223,54(2018)↓ </t>
  </si>
  <si>
    <t>3402,96(2018)↑</t>
  </si>
  <si>
    <t>n. d. (2019-2020 m.m.)</t>
  </si>
  <si>
    <t>80,65/45,46↓</t>
  </si>
  <si>
    <t>50 ↓</t>
  </si>
  <si>
    <t>38,0↓</t>
  </si>
  <si>
    <t>53/n.d. ↓</t>
  </si>
  <si>
    <t>43,1↓</t>
  </si>
  <si>
    <t>6,4 (2018)</t>
  </si>
  <si>
    <t>19,2 (2018)</t>
  </si>
  <si>
    <t>14 (2018)</t>
  </si>
  <si>
    <t>76,8↑</t>
  </si>
  <si>
    <t>69,4↑</t>
  </si>
  <si>
    <t>60,4↓</t>
  </si>
  <si>
    <t>Transliuojami tarybos ir kitų komitetų posėdžiai „Youtube" platformoje</t>
  </si>
  <si>
    <t>Sukurta Priėmimo į Klaipėdos miesto savivaldybės bendrojo ugdymo mokyklas informacinė sistema</t>
  </si>
  <si>
    <t>83,948 km.</t>
  </si>
  <si>
    <t xml:space="preserve"> Sumontuota 675 vnt. šviestuvų su šviesos diodais</t>
  </si>
  <si>
    <t>715825↑</t>
  </si>
  <si>
    <t>Įdiegta 12 mobilaus ryšio valdymo modulių</t>
  </si>
  <si>
    <t>560↓</t>
  </si>
  <si>
    <t>Parengtas Baltijos pr. ir Šilutės pl. žiedinės sankryžos techninis projektas</t>
  </si>
  <si>
    <t>Patvirtintas Uosto teritorijos bendrasis  planas, kuriuo numatyta pietinės uosto dalies plėtra</t>
  </si>
  <si>
    <t>LRV nutarimu Nr. 1278 patvirtintas Uosto teritorijos bendrasis  planas,  kuriuo numatyta pietinės uosto dalies plėtra</t>
  </si>
  <si>
    <t>Vadovaujantis LR Vyriausybės sprendimu, logistikos centras ,,Draugystės“ geležinkelio stoties dalyje nebus vykdomas</t>
  </si>
  <si>
    <t>110/5913↑</t>
  </si>
  <si>
    <t>Įrengtas pėsčiųjų dviračių takas 3,601 km</t>
  </si>
  <si>
    <t>Informacija nepasiekeitė</t>
  </si>
  <si>
    <t>Duotas AB „Klaipėdos energija"sutikimas jungtis prie  AB „Klaipėdos energija" atšakos</t>
  </si>
  <si>
    <t>3,6068 ha</t>
  </si>
  <si>
    <t>Darbus vykdo AB „Klaipėdos vanduo“</t>
  </si>
  <si>
    <t>Plano parengimas įtrauktas į 2020–2022 m. strateginį veiklos planą. Rengimo pabaiga 2022 m.</t>
  </si>
  <si>
    <t>Buvo tęsiami ir užbaiginėjami įrengimo darbai sodų bendrijose</t>
  </si>
  <si>
    <t>Vyko rangos darbai</t>
  </si>
  <si>
    <t>Tinklų plėtra nebuvo vykdoma</t>
  </si>
  <si>
    <t>Darbai įvykdyti</t>
  </si>
  <si>
    <t>Tauralaukio kvartale  privačių investuotojų lėšomis tinklai įrengti Laupkočių g., Medeinos g., Austėjos g.</t>
  </si>
  <si>
    <t xml:space="preserve">Vėjo g. pastatyta 0,15 km vandentiekio ir 0,13 km nuotekų tinklų </t>
  </si>
  <si>
    <t>Daugulių g.</t>
  </si>
  <si>
    <t>Tauralaukio ir Paupių kvartaluose</t>
  </si>
  <si>
    <t xml:space="preserve"> 2014 m. pastatyti Klaipėdos m. nuotekų valykloje susidariusio dumblo utilizavimo (džiovinimo) įrenginiai </t>
  </si>
  <si>
    <t>Nepradėta vykdyti dėl lėšų trūkumo</t>
  </si>
  <si>
    <t xml:space="preserve"> 2019 m. baigtas projektas dalinai finansuojamas ES lėšomis. Pastatyti 2 paviršinių nuotekų valymo įrenginiai į Malūno tvenkinį</t>
  </si>
  <si>
    <t>18 probleminių vietų, kuriuose paviršiniu vandeniu užliejamos gyvenamosios arba gatvių vietos</t>
  </si>
  <si>
    <t>AB „Klaipėdos vanduo“ žiniomis 8 įmonės pasistatė lietaus valymo įrenginius</t>
  </si>
  <si>
    <t>Vykdyti Centro statybos darbai</t>
  </si>
  <si>
    <t>Kultūros fabrike rezidavo 35 rezidentai, iš jų naujai įsikūrė 7, nuolat dirba mažiausiai apie 100 žmonių</t>
  </si>
  <si>
    <t>Parengta 10 naujų teminių maršrutų, į kurių sudėtį įeina kultūros paveldo objektai</t>
  </si>
  <si>
    <t>81,54 ↓ (turistų skaičius gegužės-rugpjūčio mėn. 99,178)</t>
  </si>
  <si>
    <t>26 maršrutai: pažintinės pramoginės ekskursijos – 12; ekskursijos po Klaipėdą – 6; šeštadienio ekskursijos – 6; priešmokyklinės edukacinės ekskursijos – 2</t>
  </si>
  <si>
    <t>28 maršrutai: pažintinės pramoginės ekskursijos – 12; ekskursijos po Klaipėdą – 8; šeštadienio ekskursijos – 6; priešmokyklinės edukacinės ekskursijos – 2</t>
  </si>
  <si>
    <t>33 maršrutai: pažintinės pramoginės ekskursijos – 12; ekskursijos po Klaipėdą – 10; šeštadienio ekskursijos – 9; priešmokyklinės edukacinės ekskursijos – 2</t>
  </si>
  <si>
    <t>34 maršrutai: pažintinės pramoginės ekskursijos – 12; ekskursijos po Klaipėdą – 10; šeštadienio ekskursijos – 10; priešmokyklinės edukacinės ekskursijos – 2</t>
  </si>
  <si>
    <t>35 maršrutai: pažintinės pramoginės ekskursijos – 12; ekskursijos po Klaipėdą - 10; šeštadienio ekskursijos – 11; priešmokyklinės edukacinės ekskursijos – 2</t>
  </si>
  <si>
    <t>36 maršrutai: pažintinės pramoginės ekskursijos – 13, ekskursijos po Klaipėdą – 20; priešmokyklinės edukacinės ekskursijos – 3</t>
  </si>
  <si>
    <t>40 maršrutų: pažintiniai pramoginiai maršrutai – 17; maršrutai po Klaipėdą – 20;  priešmokykliniai edukaciniai maršrutai – 3</t>
  </si>
  <si>
    <t>3↓</t>
  </si>
  <si>
    <t>122↑</t>
  </si>
  <si>
    <t xml:space="preserve">Bastionų kompleksas (Jono kalnelis) </t>
  </si>
  <si>
    <t>Miesto rinkodaros taryba parengė 2020-2023 m. rinkodaros stretagiją</t>
  </si>
  <si>
    <t>4 kartus atnaujinta investicinių objektų duomenų bazė (NT žemėlapis).  Suformuoti du investiciniai vertės pasiūlymai (Vėjo jėgainių komponentams ir Bioekonomikai)</t>
  </si>
  <si>
    <t>22 išleisti ir atnaujinti leidiniai</t>
  </si>
  <si>
    <t>24 pranešimai ir straipsniai</t>
  </si>
  <si>
    <t>Pagal sutartį dėl viešų paslaugų teikimo SVV subjektams (dalinai prilyginama plėtros ir rėmimo programai) buvo įgyvendinta  daugiau nei 100 proc.</t>
  </si>
  <si>
    <t xml:space="preserve">  Suorganizuoti 44 edukaciniai kino renginiai vaikams ir 51 nekomercinis seansas su diskusija  (apie 630 kino seansų) ir  7 kino festivaliai, 5 seansai</t>
  </si>
  <si>
    <t>68 000</t>
  </si>
  <si>
    <t>www.klaipedainfo.lt,
www.klaipedatravel.lt. 
Informaciniai terminalai Palangos oro uoste ir Smiltynės perkėloje, tarptautinėse ir vietinėse parodose, socialinėse medijose</t>
  </si>
  <si>
    <t>3 ir 4</t>
  </si>
  <si>
    <t xml:space="preserve">Parengta Klaipėdos miesto ekonominė apžvalga ir patalpinta www.klaipedaid.lt/lt/atsisiuntimui/teisiniai-aspektai-karantino-laikotarpiu-newsec  </t>
  </si>
  <si>
    <t>neaktuali</t>
  </si>
  <si>
    <t>Vyko 9 diskusijos dėl patvirtintos Klaipėdos miesto  ekonominės plėtros strategijos veiksmų plano iki 2030 m. įgyvendinimo</t>
  </si>
  <si>
    <t>Organizuotas priemonių vykdymas</t>
  </si>
  <si>
    <t>Schemos projektas yra parengtas</t>
  </si>
  <si>
    <t>24 priemonių / 23 įgyvendinamų, 1  neįgyvendinta, pasikeitus teisiniam reguliavimui</t>
  </si>
  <si>
    <t>Gauti ir paskelbti  2 pranešimai. Vienos ių jų gautas dėl neteisėto keleivių vežimo, kuris perduotas VMI tirti</t>
  </si>
  <si>
    <t xml:space="preserve">2137.3 </t>
  </si>
  <si>
    <t>7*</t>
  </si>
  <si>
    <t>Vykdomos koncesijos konkurso  (Ledo arena) procedūros</t>
  </si>
  <si>
    <t xml:space="preserve">* (3.1.3.3. priemonė) 7 VPPP projektai (iš jų vienas rengiamas), kuriems parengtos koncesijos sutartys dėl turto valdymo ir naudojimo: Klaipėdos daugiafunkcio sveikatingumo centras (50 m. baseino); „Švyturio“ arena; Pilies uosto ir Danės upės krantinių nuo upės žiočių iki Biržos tilto naudojimas ir valdymas; Klaipėdos miesto komunalinių atliekų tvarkymo paslauga (valdytojas UAB KRATC); Kolumbariumo Lėbartų kapinėse įrengimas;  Klaipėdos miesto kempingas. 2018 m. parengtas tarybos 2018-09-27 sprendimas Nr. T2-214 „Dėl Klaipėdos sporto ir laisvalaikio komplekso statybos, valdymo ir naudojimo perdavimo pagal koncesijos sutartį“, kuriam taikomas partnerystės būdas – koncesija. 2019 m. vykdomos koncesijos konkurso „Klaipėdos sporto ir laisvalaikio komplekso statybos, valdymo ir naudojimo perdavimo pagal koncesijos sutartį" (Ledo arena) procedūros. Konkursas paskelbtas, laukiama dalyvių paraiškų pateikimo CVP IS
</t>
  </si>
  <si>
    <t>0,10 proc. nuo viso savivaldybės turto</t>
  </si>
  <si>
    <t>Vieno langelio ir e. paslaugų poskyryje aptarnauta 13352 asmenų, pateikta 10069 prašymų ir skundų, užsakyta 3222 e. paslaugos, tai sudaro 32 proc.</t>
  </si>
  <si>
    <t>Užsakytos 3222 e. paslaugos</t>
  </si>
  <si>
    <t>Inforrmacija nepasikeitė</t>
  </si>
  <si>
    <t>Pakeistas KMSA administracijoje tvarkos aprašas ir Teikiamų administracinių paslaugų sąrašas</t>
  </si>
  <si>
    <t>Pakeistas KMSA interneto ir intraneto svetainėse tvarkos aprašas, kuriame nustatyta KMSA darbuotojų  atsakomybė dėl užduodamų klausimų skilties administravimo ir atsakymų gyventojams pateikimo termino</t>
  </si>
  <si>
    <t xml:space="preserve"> - 1,15 </t>
  </si>
  <si>
    <t xml:space="preserve"> -260</t>
  </si>
  <si>
    <t>-329*</t>
  </si>
  <si>
    <t xml:space="preserve">
76,97  
 </t>
  </si>
  <si>
    <t xml:space="preserve">
76,35  
 </t>
  </si>
  <si>
    <t xml:space="preserve">
75,58  
  </t>
  </si>
  <si>
    <t xml:space="preserve">
75,30 
</t>
  </si>
  <si>
    <t xml:space="preserve">
75,48  
  </t>
  </si>
  <si>
    <t xml:space="preserve">Vidutinė tikėtina gyvenimo trukmė (iki 2013 m. Klaipėdos apskrityje, nuo 2014 m. - Klaipėdos m. savivaldybėje) </t>
  </si>
  <si>
    <t xml:space="preserve">                    n.d.</t>
  </si>
  <si>
    <t xml:space="preserve">                   Ilgėjanti</t>
  </si>
  <si>
    <t xml:space="preserve">5 934 
</t>
  </si>
  <si>
    <t xml:space="preserve">6 237  
</t>
  </si>
  <si>
    <t xml:space="preserve">6 431  
  </t>
  </si>
  <si>
    <t>4 046</t>
  </si>
  <si>
    <t xml:space="preserve">4 452 </t>
  </si>
  <si>
    <t xml:space="preserve">5 578 </t>
  </si>
  <si>
    <t>1408,4**</t>
  </si>
  <si>
    <t>* Išankstiniai duomenys</t>
  </si>
  <si>
    <t>223,918↓</t>
  </si>
  <si>
    <t>258↑</t>
  </si>
  <si>
    <t>6, 1 objektui vykdomos procedūros</t>
  </si>
  <si>
    <t xml:space="preserve">Teikiama 104 elektroninių paslaugų: iš jų 66 e. paslaugos teikiamos 3 lygu, 27 e. paslaugos teikiamos 4  lygiu, 15 e. paslaugų teikaimos 5  lygiu (teikiamos per SPIS)↑
</t>
  </si>
  <si>
    <t>15 Tarybų ir 10 komisijų</t>
  </si>
  <si>
    <t xml:space="preserve"> 2019-11-28 tarybos sprendimas Nr. T2-333</t>
  </si>
  <si>
    <t>Atliktas darbo organizavimo vertinimas, pagal kurį pradėta Klaipėdos m. sav. administracijos struktūros pertvarka</t>
  </si>
  <si>
    <t xml:space="preserve"> Vykdyta Klaipėdos m. sav. administracijos struktūros pertvarka, apimanti struktūros pokyčius, žmogiškųjų išteklių valdymo sistemą.</t>
  </si>
  <si>
    <t xml:space="preserve">22532
</t>
  </si>
  <si>
    <t xml:space="preserve">Skiriamos patalpos Liepų g. 11, bei kompensuotos išlaidos už suteiktas švietimų įstaigų patalpas 6 seniūnaičiams </t>
  </si>
  <si>
    <t>21/10</t>
  </si>
  <si>
    <t>Vydūno aikštėje pastatytas vienas daugiavietis dviračių stovas</t>
  </si>
  <si>
    <t>11,31 km (tik viešojo transporto eismas), 2,20 km (kombinuotos A juostos, skirtos viešajam transportui ir elektromobiliams)</t>
  </si>
  <si>
    <t xml:space="preserve"> Ties 11 autobusų stotelių įrengta 178 kv. m įspėjamosios dangos</t>
  </si>
  <si>
    <t>Pritaikytos Senamiesčio dangos neįgaliųjų specialiesiems poreikiams, įrengtos įspėjamosios dangos Pietinėje miesto dalyje vykdant šaligatvių remonto darbus</t>
  </si>
  <si>
    <t>Prie švietimo įstaigų pietinėje miesto dalyje pasodinta  456 vnt. medžių ir 2406 vnt. krūmų.</t>
  </si>
  <si>
    <t xml:space="preserve"> Pagal parengtą aprašą  išgilinta Žardės kūdra ir sutvarkyta aplinka.
Derinamas Danės upės senvagės tvarkybos projektas.  Parengtas Žardės, Kuncų piliakalnio vandens tvenkinio tvarkymo aprašas
</t>
  </si>
  <si>
    <t xml:space="preserve">Mechanizuotu būdu laistomos ir valomos pagrindinės gatvės. 12  kartus per metus  laistomos žvyruotos gatvės  </t>
  </si>
  <si>
    <t>Suremontuotas fontanas„Laivelis“, esantis aikštėje prie burlaivio „Meridianas“</t>
  </si>
  <si>
    <t>Parengti 3 projektai</t>
  </si>
  <si>
    <t>Parengti Žardės ir Purmalių piliakalnių sutvarkymo techniniai projektai</t>
  </si>
  <si>
    <t>Skvero tarp Puodžių g. ir Bokštų g., skirto Vydūno paminklui įrengti, sutvarkymas. Atlikta 100 proc. sutvarkymo darbų</t>
  </si>
  <si>
    <t xml:space="preserve">Sutvarkytos Danės pakrantėje esančios užterštos teritorijos </t>
  </si>
  <si>
    <t>Atlikti buvusio Dujų fabriko komplekso dviejų dujų saugyklų II etapo tvarkybos darbai ir S. Šimkaus g. 6 pastato tvarkybos darbai</t>
  </si>
  <si>
    <t xml:space="preserve"> Baigti  Fachverkinės architektūros pastatų komplekso (Bažnyčių g. 4 / Daržų g. 10, Bažnyčių g. 6, Vežėjų g. 4, Aukštoji g. 1 / Didžioji Vandens g. 2) tvarkybos darbai. Baigti dujų fabriko komplekso dviejų dujų saugyklų II etapo tvarkybos darbai. </t>
  </si>
  <si>
    <t>Sutvarkyti Liepų g. 11,  Dujų fabriko ir S. Šimkaus g. 6 pastatų fasadai (4 pastatai).</t>
  </si>
  <si>
    <t>Prižiūrima 18 kapinių  (įskaitant senąsias kapinaites). Parengtas lietaus nuotekų sistemos techninins projektas Joniškės kapinėse. Atlikta Lėbartų kapinių takų remonto darbų. Įrengta 60 vnt., kapaviečių ženklų. Įregistruotas Smeltės senųjų kapinių sklypas</t>
  </si>
  <si>
    <t>Užbaigtas spirito-alaus gamyklos projektinės dokumentacijos rengimas</t>
  </si>
  <si>
    <t>Įgyvendinami strategijos tikslai</t>
  </si>
  <si>
    <t>Pradėti vykdyti</t>
  </si>
  <si>
    <t>262/60</t>
  </si>
  <si>
    <t>Parengta „Elektra varomo viešojo transporto naujų galimybių plėtra, ELENA“ galimybių studija su technine dokumentacija</t>
  </si>
  <si>
    <t>Pradėtas rengti rytinės dalies B teritorijos (tarp Pajūrio g., kelio A13, Liepų g. ir Danės upės) susisiekimo infrastruktūros vystymo specialusis  planas</t>
  </si>
  <si>
    <t xml:space="preserve">AB „Litgrid“ bendrovė veiklą vykdo vadovaudamasi Bendrovės valdybos patvirtintu „Lietuvos elektros energijos sistemos 400-110 kV tinklų plėtros planu 2016-2025 m.“. Šiame plane nėra numatytas 110 kV elektros oro linijų keitimas Klaipėdos universiteto teritorijoje </t>
  </si>
  <si>
    <t>Šv. Jono bažnyčios atstatymo projektas  buvo pripažintas valstybei svarbiu  projektu. Tęsiamas plano keitimas, reikalinga keisti aukštybinių pastatų išdėstymo schemą senamiestyje</t>
  </si>
  <si>
    <t>Rengiamas Klemiškės g. rekonstravimo projektas</t>
  </si>
  <si>
    <t>Įrengta liftas bendruomenės namuose Debreceno g. 48</t>
  </si>
  <si>
    <t>Atlikta 100 proc. infrastruktūros įrengimo darbų. Įrengtas (riedlenčių parkas ir BMX dviračių trasa)</t>
  </si>
  <si>
    <t>3 objektai (pastatas S. Šimkaus g. 6, Klaipėdos dujų fabriko pastatų komplekso I ir II dujų saugyklos)</t>
  </si>
  <si>
    <t>97,95 km</t>
  </si>
  <si>
    <t>4,4↑</t>
  </si>
  <si>
    <t>41,5↑</t>
  </si>
  <si>
    <t>37,05↑</t>
  </si>
  <si>
    <t>6622, pokytis - 93 vnt.↑</t>
  </si>
  <si>
    <t>80,64 ↓ (turistų skaičius gegužės - rugpjūčio mėn. 98,456)</t>
  </si>
  <si>
    <t>32  proc.</t>
  </si>
  <si>
    <t>mln. Eur</t>
  </si>
  <si>
    <t>1,5↓</t>
  </si>
  <si>
    <t xml:space="preserve">Tikslūs duomenys bus žinomi atlikus gyventojų ir būstų surašymo tyrimą (2021 m.) Klaipėdos miesto bendrojo plano keitime pateikiami prognozuojami gyventojų ir būsto rodikliai 10 metų laikotarpiui.  </t>
  </si>
  <si>
    <t>Rengiamame Klaipėdos miesto bendrojo plano dalyje, „Įgyvendinimo prioritetų schemoje" detalizuojamos plėtros prioritetų zonos</t>
  </si>
  <si>
    <t>85,3(2018)</t>
  </si>
  <si>
    <t xml:space="preserve">84,38↑ (2017) </t>
  </si>
  <si>
    <t xml:space="preserve">83,11 ↑(2016) </t>
  </si>
  <si>
    <t xml:space="preserve">82,8 ↑(2015) </t>
  </si>
  <si>
    <t xml:space="preserve"> Įsteigti Laikino apnakvindinimo namai Dubysos g. 39</t>
  </si>
  <si>
    <t>Nėra poreikio (neteikiami prašymai šioms paslaugoms)</t>
  </si>
  <si>
    <t>7; 236,92 kv. m</t>
  </si>
  <si>
    <t xml:space="preserve">Įrengtos ir praplėstos automobilių aikštelės, iš viso 726 vietos, iš jų centre – Liepų g. 40-46A (50 vietų); kitose vietose – Taikos pr. 21, 49, 55 (115 vietų); Dzūkų g. 6 (26 vietos); Panevėžio g. 5-19 (240 vietų); Liubeko g. 7,9 (108 vietos);  Šilutės pl. 82-88, Vingio g. 1 (187 vietos)
</t>
  </si>
  <si>
    <t xml:space="preserve">Eksploatuojama 14 elektromobilių įkrovimo prieigų, 8 miesto stotelėse
</t>
  </si>
  <si>
    <t>Suremontuota 1,25 ha šaligatvių su dviračių takais</t>
  </si>
  <si>
    <t>Konteinerinis tualetas Smiltynės g. 33 (Naujoji perkėla)</t>
  </si>
  <si>
    <t>Kapinių plėtrai teritorijų mieste nėra,  siekiama vieta –  Klaipėdos rajono teritorija. Dėl vietos derėtasi su aukščiausio lygio vadovybe</t>
  </si>
  <si>
    <t>Įrengtas konteinerinis tualetas Smiltynės g. 33. Vyksta elektros įvado Smiltynės g. 25C projektavimo viešasis pirkimas. Parengti Smiltynės ir Girulių paplūdimių atraminių apsauginių įėjimo į paplūdimius sienučių techniniai projektai</t>
  </si>
  <si>
    <t>Pagal kvietimą į programą įtraukta 19 daugiabučių namų, atnaujinta 15 namų</t>
  </si>
  <si>
    <t xml:space="preserve">www.aplinka.klaipeda. lt </t>
  </si>
  <si>
    <t>Rengiamas „Laivitės“ teritorijos (Memelio miesto) detalusis planas</t>
  </si>
  <si>
    <t xml:space="preserve">          Rengiamas </t>
  </si>
  <si>
    <t xml:space="preserve">Nutiestas dviračių ir pėsčiųjų takas (1,539 km) nuo Paryžiaus Komunos g. iki Jono kalnelio tiltelio </t>
  </si>
  <si>
    <t>Parengtas atrankos aprašas „Smeltalės upės ruožo išvalymas nuo susikaupusių dugno nuosėdų ir perteklinės makrofitinės augalijos“</t>
  </si>
  <si>
    <t>Rekonstruoti kiemai Taikos pr. 21, 49, 55  (115 automobilių vietų). Parengtas „Kompleksinis tikslinės teritorijos daugiabučių namų kiemų tvarkymas“ techninis projektas, parinktas rangovas</t>
  </si>
  <si>
    <t>Automobilių aikštelės buvo įrengtos ir praplėstos:  Taikos pr. 21, 49, 55 (115 vietų), Dzūkų g. 6 (26 vietos), Panevėžio g. 5-19 (240 vietų), Liubeko g. 7,9 (108 vietos), Šilutės pl. 82-88, Vingio g. 1 (187 vietos)</t>
  </si>
  <si>
    <t>Išvalyta 100 kg naftos produktais užterštų atliekų iš vandens Danės upėje ties AB „Klaipėdos baldai“, Smeltalės upelyje prie Minijos g. tilto</t>
  </si>
  <si>
    <t xml:space="preserve">Įrengta 1418 m2 medinių takų, vedančių per apsauginį kopagūbrį, nupinta 650 m tvorelų iš žabų ir paklota 4885 m2 žabų klojinių. Įsigyti 3 nauji mobilūs gelbėtojų postai, atnaujinta Melnragėje II esanti promenada, suremontuota gelbėjimo stotis </t>
  </si>
  <si>
    <t xml:space="preserve"> 872 jachtos bei pramoginiai laiveliai</t>
  </si>
  <si>
    <t>Kursavo laivas „Forelle“ maršrutu Klaipėda–Juodkrantė–Klaipėda</t>
  </si>
  <si>
    <t>36; 2 337,57</t>
  </si>
  <si>
    <t>15 (0,91%)</t>
  </si>
  <si>
    <t>1; 2601</t>
  </si>
  <si>
    <t xml:space="preserve"> Atlikta 37 proc. rekonstrukcijos darbų</t>
  </si>
  <si>
    <t>38,91 -Savivaldos, 53,59 - Prezidento, 50,84 - Europarlamento</t>
  </si>
  <si>
    <t>Ne mažiau kaip 50</t>
  </si>
  <si>
    <t>612↑                              (nežymų padidėjimą lėmė tai, kad  esant gana pastoviam kasmet  įsirašančių į eilę asmenų ir šeimų skaičiui, mažėja išbraukiamų dėl turto nedeklaravimo skaičius – dėl 2016 m. turto nedeklaravimo iš eilės 2017 m. išbraukti 178 asmenys ir šeimos)</t>
  </si>
  <si>
    <t>2/43</t>
  </si>
  <si>
    <t>1209,6↓</t>
  </si>
  <si>
    <t>108↓</t>
  </si>
  <si>
    <t>Nebeaktualus</t>
  </si>
  <si>
    <t>468,374↑</t>
  </si>
  <si>
    <t xml:space="preserve">3 686* </t>
  </si>
  <si>
    <t xml:space="preserve">3 739  
  </t>
  </si>
  <si>
    <r>
      <t>7,0</t>
    </r>
    <r>
      <rPr>
        <sz val="11"/>
        <rFont val="Symbol"/>
        <family val="1"/>
        <charset val="2"/>
      </rPr>
      <t>¯</t>
    </r>
  </si>
  <si>
    <t>8,8↓</t>
  </si>
  <si>
    <t xml:space="preserve">PRITARTA
Klaipėdos miesto savivaldybės tarybos
2020 m.                   d. sprendimu Nr. T2- </t>
  </si>
  <si>
    <t>Remontuotos aikštelės kiemuose, iš viso 82 vietos: J. Janonio g. nuo 16 iki 18 (32 vietos), I. Kanto g. 21 (14 vietų), Sportininkų g. 12 (19 vietų), S. Daukanto g. 26 (7 vietos), Šaulių g. 56 (10 vietų)</t>
  </si>
  <si>
    <t>Dėl rangovo bankroto darbai nevyko, skelbtas naujas rangos konkursas</t>
  </si>
  <si>
    <t xml:space="preserve">Pasirašyta (Klaipėdos g. ir Virkučių g.) rangos darbų sutartis ir projektavimo sutartis – Klaipėdos g., Virkučių g., Slengių g., Lietaus g., Vaivorykštės g., Griaustinio g., Arimų g. </t>
  </si>
  <si>
    <t>Pasirašyta II etapo rangos darbų sutartis (Šienpjovių g. ir Paupio al.)</t>
  </si>
  <si>
    <t>Pabaigta Pamario gatvės (4,4 km) rekonstrukcija. Nutiestas dviračių takas, einantis lygiagrečiai Pamario g. (1,56 km) bei nutiestas atskiras dviračių takas, einantis pamiške (2,14 km)</t>
  </si>
  <si>
    <t xml:space="preserve"> Įrengti paviršinių nuotekų tinklai: 10,4 km Mokyklos g., Šiltnamių g., Aušros g., Dailės g., Trinyčių g. kvartale ir Jūrininkų g. iki Šilutės pl. ir 127,03 km 
 užliejamose gatvių vietose – Minijos g., S. Daukanto g., Danės g., H. Manto g., Rumpiškės g.</t>
  </si>
  <si>
    <t>Parengta ir patvirtinta požeminių konteinerių aikštelių išdėstymo schema, pusiau požeminių konteinerių aikštelių schema derinama</t>
  </si>
  <si>
    <t xml:space="preserve">Rezidavo 35 nuolatiniai (iš jų 7 nauji) rezidentai, vidutiniškai per mėnesį dirba apie 100 rezidentų </t>
  </si>
  <si>
    <t>35 nuolatiniai (iš jų 7 nauji) rezidentai  ir 100</t>
  </si>
  <si>
    <t>Baigti skvero tarp Puodžių g. ir Bokštų g., skirto Vydūno paminklui įrengti, sklypo sutvarkymo darbai (970 kv.m). Pradėti aikštės Bokštų gatvėje statybos darbai.</t>
  </si>
  <si>
    <t xml:space="preserve"> 2020 m. vasario mėn. atliktas techninio projekto auditas</t>
  </si>
  <si>
    <t>Nutarta nepritarti techninio projekto sprendiniams, siūlyta sumažinti projekto požeminės automobilių saugyklos (požeminio parkingo) kainą ir rasti racionalesnius projekto sprendinius</t>
  </si>
  <si>
    <t>Likviduota sodų bendrija „Tauras“.  Pakeista  pagrindinė žemės naudojimo paskirtis iš žemės ūkio į vienbučių ir dvibučių pastatų statybos paskirtį (iš viso 9 sklypai)</t>
  </si>
  <si>
    <t xml:space="preserve">Kultūros fabrike rezidavo 35 nuolatinių (iš jų 7 nauji ) rezidentai, vidutiniškai per mėnesį dirba apie 100 rezidentų </t>
  </si>
  <si>
    <t>Pasirašyta sutartis su rangovu, vyko statybos darbai (1,2 km)</t>
  </si>
  <si>
    <t>Įgyvendinant projektą „Klaipėdos pilies ir bastionų komplekso restauravimas ir atgaivinimas (II etapas)“ pateikta LR kultūros ministerijai paraiška finansavimui  iš VIP gauti. Parengtas rinkodaros planas. Pasirašyta techninio projekto (TP) parengimo sutartis. Techninis projektas rengiamas</t>
  </si>
  <si>
    <t>** Nuo 2019 m. sausio 1 d. pakeisti darbdavio ir darbuotojo mokamų valstybinio socialinio draudimo įmokų tarifai. Bruto darbo užmokestis indeksuotas 1,289 karto.</t>
  </si>
  <si>
    <t>134↑</t>
  </si>
  <si>
    <t>67 ↑</t>
  </si>
  <si>
    <t>84 ↑</t>
  </si>
  <si>
    <t>80 ↑</t>
  </si>
  <si>
    <t>649 ↑(sąraše įrašytų asmenų skaičiaus padidėjimą lėmė, kad į sąrašą įrašyta 15 asmenų ar šeimų daugiau, nei 2018 metais,  o netekusių teisė į socialinio būsto nuomą dėl įvairių priežasčių išbraukta   net 32 asmenimis mažiau. 2019 metais išnuomoti 72 socialiniai būstai.</t>
  </si>
  <si>
    <t>8,6↑</t>
  </si>
  <si>
    <t>22,8↑</t>
  </si>
  <si>
    <t>13,5↑</t>
  </si>
  <si>
    <r>
      <rPr>
        <sz val="12"/>
        <rFont val="Times New Roman"/>
        <family val="1"/>
        <charset val="186"/>
      </rPr>
      <t>59↓</t>
    </r>
    <r>
      <rPr>
        <sz val="10"/>
        <rFont val="Times New Roman"/>
        <family val="1"/>
        <charset val="186"/>
      </rPr>
      <t xml:space="preserve"> (Ugdymui naudojama technika didžiąja dalimi paseno, sumažėjo naujų kompiuterių skyrimas iš ŠMM, o mokinių bendrojo ugdymo mokyklose padidėjo)</t>
    </r>
  </si>
  <si>
    <r>
      <rPr>
        <sz val="12"/>
        <rFont val="Times New Roman"/>
        <family val="1"/>
        <charset val="186"/>
      </rPr>
      <t>3799↑</t>
    </r>
    <r>
      <rPr>
        <sz val="10"/>
        <rFont val="Times New Roman"/>
        <family val="1"/>
        <charset val="186"/>
      </rPr>
      <t xml:space="preserve"> (padaugėjo, mokyklų, klasių, mokinių)</t>
    </r>
  </si>
  <si>
    <r>
      <rPr>
        <sz val="12"/>
        <rFont val="Times New Roman"/>
        <family val="1"/>
        <charset val="186"/>
      </rPr>
      <t>3613↑</t>
    </r>
    <r>
      <rPr>
        <sz val="10"/>
        <rFont val="Times New Roman"/>
        <family val="1"/>
        <charset val="186"/>
      </rPr>
      <t xml:space="preserve"> </t>
    </r>
  </si>
  <si>
    <t xml:space="preserve">21↓ </t>
  </si>
  <si>
    <t>88↑</t>
  </si>
  <si>
    <t>11,45↓</t>
  </si>
  <si>
    <t>37↑</t>
  </si>
  <si>
    <t>26↑ (ir papildomai užfiksuoti 1349 Kelių eismo taisyklių pažeidimai)</t>
  </si>
  <si>
    <t>34212 ↑</t>
  </si>
  <si>
    <t>189↓</t>
  </si>
  <si>
    <t>2400 (įskaitant Kelių eismo taisyklių pažeidimus)</t>
  </si>
  <si>
    <t>75,6↑</t>
  </si>
  <si>
    <t>32,7↑</t>
  </si>
  <si>
    <t>31,5↑</t>
  </si>
  <si>
    <t>31↓</t>
  </si>
  <si>
    <t>526 vnt.↓</t>
  </si>
  <si>
    <t>574 vnt.↑</t>
  </si>
  <si>
    <t>13,51/3,5</t>
  </si>
  <si>
    <t>13,51/3,5 (11,31 tik viešojo transporto eismas, 2,20 km -kombinuotas eismas: viešas transportas, elektromobiliai ir automobiliai, vežantys ne mažiau kaip 4 keleivius)</t>
  </si>
  <si>
    <t>3/215↑</t>
  </si>
  <si>
    <t>3/223↑</t>
  </si>
  <si>
    <t>55↑</t>
  </si>
  <si>
    <r>
      <t xml:space="preserve">0,576 </t>
    </r>
    <r>
      <rPr>
        <sz val="10"/>
        <rFont val="Times New Roman"/>
        <family val="1"/>
        <charset val="186"/>
      </rPr>
      <t>ir įrengtas drenažas Sąjūdžio parko dalyje (1,50 ha plote)</t>
    </r>
  </si>
  <si>
    <r>
      <t xml:space="preserve">3 objektai </t>
    </r>
    <r>
      <rPr>
        <sz val="10"/>
        <rFont val="Times New Roman"/>
        <family val="1"/>
        <charset val="186"/>
      </rPr>
      <t>(pastatas S. Šimkaus g. 6, Klaipėdos dujų fabriko pastatų komplekso I ir II dujų saugyklos)</t>
    </r>
  </si>
  <si>
    <r>
      <t xml:space="preserve"> 61↑</t>
    </r>
    <r>
      <rPr>
        <sz val="10"/>
        <rFont val="Times New Roman"/>
        <family val="1"/>
        <charset val="186"/>
      </rPr>
      <t xml:space="preserve"> para Šilutės pl. stotelėje ir </t>
    </r>
    <r>
      <rPr>
        <sz val="12"/>
        <rFont val="Times New Roman"/>
        <family val="1"/>
        <charset val="186"/>
      </rPr>
      <t xml:space="preserve">15 </t>
    </r>
    <r>
      <rPr>
        <sz val="10"/>
        <rFont val="Times New Roman"/>
        <family val="1"/>
        <charset val="186"/>
      </rPr>
      <t xml:space="preserve">parų miesto Centro stotelėje </t>
    </r>
  </si>
  <si>
    <r>
      <t xml:space="preserve"> 23↓</t>
    </r>
    <r>
      <rPr>
        <sz val="10"/>
        <rFont val="Times New Roman"/>
        <family val="1"/>
        <charset val="186"/>
      </rPr>
      <t xml:space="preserve"> paros Šilutės pl. stotelėje</t>
    </r>
    <r>
      <rPr>
        <sz val="11"/>
        <rFont val="Times New Roman"/>
        <family val="1"/>
        <charset val="186"/>
      </rPr>
      <t xml:space="preserve"> ir 11 </t>
    </r>
    <r>
      <rPr>
        <sz val="10"/>
        <rFont val="Times New Roman"/>
        <family val="1"/>
        <charset val="186"/>
      </rPr>
      <t>parų miesto Centro stotelėje</t>
    </r>
    <r>
      <rPr>
        <sz val="11"/>
        <rFont val="Times New Roman"/>
        <family val="1"/>
        <charset val="186"/>
      </rPr>
      <t xml:space="preserve"> </t>
    </r>
  </si>
  <si>
    <t xml:space="preserve">Pasodinti 597 nauji medžiai, 454 kalninės pušys, 20 tujų   ir 4931 krūmų (iš jų 4442 gyvatvorės) </t>
  </si>
  <si>
    <t>58,8/42,9↓</t>
  </si>
  <si>
    <t>122,086↑</t>
  </si>
  <si>
    <t>462,990 ↑        (iš jų 4270 www.klaipeda travel.lt)</t>
  </si>
  <si>
    <t>243,379↑</t>
  </si>
  <si>
    <t>228,673↑</t>
  </si>
  <si>
    <t>207,576↑</t>
  </si>
  <si>
    <t>193,943↑</t>
  </si>
  <si>
    <t>200,749↑</t>
  </si>
  <si>
    <t>114,783 ↑</t>
  </si>
  <si>
    <t>121,418 ↑</t>
  </si>
  <si>
    <t>121,630↑</t>
  </si>
  <si>
    <t>101,495 ↑</t>
  </si>
  <si>
    <t>271,783 ↑</t>
  </si>
  <si>
    <t>317,410 ↑</t>
  </si>
  <si>
    <t>334,652 ↑</t>
  </si>
  <si>
    <t>221,412 (9 mėn. duomenys) ↑</t>
  </si>
  <si>
    <t>395,671↑</t>
  </si>
  <si>
    <t>4  (marinistinis-degustacinis maršrutas „Paragauk Klaipėdos“, maršrutai po miestą – „Saldi Klaipėda“, „Išraiškinga Klaipėda“, „Jūrinė Klaipėda“)</t>
  </si>
  <si>
    <t xml:space="preserve">104 e. paslaugos: 66 e. paslaugos teikiamos 3 lygiu, 27 e. paslaugos teikiamos 4  lygiu, 15 e. paslaugų teikiamos 5  lygiu (teikiamos per SPIS)↑
</t>
  </si>
  <si>
    <t>0,07*</t>
  </si>
  <si>
    <t>89↑</t>
  </si>
  <si>
    <r>
      <t xml:space="preserve">Suprojektuotos ir suderintos </t>
    </r>
    <r>
      <rPr>
        <b/>
        <sz val="10"/>
        <rFont val="Times New Roman"/>
        <family val="1"/>
      </rPr>
      <t xml:space="preserve">pusiau požeminių </t>
    </r>
    <r>
      <rPr>
        <sz val="10"/>
        <rFont val="Times New Roman"/>
        <family val="1"/>
      </rPr>
      <t>konteinerių aikštelės. Iš planuojamų 268 aikštelių, patvirtintos 206 aikštelių vietos, 62 vietos derinamos</t>
    </r>
  </si>
  <si>
    <t>Vidutinis maksimalaus garso lygis gyvenamųjų namų, ikimokyklinio bei ugdymo įstaigų teritorijose:</t>
  </si>
  <si>
    <t>17; 700,9</t>
  </si>
  <si>
    <t>KEPS 2030 kontekste bus įgyvendinama  priemonė „Vystyti konferencinį turizmą Klaipėdoje"</t>
  </si>
  <si>
    <t xml:space="preserve"> Atnaujinta 2130 želdynų. Išskirsta 241 kv. m krūmų.  apgenėta 2357 vnt. medžių palei gatves ir šaligatvius, pasivaikščiojimo takus, išfrezuota 1666 vnt.  kelmų, pasodinta 597 vnt. naujų medžių   ir 4931 vnt. krūmų (iš jų 4442 vnt.) gyvatvorės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</si>
</sst>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57">
    <font>
      <sz val="10"/>
      <name val="Arial"/>
      <charset val="186"/>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sz val="10"/>
      <color theme="0"/>
      <name val="Arial"/>
      <family val="2"/>
      <charset val="186"/>
    </font>
    <font>
      <sz val="12"/>
      <color rgb="FFFF0000"/>
      <name val="Times New Roman"/>
      <family val="1"/>
      <charset val="186"/>
    </font>
    <font>
      <sz val="11"/>
      <color rgb="FF000000"/>
      <name val="Calibri"/>
      <family val="2"/>
      <charset val="186"/>
    </font>
    <font>
      <b/>
      <sz val="11"/>
      <color rgb="FFFF3333"/>
      <name val="Calibri"/>
      <family val="2"/>
      <charset val="186"/>
    </font>
    <font>
      <sz val="9"/>
      <color indexed="81"/>
      <name val="Tahoma"/>
      <charset val="1"/>
    </font>
    <font>
      <vertAlign val="superscript"/>
      <sz val="9"/>
      <color indexed="81"/>
      <name val="Tahoma"/>
      <family val="2"/>
      <charset val="186"/>
    </font>
    <font>
      <sz val="11"/>
      <name val="Symbol"/>
      <family val="1"/>
      <charset val="2"/>
    </font>
    <font>
      <b/>
      <sz val="9"/>
      <color indexed="81"/>
      <name val="Tahoma"/>
      <charset val="1"/>
    </font>
    <font>
      <b/>
      <sz val="10"/>
      <color theme="0"/>
      <name val="Arial"/>
      <family val="2"/>
      <charset val="186"/>
    </font>
  </fonts>
  <fills count="22">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
      <patternFill patternType="solid">
        <fgColor indexed="9"/>
        <bgColor indexed="26"/>
      </patternFill>
    </fill>
    <fill>
      <patternFill patternType="solid">
        <fgColor theme="0"/>
        <bgColor rgb="FFCCFFFF"/>
      </patternFill>
    </fill>
    <fill>
      <patternFill patternType="solid">
        <fgColor rgb="FFFFFFFF"/>
        <bgColor indexed="64"/>
      </patternFill>
    </fill>
    <fill>
      <patternFill patternType="solid">
        <fgColor theme="0"/>
        <bgColor rgb="FFFFFF00"/>
      </patternFill>
    </fill>
  </fills>
  <borders count="119">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style="thin">
        <color rgb="FF000000"/>
      </left>
      <right/>
      <top/>
      <bottom style="medium">
        <color rgb="FF000000"/>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cellStyleXfs>
  <cellXfs count="1165">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4"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Alignment="1">
      <alignment wrapText="1"/>
    </xf>
    <xf numFmtId="0" fontId="2" fillId="0" borderId="0" xfId="0" applyFont="1" applyFill="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4" fillId="0" borderId="0" xfId="0" applyFont="1" applyBorder="1" applyAlignment="1">
      <alignment vertical="top" wrapText="1"/>
    </xf>
    <xf numFmtId="1" fontId="4" fillId="0" borderId="0" xfId="0" applyNumberFormat="1" applyFont="1" applyFill="1" applyBorder="1" applyAlignment="1">
      <alignment horizontal="center" vertical="center"/>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4"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9" fillId="0" borderId="5" xfId="0" applyNumberFormat="1" applyFont="1" applyBorder="1" applyAlignment="1">
      <alignment horizontal="center" vertical="center"/>
    </xf>
    <xf numFmtId="0" fontId="9" fillId="0" borderId="0" xfId="0" applyNumberFormat="1" applyFont="1" applyAlignment="1">
      <alignment horizontal="center" vertical="center"/>
    </xf>
    <xf numFmtId="0" fontId="4" fillId="0" borderId="0" xfId="0" applyFont="1" applyFill="1" applyBorder="1" applyAlignment="1">
      <alignment vertical="top"/>
    </xf>
    <xf numFmtId="0" fontId="5" fillId="0" borderId="0" xfId="0" applyFont="1" applyBorder="1" applyAlignment="1">
      <alignment vertical="top" wrapText="1"/>
    </xf>
    <xf numFmtId="0" fontId="4"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4" fillId="0" borderId="0" xfId="0" applyFont="1" applyFill="1" applyBorder="1" applyAlignment="1">
      <alignment horizontal="center" vertical="center"/>
    </xf>
    <xf numFmtId="1" fontId="4"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9" fillId="0" borderId="0" xfId="0" applyFont="1" applyAlignment="1">
      <alignment vertical="top" wrapText="1"/>
    </xf>
    <xf numFmtId="49" fontId="14" fillId="0" borderId="0" xfId="0" applyNumberFormat="1" applyFont="1" applyFill="1" applyBorder="1" applyAlignment="1">
      <alignment vertical="top"/>
    </xf>
    <xf numFmtId="0" fontId="14" fillId="0" borderId="0" xfId="0" applyFont="1" applyAlignment="1">
      <alignment vertical="top" wrapText="1"/>
    </xf>
    <xf numFmtId="0" fontId="1" fillId="0" borderId="11"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center"/>
    </xf>
    <xf numFmtId="2" fontId="5" fillId="0" borderId="0" xfId="0" applyNumberFormat="1" applyFont="1" applyFill="1" applyBorder="1"/>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6" fillId="0" borderId="0" xfId="0" applyFont="1" applyAlignment="1">
      <alignment horizontal="center"/>
    </xf>
    <xf numFmtId="0" fontId="9" fillId="2" borderId="7" xfId="0" applyFont="1" applyFill="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Border="1"/>
    <xf numFmtId="0" fontId="9" fillId="0" borderId="7" xfId="0" applyFont="1" applyBorder="1" applyAlignment="1">
      <alignment horizontal="center" vertical="center"/>
    </xf>
    <xf numFmtId="0" fontId="9" fillId="4" borderId="7" xfId="0" applyFont="1" applyFill="1" applyBorder="1" applyAlignment="1">
      <alignment horizontal="center"/>
    </xf>
    <xf numFmtId="0" fontId="9" fillId="5" borderId="7" xfId="0" applyFont="1" applyFill="1" applyBorder="1"/>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9" fillId="0" borderId="2" xfId="0" applyFont="1" applyBorder="1" applyAlignment="1">
      <alignment horizontal="center" vertical="center"/>
    </xf>
    <xf numFmtId="0" fontId="0" fillId="0" borderId="2" xfId="0" applyBorder="1"/>
    <xf numFmtId="0" fontId="7" fillId="0" borderId="23" xfId="0" applyFont="1" applyBorder="1" applyAlignment="1">
      <alignment horizontal="center" vertical="center"/>
    </xf>
    <xf numFmtId="0" fontId="9" fillId="0" borderId="23" xfId="0" applyFont="1" applyBorder="1" applyAlignment="1">
      <alignment horizontal="center" vertical="center"/>
    </xf>
    <xf numFmtId="0" fontId="0" fillId="0" borderId="23" xfId="0" applyBorder="1"/>
    <xf numFmtId="164" fontId="7" fillId="0" borderId="7" xfId="0" applyNumberFormat="1" applyFont="1" applyBorder="1" applyAlignment="1">
      <alignment horizontal="center" vertical="center"/>
    </xf>
    <xf numFmtId="0" fontId="7" fillId="2" borderId="3" xfId="0" applyFont="1" applyFill="1" applyBorder="1" applyAlignment="1">
      <alignment horizontal="center" vertical="center"/>
    </xf>
    <xf numFmtId="0" fontId="0" fillId="0" borderId="3" xfId="0" applyBorder="1"/>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2" fillId="0" borderId="26" xfId="0" applyFont="1" applyBorder="1" applyAlignment="1">
      <alignment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 fillId="0" borderId="4" xfId="0" applyNumberFormat="1" applyFont="1" applyFill="1" applyBorder="1" applyAlignment="1">
      <alignment horizontal="center"/>
    </xf>
    <xf numFmtId="0" fontId="9" fillId="0" borderId="6" xfId="0" applyNumberFormat="1" applyFont="1" applyBorder="1" applyAlignment="1">
      <alignment horizontal="center" vertical="center"/>
    </xf>
    <xf numFmtId="0" fontId="1" fillId="0" borderId="11" xfId="0" applyNumberFormat="1" applyFont="1" applyFill="1" applyBorder="1" applyAlignment="1">
      <alignment horizontal="center"/>
    </xf>
    <xf numFmtId="0" fontId="23" fillId="0" borderId="0" xfId="0" applyFont="1" applyAlignment="1">
      <alignment vertical="top"/>
    </xf>
    <xf numFmtId="0" fontId="24" fillId="0" borderId="0" xfId="0" applyFont="1" applyAlignment="1">
      <alignment wrapText="1"/>
    </xf>
    <xf numFmtId="0" fontId="25" fillId="0" borderId="0" xfId="0" applyFont="1" applyAlignment="1"/>
    <xf numFmtId="0" fontId="26" fillId="0" borderId="0" xfId="0" applyFont="1" applyAlignment="1">
      <alignment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6" fillId="3" borderId="14" xfId="0" applyFont="1" applyFill="1" applyBorder="1" applyAlignment="1">
      <alignment vertical="top" wrapText="1"/>
    </xf>
    <xf numFmtId="0" fontId="26" fillId="3" borderId="2" xfId="0" applyFont="1" applyFill="1" applyBorder="1" applyAlignment="1">
      <alignment vertical="top" wrapText="1"/>
    </xf>
    <xf numFmtId="0" fontId="26" fillId="3" borderId="29" xfId="0" applyFont="1" applyFill="1" applyBorder="1" applyAlignment="1">
      <alignment vertical="top" wrapText="1"/>
    </xf>
    <xf numFmtId="0" fontId="26" fillId="3" borderId="27" xfId="0" applyFont="1" applyFill="1" applyBorder="1" applyAlignment="1">
      <alignment vertical="top" wrapTex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0" fontId="26" fillId="6" borderId="4" xfId="0" applyFont="1" applyFill="1" applyBorder="1" applyAlignment="1">
      <alignment vertical="top" wrapText="1"/>
    </xf>
    <xf numFmtId="0" fontId="26" fillId="6" borderId="0" xfId="0" applyFont="1" applyFill="1" applyBorder="1" applyAlignment="1">
      <alignment vertical="top" wrapText="1"/>
    </xf>
    <xf numFmtId="0" fontId="26" fillId="3" borderId="18" xfId="0" applyFont="1" applyFill="1" applyBorder="1" applyAlignment="1">
      <alignment vertical="top" wrapText="1"/>
    </xf>
    <xf numFmtId="0" fontId="26" fillId="3" borderId="3" xfId="0" applyFont="1" applyFill="1" applyBorder="1" applyAlignment="1">
      <alignment vertical="top" wrapText="1"/>
    </xf>
    <xf numFmtId="0" fontId="26" fillId="3" borderId="31" xfId="0" applyFont="1" applyFill="1" applyBorder="1" applyAlignment="1">
      <alignment vertical="top" wrapText="1"/>
    </xf>
    <xf numFmtId="0" fontId="26" fillId="3" borderId="25" xfId="0" applyFont="1" applyFill="1" applyBorder="1" applyAlignment="1">
      <alignment vertical="top" wrapText="1"/>
    </xf>
    <xf numFmtId="0" fontId="26" fillId="3" borderId="16" xfId="0" applyFont="1" applyFill="1" applyBorder="1" applyAlignment="1">
      <alignment vertical="top" wrapText="1"/>
    </xf>
    <xf numFmtId="0" fontId="26" fillId="3" borderId="0" xfId="0" applyFont="1" applyFill="1" applyBorder="1" applyAlignment="1">
      <alignment horizontal="left" vertical="top" wrapText="1"/>
    </xf>
    <xf numFmtId="0" fontId="26" fillId="3" borderId="32"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4" xfId="0" applyFont="1" applyFill="1" applyBorder="1" applyAlignment="1">
      <alignment horizontal="left" vertical="top" wrapText="1"/>
    </xf>
    <xf numFmtId="0" fontId="26" fillId="6" borderId="23" xfId="0" applyFont="1" applyFill="1" applyBorder="1" applyAlignment="1">
      <alignment vertical="top" wrapText="1"/>
    </xf>
    <xf numFmtId="0" fontId="26" fillId="3" borderId="36" xfId="0" applyFont="1" applyFill="1" applyBorder="1" applyAlignment="1">
      <alignment vertical="top" wrapText="1"/>
    </xf>
    <xf numFmtId="0" fontId="26" fillId="3" borderId="0" xfId="0" applyFont="1" applyFill="1" applyBorder="1" applyAlignment="1">
      <alignment horizontal="right" vertical="top" wrapText="1"/>
    </xf>
    <xf numFmtId="0" fontId="26" fillId="3" borderId="17" xfId="0" applyFont="1" applyFill="1" applyBorder="1" applyAlignment="1">
      <alignment vertical="top" wrapText="1"/>
    </xf>
    <xf numFmtId="0" fontId="26" fillId="3" borderId="12" xfId="0" applyFont="1" applyFill="1" applyBorder="1" applyAlignment="1">
      <alignment horizontal="left" vertical="top" wrapText="1"/>
    </xf>
    <xf numFmtId="0" fontId="26" fillId="3" borderId="41" xfId="0" applyFont="1" applyFill="1" applyBorder="1" applyAlignment="1">
      <alignment vertical="top" wrapText="1"/>
    </xf>
    <xf numFmtId="0" fontId="26" fillId="3" borderId="42" xfId="0" applyFont="1" applyFill="1" applyBorder="1" applyAlignment="1">
      <alignment vertical="top" wrapText="1"/>
    </xf>
    <xf numFmtId="0" fontId="26" fillId="3" borderId="43" xfId="0" applyFont="1" applyFill="1" applyBorder="1" applyAlignment="1">
      <alignment vertical="top" wrapText="1"/>
    </xf>
    <xf numFmtId="0" fontId="26" fillId="3" borderId="44" xfId="0" applyFont="1" applyFill="1" applyBorder="1" applyAlignment="1">
      <alignment vertical="top" wrapText="1"/>
    </xf>
    <xf numFmtId="0" fontId="26" fillId="3" borderId="7" xfId="0" applyFont="1" applyFill="1" applyBorder="1" applyAlignment="1">
      <alignment horizontal="center" vertical="top" wrapText="1"/>
    </xf>
    <xf numFmtId="0" fontId="26" fillId="3" borderId="4" xfId="0" applyFont="1" applyFill="1" applyBorder="1" applyAlignment="1">
      <alignment horizontal="center" vertical="top" wrapText="1"/>
    </xf>
    <xf numFmtId="0" fontId="0" fillId="0" borderId="0" xfId="0" applyAlignment="1">
      <alignment horizontal="left"/>
    </xf>
    <xf numFmtId="0" fontId="10" fillId="0" borderId="34" xfId="0" applyFont="1" applyBorder="1" applyAlignment="1">
      <alignment horizontal="center" vertical="center" wrapText="1"/>
    </xf>
    <xf numFmtId="14" fontId="26" fillId="3" borderId="17" xfId="0" applyNumberFormat="1" applyFont="1" applyFill="1" applyBorder="1" applyAlignment="1">
      <alignment vertical="top" wrapText="1"/>
    </xf>
    <xf numFmtId="0" fontId="26" fillId="6" borderId="27" xfId="0" applyFont="1" applyFill="1" applyBorder="1" applyAlignment="1">
      <alignment vertical="top" wrapText="1"/>
    </xf>
    <xf numFmtId="0" fontId="26" fillId="3" borderId="21" xfId="0" applyFont="1" applyFill="1" applyBorder="1" applyAlignment="1">
      <alignment vertical="top" wrapText="1"/>
    </xf>
    <xf numFmtId="0" fontId="26" fillId="3" borderId="48" xfId="0" applyFont="1" applyFill="1" applyBorder="1" applyAlignment="1">
      <alignment vertical="top" wrapText="1"/>
    </xf>
    <xf numFmtId="0" fontId="26" fillId="3" borderId="2" xfId="0" applyFont="1" applyFill="1" applyBorder="1" applyAlignment="1">
      <alignment horizontal="left" vertical="top" wrapText="1"/>
    </xf>
    <xf numFmtId="0" fontId="9" fillId="0" borderId="17"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6" fillId="3" borderId="11"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6" fillId="3" borderId="2" xfId="0" applyFont="1" applyFill="1" applyBorder="1" applyAlignment="1">
      <alignment horizontal="center" vertical="top" wrapText="1"/>
    </xf>
    <xf numFmtId="0" fontId="30" fillId="0" borderId="7" xfId="0" applyFont="1" applyBorder="1" applyAlignment="1">
      <alignment horizontal="center" vertical="center" wrapText="1"/>
    </xf>
    <xf numFmtId="0" fontId="24" fillId="0" borderId="0" xfId="0" applyFont="1" applyAlignment="1">
      <alignment horizontal="center" wrapText="1"/>
    </xf>
    <xf numFmtId="0" fontId="26" fillId="0" borderId="0" xfId="0" applyFont="1" applyAlignment="1">
      <alignment horizontal="center" wrapText="1"/>
    </xf>
    <xf numFmtId="0" fontId="26" fillId="3" borderId="10" xfId="0" applyFont="1" applyFill="1" applyBorder="1" applyAlignment="1">
      <alignment horizontal="center" vertical="top" wrapText="1"/>
    </xf>
    <xf numFmtId="0" fontId="26" fillId="3" borderId="32" xfId="0" applyFont="1" applyFill="1" applyBorder="1" applyAlignment="1">
      <alignment horizontal="center" vertical="top" wrapText="1"/>
    </xf>
    <xf numFmtId="0" fontId="26" fillId="3" borderId="34"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6" borderId="25"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28" xfId="0" applyFont="1" applyFill="1" applyBorder="1" applyAlignment="1">
      <alignment vertical="top" wrapText="1"/>
    </xf>
    <xf numFmtId="0" fontId="26" fillId="6" borderId="22" xfId="0" applyFont="1" applyFill="1" applyBorder="1" applyAlignment="1">
      <alignment vertical="top" wrapText="1"/>
    </xf>
    <xf numFmtId="0" fontId="26" fillId="3" borderId="52" xfId="0" applyFont="1" applyFill="1" applyBorder="1" applyAlignment="1">
      <alignment vertical="top" wrapText="1"/>
    </xf>
    <xf numFmtId="0" fontId="26" fillId="3" borderId="9" xfId="0" applyFont="1" applyFill="1" applyBorder="1" applyAlignment="1">
      <alignment vertical="top" wrapText="1"/>
    </xf>
    <xf numFmtId="0" fontId="26" fillId="6" borderId="2" xfId="0" applyFont="1" applyFill="1" applyBorder="1" applyAlignment="1">
      <alignment vertical="top" wrapText="1"/>
    </xf>
    <xf numFmtId="0" fontId="2" fillId="0" borderId="22" xfId="0" applyFont="1" applyBorder="1" applyAlignment="1">
      <alignment horizontal="center" vertical="center" wrapText="1"/>
    </xf>
    <xf numFmtId="0" fontId="26" fillId="0" borderId="7" xfId="0" applyFont="1" applyFill="1" applyBorder="1" applyAlignment="1">
      <alignment horizontal="center"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6" fillId="3" borderId="23" xfId="0" applyFont="1" applyFill="1" applyBorder="1" applyAlignment="1">
      <alignment horizontal="center" vertical="top" wrapText="1"/>
    </xf>
    <xf numFmtId="0" fontId="2" fillId="0" borderId="2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xf>
    <xf numFmtId="0" fontId="26" fillId="3" borderId="3" xfId="0" applyFont="1" applyFill="1" applyBorder="1" applyAlignment="1">
      <alignment horizontal="center" vertical="top" wrapText="1"/>
    </xf>
    <xf numFmtId="0" fontId="26" fillId="3" borderId="36" xfId="0" applyFont="1" applyFill="1" applyBorder="1" applyAlignment="1">
      <alignment horizontal="center" vertical="top" wrapText="1"/>
    </xf>
    <xf numFmtId="0" fontId="8" fillId="0" borderId="0" xfId="0" applyFont="1"/>
    <xf numFmtId="0" fontId="2" fillId="0" borderId="4" xfId="0" applyFont="1" applyBorder="1" applyAlignment="1">
      <alignment horizontal="center" vertical="center" wrapText="1"/>
    </xf>
    <xf numFmtId="0" fontId="26" fillId="3" borderId="0" xfId="0" applyFont="1" applyFill="1" applyBorder="1" applyAlignment="1">
      <alignment horizontal="center" vertical="top" wrapText="1"/>
    </xf>
    <xf numFmtId="0" fontId="26" fillId="3" borderId="25" xfId="0" applyFont="1" applyFill="1" applyBorder="1" applyAlignment="1">
      <alignment horizontal="center" vertical="top" wrapText="1"/>
    </xf>
    <xf numFmtId="3" fontId="26" fillId="3" borderId="26" xfId="0" applyNumberFormat="1" applyFont="1" applyFill="1" applyBorder="1" applyAlignment="1">
      <alignment horizontal="center" vertical="top" wrapText="1"/>
    </xf>
    <xf numFmtId="0" fontId="26" fillId="6" borderId="32" xfId="0" applyFont="1" applyFill="1" applyBorder="1" applyAlignment="1">
      <alignment horizontal="center" vertical="top" wrapText="1"/>
    </xf>
    <xf numFmtId="0" fontId="26" fillId="6" borderId="34" xfId="0" applyFont="1" applyFill="1" applyBorder="1" applyAlignment="1">
      <alignment horizontal="center" vertical="top" wrapText="1"/>
    </xf>
    <xf numFmtId="0" fontId="26" fillId="0" borderId="54" xfId="0" applyFont="1" applyBorder="1" applyAlignment="1">
      <alignment wrapText="1"/>
    </xf>
    <xf numFmtId="0" fontId="26" fillId="6" borderId="52" xfId="0" applyFont="1" applyFill="1" applyBorder="1" applyAlignment="1">
      <alignment horizontal="center" vertical="top" wrapText="1"/>
    </xf>
    <xf numFmtId="0" fontId="26" fillId="6" borderId="40"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6" borderId="7" xfId="0" applyFont="1" applyFill="1" applyBorder="1" applyAlignment="1">
      <alignment horizontal="center" vertical="top" wrapText="1"/>
    </xf>
    <xf numFmtId="0" fontId="24" fillId="0" borderId="0" xfId="0" applyFont="1" applyFill="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52" xfId="0" applyFont="1" applyFill="1" applyBorder="1" applyAlignment="1">
      <alignment horizontal="center" vertical="top" wrapText="1"/>
    </xf>
    <xf numFmtId="0" fontId="26" fillId="0" borderId="40" xfId="0" applyFont="1" applyFill="1" applyBorder="1" applyAlignment="1">
      <alignment horizontal="center" vertical="top" wrapText="1"/>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6" borderId="7"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7" xfId="0" applyNumberFormat="1" applyFont="1" applyBorder="1" applyAlignment="1">
      <alignment horizontal="center" vertical="center" wrapText="1"/>
    </xf>
    <xf numFmtId="0" fontId="30" fillId="0" borderId="53"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7" fillId="6" borderId="11" xfId="0" applyFont="1" applyFill="1" applyBorder="1" applyAlignment="1">
      <alignment vertical="top" wrapText="1"/>
    </xf>
    <xf numFmtId="0" fontId="30" fillId="6" borderId="4" xfId="0" applyFont="1" applyFill="1" applyBorder="1" applyAlignment="1">
      <alignment horizontal="center" vertical="center" wrapText="1"/>
    </xf>
    <xf numFmtId="0" fontId="26" fillId="3" borderId="5" xfId="0" applyFont="1" applyFill="1" applyBorder="1" applyAlignment="1">
      <alignment horizontal="center" vertical="top" wrapText="1"/>
    </xf>
    <xf numFmtId="0" fontId="26" fillId="3" borderId="15" xfId="0" applyFont="1" applyFill="1" applyBorder="1" applyAlignment="1">
      <alignment horizontal="center" vertical="top" wrapText="1"/>
    </xf>
    <xf numFmtId="0" fontId="26" fillId="3" borderId="33" xfId="0" applyFont="1" applyFill="1" applyBorder="1" applyAlignment="1">
      <alignment horizontal="center" vertical="top" wrapText="1"/>
    </xf>
    <xf numFmtId="0" fontId="26" fillId="3" borderId="3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3" borderId="35" xfId="0" applyFont="1" applyFill="1" applyBorder="1" applyAlignment="1">
      <alignment horizontal="center" vertical="top" wrapText="1"/>
    </xf>
    <xf numFmtId="0" fontId="26" fillId="3" borderId="20" xfId="0" applyFont="1" applyFill="1" applyBorder="1" applyAlignment="1">
      <alignment horizontal="center" vertical="top" wrapText="1"/>
    </xf>
    <xf numFmtId="0" fontId="10" fillId="0" borderId="35" xfId="0" applyFont="1" applyBorder="1" applyAlignment="1">
      <alignment horizontal="center" vertical="center" wrapText="1"/>
    </xf>
    <xf numFmtId="0" fontId="26" fillId="6" borderId="35" xfId="0" applyFont="1" applyFill="1" applyBorder="1" applyAlignment="1">
      <alignment horizontal="center" vertical="top" wrapText="1"/>
    </xf>
    <xf numFmtId="0" fontId="26" fillId="6" borderId="26" xfId="0" applyFont="1" applyFill="1" applyBorder="1" applyAlignment="1">
      <alignment horizontal="center" vertical="top" wrapText="1"/>
    </xf>
    <xf numFmtId="0" fontId="11" fillId="0" borderId="0" xfId="0" applyFont="1" applyAlignment="1">
      <alignment vertical="center"/>
    </xf>
    <xf numFmtId="0" fontId="30" fillId="0" borderId="24" xfId="0" applyFont="1" applyBorder="1" applyAlignment="1">
      <alignment horizontal="center" vertical="center" wrapText="1"/>
    </xf>
    <xf numFmtId="0" fontId="30" fillId="8"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4" xfId="0" applyFont="1" applyFill="1" applyBorder="1" applyAlignment="1">
      <alignment horizontal="center" vertical="top" wrapText="1"/>
    </xf>
    <xf numFmtId="0" fontId="30" fillId="8" borderId="36" xfId="0" applyFont="1" applyFill="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4"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 fillId="0" borderId="21" xfId="0" applyNumberFormat="1" applyFont="1" applyBorder="1" applyAlignment="1">
      <alignment horizontal="center" vertical="center"/>
    </xf>
    <xf numFmtId="0" fontId="11" fillId="0" borderId="1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11" fillId="3" borderId="5" xfId="0" applyFont="1" applyFill="1" applyBorder="1" applyAlignment="1">
      <alignment horizontal="center" vertical="top" wrapText="1"/>
    </xf>
    <xf numFmtId="0" fontId="1" fillId="0" borderId="0" xfId="0" applyFont="1" applyFill="1" applyBorder="1" applyAlignment="1">
      <alignment vertical="top"/>
    </xf>
    <xf numFmtId="0" fontId="9" fillId="0" borderId="0" xfId="0" applyFont="1" applyFill="1" applyBorder="1" applyAlignment="1">
      <alignment vertical="top" wrapText="1"/>
    </xf>
    <xf numFmtId="49" fontId="9" fillId="0" borderId="0" xfId="0" applyNumberFormat="1" applyFont="1" applyFill="1" applyBorder="1" applyAlignment="1">
      <alignment vertical="top"/>
    </xf>
    <xf numFmtId="0" fontId="9" fillId="0" borderId="0" xfId="0" applyFont="1" applyBorder="1" applyAlignment="1">
      <alignment vertical="top" wrapText="1"/>
    </xf>
    <xf numFmtId="0" fontId="1" fillId="0" borderId="0" xfId="0" applyFont="1" applyBorder="1" applyAlignment="1">
      <alignment vertical="top"/>
    </xf>
    <xf numFmtId="0" fontId="11" fillId="3" borderId="4" xfId="0" applyFont="1" applyFill="1" applyBorder="1" applyAlignment="1">
      <alignment vertical="top" wrapText="1"/>
    </xf>
    <xf numFmtId="0" fontId="11" fillId="0" borderId="4" xfId="0" applyFont="1" applyFill="1" applyBorder="1" applyAlignment="1">
      <alignment horizontal="left" vertical="top" wrapText="1"/>
    </xf>
    <xf numFmtId="0" fontId="2" fillId="6" borderId="14" xfId="0" applyFont="1" applyFill="1" applyBorder="1" applyAlignment="1">
      <alignment vertical="top" wrapText="1"/>
    </xf>
    <xf numFmtId="0" fontId="30" fillId="7"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6" fillId="3" borderId="12" xfId="0" applyFont="1" applyFill="1" applyBorder="1" applyAlignment="1">
      <alignment vertical="top" wrapText="1"/>
    </xf>
    <xf numFmtId="0" fontId="37" fillId="6" borderId="17" xfId="0" applyFont="1" applyFill="1" applyBorder="1" applyAlignment="1">
      <alignment vertical="top" wrapText="1"/>
    </xf>
    <xf numFmtId="0" fontId="11" fillId="0" borderId="0" xfId="0" applyFont="1" applyAlignment="1">
      <alignment horizontal="left" vertical="center"/>
    </xf>
    <xf numFmtId="0" fontId="2" fillId="6" borderId="11" xfId="0" applyFont="1" applyFill="1" applyBorder="1" applyAlignment="1">
      <alignment horizontal="left" vertical="top" wrapText="1"/>
    </xf>
    <xf numFmtId="0" fontId="30" fillId="0" borderId="3" xfId="0" applyFont="1" applyBorder="1" applyAlignment="1">
      <alignment horizontal="center" vertical="center" wrapText="1"/>
    </xf>
    <xf numFmtId="0" fontId="26" fillId="6" borderId="13"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23" xfId="0" applyFont="1" applyBorder="1" applyAlignment="1">
      <alignment horizontal="center" vertical="center" wrapText="1"/>
    </xf>
    <xf numFmtId="0" fontId="26" fillId="6" borderId="8" xfId="0" applyFont="1" applyFill="1" applyBorder="1" applyAlignment="1">
      <alignment horizontal="center" vertical="top" wrapText="1"/>
    </xf>
    <xf numFmtId="0" fontId="24" fillId="0" borderId="0" xfId="0" applyFont="1" applyAlignment="1">
      <alignment horizontal="center" vertical="top" wrapText="1"/>
    </xf>
    <xf numFmtId="0" fontId="26" fillId="0" borderId="0" xfId="0" applyFont="1" applyAlignment="1">
      <alignment horizontal="center" vertical="top" wrapText="1"/>
    </xf>
    <xf numFmtId="0" fontId="10" fillId="0" borderId="34" xfId="0" applyFont="1" applyBorder="1" applyAlignment="1">
      <alignment horizontal="center" vertical="top" wrapText="1"/>
    </xf>
    <xf numFmtId="0" fontId="30" fillId="6" borderId="36"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wrapText="1"/>
    </xf>
    <xf numFmtId="0" fontId="1" fillId="0" borderId="0" xfId="0" applyFont="1"/>
    <xf numFmtId="0" fontId="10" fillId="0" borderId="8" xfId="0" applyFont="1" applyBorder="1" applyAlignment="1">
      <alignment horizontal="center" vertical="top" wrapText="1"/>
    </xf>
    <xf numFmtId="10" fontId="26" fillId="6" borderId="19" xfId="0" applyNumberFormat="1" applyFont="1" applyFill="1" applyBorder="1" applyAlignment="1">
      <alignment horizontal="center" vertical="top" wrapText="1"/>
    </xf>
    <xf numFmtId="0" fontId="23" fillId="0" borderId="22" xfId="0" applyFont="1" applyFill="1" applyBorder="1" applyAlignment="1">
      <alignment horizontal="center" vertical="center" wrapText="1"/>
    </xf>
    <xf numFmtId="0" fontId="26" fillId="0" borderId="24" xfId="0" applyFont="1" applyFill="1" applyBorder="1" applyAlignment="1">
      <alignment horizontal="center" vertical="top" wrapText="1"/>
    </xf>
    <xf numFmtId="0" fontId="2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0" fillId="6" borderId="7"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32" xfId="0" applyFont="1" applyFill="1" applyBorder="1" applyAlignment="1">
      <alignment horizontal="center" vertical="top" wrapText="1"/>
    </xf>
    <xf numFmtId="0" fontId="30" fillId="0" borderId="40" xfId="0" applyFont="1" applyFill="1" applyBorder="1" applyAlignment="1">
      <alignment horizontal="center" vertical="top"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0" fillId="0" borderId="4" xfId="0" applyFont="1" applyFill="1" applyBorder="1" applyAlignment="1">
      <alignment horizontal="center" vertical="top" wrapText="1"/>
    </xf>
    <xf numFmtId="0" fontId="30" fillId="7" borderId="49"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1" fillId="6" borderId="19" xfId="0" applyNumberFormat="1"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17" xfId="0" applyFont="1" applyFill="1" applyBorder="1" applyAlignment="1">
      <alignment horizontal="left" vertical="top" wrapText="1"/>
    </xf>
    <xf numFmtId="0" fontId="4" fillId="6" borderId="9" xfId="0" applyFont="1" applyFill="1" applyBorder="1" applyAlignment="1">
      <alignment horizontal="left" vertical="top" wrapText="1"/>
    </xf>
    <xf numFmtId="0" fontId="2" fillId="6" borderId="12" xfId="0" applyFont="1" applyFill="1" applyBorder="1" applyAlignment="1">
      <alignment horizontal="left" vertical="top" wrapText="1"/>
    </xf>
    <xf numFmtId="0" fontId="4" fillId="6" borderId="9" xfId="0" applyFont="1" applyFill="1" applyBorder="1" applyAlignment="1">
      <alignment horizontal="center" vertical="center" wrapText="1"/>
    </xf>
    <xf numFmtId="0" fontId="37" fillId="6" borderId="27" xfId="0" applyFont="1" applyFill="1" applyBorder="1" applyAlignment="1">
      <alignment vertical="top" wrapText="1"/>
    </xf>
    <xf numFmtId="0" fontId="37" fillId="6" borderId="18" xfId="0" applyFont="1" applyFill="1" applyBorder="1" applyAlignment="1">
      <alignment vertical="top" wrapText="1"/>
    </xf>
    <xf numFmtId="0" fontId="4" fillId="6" borderId="45" xfId="0" applyFont="1" applyFill="1" applyBorder="1" applyAlignment="1">
      <alignment horizontal="left" vertical="top" wrapText="1"/>
    </xf>
    <xf numFmtId="0" fontId="37" fillId="6" borderId="16" xfId="0" applyFont="1" applyFill="1" applyBorder="1" applyAlignment="1">
      <alignment vertical="top" wrapText="1"/>
    </xf>
    <xf numFmtId="0" fontId="2" fillId="6" borderId="0" xfId="0" applyFont="1" applyFill="1" applyBorder="1" applyAlignment="1">
      <alignment horizontal="left" vertical="top" wrapText="1"/>
    </xf>
    <xf numFmtId="0" fontId="4" fillId="6" borderId="45" xfId="0" applyFont="1" applyFill="1" applyBorder="1" applyAlignment="1">
      <alignment horizontal="center" vertical="center" wrapText="1"/>
    </xf>
    <xf numFmtId="0" fontId="37" fillId="6" borderId="54" xfId="0" applyFont="1" applyFill="1" applyBorder="1" applyAlignment="1">
      <alignment vertical="top" wrapText="1"/>
    </xf>
    <xf numFmtId="0" fontId="31" fillId="6" borderId="11" xfId="0" applyFont="1" applyFill="1" applyBorder="1" applyAlignment="1">
      <alignment horizontal="left" vertical="top" wrapText="1"/>
    </xf>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3" fillId="0" borderId="2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30" fillId="0" borderId="54" xfId="0" applyFont="1" applyFill="1" applyBorder="1" applyAlignment="1">
      <alignment horizontal="center" vertical="center" wrapText="1"/>
    </xf>
    <xf numFmtId="0" fontId="30" fillId="0" borderId="7" xfId="0" applyFont="1" applyBorder="1" applyAlignment="1">
      <alignment horizontal="center" vertical="top" wrapText="1"/>
    </xf>
    <xf numFmtId="0" fontId="2" fillId="6" borderId="17" xfId="0" applyFont="1" applyFill="1" applyBorder="1" applyAlignment="1">
      <alignment vertical="top" wrapText="1"/>
    </xf>
    <xf numFmtId="0" fontId="30" fillId="6" borderId="23" xfId="0" applyFont="1" applyFill="1" applyBorder="1" applyAlignment="1">
      <alignment horizontal="center" vertical="top" wrapText="1"/>
    </xf>
    <xf numFmtId="0" fontId="30" fillId="0" borderId="4" xfId="0" applyFont="1" applyBorder="1" applyAlignment="1">
      <alignment horizontal="center" vertical="top" wrapText="1"/>
    </xf>
    <xf numFmtId="0" fontId="31" fillId="6" borderId="17" xfId="0" applyFont="1" applyFill="1" applyBorder="1" applyAlignment="1">
      <alignment horizontal="left" vertical="top" wrapText="1"/>
    </xf>
    <xf numFmtId="0" fontId="37" fillId="6" borderId="29" xfId="0" applyFont="1" applyFill="1" applyBorder="1" applyAlignment="1">
      <alignment vertical="top" wrapText="1"/>
    </xf>
    <xf numFmtId="165" fontId="30" fillId="9" borderId="62" xfId="1" applyNumberFormat="1" applyFont="1" applyFill="1" applyBorder="1" applyAlignment="1">
      <alignment horizontal="center" vertical="top" wrapText="1"/>
    </xf>
    <xf numFmtId="0" fontId="30" fillId="9" borderId="53" xfId="1" applyFont="1" applyFill="1" applyBorder="1" applyAlignment="1">
      <alignment horizontal="center" vertical="top" wrapText="1"/>
    </xf>
    <xf numFmtId="0" fontId="22" fillId="6"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0" fillId="0" borderId="2" xfId="0" applyFont="1" applyBorder="1" applyAlignment="1">
      <alignment horizontal="center" vertical="top" wrapText="1"/>
    </xf>
    <xf numFmtId="0" fontId="2" fillId="0" borderId="7" xfId="0" applyFont="1" applyBorder="1" applyAlignment="1">
      <alignment horizontal="center" vertical="top" wrapText="1"/>
    </xf>
    <xf numFmtId="0" fontId="30" fillId="6" borderId="54"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horizontal="center" wrapText="1"/>
    </xf>
    <xf numFmtId="0" fontId="23" fillId="10" borderId="0" xfId="0" applyFont="1" applyFill="1" applyAlignment="1">
      <alignment vertical="top"/>
    </xf>
    <xf numFmtId="0" fontId="26" fillId="10" borderId="0" xfId="0" applyFont="1" applyFill="1" applyAlignment="1">
      <alignment horizontal="center" vertical="top" wrapText="1"/>
    </xf>
    <xf numFmtId="1" fontId="1" fillId="0" borderId="10"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2" fillId="7" borderId="2" xfId="0" applyFont="1" applyFill="1" applyBorder="1" applyAlignment="1">
      <alignment horizontal="center" vertical="center" wrapText="1"/>
    </xf>
    <xf numFmtId="0" fontId="30" fillId="0" borderId="19" xfId="0" applyFont="1" applyFill="1" applyBorder="1" applyAlignment="1">
      <alignment horizontal="center" vertical="center" wrapText="1"/>
    </xf>
    <xf numFmtId="49" fontId="11" fillId="6" borderId="24" xfId="0" applyNumberFormat="1" applyFont="1" applyFill="1" applyBorder="1" applyAlignment="1">
      <alignment horizontal="center" vertical="top"/>
    </xf>
    <xf numFmtId="0" fontId="11" fillId="3" borderId="8" xfId="0" applyFont="1" applyFill="1" applyBorder="1" applyAlignment="1">
      <alignment horizontal="center" vertical="top"/>
    </xf>
    <xf numFmtId="0" fontId="30" fillId="7" borderId="2" xfId="0" applyFont="1" applyFill="1" applyBorder="1" applyAlignment="1">
      <alignment horizontal="center" vertical="top" wrapText="1"/>
    </xf>
    <xf numFmtId="0" fontId="30" fillId="7" borderId="7" xfId="0" applyFont="1" applyFill="1" applyBorder="1" applyAlignment="1">
      <alignment horizontal="center" vertical="top" wrapText="1"/>
    </xf>
    <xf numFmtId="0" fontId="30" fillId="8" borderId="2"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0" borderId="10" xfId="0" applyFont="1" applyFill="1" applyBorder="1" applyAlignment="1">
      <alignment horizontal="center" vertical="top" wrapText="1"/>
    </xf>
    <xf numFmtId="0" fontId="8" fillId="0" borderId="0" xfId="0" applyFont="1" applyAlignment="1">
      <alignment wrapText="1"/>
    </xf>
    <xf numFmtId="0" fontId="8" fillId="0" borderId="0" xfId="0" applyFont="1" applyAlignment="1"/>
    <xf numFmtId="0" fontId="8" fillId="0" borderId="0" xfId="0" applyFont="1" applyBorder="1" applyAlignment="1">
      <alignment wrapText="1"/>
    </xf>
    <xf numFmtId="0" fontId="8" fillId="6" borderId="0" xfId="0" applyFont="1" applyFill="1" applyAlignment="1">
      <alignment wrapText="1"/>
    </xf>
    <xf numFmtId="0" fontId="8" fillId="0" borderId="0" xfId="0" applyFont="1" applyFill="1" applyAlignment="1">
      <alignment horizontal="center" vertical="top" wrapText="1"/>
    </xf>
    <xf numFmtId="0" fontId="8" fillId="0" borderId="0" xfId="0" applyFont="1" applyAlignment="1">
      <alignment horizontal="center" wrapText="1"/>
    </xf>
    <xf numFmtId="0" fontId="30" fillId="0" borderId="30" xfId="0" applyFont="1" applyBorder="1" applyAlignment="1">
      <alignment horizontal="center" vertical="center" wrapText="1"/>
    </xf>
    <xf numFmtId="0" fontId="26" fillId="6" borderId="32" xfId="0" applyFont="1" applyFill="1" applyBorder="1" applyAlignment="1">
      <alignment horizontal="left" vertical="top" wrapText="1"/>
    </xf>
    <xf numFmtId="0" fontId="30" fillId="11" borderId="7" xfId="0" applyFont="1" applyFill="1" applyBorder="1" applyAlignment="1">
      <alignment horizontal="center" vertical="center" wrapText="1"/>
    </xf>
    <xf numFmtId="0" fontId="2" fillId="6" borderId="18" xfId="0" applyFont="1" applyFill="1" applyBorder="1" applyAlignment="1">
      <alignment horizontal="left" vertical="top" wrapText="1"/>
    </xf>
    <xf numFmtId="0" fontId="37" fillId="6" borderId="58" xfId="0" applyFont="1" applyFill="1" applyBorder="1" applyAlignment="1">
      <alignment vertical="top" wrapText="1"/>
    </xf>
    <xf numFmtId="0" fontId="37" fillId="0" borderId="58" xfId="0" applyFont="1" applyFill="1" applyBorder="1" applyAlignment="1">
      <alignment vertical="top" wrapText="1"/>
    </xf>
    <xf numFmtId="0" fontId="31" fillId="6" borderId="16" xfId="0" applyFont="1" applyFill="1" applyBorder="1" applyAlignment="1">
      <alignment vertical="top" wrapText="1"/>
    </xf>
    <xf numFmtId="0" fontId="31" fillId="6" borderId="11" xfId="0" applyFont="1" applyFill="1" applyBorder="1" applyAlignment="1">
      <alignment vertical="top" wrapText="1"/>
    </xf>
    <xf numFmtId="0" fontId="31" fillId="6" borderId="17" xfId="0" applyFont="1" applyFill="1" applyBorder="1" applyAlignment="1">
      <alignment vertical="top" wrapText="1"/>
    </xf>
    <xf numFmtId="0" fontId="30" fillId="6" borderId="49" xfId="0" applyFont="1" applyFill="1" applyBorder="1" applyAlignment="1">
      <alignment vertical="center" wrapText="1"/>
    </xf>
    <xf numFmtId="0" fontId="30" fillId="0" borderId="36" xfId="0" applyFont="1" applyBorder="1" applyAlignment="1">
      <alignment vertical="center" wrapText="1"/>
    </xf>
    <xf numFmtId="0" fontId="30" fillId="6" borderId="7" xfId="0" applyFont="1" applyFill="1" applyBorder="1" applyAlignment="1">
      <alignment vertical="center" wrapText="1"/>
    </xf>
    <xf numFmtId="0" fontId="30" fillId="6" borderId="49" xfId="0" applyFont="1" applyFill="1" applyBorder="1" applyAlignment="1">
      <alignment horizontal="center" vertical="center" wrapText="1"/>
    </xf>
    <xf numFmtId="0" fontId="30" fillId="0" borderId="0" xfId="0" applyFont="1" applyBorder="1" applyAlignment="1">
      <alignment horizontal="center" wrapText="1"/>
    </xf>
    <xf numFmtId="0" fontId="0" fillId="0" borderId="0" xfId="0"/>
    <xf numFmtId="0" fontId="9" fillId="0" borderId="0" xfId="0" applyFont="1" applyBorder="1" applyAlignment="1">
      <alignment horizontal="center" vertical="center"/>
    </xf>
    <xf numFmtId="0" fontId="30" fillId="0" borderId="4" xfId="0" applyFont="1" applyBorder="1" applyAlignment="1">
      <alignment vertical="center" wrapText="1"/>
    </xf>
    <xf numFmtId="0" fontId="26" fillId="0" borderId="3" xfId="0" applyFont="1" applyFill="1" applyBorder="1" applyAlignment="1">
      <alignment vertical="top" wrapText="1"/>
    </xf>
    <xf numFmtId="0" fontId="26" fillId="0" borderId="3" xfId="0" applyFont="1" applyFill="1" applyBorder="1" applyAlignment="1">
      <alignment horizontal="center" vertical="top" wrapText="1"/>
    </xf>
    <xf numFmtId="0" fontId="11" fillId="3" borderId="35" xfId="0" applyFont="1" applyFill="1" applyBorder="1" applyAlignment="1">
      <alignment horizontal="center" vertical="top" wrapText="1"/>
    </xf>
    <xf numFmtId="0" fontId="13" fillId="0" borderId="28" xfId="0" applyFont="1" applyBorder="1" applyAlignment="1">
      <alignment horizontal="center" vertical="top" wrapText="1"/>
    </xf>
    <xf numFmtId="0" fontId="1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37" fillId="11" borderId="17" xfId="0" applyFont="1" applyFill="1" applyBorder="1" applyAlignment="1">
      <alignment vertical="top" wrapText="1"/>
    </xf>
    <xf numFmtId="0" fontId="2" fillId="0" borderId="17" xfId="0" applyFont="1" applyFill="1" applyBorder="1" applyAlignment="1">
      <alignment vertical="top" wrapText="1"/>
    </xf>
    <xf numFmtId="0" fontId="2" fillId="0" borderId="7" xfId="0" applyFont="1" applyFill="1" applyBorder="1" applyAlignment="1">
      <alignment horizontal="center" vertical="center" wrapText="1"/>
    </xf>
    <xf numFmtId="0" fontId="37" fillId="0" borderId="17" xfId="0" applyFont="1" applyFill="1" applyBorder="1" applyAlignment="1">
      <alignment vertical="top" wrapText="1"/>
    </xf>
    <xf numFmtId="0" fontId="37" fillId="0" borderId="11" xfId="0" applyFont="1" applyFill="1" applyBorder="1" applyAlignment="1">
      <alignment vertical="top" wrapText="1"/>
    </xf>
    <xf numFmtId="0" fontId="2" fillId="0" borderId="14" xfId="0" applyFont="1" applyFill="1" applyBorder="1" applyAlignment="1">
      <alignment vertical="top" wrapText="1"/>
    </xf>
    <xf numFmtId="0" fontId="2" fillId="0" borderId="17" xfId="0" applyNumberFormat="1" applyFont="1" applyFill="1" applyBorder="1" applyAlignment="1">
      <alignment vertical="top" wrapText="1"/>
    </xf>
    <xf numFmtId="0" fontId="39" fillId="0" borderId="2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0" fillId="0" borderId="65" xfId="0" applyFont="1" applyFill="1" applyBorder="1" applyAlignment="1">
      <alignment horizontal="center" vertical="top" wrapText="1"/>
    </xf>
    <xf numFmtId="0" fontId="30" fillId="0" borderId="70"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7" fillId="0" borderId="17" xfId="0" applyFont="1" applyFill="1" applyBorder="1" applyAlignment="1">
      <alignment horizontal="left" vertical="top" wrapText="1"/>
    </xf>
    <xf numFmtId="0" fontId="37" fillId="0" borderId="29" xfId="0" applyFont="1" applyFill="1" applyBorder="1" applyAlignment="1">
      <alignment horizontal="left" vertical="top" wrapText="1"/>
    </xf>
    <xf numFmtId="0" fontId="2" fillId="6" borderId="4" xfId="0" applyFont="1" applyFill="1" applyBorder="1" applyAlignment="1">
      <alignment horizontal="center" vertical="center" wrapText="1"/>
    </xf>
    <xf numFmtId="0" fontId="26" fillId="6" borderId="10"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2" fillId="6" borderId="49" xfId="0" applyFont="1" applyFill="1" applyBorder="1" applyAlignment="1">
      <alignment horizontal="center" vertical="center" wrapText="1"/>
    </xf>
    <xf numFmtId="0" fontId="2" fillId="6" borderId="20" xfId="0" applyFont="1" applyFill="1" applyBorder="1" applyAlignment="1">
      <alignment horizontal="center" vertical="center" wrapText="1"/>
    </xf>
    <xf numFmtId="1" fontId="9" fillId="0" borderId="0" xfId="0" applyNumberFormat="1" applyFont="1" applyBorder="1" applyAlignment="1">
      <alignment horizontal="center" vertical="center"/>
    </xf>
    <xf numFmtId="0" fontId="30" fillId="0" borderId="4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45" xfId="0" applyFont="1" applyFill="1" applyBorder="1" applyAlignment="1">
      <alignment horizontal="left" vertical="top" wrapText="1"/>
    </xf>
    <xf numFmtId="0" fontId="30" fillId="0" borderId="2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0" borderId="9" xfId="0" applyFont="1" applyFill="1" applyBorder="1" applyAlignment="1">
      <alignment horizontal="center" vertical="center" wrapText="1"/>
    </xf>
    <xf numFmtId="0" fontId="37" fillId="0" borderId="29" xfId="0" applyFont="1" applyFill="1" applyBorder="1" applyAlignment="1">
      <alignment vertical="top" wrapText="1"/>
    </xf>
    <xf numFmtId="0" fontId="2" fillId="0" borderId="2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6" xfId="0" applyNumberFormat="1" applyFont="1" applyFill="1" applyBorder="1" applyAlignment="1">
      <alignment horizontal="center"/>
    </xf>
    <xf numFmtId="0" fontId="1" fillId="0" borderId="5" xfId="0" applyNumberFormat="1" applyFont="1" applyFill="1" applyBorder="1" applyAlignment="1">
      <alignment horizontal="center"/>
    </xf>
    <xf numFmtId="0" fontId="1" fillId="0" borderId="6"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9" fillId="0" borderId="71" xfId="0" applyNumberFormat="1" applyFont="1" applyBorder="1" applyAlignment="1">
      <alignment horizontal="center" vertical="center"/>
    </xf>
    <xf numFmtId="0" fontId="2" fillId="8" borderId="58" xfId="0" applyFont="1" applyFill="1" applyBorder="1" applyAlignment="1">
      <alignment vertical="top" wrapText="1"/>
    </xf>
    <xf numFmtId="0" fontId="2" fillId="7" borderId="58" xfId="0" applyFont="1" applyFill="1" applyBorder="1" applyAlignment="1">
      <alignment vertical="top" wrapText="1"/>
    </xf>
    <xf numFmtId="0" fontId="11" fillId="7" borderId="17" xfId="0" applyNumberFormat="1" applyFont="1" applyFill="1" applyBorder="1" applyAlignment="1">
      <alignment horizontal="center" vertical="center"/>
    </xf>
    <xf numFmtId="1" fontId="11" fillId="7" borderId="24" xfId="0" applyNumberFormat="1" applyFont="1" applyFill="1" applyBorder="1" applyAlignment="1">
      <alignment horizontal="center" vertical="center"/>
    </xf>
    <xf numFmtId="0"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9" fillId="7" borderId="7" xfId="0" applyNumberFormat="1" applyFont="1" applyFill="1" applyBorder="1" applyAlignment="1">
      <alignment horizontal="center" vertical="center"/>
    </xf>
    <xf numFmtId="1" fontId="9" fillId="7" borderId="7" xfId="0" applyNumberFormat="1" applyFont="1" applyFill="1" applyBorder="1" applyAlignment="1">
      <alignment horizontal="center" vertical="center"/>
    </xf>
    <xf numFmtId="0" fontId="2" fillId="8" borderId="61" xfId="0" applyFont="1" applyFill="1" applyBorder="1" applyAlignment="1">
      <alignment vertical="top" wrapText="1"/>
    </xf>
    <xf numFmtId="0" fontId="11" fillId="8" borderId="27" xfId="0" applyNumberFormat="1" applyFont="1" applyFill="1" applyBorder="1" applyAlignment="1">
      <alignment horizontal="center" vertical="center"/>
    </xf>
    <xf numFmtId="0" fontId="9" fillId="8" borderId="4"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0" fontId="2" fillId="8" borderId="41" xfId="0" applyFont="1" applyFill="1" applyBorder="1" applyAlignment="1">
      <alignment vertical="top" wrapText="1"/>
    </xf>
    <xf numFmtId="0" fontId="11" fillId="8" borderId="16" xfId="0" applyNumberFormat="1" applyFont="1" applyFill="1" applyBorder="1" applyAlignment="1">
      <alignment horizontal="center" vertical="center"/>
    </xf>
    <xf numFmtId="1" fontId="11" fillId="8" borderId="3" xfId="0" applyNumberFormat="1" applyFont="1" applyFill="1" applyBorder="1" applyAlignment="1">
      <alignment horizontal="center" vertical="center"/>
    </xf>
    <xf numFmtId="0" fontId="9" fillId="8" borderId="3"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7" xfId="0" applyNumberFormat="1" applyFont="1" applyFill="1" applyBorder="1" applyAlignment="1">
      <alignment horizontal="center" vertical="center"/>
    </xf>
    <xf numFmtId="0" fontId="11" fillId="8" borderId="17" xfId="0" applyNumberFormat="1" applyFont="1" applyFill="1" applyBorder="1" applyAlignment="1">
      <alignment horizontal="center" vertical="center"/>
    </xf>
    <xf numFmtId="1" fontId="11" fillId="8" borderId="7" xfId="0" applyNumberFormat="1" applyFont="1" applyFill="1" applyBorder="1" applyAlignment="1">
      <alignment horizontal="center" vertical="center"/>
    </xf>
    <xf numFmtId="0" fontId="9" fillId="8" borderId="7" xfId="0" applyNumberFormat="1" applyFont="1" applyFill="1" applyBorder="1" applyAlignment="1">
      <alignment horizontal="center" vertical="center"/>
    </xf>
    <xf numFmtId="0" fontId="2" fillId="11" borderId="61" xfId="0" applyFont="1" applyFill="1" applyBorder="1" applyAlignment="1">
      <alignment vertical="top" wrapText="1"/>
    </xf>
    <xf numFmtId="0" fontId="11" fillId="11" borderId="11" xfId="0" applyNumberFormat="1" applyFont="1" applyFill="1" applyBorder="1" applyAlignment="1">
      <alignment horizontal="center" vertical="center"/>
    </xf>
    <xf numFmtId="1" fontId="11" fillId="11" borderId="4" xfId="0" applyNumberFormat="1" applyFont="1" applyFill="1" applyBorder="1" applyAlignment="1">
      <alignment horizontal="center" vertical="center"/>
    </xf>
    <xf numFmtId="0" fontId="9" fillId="11" borderId="4" xfId="0" applyNumberFormat="1" applyFont="1" applyFill="1" applyBorder="1" applyAlignment="1">
      <alignment horizontal="center" vertical="center"/>
    </xf>
    <xf numFmtId="1" fontId="9" fillId="11" borderId="4" xfId="0" applyNumberFormat="1" applyFont="1" applyFill="1" applyBorder="1" applyAlignment="1">
      <alignment horizontal="center" vertical="center"/>
    </xf>
    <xf numFmtId="0" fontId="2" fillId="11" borderId="46" xfId="0" applyFont="1" applyFill="1" applyBorder="1" applyAlignment="1">
      <alignment vertical="top" wrapText="1"/>
    </xf>
    <xf numFmtId="0" fontId="11" fillId="11" borderId="27" xfId="0" applyNumberFormat="1" applyFont="1" applyFill="1" applyBorder="1" applyAlignment="1">
      <alignment horizontal="center" vertical="center"/>
    </xf>
    <xf numFmtId="1" fontId="11" fillId="11" borderId="36" xfId="0" applyNumberFormat="1" applyFont="1" applyFill="1" applyBorder="1" applyAlignment="1">
      <alignment horizontal="center" vertical="center"/>
    </xf>
    <xf numFmtId="0" fontId="9" fillId="11" borderId="36" xfId="0" applyNumberFormat="1" applyFont="1" applyFill="1" applyBorder="1" applyAlignment="1">
      <alignment horizontal="center" vertical="center"/>
    </xf>
    <xf numFmtId="1" fontId="9" fillId="11" borderId="36" xfId="0" applyNumberFormat="1" applyFont="1" applyFill="1" applyBorder="1" applyAlignment="1">
      <alignment horizontal="center" vertical="center"/>
    </xf>
    <xf numFmtId="0" fontId="9" fillId="7" borderId="8" xfId="0" applyNumberFormat="1" applyFont="1" applyFill="1" applyBorder="1" applyAlignment="1">
      <alignment horizontal="center" vertical="center"/>
    </xf>
    <xf numFmtId="0" fontId="9" fillId="8" borderId="5" xfId="0" applyNumberFormat="1" applyFont="1" applyFill="1" applyBorder="1" applyAlignment="1">
      <alignment horizontal="center" vertical="center"/>
    </xf>
    <xf numFmtId="0" fontId="9" fillId="8" borderId="15" xfId="0" applyNumberFormat="1" applyFont="1" applyFill="1" applyBorder="1" applyAlignment="1">
      <alignment horizontal="center" vertical="center"/>
    </xf>
    <xf numFmtId="0" fontId="9" fillId="8" borderId="8" xfId="0" applyNumberFormat="1" applyFont="1" applyFill="1" applyBorder="1" applyAlignment="1">
      <alignment horizontal="center" vertical="center"/>
    </xf>
    <xf numFmtId="0" fontId="9" fillId="11" borderId="5" xfId="0" applyNumberFormat="1" applyFont="1" applyFill="1" applyBorder="1" applyAlignment="1">
      <alignment horizontal="center" vertical="center"/>
    </xf>
    <xf numFmtId="0" fontId="9" fillId="11" borderId="37" xfId="0" applyNumberFormat="1" applyFont="1" applyFill="1" applyBorder="1" applyAlignment="1">
      <alignment horizontal="center" vertical="center"/>
    </xf>
    <xf numFmtId="0" fontId="26" fillId="13" borderId="0" xfId="0" applyFont="1" applyFill="1" applyAlignment="1">
      <alignment wrapText="1"/>
    </xf>
    <xf numFmtId="0" fontId="26" fillId="13" borderId="14" xfId="0" applyFont="1" applyFill="1" applyBorder="1" applyAlignment="1">
      <alignment vertical="top" wrapText="1"/>
    </xf>
    <xf numFmtId="0" fontId="26" fillId="13" borderId="2" xfId="0" applyFont="1" applyFill="1" applyBorder="1" applyAlignment="1">
      <alignment vertical="top" wrapText="1"/>
    </xf>
    <xf numFmtId="0" fontId="26" fillId="13" borderId="2" xfId="0" applyFont="1" applyFill="1" applyBorder="1" applyAlignment="1">
      <alignment horizontal="center" vertical="top" wrapText="1"/>
    </xf>
    <xf numFmtId="0" fontId="26" fillId="13" borderId="49" xfId="0" applyFont="1" applyFill="1" applyBorder="1" applyAlignment="1">
      <alignment vertical="top" wrapText="1"/>
    </xf>
    <xf numFmtId="0" fontId="26" fillId="13" borderId="6" xfId="0" applyFont="1" applyFill="1" applyBorder="1" applyAlignment="1">
      <alignment horizontal="center" vertical="top" wrapText="1"/>
    </xf>
    <xf numFmtId="0" fontId="26" fillId="13" borderId="29" xfId="0" applyFont="1" applyFill="1" applyBorder="1" applyAlignment="1">
      <alignment vertical="top" wrapText="1"/>
    </xf>
    <xf numFmtId="0" fontId="26" fillId="13" borderId="7" xfId="0" applyFont="1" applyFill="1" applyBorder="1" applyAlignment="1">
      <alignment vertical="top" wrapText="1"/>
    </xf>
    <xf numFmtId="0" fontId="26" fillId="13" borderId="7" xfId="0" applyFont="1" applyFill="1" applyBorder="1" applyAlignment="1">
      <alignment horizontal="center" vertical="top" wrapText="1"/>
    </xf>
    <xf numFmtId="0" fontId="26" fillId="13" borderId="3" xfId="0" applyFont="1" applyFill="1" applyBorder="1" applyAlignment="1">
      <alignment vertical="top" wrapText="1"/>
    </xf>
    <xf numFmtId="0" fontId="26" fillId="13" borderId="8" xfId="0" applyFont="1" applyFill="1" applyBorder="1" applyAlignment="1">
      <alignment horizontal="center" vertical="top" wrapText="1"/>
    </xf>
    <xf numFmtId="0" fontId="26" fillId="13" borderId="34" xfId="0" applyFont="1" applyFill="1" applyBorder="1" applyAlignment="1">
      <alignment horizontal="center" vertical="top" wrapText="1"/>
    </xf>
    <xf numFmtId="0" fontId="26" fillId="13" borderId="16" xfId="0" applyFont="1" applyFill="1" applyBorder="1" applyAlignment="1">
      <alignment vertical="top" wrapText="1"/>
    </xf>
    <xf numFmtId="0" fontId="26" fillId="13" borderId="18" xfId="0" applyFont="1" applyFill="1" applyBorder="1" applyAlignment="1">
      <alignment vertical="top" wrapText="1"/>
    </xf>
    <xf numFmtId="0" fontId="26" fillId="13" borderId="31" xfId="0" applyFont="1" applyFill="1" applyBorder="1" applyAlignment="1">
      <alignment vertical="top" wrapText="1"/>
    </xf>
    <xf numFmtId="0" fontId="26" fillId="13" borderId="2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26" fillId="13" borderId="32" xfId="0" applyFont="1" applyFill="1" applyBorder="1" applyAlignment="1">
      <alignment horizontal="center" vertical="top" wrapText="1"/>
    </xf>
    <xf numFmtId="0" fontId="26" fillId="13" borderId="1" xfId="0" applyFont="1" applyFill="1" applyBorder="1" applyAlignment="1">
      <alignment horizontal="left" vertical="top" wrapText="1"/>
    </xf>
    <xf numFmtId="0" fontId="26" fillId="13" borderId="23" xfId="0" applyFont="1" applyFill="1" applyBorder="1" applyAlignment="1">
      <alignment vertical="top" wrapText="1"/>
    </xf>
    <xf numFmtId="0" fontId="26" fillId="13" borderId="35" xfId="0" applyFont="1" applyFill="1" applyBorder="1" applyAlignment="1">
      <alignment horizontal="center" vertical="top" wrapText="1"/>
    </xf>
    <xf numFmtId="0" fontId="26" fillId="13" borderId="27" xfId="0" applyFont="1" applyFill="1" applyBorder="1" applyAlignment="1">
      <alignment vertical="top" wrapText="1"/>
    </xf>
    <xf numFmtId="0" fontId="26" fillId="13" borderId="4" xfId="0" applyFont="1" applyFill="1" applyBorder="1" applyAlignment="1">
      <alignment vertical="top" wrapText="1"/>
    </xf>
    <xf numFmtId="0" fontId="26" fillId="13" borderId="4" xfId="0" applyFont="1" applyFill="1" applyBorder="1" applyAlignment="1">
      <alignment horizontal="center" vertical="top" wrapText="1"/>
    </xf>
    <xf numFmtId="0" fontId="26" fillId="13" borderId="5"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wrapText="1"/>
    </xf>
    <xf numFmtId="0" fontId="26" fillId="13" borderId="17" xfId="0" applyFont="1" applyFill="1" applyBorder="1" applyAlignment="1">
      <alignment vertical="top" wrapText="1"/>
    </xf>
    <xf numFmtId="0" fontId="26" fillId="13" borderId="52" xfId="0" applyFont="1" applyFill="1" applyBorder="1" applyAlignment="1">
      <alignment horizontal="center" vertical="top" wrapText="1"/>
    </xf>
    <xf numFmtId="164" fontId="26" fillId="13" borderId="34" xfId="0" applyNumberFormat="1" applyFont="1" applyFill="1" applyBorder="1" applyAlignment="1">
      <alignment horizontal="center" vertical="top" wrapText="1"/>
    </xf>
    <xf numFmtId="0" fontId="26" fillId="13" borderId="63" xfId="1" applyFont="1" applyFill="1" applyBorder="1" applyAlignment="1">
      <alignment horizontal="center" vertical="top" wrapText="1"/>
    </xf>
    <xf numFmtId="0" fontId="26" fillId="13" borderId="64" xfId="1" applyFont="1" applyFill="1" applyBorder="1" applyAlignment="1">
      <alignment horizontal="center" vertical="top" wrapText="1"/>
    </xf>
    <xf numFmtId="0" fontId="26" fillId="13" borderId="65" xfId="1" applyFont="1" applyFill="1" applyBorder="1" applyAlignment="1">
      <alignment horizontal="center" vertical="top" wrapText="1"/>
    </xf>
    <xf numFmtId="0" fontId="26" fillId="13" borderId="51" xfId="1" applyFont="1" applyFill="1" applyBorder="1" applyAlignment="1">
      <alignment horizontal="center" vertical="top" wrapText="1"/>
    </xf>
    <xf numFmtId="0" fontId="26" fillId="13" borderId="28" xfId="0" applyFont="1" applyFill="1" applyBorder="1" applyAlignment="1">
      <alignment vertical="top" wrapText="1"/>
    </xf>
    <xf numFmtId="0" fontId="26" fillId="13" borderId="22" xfId="0" applyFont="1" applyFill="1" applyBorder="1" applyAlignment="1">
      <alignment vertical="top" wrapText="1"/>
    </xf>
    <xf numFmtId="0" fontId="26" fillId="13" borderId="22" xfId="0" applyFont="1" applyFill="1" applyBorder="1" applyAlignment="1">
      <alignment horizontal="center" vertical="top" wrapText="1"/>
    </xf>
    <xf numFmtId="0" fontId="26" fillId="13" borderId="26"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30" xfId="0" applyFont="1" applyFill="1" applyBorder="1" applyAlignment="1">
      <alignment vertical="top" wrapText="1"/>
    </xf>
    <xf numFmtId="0" fontId="26" fillId="13" borderId="47" xfId="0" applyFont="1" applyFill="1" applyBorder="1" applyAlignment="1">
      <alignment horizontal="center" vertical="top" wrapText="1"/>
    </xf>
    <xf numFmtId="0" fontId="26" fillId="13" borderId="1" xfId="0" applyFont="1" applyFill="1" applyBorder="1" applyAlignment="1">
      <alignment horizontal="left" vertical="center" wrapText="1"/>
    </xf>
    <xf numFmtId="0" fontId="26" fillId="13" borderId="36" xfId="0" applyFont="1" applyFill="1" applyBorder="1" applyAlignment="1">
      <alignment vertical="top" wrapText="1"/>
    </xf>
    <xf numFmtId="0" fontId="26" fillId="13" borderId="36" xfId="0" applyFont="1" applyFill="1" applyBorder="1" applyAlignment="1">
      <alignment horizontal="center" vertical="top" wrapText="1"/>
    </xf>
    <xf numFmtId="0" fontId="26" fillId="13" borderId="21" xfId="0" applyFont="1" applyFill="1" applyBorder="1" applyAlignment="1">
      <alignment vertical="top" wrapText="1"/>
    </xf>
    <xf numFmtId="0" fontId="26" fillId="13" borderId="49" xfId="0" applyFont="1" applyFill="1" applyBorder="1" applyAlignment="1">
      <alignment horizontal="center" vertical="top" wrapText="1"/>
    </xf>
    <xf numFmtId="0" fontId="26" fillId="13" borderId="20" xfId="0" applyFont="1" applyFill="1" applyBorder="1" applyAlignment="1">
      <alignment horizontal="center" vertical="top" wrapText="1"/>
    </xf>
    <xf numFmtId="0" fontId="26" fillId="13" borderId="24" xfId="0" applyFont="1" applyFill="1" applyBorder="1" applyAlignment="1">
      <alignment horizontal="left" vertical="center" wrapText="1"/>
    </xf>
    <xf numFmtId="0" fontId="26" fillId="13" borderId="12" xfId="0" applyFont="1" applyFill="1" applyBorder="1" applyAlignment="1">
      <alignment horizontal="left" vertical="top" wrapText="1"/>
    </xf>
    <xf numFmtId="0" fontId="26" fillId="13" borderId="40" xfId="0" applyFont="1" applyFill="1" applyBorder="1" applyAlignment="1">
      <alignment horizontal="center" vertical="top" wrapText="1"/>
    </xf>
    <xf numFmtId="0" fontId="26" fillId="13" borderId="37" xfId="0" applyFont="1" applyFill="1" applyBorder="1" applyAlignment="1">
      <alignment horizontal="center" vertical="top" wrapText="1"/>
    </xf>
    <xf numFmtId="0" fontId="29" fillId="13" borderId="0" xfId="0" applyFont="1" applyFill="1" applyBorder="1" applyAlignment="1">
      <alignment horizontal="right" vertical="top" wrapText="1"/>
    </xf>
    <xf numFmtId="0" fontId="11" fillId="13" borderId="19" xfId="0" applyFont="1" applyFill="1" applyBorder="1" applyAlignment="1">
      <alignment horizontal="center" vertical="top" wrapText="1"/>
    </xf>
    <xf numFmtId="164" fontId="26" fillId="13" borderId="24" xfId="0" applyNumberFormat="1" applyFont="1" applyFill="1" applyBorder="1" applyAlignment="1">
      <alignment horizontal="center" vertical="top" wrapText="1"/>
    </xf>
    <xf numFmtId="49" fontId="26" fillId="13" borderId="10" xfId="0" applyNumberFormat="1" applyFont="1" applyFill="1" applyBorder="1" applyAlignment="1">
      <alignment horizontal="center" vertical="top" wrapText="1"/>
    </xf>
    <xf numFmtId="0" fontId="26" fillId="13" borderId="31" xfId="0" applyFont="1" applyFill="1" applyBorder="1" applyAlignment="1">
      <alignment horizontal="left" vertical="top" wrapText="1"/>
    </xf>
    <xf numFmtId="0" fontId="26" fillId="13" borderId="44" xfId="0" applyFont="1" applyFill="1" applyBorder="1" applyAlignment="1">
      <alignment horizontal="center" vertical="top" wrapText="1"/>
    </xf>
    <xf numFmtId="0" fontId="26" fillId="13" borderId="40" xfId="3" applyFont="1" applyFill="1" applyBorder="1" applyAlignment="1">
      <alignment horizontal="center" vertical="top" wrapText="1"/>
    </xf>
    <xf numFmtId="0" fontId="26" fillId="13" borderId="0" xfId="0" applyFont="1" applyFill="1" applyBorder="1" applyAlignment="1">
      <alignment wrapText="1"/>
    </xf>
    <xf numFmtId="0" fontId="26" fillId="13" borderId="0" xfId="0" applyFont="1" applyFill="1" applyBorder="1" applyAlignment="1">
      <alignment horizontal="right" vertical="top" wrapText="1"/>
    </xf>
    <xf numFmtId="16" fontId="26" fillId="13" borderId="24" xfId="0" applyNumberFormat="1" applyFont="1" applyFill="1" applyBorder="1" applyAlignment="1">
      <alignment horizontal="center" vertical="top" wrapText="1"/>
    </xf>
    <xf numFmtId="0" fontId="26" fillId="13" borderId="11" xfId="0" applyFont="1" applyFill="1" applyBorder="1" applyAlignment="1">
      <alignment vertical="top" wrapText="1"/>
    </xf>
    <xf numFmtId="0" fontId="26" fillId="13" borderId="54" xfId="0" applyFont="1" applyFill="1" applyBorder="1" applyAlignment="1">
      <alignment vertical="top" wrapText="1"/>
    </xf>
    <xf numFmtId="0" fontId="8" fillId="13" borderId="0" xfId="0" applyFont="1" applyFill="1" applyAlignment="1">
      <alignment wrapText="1"/>
    </xf>
    <xf numFmtId="0" fontId="8" fillId="13" borderId="0" xfId="0" applyFont="1" applyFill="1" applyAlignment="1">
      <alignment horizontal="center" vertical="top" wrapText="1"/>
    </xf>
    <xf numFmtId="0" fontId="8" fillId="13" borderId="0" xfId="0" applyFont="1" applyFill="1" applyAlignment="1">
      <alignment horizontal="center" wrapText="1"/>
    </xf>
    <xf numFmtId="0" fontId="24" fillId="13" borderId="0" xfId="0" applyFont="1" applyFill="1" applyAlignment="1">
      <alignment horizontal="center" vertical="top" wrapText="1"/>
    </xf>
    <xf numFmtId="164" fontId="26" fillId="6" borderId="4" xfId="0" applyNumberFormat="1" applyFont="1" applyFill="1" applyBorder="1" applyAlignment="1">
      <alignment horizontal="center" vertical="top" wrapText="1"/>
    </xf>
    <xf numFmtId="49" fontId="11" fillId="6" borderId="24" xfId="0" applyNumberFormat="1" applyFont="1" applyFill="1" applyBorder="1" applyAlignment="1">
      <alignment horizontal="center" vertical="top" wrapText="1"/>
    </xf>
    <xf numFmtId="0" fontId="11" fillId="0" borderId="0" xfId="0" applyFont="1"/>
    <xf numFmtId="1" fontId="11" fillId="8" borderId="25" xfId="0" applyNumberFormat="1" applyFont="1" applyFill="1" applyBorder="1" applyAlignment="1">
      <alignment horizontal="center" vertical="center"/>
    </xf>
    <xf numFmtId="0" fontId="11" fillId="8" borderId="30" xfId="0" applyNumberFormat="1" applyFont="1" applyFill="1" applyBorder="1" applyAlignment="1">
      <alignment horizontal="center" vertical="center"/>
    </xf>
    <xf numFmtId="0" fontId="9" fillId="0" borderId="14" xfId="0" applyFont="1" applyFill="1" applyBorder="1" applyAlignment="1">
      <alignment horizontal="center" vertical="top" wrapText="1"/>
    </xf>
    <xf numFmtId="0" fontId="11" fillId="0" borderId="2" xfId="0" applyFont="1" applyBorder="1" applyAlignment="1">
      <alignment vertical="top" wrapText="1"/>
    </xf>
    <xf numFmtId="0" fontId="9" fillId="0" borderId="29" xfId="0" applyFont="1" applyFill="1" applyBorder="1" applyAlignment="1">
      <alignment horizontal="center" vertical="top" wrapText="1"/>
    </xf>
    <xf numFmtId="0" fontId="11" fillId="0" borderId="23" xfId="0" applyFont="1" applyBorder="1" applyAlignment="1">
      <alignment vertical="top" wrapText="1"/>
    </xf>
    <xf numFmtId="0" fontId="11" fillId="0" borderId="49" xfId="0" applyFont="1" applyFill="1" applyBorder="1" applyAlignment="1">
      <alignment vertical="top" wrapText="1"/>
    </xf>
    <xf numFmtId="3" fontId="30" fillId="6" borderId="26" xfId="0" applyNumberFormat="1" applyFont="1" applyFill="1" applyBorder="1" applyAlignment="1">
      <alignment horizontal="center" vertical="top" wrapText="1"/>
    </xf>
    <xf numFmtId="0" fontId="30" fillId="9" borderId="73" xfId="1" applyFont="1" applyFill="1" applyBorder="1" applyAlignment="1">
      <alignment horizontal="center" vertical="top" wrapText="1"/>
    </xf>
    <xf numFmtId="0" fontId="2" fillId="0" borderId="29" xfId="0" applyFont="1" applyFill="1" applyBorder="1" applyAlignment="1">
      <alignment vertical="top" wrapText="1"/>
    </xf>
    <xf numFmtId="0" fontId="2" fillId="11" borderId="7"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xf>
    <xf numFmtId="0" fontId="9" fillId="0" borderId="0" xfId="0" applyFont="1" applyFill="1"/>
    <xf numFmtId="0" fontId="0" fillId="0" borderId="0" xfId="0" applyFill="1" applyAlignment="1"/>
    <xf numFmtId="164" fontId="26" fillId="6" borderId="19" xfId="0" applyNumberFormat="1" applyFont="1" applyFill="1" applyBorder="1" applyAlignment="1">
      <alignment horizontal="center" vertical="top"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 xfId="0" applyFont="1" applyBorder="1" applyAlignment="1">
      <alignment horizontal="left" vertical="center" wrapText="1"/>
    </xf>
    <xf numFmtId="0" fontId="26" fillId="3" borderId="36" xfId="0" applyFont="1" applyFill="1" applyBorder="1" applyAlignment="1">
      <alignment horizontal="left" vertical="top" wrapText="1"/>
    </xf>
    <xf numFmtId="49" fontId="26" fillId="3" borderId="61" xfId="0" applyNumberFormat="1" applyFont="1" applyFill="1" applyBorder="1" applyAlignment="1">
      <alignment vertical="top" wrapText="1"/>
    </xf>
    <xf numFmtId="0" fontId="26" fillId="3" borderId="58" xfId="0" applyFont="1" applyFill="1" applyBorder="1" applyAlignment="1">
      <alignment vertical="top" wrapText="1"/>
    </xf>
    <xf numFmtId="0" fontId="26" fillId="3" borderId="46" xfId="0" applyFont="1" applyFill="1" applyBorder="1" applyAlignment="1">
      <alignment vertical="top" wrapText="1"/>
    </xf>
    <xf numFmtId="0" fontId="26" fillId="3" borderId="42" xfId="0" applyFont="1" applyFill="1" applyBorder="1" applyAlignment="1">
      <alignment horizontal="left" vertical="top" wrapText="1"/>
    </xf>
    <xf numFmtId="0" fontId="26" fillId="3" borderId="43"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6" borderId="18" xfId="0" applyFont="1" applyFill="1" applyBorder="1" applyAlignment="1">
      <alignment horizontal="left" vertical="top" wrapText="1"/>
    </xf>
    <xf numFmtId="0" fontId="26" fillId="6" borderId="17" xfId="0" applyFont="1" applyFill="1" applyBorder="1" applyAlignment="1">
      <alignment horizontal="left" vertical="top" wrapText="1"/>
    </xf>
    <xf numFmtId="0" fontId="26" fillId="3" borderId="11" xfId="0" applyFont="1" applyFill="1" applyBorder="1" applyAlignment="1">
      <alignment vertical="top" wrapText="1"/>
    </xf>
    <xf numFmtId="0" fontId="22" fillId="6" borderId="19" xfId="0" applyFont="1" applyFill="1" applyBorder="1" applyAlignment="1">
      <alignment horizontal="center" vertical="top" wrapText="1"/>
    </xf>
    <xf numFmtId="0" fontId="2" fillId="7" borderId="4" xfId="0" applyFont="1" applyFill="1" applyBorder="1" applyAlignment="1">
      <alignment horizontal="center" vertical="center" wrapText="1"/>
    </xf>
    <xf numFmtId="0" fontId="26" fillId="13" borderId="24" xfId="0" applyFont="1" applyFill="1" applyBorder="1" applyAlignment="1">
      <alignment horizontal="center" vertical="top" wrapText="1"/>
    </xf>
    <xf numFmtId="0" fontId="26" fillId="13" borderId="19" xfId="0" applyFont="1" applyFill="1" applyBorder="1" applyAlignment="1">
      <alignment horizontal="center" vertical="top" wrapText="1"/>
    </xf>
    <xf numFmtId="0" fontId="8" fillId="0" borderId="2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0" xfId="0" applyFont="1" applyBorder="1" applyAlignment="1">
      <alignment horizontal="center" vertical="center" wrapText="1"/>
    </xf>
    <xf numFmtId="0" fontId="1" fillId="0" borderId="2" xfId="0" applyNumberFormat="1" applyFont="1" applyBorder="1" applyAlignment="1">
      <alignment horizontal="center" vertical="center"/>
    </xf>
    <xf numFmtId="0" fontId="9" fillId="6"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0" fontId="26" fillId="13" borderId="33" xfId="0" applyFont="1" applyFill="1" applyBorder="1" applyAlignment="1">
      <alignment horizontal="center" vertical="top" wrapText="1"/>
    </xf>
    <xf numFmtId="0" fontId="26" fillId="15" borderId="0" xfId="0" applyFont="1" applyFill="1" applyAlignment="1">
      <alignment wrapText="1"/>
    </xf>
    <xf numFmtId="0" fontId="23" fillId="15" borderId="0" xfId="0" applyFont="1" applyFill="1" applyBorder="1" applyAlignment="1">
      <alignment horizontal="center" vertical="center" wrapText="1"/>
    </xf>
    <xf numFmtId="0" fontId="23" fillId="15" borderId="0" xfId="0" applyFont="1" applyFill="1" applyBorder="1" applyAlignment="1">
      <alignment horizontal="center" vertical="top" wrapText="1"/>
    </xf>
    <xf numFmtId="0" fontId="26" fillId="15" borderId="0" xfId="0" applyFont="1" applyFill="1" applyAlignment="1">
      <alignment horizontal="center" wrapText="1"/>
    </xf>
    <xf numFmtId="0" fontId="26" fillId="15" borderId="0" xfId="0" applyFont="1" applyFill="1" applyBorder="1" applyAlignment="1">
      <alignment horizontal="center" vertical="top" wrapText="1"/>
    </xf>
    <xf numFmtId="0" fontId="30" fillId="13" borderId="24" xfId="0" applyFont="1" applyFill="1" applyBorder="1" applyAlignment="1">
      <alignment horizontal="center" vertical="top" wrapText="1"/>
    </xf>
    <xf numFmtId="0" fontId="26" fillId="13" borderId="7" xfId="3" applyFont="1" applyFill="1" applyBorder="1" applyAlignment="1">
      <alignment horizontal="center" vertical="top" wrapText="1"/>
    </xf>
    <xf numFmtId="0" fontId="26" fillId="6" borderId="36" xfId="0" applyFont="1" applyFill="1" applyBorder="1" applyAlignment="1">
      <alignment vertical="top" wrapText="1"/>
    </xf>
    <xf numFmtId="0" fontId="26" fillId="6" borderId="12" xfId="0" applyFont="1" applyFill="1" applyBorder="1" applyAlignment="1">
      <alignment horizontal="center" vertical="top" wrapText="1"/>
    </xf>
    <xf numFmtId="3" fontId="26" fillId="13" borderId="40" xfId="0" applyNumberFormat="1" applyFont="1" applyFill="1" applyBorder="1" applyAlignment="1">
      <alignment horizontal="center" vertical="top"/>
    </xf>
    <xf numFmtId="3" fontId="26" fillId="13" borderId="40" xfId="0"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wrapText="1"/>
    </xf>
    <xf numFmtId="0" fontId="2" fillId="6" borderId="29" xfId="0" applyFont="1" applyFill="1" applyBorder="1" applyAlignment="1">
      <alignment vertical="top" wrapText="1"/>
    </xf>
    <xf numFmtId="0" fontId="30" fillId="8" borderId="7" xfId="0" applyFont="1" applyFill="1" applyBorder="1" applyAlignment="1">
      <alignment horizontal="center" vertical="top" wrapText="1"/>
    </xf>
    <xf numFmtId="0" fontId="30" fillId="0" borderId="10" xfId="0" applyFont="1" applyBorder="1" applyAlignment="1">
      <alignment horizontal="center" vertical="center" wrapText="1"/>
    </xf>
    <xf numFmtId="0" fontId="2" fillId="6" borderId="6" xfId="0" applyFont="1" applyFill="1" applyBorder="1" applyAlignment="1">
      <alignment horizontal="center" vertical="center" wrapText="1"/>
    </xf>
    <xf numFmtId="0" fontId="30" fillId="0" borderId="72" xfId="0" applyFont="1" applyBorder="1" applyAlignment="1">
      <alignment horizontal="center" vertical="top" wrapText="1"/>
    </xf>
    <xf numFmtId="0" fontId="30" fillId="0" borderId="36" xfId="0" applyFont="1" applyBorder="1" applyAlignment="1">
      <alignment horizontal="center" vertical="top" wrapText="1"/>
    </xf>
    <xf numFmtId="0" fontId="30" fillId="6" borderId="25"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13" borderId="23" xfId="0" applyFont="1" applyFill="1" applyBorder="1" applyAlignment="1">
      <alignment horizontal="center" vertical="top" wrapText="1"/>
    </xf>
    <xf numFmtId="0" fontId="31" fillId="0" borderId="29" xfId="0" applyFont="1" applyFill="1" applyBorder="1" applyAlignment="1">
      <alignment vertical="top" wrapText="1"/>
    </xf>
    <xf numFmtId="0" fontId="31" fillId="0" borderId="17" xfId="0" applyFont="1" applyFill="1" applyBorder="1" applyAlignment="1">
      <alignment vertical="top" wrapText="1"/>
    </xf>
    <xf numFmtId="0" fontId="31" fillId="0" borderId="11" xfId="0" applyFont="1" applyFill="1" applyBorder="1" applyAlignment="1">
      <alignment vertical="top" wrapText="1"/>
    </xf>
    <xf numFmtId="0" fontId="30" fillId="6" borderId="30" xfId="0" applyFont="1" applyFill="1" applyBorder="1" applyAlignment="1">
      <alignment horizontal="center" vertical="center" wrapText="1"/>
    </xf>
    <xf numFmtId="0" fontId="30" fillId="0" borderId="19" xfId="0" applyFont="1" applyFill="1" applyBorder="1" applyAlignment="1">
      <alignment horizontal="center" vertical="top" wrapText="1"/>
    </xf>
    <xf numFmtId="0" fontId="30" fillId="7" borderId="2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3" fillId="3" borderId="30" xfId="0" applyFont="1" applyFill="1" applyBorder="1" applyAlignment="1">
      <alignment horizontal="left" vertical="top" wrapText="1"/>
    </xf>
    <xf numFmtId="0" fontId="23" fillId="3" borderId="36"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6" xfId="0" applyFont="1" applyFill="1" applyBorder="1" applyAlignment="1">
      <alignment horizontal="center" vertical="top" wrapText="1"/>
    </xf>
    <xf numFmtId="0" fontId="26" fillId="12" borderId="67" xfId="0" applyFont="1" applyFill="1" applyBorder="1" applyAlignment="1">
      <alignment horizontal="center" vertical="top" wrapText="1"/>
    </xf>
    <xf numFmtId="0" fontId="26" fillId="12" borderId="69" xfId="0" applyFont="1" applyFill="1" applyBorder="1" applyAlignment="1">
      <alignment horizontal="center" vertical="top" wrapText="1"/>
    </xf>
    <xf numFmtId="0" fontId="26" fillId="14" borderId="68" xfId="0" applyFont="1" applyFill="1" applyBorder="1" applyAlignment="1">
      <alignment horizontal="center" vertical="top" wrapText="1"/>
    </xf>
    <xf numFmtId="0" fontId="26" fillId="12" borderId="74" xfId="0" applyFont="1" applyFill="1" applyBorder="1" applyAlignment="1">
      <alignment horizontal="center" vertical="top" wrapText="1"/>
    </xf>
    <xf numFmtId="0" fontId="26" fillId="12" borderId="75" xfId="0" applyFont="1" applyFill="1" applyBorder="1" applyAlignment="1">
      <alignment horizontal="center" vertical="top" wrapText="1"/>
    </xf>
    <xf numFmtId="0" fontId="26" fillId="13" borderId="24" xfId="3" applyFont="1" applyFill="1" applyBorder="1" applyAlignment="1">
      <alignment horizontal="center" vertical="top" wrapText="1"/>
    </xf>
    <xf numFmtId="49" fontId="26" fillId="13" borderId="40" xfId="3"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xf>
    <xf numFmtId="0" fontId="8" fillId="6" borderId="3"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4" xfId="0" applyFont="1" applyBorder="1" applyAlignment="1">
      <alignment horizontal="left" vertical="top" wrapText="1"/>
    </xf>
    <xf numFmtId="0" fontId="3"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1" xfId="0" applyFont="1" applyFill="1" applyBorder="1" applyAlignment="1">
      <alignment vertical="top" wrapText="1"/>
    </xf>
    <xf numFmtId="0" fontId="38" fillId="0" borderId="2" xfId="0" applyFont="1" applyBorder="1" applyAlignment="1">
      <alignment horizontal="center" vertical="center" wrapText="1"/>
    </xf>
    <xf numFmtId="49" fontId="30" fillId="6" borderId="4"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0" fontId="21" fillId="13" borderId="0" xfId="0" applyFont="1" applyFill="1" applyBorder="1" applyAlignment="1">
      <alignment horizontal="right" vertical="top" wrapText="1"/>
    </xf>
    <xf numFmtId="49" fontId="26" fillId="13" borderId="24" xfId="0" applyNumberFormat="1" applyFont="1" applyFill="1" applyBorder="1" applyAlignment="1">
      <alignment horizontal="center" vertical="top" wrapText="1"/>
    </xf>
    <xf numFmtId="0" fontId="2" fillId="6" borderId="5"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64" fontId="11" fillId="8" borderId="3" xfId="0" applyNumberFormat="1" applyFont="1" applyFill="1" applyBorder="1" applyAlignment="1">
      <alignment horizontal="center" vertical="center"/>
    </xf>
    <xf numFmtId="164" fontId="11" fillId="6" borderId="7" xfId="0" applyNumberFormat="1" applyFont="1" applyFill="1" applyBorder="1" applyAlignment="1">
      <alignment horizontal="center" vertical="center"/>
    </xf>
    <xf numFmtId="164" fontId="2" fillId="0" borderId="0" xfId="0" applyNumberFormat="1" applyFont="1"/>
    <xf numFmtId="0" fontId="2" fillId="6" borderId="8" xfId="0" applyFont="1" applyFill="1" applyBorder="1" applyAlignment="1">
      <alignment horizontal="center" vertical="center" wrapText="1"/>
    </xf>
    <xf numFmtId="49" fontId="11" fillId="6" borderId="2" xfId="0" applyNumberFormat="1" applyFont="1" applyFill="1" applyBorder="1" applyAlignment="1">
      <alignment horizontal="center" vertical="top"/>
    </xf>
    <xf numFmtId="49" fontId="11" fillId="6" borderId="10" xfId="0" applyNumberFormat="1" applyFont="1" applyFill="1" applyBorder="1" applyAlignment="1">
      <alignment horizontal="center" vertical="top"/>
    </xf>
    <xf numFmtId="49" fontId="11" fillId="6" borderId="34" xfId="0" applyNumberFormat="1" applyFont="1" applyFill="1" applyBorder="1" applyAlignment="1">
      <alignment horizontal="center" vertical="top"/>
    </xf>
    <xf numFmtId="0" fontId="11" fillId="6" borderId="7" xfId="0" applyFont="1" applyFill="1" applyBorder="1" applyAlignment="1">
      <alignment horizontal="center" vertical="top" wrapText="1"/>
    </xf>
    <xf numFmtId="49" fontId="11" fillId="6" borderId="7"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19" xfId="0" applyFont="1" applyFill="1" applyBorder="1" applyAlignment="1">
      <alignment horizontal="center" vertical="top" wrapText="1"/>
    </xf>
    <xf numFmtId="0" fontId="2" fillId="0" borderId="3" xfId="0" applyFont="1" applyBorder="1" applyAlignment="1">
      <alignment horizontal="center" vertical="center" wrapText="1"/>
    </xf>
    <xf numFmtId="0" fontId="30" fillId="0" borderId="80" xfId="0" applyFont="1" applyBorder="1" applyAlignment="1">
      <alignment horizontal="center" vertical="center" wrapText="1"/>
    </xf>
    <xf numFmtId="0" fontId="30" fillId="6" borderId="79" xfId="0" applyFont="1" applyFill="1" applyBorder="1" applyAlignment="1">
      <alignment horizontal="center" vertical="center" wrapText="1"/>
    </xf>
    <xf numFmtId="0" fontId="30" fillId="0" borderId="79" xfId="0" applyFont="1" applyBorder="1" applyAlignment="1">
      <alignment horizontal="center" vertical="center" wrapText="1"/>
    </xf>
    <xf numFmtId="0" fontId="30" fillId="6" borderId="1" xfId="0" applyFont="1" applyFill="1" applyBorder="1" applyAlignment="1">
      <alignment horizontal="center" wrapText="1"/>
    </xf>
    <xf numFmtId="0" fontId="8" fillId="8" borderId="7" xfId="0" applyFont="1" applyFill="1" applyBorder="1" applyAlignment="1">
      <alignment horizontal="center" vertical="center" wrapText="1"/>
    </xf>
    <xf numFmtId="0" fontId="26" fillId="12" borderId="82" xfId="0" applyFont="1" applyFill="1" applyBorder="1" applyAlignment="1">
      <alignment horizontal="center" vertical="top" wrapText="1"/>
    </xf>
    <xf numFmtId="0" fontId="26" fillId="12" borderId="84" xfId="0" applyFont="1" applyFill="1" applyBorder="1" applyAlignment="1">
      <alignment horizontal="center" vertical="top" wrapText="1"/>
    </xf>
    <xf numFmtId="0" fontId="37" fillId="7" borderId="17" xfId="0" applyFont="1" applyFill="1" applyBorder="1" applyAlignment="1">
      <alignment vertical="top" wrapText="1"/>
    </xf>
    <xf numFmtId="0" fontId="30" fillId="16" borderId="7"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6" fillId="0" borderId="8" xfId="0" applyFont="1" applyFill="1" applyBorder="1" applyAlignment="1">
      <alignment horizontal="center" vertical="top" wrapText="1"/>
    </xf>
    <xf numFmtId="49" fontId="26" fillId="13" borderId="24" xfId="0" applyNumberFormat="1" applyFont="1" applyFill="1" applyBorder="1" applyAlignment="1">
      <alignment horizontal="center" vertical="top"/>
    </xf>
    <xf numFmtId="0" fontId="26" fillId="0" borderId="7" xfId="0" applyFont="1" applyBorder="1" applyAlignment="1">
      <alignment horizontal="center" vertical="top"/>
    </xf>
    <xf numFmtId="10" fontId="30" fillId="6" borderId="19" xfId="0" applyNumberFormat="1" applyFont="1" applyFill="1" applyBorder="1" applyAlignment="1">
      <alignment horizontal="center" vertical="top" wrapText="1"/>
    </xf>
    <xf numFmtId="10" fontId="30" fillId="6" borderId="4" xfId="0" applyNumberFormat="1" applyFont="1" applyFill="1" applyBorder="1" applyAlignment="1">
      <alignment horizontal="center" vertical="top" wrapText="1"/>
    </xf>
    <xf numFmtId="0" fontId="30" fillId="6" borderId="25" xfId="0" applyFont="1" applyFill="1" applyBorder="1" applyAlignment="1">
      <alignment horizontal="center" vertical="top" wrapText="1"/>
    </xf>
    <xf numFmtId="0" fontId="26" fillId="6" borderId="25" xfId="0" applyFont="1" applyFill="1" applyBorder="1" applyAlignment="1">
      <alignment horizontal="left" vertical="top" wrapText="1"/>
    </xf>
    <xf numFmtId="0" fontId="26" fillId="6" borderId="15" xfId="0" applyFont="1" applyFill="1" applyBorder="1" applyAlignment="1">
      <alignment horizontal="center" vertical="top" wrapText="1"/>
    </xf>
    <xf numFmtId="0" fontId="26" fillId="6" borderId="33" xfId="0" applyFont="1" applyFill="1" applyBorder="1" applyAlignment="1">
      <alignment horizontal="center" vertical="top" wrapText="1"/>
    </xf>
    <xf numFmtId="0" fontId="26" fillId="6" borderId="34" xfId="0" applyFont="1" applyFill="1" applyBorder="1" applyAlignment="1">
      <alignment horizontal="left" vertical="top" wrapText="1"/>
    </xf>
    <xf numFmtId="0" fontId="26" fillId="6" borderId="36" xfId="0" applyFont="1" applyFill="1" applyBorder="1" applyAlignment="1">
      <alignment horizontal="center" vertical="top" wrapText="1"/>
    </xf>
    <xf numFmtId="0" fontId="26" fillId="6" borderId="37" xfId="0" applyFont="1" applyFill="1" applyBorder="1" applyAlignment="1">
      <alignment horizontal="center" vertical="top" wrapText="1"/>
    </xf>
    <xf numFmtId="0" fontId="26" fillId="6" borderId="25" xfId="0" applyFont="1" applyFill="1" applyBorder="1" applyAlignment="1">
      <alignment wrapText="1"/>
    </xf>
    <xf numFmtId="3" fontId="26" fillId="17" borderId="0" xfId="0" applyNumberFormat="1" applyFont="1" applyFill="1" applyBorder="1" applyAlignment="1">
      <alignment horizontal="center" vertical="top" wrapText="1"/>
    </xf>
    <xf numFmtId="0" fontId="30" fillId="7" borderId="23" xfId="0" applyFont="1" applyFill="1" applyBorder="1" applyAlignment="1">
      <alignment horizontal="center" vertical="top" wrapText="1"/>
    </xf>
    <xf numFmtId="0" fontId="30" fillId="6" borderId="24" xfId="0" applyFont="1" applyFill="1" applyBorder="1" applyAlignment="1">
      <alignment horizontal="center" vertical="center" wrapText="1"/>
    </xf>
    <xf numFmtId="0" fontId="30" fillId="0" borderId="49"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6" xfId="0" applyFont="1" applyFill="1" applyBorder="1" applyAlignment="1">
      <alignment horizontal="center" vertical="top" wrapText="1"/>
    </xf>
    <xf numFmtId="0" fontId="30" fillId="6" borderId="3" xfId="0" applyFont="1" applyFill="1" applyBorder="1" applyAlignment="1">
      <alignment horizontal="center" vertical="center" wrapText="1"/>
    </xf>
    <xf numFmtId="0" fontId="30" fillId="0" borderId="19" xfId="0" applyFont="1" applyBorder="1" applyAlignment="1">
      <alignment horizontal="center" vertical="center" wrapText="1"/>
    </xf>
    <xf numFmtId="164" fontId="11" fillId="8" borderId="7" xfId="0" applyNumberFormat="1" applyFont="1" applyFill="1" applyBorder="1" applyAlignment="1">
      <alignment horizontal="center" vertical="center"/>
    </xf>
    <xf numFmtId="164" fontId="11" fillId="11" borderId="4" xfId="0" applyNumberFormat="1" applyFont="1" applyFill="1" applyBorder="1" applyAlignment="1">
      <alignment horizontal="center" vertical="center"/>
    </xf>
    <xf numFmtId="0" fontId="13" fillId="0" borderId="0" xfId="0" applyFont="1" applyFill="1" applyAlignment="1">
      <alignment wrapText="1"/>
    </xf>
    <xf numFmtId="0" fontId="8" fillId="0" borderId="0" xfId="0" applyFont="1" applyFill="1" applyAlignment="1">
      <alignment horizontal="center" wrapText="1"/>
    </xf>
    <xf numFmtId="0" fontId="30" fillId="0" borderId="0" xfId="0" applyFont="1" applyFill="1" applyAlignment="1">
      <alignment horizontal="center" wrapText="1"/>
    </xf>
    <xf numFmtId="0" fontId="38" fillId="0" borderId="0" xfId="0" applyFont="1" applyFill="1" applyAlignment="1">
      <alignment wrapText="1"/>
    </xf>
    <xf numFmtId="0" fontId="36" fillId="0" borderId="0" xfId="0" applyFont="1" applyFill="1" applyAlignment="1">
      <alignment horizontal="left" wrapText="1"/>
    </xf>
    <xf numFmtId="0" fontId="2" fillId="6" borderId="0" xfId="0" applyFont="1" applyFill="1" applyAlignment="1">
      <alignment wrapText="1"/>
    </xf>
    <xf numFmtId="0" fontId="30" fillId="0" borderId="0" xfId="0" applyFont="1" applyAlignment="1">
      <alignment horizontal="center" vertical="center" wrapText="1"/>
    </xf>
    <xf numFmtId="0" fontId="30" fillId="0" borderId="0" xfId="0" applyFont="1" applyAlignment="1">
      <alignment horizontal="center" wrapText="1"/>
    </xf>
    <xf numFmtId="0" fontId="30" fillId="0" borderId="12" xfId="0" applyFont="1" applyBorder="1" applyAlignment="1">
      <alignment horizontal="center" vertical="center" wrapText="1"/>
    </xf>
    <xf numFmtId="0" fontId="8" fillId="0" borderId="12" xfId="0" applyFont="1" applyBorder="1" applyAlignment="1">
      <alignment horizontal="center" wrapText="1"/>
    </xf>
    <xf numFmtId="0" fontId="30" fillId="0" borderId="12" xfId="0" applyFont="1" applyBorder="1" applyAlignment="1">
      <alignment horizontal="center" wrapText="1"/>
    </xf>
    <xf numFmtId="0" fontId="18" fillId="6" borderId="0" xfId="0" applyFont="1" applyFill="1" applyAlignment="1">
      <alignment wrapText="1"/>
    </xf>
    <xf numFmtId="0" fontId="2" fillId="6" borderId="15" xfId="0" applyFont="1" applyFill="1" applyBorder="1" applyAlignment="1">
      <alignment horizontal="center" vertical="center" wrapText="1"/>
    </xf>
    <xf numFmtId="49" fontId="30"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0" fillId="0" borderId="3" xfId="0" applyFont="1" applyFill="1" applyBorder="1" applyAlignment="1">
      <alignment horizontal="center" vertical="top" wrapText="1"/>
    </xf>
    <xf numFmtId="0" fontId="31" fillId="0" borderId="57" xfId="0" applyFont="1" applyBorder="1" applyAlignment="1">
      <alignment horizontal="center" vertical="center" wrapText="1"/>
    </xf>
    <xf numFmtId="0" fontId="8" fillId="0" borderId="0" xfId="0" applyFont="1" applyBorder="1" applyAlignment="1">
      <alignment horizontal="center" wrapText="1"/>
    </xf>
    <xf numFmtId="0" fontId="36" fillId="6" borderId="0" xfId="0" applyFont="1" applyFill="1" applyAlignment="1">
      <alignment horizontal="left" wrapText="1"/>
    </xf>
    <xf numFmtId="0" fontId="31" fillId="0" borderId="0" xfId="0" applyFont="1" applyAlignment="1">
      <alignment horizontal="center" vertical="center" wrapText="1"/>
    </xf>
    <xf numFmtId="0" fontId="30" fillId="0" borderId="36" xfId="0" applyFont="1" applyFill="1" applyBorder="1" applyAlignment="1">
      <alignment horizontal="center" vertical="center" wrapText="1"/>
    </xf>
    <xf numFmtId="0" fontId="2" fillId="0" borderId="0" xfId="0" applyFont="1" applyFill="1" applyAlignment="1">
      <alignment wrapText="1"/>
    </xf>
    <xf numFmtId="0" fontId="30" fillId="0" borderId="0" xfId="0" applyFont="1" applyFill="1" applyAlignment="1">
      <alignment horizontal="center" vertical="center" wrapText="1"/>
    </xf>
    <xf numFmtId="0" fontId="8" fillId="0" borderId="0" xfId="0" applyFont="1" applyFill="1" applyBorder="1" applyAlignment="1">
      <alignment wrapText="1"/>
    </xf>
    <xf numFmtId="0" fontId="30" fillId="0" borderId="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0"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8" fillId="0" borderId="0" xfId="0" applyFont="1" applyAlignment="1">
      <alignment horizontal="center" vertical="center" wrapText="1"/>
    </xf>
    <xf numFmtId="0" fontId="30" fillId="8" borderId="0" xfId="0" applyFont="1" applyFill="1" applyAlignment="1">
      <alignment horizontal="center" wrapText="1"/>
    </xf>
    <xf numFmtId="0" fontId="8" fillId="0" borderId="0" xfId="0" applyFont="1" applyFill="1" applyBorder="1" applyAlignment="1">
      <alignment horizontal="center" wrapText="1"/>
    </xf>
    <xf numFmtId="0" fontId="30" fillId="0" borderId="0" xfId="0" applyFont="1" applyFill="1" applyBorder="1" applyAlignment="1">
      <alignment horizontal="center" wrapText="1"/>
    </xf>
    <xf numFmtId="0" fontId="31" fillId="8" borderId="50" xfId="0" applyFont="1" applyFill="1" applyBorder="1" applyAlignment="1">
      <alignment horizontal="center" vertical="center" wrapText="1"/>
    </xf>
    <xf numFmtId="0" fontId="18" fillId="0" borderId="0" xfId="0" applyFont="1" applyFill="1" applyAlignment="1">
      <alignment wrapText="1"/>
    </xf>
    <xf numFmtId="0" fontId="30" fillId="0" borderId="12" xfId="0" applyFont="1" applyFill="1" applyBorder="1" applyAlignment="1">
      <alignment horizontal="center" vertical="center" wrapText="1"/>
    </xf>
    <xf numFmtId="0" fontId="8" fillId="0" borderId="12" xfId="0" applyFont="1" applyFill="1" applyBorder="1" applyAlignment="1">
      <alignment horizontal="center" wrapText="1"/>
    </xf>
    <xf numFmtId="0" fontId="30" fillId="0" borderId="12" xfId="0" applyFont="1" applyFill="1" applyBorder="1" applyAlignment="1">
      <alignment horizontal="center" wrapText="1"/>
    </xf>
    <xf numFmtId="0" fontId="2" fillId="0" borderId="12" xfId="0" applyFont="1" applyBorder="1" applyAlignment="1">
      <alignment horizontal="center" vertical="center" wrapText="1"/>
    </xf>
    <xf numFmtId="0" fontId="31" fillId="6" borderId="11" xfId="0" applyFont="1" applyFill="1" applyBorder="1" applyAlignment="1">
      <alignment wrapText="1"/>
    </xf>
    <xf numFmtId="0" fontId="8" fillId="0" borderId="4" xfId="0" applyFont="1" applyBorder="1" applyAlignment="1">
      <alignment horizontal="center" wrapText="1"/>
    </xf>
    <xf numFmtId="0" fontId="30" fillId="0" borderId="4" xfId="0" applyFont="1" applyBorder="1" applyAlignment="1">
      <alignment horizontal="center" wrapText="1"/>
    </xf>
    <xf numFmtId="0" fontId="8" fillId="8" borderId="4" xfId="0" applyFont="1" applyFill="1" applyBorder="1" applyAlignment="1">
      <alignment horizontal="center" wrapText="1"/>
    </xf>
    <xf numFmtId="0" fontId="8" fillId="6" borderId="46" xfId="0" applyFont="1" applyFill="1" applyBorder="1" applyAlignment="1">
      <alignment wrapText="1"/>
    </xf>
    <xf numFmtId="0" fontId="26" fillId="13" borderId="49" xfId="0" applyFont="1" applyFill="1" applyBorder="1" applyAlignment="1">
      <alignment horizontal="center" vertical="top"/>
    </xf>
    <xf numFmtId="0" fontId="26" fillId="13" borderId="52" xfId="0" applyFont="1" applyFill="1" applyBorder="1" applyAlignment="1">
      <alignment horizontal="center" vertical="top"/>
    </xf>
    <xf numFmtId="0" fontId="36" fillId="10" borderId="0" xfId="0" applyFont="1" applyFill="1" applyAlignment="1">
      <alignment horizontal="left" wrapText="1"/>
    </xf>
    <xf numFmtId="0" fontId="31" fillId="10" borderId="0" xfId="0" applyFont="1" applyFill="1" applyAlignment="1">
      <alignment horizontal="center" vertical="center" wrapText="1"/>
    </xf>
    <xf numFmtId="0" fontId="8" fillId="10" borderId="0" xfId="0" applyFont="1" applyFill="1" applyAlignment="1">
      <alignment horizontal="center" wrapText="1"/>
    </xf>
    <xf numFmtId="0" fontId="30" fillId="10" borderId="0" xfId="0" applyFont="1" applyFill="1" applyAlignment="1">
      <alignment horizontal="center" wrapText="1"/>
    </xf>
    <xf numFmtId="0" fontId="30" fillId="6" borderId="7" xfId="0" applyFont="1" applyFill="1" applyBorder="1" applyAlignment="1">
      <alignment horizontal="center" vertical="center"/>
    </xf>
    <xf numFmtId="3" fontId="26" fillId="14" borderId="67" xfId="0" applyNumberFormat="1" applyFont="1" applyFill="1" applyBorder="1" applyAlignment="1">
      <alignment horizontal="center" vertical="top" wrapText="1"/>
    </xf>
    <xf numFmtId="3" fontId="26" fillId="14" borderId="83" xfId="0" applyNumberFormat="1" applyFont="1" applyFill="1" applyBorder="1" applyAlignment="1">
      <alignment horizontal="center" vertical="top" wrapText="1"/>
    </xf>
    <xf numFmtId="0" fontId="10" fillId="13" borderId="24" xfId="0" applyFont="1" applyFill="1" applyBorder="1" applyAlignment="1">
      <alignment horizontal="center" vertical="top" wrapText="1"/>
    </xf>
    <xf numFmtId="0" fontId="10" fillId="13" borderId="19" xfId="0" applyFont="1" applyFill="1" applyBorder="1" applyAlignment="1">
      <alignment horizontal="center" vertical="top" wrapText="1"/>
    </xf>
    <xf numFmtId="0" fontId="30" fillId="13" borderId="34" xfId="0" applyFont="1" applyFill="1" applyBorder="1" applyAlignment="1">
      <alignment horizontal="center" vertical="top" wrapText="1"/>
    </xf>
    <xf numFmtId="0" fontId="26" fillId="6" borderId="24" xfId="1" applyFont="1" applyFill="1" applyBorder="1" applyAlignment="1">
      <alignment horizontal="center" vertical="top" wrapText="1"/>
    </xf>
    <xf numFmtId="0" fontId="30" fillId="13" borderId="26" xfId="0" applyFont="1" applyFill="1" applyBorder="1" applyAlignment="1">
      <alignment horizontal="center" vertical="top" wrapText="1"/>
    </xf>
    <xf numFmtId="0" fontId="26" fillId="0" borderId="49" xfId="0" applyFont="1" applyBorder="1" applyAlignment="1">
      <alignment horizontal="center" vertical="top" wrapText="1"/>
    </xf>
    <xf numFmtId="16" fontId="26" fillId="0" borderId="24" xfId="0" applyNumberFormat="1" applyFont="1" applyFill="1" applyBorder="1" applyAlignment="1">
      <alignment horizontal="center" vertical="top" wrapText="1"/>
    </xf>
    <xf numFmtId="0" fontId="30" fillId="13" borderId="2" xfId="0" applyFont="1" applyFill="1" applyBorder="1" applyAlignment="1">
      <alignment horizontal="left" vertical="top" wrapText="1"/>
    </xf>
    <xf numFmtId="0" fontId="30" fillId="13" borderId="10" xfId="0" applyFont="1" applyFill="1" applyBorder="1" applyAlignment="1">
      <alignment horizontal="left" vertical="top" wrapText="1"/>
    </xf>
    <xf numFmtId="0" fontId="8" fillId="6" borderId="0" xfId="0" applyFont="1" applyFill="1" applyAlignment="1">
      <alignment horizontal="center" vertical="top" wrapText="1"/>
    </xf>
    <xf numFmtId="0" fontId="8" fillId="6" borderId="0" xfId="0" applyFont="1" applyFill="1" applyAlignment="1">
      <alignment horizontal="center" wrapText="1"/>
    </xf>
    <xf numFmtId="0" fontId="24" fillId="6" borderId="0" xfId="0" applyFont="1" applyFill="1" applyAlignment="1">
      <alignment horizontal="center" vertical="top" wrapText="1"/>
    </xf>
    <xf numFmtId="0" fontId="4" fillId="6" borderId="21" xfId="0" applyFont="1" applyFill="1" applyBorder="1" applyAlignment="1">
      <alignment horizontal="left" vertical="center" wrapText="1"/>
    </xf>
    <xf numFmtId="0" fontId="48" fillId="6" borderId="0" xfId="0" applyFont="1" applyFill="1" applyAlignment="1">
      <alignment wrapText="1"/>
    </xf>
    <xf numFmtId="0" fontId="4" fillId="6" borderId="28" xfId="0" applyFont="1" applyFill="1" applyBorder="1" applyAlignment="1">
      <alignment horizontal="left" vertical="center" wrapText="1"/>
    </xf>
    <xf numFmtId="0" fontId="2" fillId="6" borderId="2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30" fillId="0" borderId="7" xfId="0" applyFont="1" applyFill="1" applyBorder="1" applyAlignment="1">
      <alignment horizontal="center" wrapText="1"/>
    </xf>
    <xf numFmtId="0" fontId="30" fillId="6" borderId="85" xfId="0" applyFont="1" applyFill="1" applyBorder="1" applyAlignment="1">
      <alignment horizontal="center" vertical="top" wrapText="1"/>
    </xf>
    <xf numFmtId="0" fontId="2" fillId="0" borderId="4" xfId="0" applyFont="1" applyBorder="1" applyAlignment="1">
      <alignment horizontal="center" vertical="top" wrapText="1"/>
    </xf>
    <xf numFmtId="0" fontId="2" fillId="6" borderId="7" xfId="0" applyFont="1" applyFill="1" applyBorder="1" applyAlignment="1">
      <alignment horizontal="center" vertical="top" wrapText="1"/>
    </xf>
    <xf numFmtId="0" fontId="2" fillId="7" borderId="1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7" borderId="24" xfId="0" applyFont="1" applyFill="1" applyBorder="1" applyAlignment="1">
      <alignment horizontal="center" vertical="center" wrapText="1"/>
    </xf>
    <xf numFmtId="0" fontId="26" fillId="6" borderId="7" xfId="1" applyFont="1" applyFill="1" applyBorder="1" applyAlignment="1">
      <alignment horizontal="center" vertical="top" wrapText="1"/>
    </xf>
    <xf numFmtId="0" fontId="11" fillId="0" borderId="0" xfId="0" applyFont="1" applyAlignment="1">
      <alignment horizontal="center" vertical="center"/>
    </xf>
    <xf numFmtId="0" fontId="26" fillId="17" borderId="12" xfId="0" applyFont="1" applyFill="1" applyBorder="1" applyAlignment="1">
      <alignment horizontal="center" vertical="top"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6" fillId="17" borderId="86" xfId="0" applyFont="1" applyFill="1" applyBorder="1" applyAlignment="1">
      <alignment horizontal="center" vertical="top" wrapText="1"/>
    </xf>
    <xf numFmtId="0" fontId="26" fillId="17" borderId="87" xfId="0" applyFont="1" applyFill="1" applyBorder="1" applyAlignment="1">
      <alignment horizontal="center" vertical="top" wrapText="1"/>
    </xf>
    <xf numFmtId="0" fontId="26" fillId="17" borderId="2" xfId="0" applyFont="1" applyFill="1" applyBorder="1" applyAlignment="1">
      <alignment horizontal="center" vertical="top" wrapText="1"/>
    </xf>
    <xf numFmtId="0" fontId="26" fillId="17" borderId="88" xfId="0" applyFont="1" applyFill="1" applyBorder="1" applyAlignment="1">
      <alignment horizontal="center" vertical="top" wrapText="1"/>
    </xf>
    <xf numFmtId="0" fontId="30" fillId="6" borderId="3" xfId="0" applyFont="1" applyFill="1" applyBorder="1" applyAlignment="1">
      <alignment horizontal="center" wrapText="1"/>
    </xf>
    <xf numFmtId="0" fontId="30" fillId="6" borderId="3" xfId="0" applyFont="1" applyFill="1" applyBorder="1" applyAlignment="1">
      <alignment horizontal="center" vertical="top" wrapText="1"/>
    </xf>
    <xf numFmtId="0" fontId="2" fillId="0" borderId="7" xfId="0" applyFont="1" applyBorder="1" applyAlignment="1">
      <alignment horizontal="center" wrapText="1"/>
    </xf>
    <xf numFmtId="0" fontId="30" fillId="0" borderId="2" xfId="0" applyFont="1" applyFill="1" applyBorder="1" applyAlignment="1">
      <alignment horizontal="center" wrapText="1"/>
    </xf>
    <xf numFmtId="0" fontId="39" fillId="7" borderId="2" xfId="0" applyFont="1" applyFill="1" applyBorder="1" applyAlignment="1">
      <alignment horizontal="center" vertical="center" wrapText="1"/>
    </xf>
    <xf numFmtId="0" fontId="30" fillId="7" borderId="36" xfId="0" applyFont="1" applyFill="1" applyBorder="1" applyAlignment="1">
      <alignment horizontal="center" vertical="center" wrapText="1"/>
    </xf>
    <xf numFmtId="0" fontId="30" fillId="7" borderId="4" xfId="0" applyFont="1" applyFill="1" applyBorder="1" applyAlignment="1">
      <alignment horizontal="center" vertical="top" wrapText="1"/>
    </xf>
    <xf numFmtId="49" fontId="11" fillId="6" borderId="34" xfId="0" applyNumberFormat="1" applyFont="1" applyFill="1" applyBorder="1" applyAlignment="1">
      <alignment horizontal="center" vertical="top" wrapText="1"/>
    </xf>
    <xf numFmtId="0" fontId="30" fillId="0" borderId="0" xfId="0" applyFont="1"/>
    <xf numFmtId="3" fontId="26" fillId="19" borderId="30" xfId="0" applyNumberFormat="1" applyFont="1" applyFill="1" applyBorder="1" applyAlignment="1">
      <alignment horizontal="center" vertical="top" wrapText="1"/>
    </xf>
    <xf numFmtId="0" fontId="26" fillId="19" borderId="4" xfId="0" applyFont="1" applyFill="1" applyBorder="1" applyAlignment="1">
      <alignment horizontal="center" vertical="top" wrapText="1"/>
    </xf>
    <xf numFmtId="0" fontId="30" fillId="6" borderId="10" xfId="0" applyFont="1" applyFill="1" applyBorder="1" applyAlignment="1">
      <alignment horizontal="center" vertical="center" wrapText="1"/>
    </xf>
    <xf numFmtId="0" fontId="30" fillId="6" borderId="51" xfId="0" applyFont="1" applyFill="1" applyBorder="1" applyAlignment="1">
      <alignment horizontal="center" wrapText="1"/>
    </xf>
    <xf numFmtId="0" fontId="2" fillId="6" borderId="30" xfId="0" applyFont="1" applyFill="1" applyBorder="1" applyAlignment="1">
      <alignment horizontal="center" vertical="center" wrapText="1"/>
    </xf>
    <xf numFmtId="0" fontId="2" fillId="0" borderId="92" xfId="0" applyFont="1" applyBorder="1" applyAlignment="1">
      <alignment horizontal="center" vertical="center" wrapText="1"/>
    </xf>
    <xf numFmtId="0" fontId="30" fillId="0" borderId="92" xfId="0" applyFont="1" applyBorder="1" applyAlignment="1">
      <alignment horizontal="center" vertical="center" wrapText="1"/>
    </xf>
    <xf numFmtId="0" fontId="37" fillId="6" borderId="42" xfId="0" applyFont="1" applyFill="1" applyBorder="1" applyAlignment="1">
      <alignment vertical="top" wrapText="1"/>
    </xf>
    <xf numFmtId="0" fontId="8" fillId="6" borderId="12" xfId="0" applyFont="1" applyFill="1" applyBorder="1" applyAlignment="1">
      <alignment horizontal="center" wrapText="1"/>
    </xf>
    <xf numFmtId="49" fontId="2" fillId="6" borderId="5" xfId="0" applyNumberFormat="1" applyFont="1" applyFill="1" applyBorder="1" applyAlignment="1">
      <alignment horizontal="center" vertical="center" wrapText="1"/>
    </xf>
    <xf numFmtId="0" fontId="2" fillId="6" borderId="33" xfId="0" applyFont="1" applyFill="1" applyBorder="1" applyAlignment="1">
      <alignment horizontal="center" vertical="center" wrapText="1"/>
    </xf>
    <xf numFmtId="0" fontId="8" fillId="6" borderId="0" xfId="0" applyFont="1" applyFill="1" applyBorder="1" applyAlignment="1">
      <alignment horizontal="center" wrapText="1"/>
    </xf>
    <xf numFmtId="0" fontId="2" fillId="6" borderId="8" xfId="0" applyFont="1" applyFill="1" applyBorder="1" applyAlignment="1">
      <alignment horizontal="center" vertical="top" wrapText="1"/>
    </xf>
    <xf numFmtId="0" fontId="2" fillId="6" borderId="54" xfId="0" applyFont="1" applyFill="1" applyBorder="1" applyAlignment="1">
      <alignment horizontal="center" vertical="center" wrapText="1"/>
    </xf>
    <xf numFmtId="0" fontId="2" fillId="6" borderId="79" xfId="0" applyFont="1" applyFill="1" applyBorder="1" applyAlignment="1">
      <alignment horizontal="center" vertical="center" wrapText="1"/>
    </xf>
    <xf numFmtId="0" fontId="2" fillId="6" borderId="81" xfId="0" applyFont="1" applyFill="1" applyBorder="1" applyAlignment="1">
      <alignment horizontal="center" vertical="center" wrapText="1"/>
    </xf>
    <xf numFmtId="0" fontId="2" fillId="6" borderId="78" xfId="0" applyFont="1" applyFill="1" applyBorder="1" applyAlignment="1">
      <alignment horizontal="center" vertical="center" wrapText="1"/>
    </xf>
    <xf numFmtId="0" fontId="2" fillId="6" borderId="7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71" xfId="0" applyFont="1" applyFill="1" applyBorder="1" applyAlignment="1">
      <alignment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8" fillId="6" borderId="5" xfId="0" applyFont="1" applyFill="1" applyBorder="1" applyAlignment="1">
      <alignment horizontal="center" wrapText="1"/>
    </xf>
    <xf numFmtId="0" fontId="8" fillId="6" borderId="66" xfId="0" applyFont="1" applyFill="1" applyBorder="1" applyAlignment="1">
      <alignment horizontal="center" wrapText="1"/>
    </xf>
    <xf numFmtId="0" fontId="30" fillId="6" borderId="76" xfId="0" applyFont="1" applyFill="1" applyBorder="1" applyAlignment="1">
      <alignment horizontal="left" vertical="top" wrapText="1"/>
    </xf>
    <xf numFmtId="0" fontId="37" fillId="6" borderId="17" xfId="0" applyFont="1" applyFill="1" applyBorder="1" applyAlignment="1">
      <alignment horizontal="left" vertical="top" wrapText="1"/>
    </xf>
    <xf numFmtId="0" fontId="30" fillId="6" borderId="0" xfId="0" applyFont="1" applyFill="1" applyAlignment="1">
      <alignment horizontal="center" vertical="center" wrapText="1"/>
    </xf>
    <xf numFmtId="0" fontId="30" fillId="6" borderId="92" xfId="0" applyFont="1" applyFill="1" applyBorder="1" applyAlignment="1">
      <alignment horizontal="center" vertical="center" wrapText="1"/>
    </xf>
    <xf numFmtId="0" fontId="30" fillId="6" borderId="10" xfId="0" applyFont="1" applyFill="1" applyBorder="1" applyAlignment="1">
      <alignment horizontal="center" vertical="top" wrapText="1"/>
    </xf>
    <xf numFmtId="0" fontId="2" fillId="13" borderId="4" xfId="0" applyFont="1" applyFill="1" applyBorder="1" applyAlignment="1">
      <alignment horizontal="center" vertical="top" wrapText="1"/>
    </xf>
    <xf numFmtId="0" fontId="26" fillId="18" borderId="7" xfId="1" applyFont="1" applyFill="1" applyBorder="1" applyAlignment="1">
      <alignment horizontal="center" vertical="top" wrapText="1"/>
    </xf>
    <xf numFmtId="0" fontId="10" fillId="13" borderId="40" xfId="0" applyFont="1" applyFill="1" applyBorder="1" applyAlignment="1">
      <alignment horizontal="center" vertical="top" wrapText="1"/>
    </xf>
    <xf numFmtId="164" fontId="30" fillId="13" borderId="34" xfId="0" applyNumberFormat="1" applyFont="1" applyFill="1" applyBorder="1" applyAlignment="1">
      <alignment horizontal="center" vertical="top" wrapText="1"/>
    </xf>
    <xf numFmtId="3" fontId="26" fillId="0" borderId="40" xfId="0" applyNumberFormat="1" applyFont="1" applyFill="1" applyBorder="1" applyAlignment="1">
      <alignment horizontal="center" vertical="top" wrapText="1"/>
    </xf>
    <xf numFmtId="0" fontId="2" fillId="0" borderId="36" xfId="0" applyFont="1" applyFill="1" applyBorder="1" applyAlignment="1">
      <alignment horizontal="center" vertical="center" wrapText="1"/>
    </xf>
    <xf numFmtId="0" fontId="2" fillId="7" borderId="14" xfId="0" applyFont="1" applyFill="1" applyBorder="1" applyAlignment="1">
      <alignment vertical="top" wrapText="1"/>
    </xf>
    <xf numFmtId="0" fontId="37" fillId="7" borderId="11" xfId="0" applyFont="1" applyFill="1" applyBorder="1" applyAlignment="1">
      <alignment vertical="top" wrapText="1"/>
    </xf>
    <xf numFmtId="0" fontId="2" fillId="7" borderId="4" xfId="0" applyFont="1" applyFill="1" applyBorder="1" applyAlignment="1">
      <alignment horizontal="center" vertical="top" wrapText="1"/>
    </xf>
    <xf numFmtId="0" fontId="37" fillId="7" borderId="58" xfId="0" applyFont="1" applyFill="1" applyBorder="1" applyAlignment="1">
      <alignment vertical="top" wrapText="1"/>
    </xf>
    <xf numFmtId="0" fontId="37" fillId="7" borderId="61" xfId="0" applyFont="1" applyFill="1" applyBorder="1" applyAlignment="1">
      <alignment vertical="top" wrapText="1"/>
    </xf>
    <xf numFmtId="0" fontId="3" fillId="7" borderId="4" xfId="0" applyFont="1" applyFill="1" applyBorder="1" applyAlignment="1">
      <alignment horizontal="center" vertical="center" wrapText="1"/>
    </xf>
    <xf numFmtId="0" fontId="30" fillId="7" borderId="14" xfId="0" applyFont="1" applyFill="1" applyBorder="1" applyAlignment="1">
      <alignment horizontal="left" vertical="center" wrapText="1"/>
    </xf>
    <xf numFmtId="0" fontId="31" fillId="7" borderId="11" xfId="0" applyFont="1" applyFill="1" applyBorder="1" applyAlignment="1">
      <alignment horizontal="left" vertical="center" wrapText="1"/>
    </xf>
    <xf numFmtId="0" fontId="9" fillId="6" borderId="7" xfId="0" applyFont="1" applyFill="1" applyBorder="1" applyAlignment="1">
      <alignment horizontal="center" vertical="top" wrapText="1"/>
    </xf>
    <xf numFmtId="0" fontId="2" fillId="0" borderId="7" xfId="0" applyFont="1" applyFill="1" applyBorder="1" applyAlignment="1">
      <alignment horizontal="center" wrapText="1"/>
    </xf>
    <xf numFmtId="0" fontId="2" fillId="0" borderId="4" xfId="0" applyFont="1" applyFill="1" applyBorder="1" applyAlignment="1">
      <alignment horizontal="center" wrapText="1"/>
    </xf>
    <xf numFmtId="0" fontId="30" fillId="0" borderId="24" xfId="0" applyFont="1" applyFill="1" applyBorder="1" applyAlignment="1">
      <alignment horizontal="center" vertical="center" wrapText="1"/>
    </xf>
    <xf numFmtId="0" fontId="30" fillId="6" borderId="89" xfId="0" applyFont="1" applyFill="1" applyBorder="1" applyAlignment="1">
      <alignment horizontal="center" vertical="top" wrapText="1"/>
    </xf>
    <xf numFmtId="0" fontId="30" fillId="6" borderId="90" xfId="0" applyFont="1" applyFill="1" applyBorder="1" applyAlignment="1">
      <alignment horizontal="center" vertical="top" wrapText="1"/>
    </xf>
    <xf numFmtId="0" fontId="30" fillId="0" borderId="91" xfId="0" applyFont="1" applyBorder="1" applyAlignment="1">
      <alignment horizontal="center" vertical="top" wrapText="1"/>
    </xf>
    <xf numFmtId="0" fontId="2" fillId="0" borderId="36" xfId="0" applyFont="1" applyBorder="1" applyAlignment="1">
      <alignment horizontal="center" vertical="top" wrapText="1"/>
    </xf>
    <xf numFmtId="0" fontId="2" fillId="0" borderId="2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2" fillId="0" borderId="61" xfId="0" applyFont="1" applyFill="1" applyBorder="1" applyAlignment="1">
      <alignment vertical="top" wrapText="1"/>
    </xf>
    <xf numFmtId="0" fontId="2" fillId="0" borderId="95" xfId="0" applyFont="1" applyFill="1" applyBorder="1" applyAlignment="1">
      <alignment horizontal="center" vertical="center" wrapText="1"/>
    </xf>
    <xf numFmtId="0" fontId="30" fillId="6" borderId="95"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16" borderId="17" xfId="0" applyFont="1" applyFill="1" applyBorder="1" applyAlignment="1">
      <alignment vertical="top" wrapText="1"/>
    </xf>
    <xf numFmtId="0" fontId="37" fillId="16" borderId="11" xfId="0" applyFont="1" applyFill="1" applyBorder="1" applyAlignment="1">
      <alignment vertical="top" wrapText="1"/>
    </xf>
    <xf numFmtId="0" fontId="30" fillId="16" borderId="4"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4" xfId="0" applyFont="1" applyFill="1" applyBorder="1" applyAlignment="1">
      <alignment vertical="top" wrapText="1"/>
    </xf>
    <xf numFmtId="0" fontId="30" fillId="16"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10" fontId="30" fillId="6" borderId="19" xfId="0" applyNumberFormat="1" applyFont="1" applyFill="1" applyBorder="1" applyAlignment="1">
      <alignment horizontal="left" vertical="top" wrapText="1"/>
    </xf>
    <xf numFmtId="0" fontId="11" fillId="3" borderId="8" xfId="0" applyFont="1" applyFill="1" applyBorder="1" applyAlignment="1">
      <alignment horizontal="center" vertical="top" wrapText="1"/>
    </xf>
    <xf numFmtId="0" fontId="11" fillId="13" borderId="10" xfId="0" applyFont="1" applyFill="1" applyBorder="1" applyAlignment="1">
      <alignment horizontal="center" vertical="top" wrapText="1"/>
    </xf>
    <xf numFmtId="0" fontId="9" fillId="13" borderId="25" xfId="0" applyFont="1" applyFill="1" applyBorder="1" applyAlignment="1">
      <alignment horizontal="center" vertical="top" wrapText="1"/>
    </xf>
    <xf numFmtId="0" fontId="11" fillId="13" borderId="31" xfId="0" applyFont="1" applyFill="1" applyBorder="1" applyAlignment="1">
      <alignment horizontal="center" vertical="top" wrapText="1"/>
    </xf>
    <xf numFmtId="0" fontId="11" fillId="13" borderId="2" xfId="0" applyFont="1" applyFill="1" applyBorder="1" applyAlignment="1">
      <alignment vertical="top" wrapText="1"/>
    </xf>
    <xf numFmtId="0" fontId="11" fillId="13" borderId="2" xfId="0" applyFont="1" applyFill="1" applyBorder="1" applyAlignment="1">
      <alignment horizontal="center" vertical="top" wrapText="1"/>
    </xf>
    <xf numFmtId="0" fontId="11" fillId="13" borderId="6" xfId="0" applyFont="1" applyFill="1" applyBorder="1" applyAlignment="1">
      <alignment horizontal="center" vertical="top" wrapText="1"/>
    </xf>
    <xf numFmtId="0" fontId="11" fillId="13" borderId="3" xfId="0" applyFont="1" applyFill="1" applyBorder="1" applyAlignment="1">
      <alignment vertical="top" wrapText="1"/>
    </xf>
    <xf numFmtId="0" fontId="11" fillId="13" borderId="8" xfId="0" applyFont="1" applyFill="1" applyBorder="1" applyAlignment="1">
      <alignment horizontal="center" vertical="top" wrapText="1"/>
    </xf>
    <xf numFmtId="0" fontId="26" fillId="6" borderId="3" xfId="0" applyFont="1" applyFill="1" applyBorder="1" applyAlignment="1">
      <alignment wrapText="1"/>
    </xf>
    <xf numFmtId="0" fontId="26" fillId="6" borderId="47" xfId="0" applyFont="1" applyFill="1" applyBorder="1" applyAlignment="1">
      <alignment horizontal="center" vertical="top" wrapText="1"/>
    </xf>
    <xf numFmtId="0" fontId="26" fillId="6" borderId="1" xfId="0" applyFont="1" applyFill="1" applyBorder="1" applyAlignment="1">
      <alignment horizontal="center" vertical="top" wrapText="1"/>
    </xf>
    <xf numFmtId="0" fontId="10" fillId="6" borderId="35" xfId="0" applyFont="1" applyFill="1" applyBorder="1" applyAlignment="1">
      <alignment horizontal="center" vertical="center" wrapText="1"/>
    </xf>
    <xf numFmtId="0" fontId="26" fillId="6" borderId="0" xfId="0" applyFont="1" applyFill="1" applyBorder="1" applyAlignment="1">
      <alignment horizontal="right" vertical="top" wrapText="1"/>
    </xf>
    <xf numFmtId="0" fontId="26" fillId="6" borderId="9" xfId="0" applyFont="1" applyFill="1" applyBorder="1" applyAlignment="1">
      <alignment vertical="top" wrapText="1"/>
    </xf>
    <xf numFmtId="0" fontId="26" fillId="6" borderId="42" xfId="0" applyFont="1" applyFill="1" applyBorder="1" applyAlignment="1">
      <alignment horizontal="left" vertical="top" wrapText="1"/>
    </xf>
    <xf numFmtId="0" fontId="26" fillId="6" borderId="43" xfId="0" applyFont="1" applyFill="1" applyBorder="1" applyAlignment="1">
      <alignment horizontal="left" vertical="top" wrapText="1"/>
    </xf>
    <xf numFmtId="0" fontId="26" fillId="6" borderId="9" xfId="0" applyFont="1" applyFill="1" applyBorder="1" applyAlignment="1">
      <alignment horizontal="left" vertical="top" wrapText="1"/>
    </xf>
    <xf numFmtId="0" fontId="26" fillId="6" borderId="46" xfId="0" applyFont="1" applyFill="1" applyBorder="1" applyAlignment="1">
      <alignment horizontal="left" vertical="top" wrapText="1"/>
    </xf>
    <xf numFmtId="0" fontId="26" fillId="6" borderId="44" xfId="0" applyFont="1" applyFill="1" applyBorder="1" applyAlignment="1">
      <alignment horizontal="center" vertical="top" wrapText="1"/>
    </xf>
    <xf numFmtId="0" fontId="10" fillId="6" borderId="5" xfId="0" applyFont="1" applyFill="1" applyBorder="1" applyAlignment="1">
      <alignment horizontal="center" vertical="center" wrapText="1"/>
    </xf>
    <xf numFmtId="0" fontId="30" fillId="0" borderId="95" xfId="0" applyFont="1" applyBorder="1" applyAlignment="1">
      <alignment horizontal="center" vertical="center" wrapText="1"/>
    </xf>
    <xf numFmtId="0" fontId="2" fillId="7" borderId="95" xfId="0" applyFont="1" applyFill="1" applyBorder="1" applyAlignment="1">
      <alignment horizontal="center" vertical="center"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6" borderId="95" xfId="0" applyFont="1" applyFill="1" applyBorder="1" applyAlignment="1">
      <alignment vertical="top" wrapText="1"/>
    </xf>
    <xf numFmtId="0" fontId="26" fillId="6" borderId="95" xfId="0" applyFont="1" applyFill="1" applyBorder="1" applyAlignment="1">
      <alignment horizontal="center" vertical="top" wrapText="1"/>
    </xf>
    <xf numFmtId="0" fontId="26" fillId="6" borderId="96" xfId="0" applyFont="1" applyFill="1" applyBorder="1" applyAlignment="1">
      <alignment horizontal="center" vertical="top" wrapText="1"/>
    </xf>
    <xf numFmtId="0" fontId="26" fillId="3" borderId="95" xfId="0" applyFont="1" applyFill="1" applyBorder="1" applyAlignment="1">
      <alignment horizontal="left" vertical="top" wrapText="1"/>
    </xf>
    <xf numFmtId="0" fontId="26" fillId="0" borderId="95" xfId="0" applyFont="1" applyFill="1" applyBorder="1" applyAlignment="1">
      <alignment horizontal="center" vertical="top" wrapText="1"/>
    </xf>
    <xf numFmtId="0" fontId="26" fillId="3" borderId="95" xfId="0" applyFont="1" applyFill="1" applyBorder="1" applyAlignment="1">
      <alignment vertical="top" wrapText="1"/>
    </xf>
    <xf numFmtId="0" fontId="26" fillId="3" borderId="95" xfId="0" applyFont="1" applyFill="1" applyBorder="1" applyAlignment="1">
      <alignment horizontal="center" vertical="top" wrapText="1"/>
    </xf>
    <xf numFmtId="0" fontId="26" fillId="0" borderId="96" xfId="0" applyFont="1" applyFill="1" applyBorder="1" applyAlignment="1">
      <alignment horizontal="center" vertical="top" wrapText="1"/>
    </xf>
    <xf numFmtId="0" fontId="26" fillId="6" borderId="95" xfId="0" applyFont="1" applyFill="1" applyBorder="1" applyAlignment="1">
      <alignment horizontal="left" vertical="top" wrapText="1"/>
    </xf>
    <xf numFmtId="0" fontId="26" fillId="3" borderId="96" xfId="0" applyFont="1" applyFill="1" applyBorder="1" applyAlignment="1">
      <alignment horizontal="center" vertical="top" wrapText="1"/>
    </xf>
    <xf numFmtId="49" fontId="26" fillId="6" borderId="96" xfId="0" applyNumberFormat="1" applyFont="1" applyFill="1" applyBorder="1" applyAlignment="1">
      <alignment horizontal="center" vertical="top" wrapText="1"/>
    </xf>
    <xf numFmtId="0" fontId="30" fillId="6" borderId="96" xfId="0" applyFont="1" applyFill="1" applyBorder="1" applyAlignment="1">
      <alignment horizontal="center" vertical="top" wrapText="1"/>
    </xf>
    <xf numFmtId="0" fontId="11" fillId="6" borderId="96" xfId="0" applyFont="1" applyFill="1" applyBorder="1" applyAlignment="1">
      <alignment horizontal="center" vertical="top" wrapText="1"/>
    </xf>
    <xf numFmtId="3" fontId="26" fillId="6" borderId="96" xfId="0" applyNumberFormat="1" applyFont="1" applyFill="1" applyBorder="1" applyAlignment="1">
      <alignment horizontal="center" vertical="top" wrapText="1"/>
    </xf>
    <xf numFmtId="0" fontId="26" fillId="19" borderId="95" xfId="0" applyFont="1" applyFill="1" applyBorder="1" applyAlignment="1">
      <alignment horizontal="center" vertical="top" wrapText="1"/>
    </xf>
    <xf numFmtId="0" fontId="11" fillId="13" borderId="95" xfId="0" applyFont="1" applyFill="1" applyBorder="1" applyAlignment="1">
      <alignment vertical="top" wrapText="1"/>
    </xf>
    <xf numFmtId="0" fontId="11" fillId="13" borderId="95" xfId="0" applyFont="1" applyFill="1" applyBorder="1" applyAlignment="1">
      <alignment horizontal="center" vertical="top" wrapText="1"/>
    </xf>
    <xf numFmtId="0" fontId="11" fillId="13" borderId="96" xfId="0" applyFont="1" applyFill="1" applyBorder="1" applyAlignment="1">
      <alignment horizontal="center" vertical="top" wrapText="1"/>
    </xf>
    <xf numFmtId="166" fontId="11" fillId="6" borderId="95" xfId="0" applyNumberFormat="1" applyFont="1" applyFill="1" applyBorder="1" applyAlignment="1">
      <alignment horizontal="center" vertical="top" wrapText="1"/>
    </xf>
    <xf numFmtId="166" fontId="11" fillId="6" borderId="96" xfId="0" applyNumberFormat="1" applyFont="1" applyFill="1" applyBorder="1" applyAlignment="1">
      <alignment horizontal="center" vertical="top" wrapText="1"/>
    </xf>
    <xf numFmtId="0" fontId="26" fillId="13" borderId="96" xfId="0" applyFont="1" applyFill="1" applyBorder="1" applyAlignment="1">
      <alignment horizontal="left" vertical="top" wrapText="1"/>
    </xf>
    <xf numFmtId="0" fontId="26" fillId="13" borderId="95" xfId="0" applyFont="1" applyFill="1" applyBorder="1" applyAlignment="1">
      <alignment horizontal="center" vertical="top" wrapText="1"/>
    </xf>
    <xf numFmtId="0" fontId="9" fillId="13" borderId="96" xfId="0" applyFont="1" applyFill="1" applyBorder="1" applyAlignment="1">
      <alignment horizontal="center" vertical="top" wrapText="1"/>
    </xf>
    <xf numFmtId="0" fontId="26" fillId="13" borderId="95" xfId="0" applyFont="1" applyFill="1" applyBorder="1" applyAlignment="1">
      <alignment vertical="top" wrapText="1"/>
    </xf>
    <xf numFmtId="0" fontId="9" fillId="13" borderId="95" xfId="0" applyFont="1" applyFill="1" applyBorder="1" applyAlignment="1">
      <alignment horizontal="center" vertical="top" wrapText="1"/>
    </xf>
    <xf numFmtId="0" fontId="26" fillId="13" borderId="96" xfId="0" applyFont="1" applyFill="1" applyBorder="1" applyAlignment="1">
      <alignment horizontal="center" vertical="top" wrapText="1"/>
    </xf>
    <xf numFmtId="0" fontId="30" fillId="0" borderId="96" xfId="0" applyFont="1" applyFill="1" applyBorder="1" applyAlignment="1">
      <alignment horizontal="center" vertical="top" wrapText="1"/>
    </xf>
    <xf numFmtId="0" fontId="30" fillId="13" borderId="96" xfId="0" applyFont="1" applyFill="1" applyBorder="1" applyAlignment="1">
      <alignment horizontal="center" vertical="top" wrapText="1"/>
    </xf>
    <xf numFmtId="49" fontId="26" fillId="13" borderId="95" xfId="0" applyNumberFormat="1" applyFont="1" applyFill="1" applyBorder="1" applyAlignment="1">
      <alignment horizontal="center" vertical="top" wrapText="1"/>
    </xf>
    <xf numFmtId="166" fontId="26" fillId="6" borderId="96" xfId="0" applyNumberFormat="1" applyFont="1" applyFill="1" applyBorder="1" applyAlignment="1">
      <alignment horizontal="center" vertical="top" wrapText="1"/>
    </xf>
    <xf numFmtId="0" fontId="26" fillId="0" borderId="24" xfId="0" applyFont="1" applyBorder="1" applyAlignment="1">
      <alignment horizontal="center" vertical="top" wrapText="1"/>
    </xf>
    <xf numFmtId="0" fontId="26" fillId="20" borderId="7" xfId="0" applyFont="1" applyFill="1" applyBorder="1" applyAlignment="1">
      <alignment horizontal="center" vertical="top" wrapText="1"/>
    </xf>
    <xf numFmtId="49" fontId="26" fillId="0" borderId="24" xfId="0" applyNumberFormat="1" applyFont="1" applyFill="1" applyBorder="1" applyAlignment="1">
      <alignment horizontal="center" vertical="top" wrapText="1"/>
    </xf>
    <xf numFmtId="0" fontId="8" fillId="0" borderId="0" xfId="0" applyFont="1" applyFill="1" applyAlignment="1">
      <alignment wrapText="1"/>
    </xf>
    <xf numFmtId="0" fontId="31" fillId="6" borderId="42" xfId="0" applyFont="1" applyFill="1" applyBorder="1" applyAlignment="1">
      <alignment vertical="top" wrapText="1"/>
    </xf>
    <xf numFmtId="0" fontId="2" fillId="6" borderId="8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7" xfId="0" applyFont="1" applyFill="1" applyBorder="1" applyAlignment="1">
      <alignment vertical="top" wrapText="1"/>
    </xf>
    <xf numFmtId="0" fontId="39" fillId="7" borderId="7" xfId="0" applyFont="1" applyFill="1" applyBorder="1" applyAlignment="1">
      <alignment horizontal="center" vertical="center" wrapText="1"/>
    </xf>
    <xf numFmtId="0" fontId="26" fillId="13" borderId="3"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 fillId="6" borderId="97" xfId="0" applyFont="1" applyFill="1" applyBorder="1" applyAlignment="1">
      <alignment horizontal="center" vertical="center" wrapText="1"/>
    </xf>
    <xf numFmtId="0" fontId="2" fillId="6" borderId="18" xfId="0" applyFont="1" applyFill="1" applyBorder="1" applyAlignment="1">
      <alignment vertical="top" wrapText="1"/>
    </xf>
    <xf numFmtId="0" fontId="30" fillId="6" borderId="97" xfId="0" applyFont="1" applyFill="1" applyBorder="1" applyAlignment="1">
      <alignment horizontal="center" vertical="center" wrapText="1"/>
    </xf>
    <xf numFmtId="0" fontId="30" fillId="7" borderId="17" xfId="0" applyFont="1" applyFill="1" applyBorder="1" applyAlignment="1">
      <alignment horizontal="left" vertical="top" wrapText="1"/>
    </xf>
    <xf numFmtId="0" fontId="30"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2" fontId="26" fillId="0" borderId="95" xfId="0" applyNumberFormat="1" applyFont="1" applyFill="1" applyBorder="1" applyAlignment="1">
      <alignment horizontal="center" vertical="top" wrapText="1"/>
    </xf>
    <xf numFmtId="0" fontId="26" fillId="10" borderId="0" xfId="0" applyFont="1" applyFill="1" applyAlignment="1">
      <alignment horizontal="center" vertical="top"/>
    </xf>
    <xf numFmtId="0" fontId="26" fillId="0" borderId="0" xfId="0" applyFont="1" applyAlignment="1">
      <alignment horizontal="center" vertical="top"/>
    </xf>
    <xf numFmtId="0" fontId="26" fillId="6" borderId="30" xfId="0" applyFont="1" applyFill="1" applyBorder="1" applyAlignment="1">
      <alignment horizontal="center" vertical="top"/>
    </xf>
    <xf numFmtId="0" fontId="26" fillId="6" borderId="36" xfId="0" applyFont="1" applyFill="1" applyBorder="1" applyAlignment="1">
      <alignment horizontal="center" vertical="top"/>
    </xf>
    <xf numFmtId="0" fontId="30" fillId="13" borderId="22" xfId="0" applyFont="1" applyFill="1" applyBorder="1" applyAlignment="1">
      <alignment horizontal="center" vertical="top" wrapText="1"/>
    </xf>
    <xf numFmtId="0" fontId="8" fillId="0" borderId="0" xfId="0" applyFont="1" applyAlignment="1">
      <alignment horizontal="center" vertical="top" wrapText="1"/>
    </xf>
    <xf numFmtId="0" fontId="2" fillId="0" borderId="2" xfId="0" applyFont="1" applyBorder="1" applyAlignment="1">
      <alignment horizontal="center" vertical="top" wrapText="1"/>
    </xf>
    <xf numFmtId="0" fontId="2" fillId="7" borderId="6" xfId="0" applyFont="1" applyFill="1" applyBorder="1" applyAlignment="1">
      <alignment horizontal="center" vertical="center" wrapText="1"/>
    </xf>
    <xf numFmtId="0" fontId="2" fillId="6" borderId="16" xfId="0" applyFont="1" applyFill="1" applyBorder="1" applyAlignment="1">
      <alignment vertical="top" wrapText="1"/>
    </xf>
    <xf numFmtId="0" fontId="2" fillId="0" borderId="97" xfId="0" applyFont="1" applyBorder="1" applyAlignment="1">
      <alignment horizontal="center" vertical="center" wrapText="1"/>
    </xf>
    <xf numFmtId="0" fontId="30" fillId="6" borderId="98" xfId="0" applyFont="1" applyFill="1" applyBorder="1" applyAlignment="1">
      <alignment horizontal="center" vertical="center" wrapText="1"/>
    </xf>
    <xf numFmtId="0" fontId="2" fillId="7" borderId="100" xfId="0" applyFont="1" applyFill="1" applyBorder="1" applyAlignment="1">
      <alignment horizontal="center" vertical="center" wrapText="1"/>
    </xf>
    <xf numFmtId="0" fontId="30" fillId="0" borderId="94" xfId="0" applyFont="1" applyBorder="1" applyAlignment="1">
      <alignment horizontal="center" vertical="center" wrapText="1"/>
    </xf>
    <xf numFmtId="0" fontId="2" fillId="6" borderId="102"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6" fillId="6" borderId="98" xfId="0" applyFont="1" applyFill="1" applyBorder="1" applyAlignment="1">
      <alignment horizontal="center" vertical="top" wrapText="1"/>
    </xf>
    <xf numFmtId="0" fontId="26" fillId="6" borderId="103" xfId="0" applyFont="1" applyFill="1" applyBorder="1" applyAlignment="1">
      <alignment horizontal="center" vertical="top" wrapText="1"/>
    </xf>
    <xf numFmtId="0" fontId="2" fillId="11" borderId="8"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6" fillId="21" borderId="0" xfId="0" applyFont="1" applyFill="1" applyAlignment="1">
      <alignment horizontal="center" vertical="top" wrapText="1"/>
    </xf>
    <xf numFmtId="0" fontId="26" fillId="21" borderId="95" xfId="0" applyFont="1" applyFill="1" applyBorder="1" applyAlignment="1">
      <alignment horizontal="center" vertical="top" wrapText="1"/>
    </xf>
    <xf numFmtId="0" fontId="26" fillId="21" borderId="4" xfId="0" applyFont="1" applyFill="1" applyBorder="1" applyAlignment="1">
      <alignment horizontal="center" vertical="top" wrapText="1"/>
    </xf>
    <xf numFmtId="0" fontId="26" fillId="3" borderId="98" xfId="0" applyFont="1" applyFill="1" applyBorder="1" applyAlignment="1">
      <alignment horizontal="center" vertical="top" wrapText="1"/>
    </xf>
    <xf numFmtId="0" fontId="26" fillId="6" borderId="97" xfId="0" applyFont="1" applyFill="1" applyBorder="1" applyAlignment="1">
      <alignment vertical="top" wrapText="1"/>
    </xf>
    <xf numFmtId="0" fontId="26" fillId="0" borderId="97" xfId="0" applyFont="1" applyFill="1" applyBorder="1" applyAlignment="1">
      <alignment horizontal="center" vertical="top" wrapText="1"/>
    </xf>
    <xf numFmtId="164" fontId="26" fillId="6" borderId="98" xfId="0" applyNumberFormat="1" applyFont="1" applyFill="1" applyBorder="1" applyAlignment="1">
      <alignment horizontal="center" vertical="top" wrapText="1"/>
    </xf>
    <xf numFmtId="0" fontId="30" fillId="13" borderId="40" xfId="0" applyFont="1" applyFill="1" applyBorder="1" applyAlignment="1">
      <alignment horizontal="center" vertical="top" wrapText="1"/>
    </xf>
    <xf numFmtId="0" fontId="30" fillId="13" borderId="36" xfId="0" applyFont="1" applyFill="1" applyBorder="1" applyAlignment="1">
      <alignment horizontal="center" vertical="top" wrapText="1"/>
    </xf>
    <xf numFmtId="0" fontId="2" fillId="7" borderId="5" xfId="0" applyFont="1" applyFill="1" applyBorder="1" applyAlignment="1">
      <alignment horizontal="center" vertical="center" wrapText="1"/>
    </xf>
    <xf numFmtId="0" fontId="26" fillId="13" borderId="115" xfId="0" applyFont="1" applyFill="1" applyBorder="1" applyAlignment="1">
      <alignment horizontal="center" vertical="top" wrapText="1"/>
    </xf>
    <xf numFmtId="0" fontId="26" fillId="13" borderId="116" xfId="0" applyFont="1" applyFill="1" applyBorder="1" applyAlignment="1">
      <alignment vertical="top" wrapText="1"/>
    </xf>
    <xf numFmtId="0" fontId="26" fillId="13" borderId="105" xfId="0" applyFont="1" applyFill="1" applyBorder="1" applyAlignment="1">
      <alignment horizontal="left" vertical="top" wrapText="1"/>
    </xf>
    <xf numFmtId="0" fontId="26" fillId="13" borderId="103" xfId="0" applyFont="1" applyFill="1" applyBorder="1" applyAlignment="1">
      <alignment horizontal="center" vertical="top" wrapText="1"/>
    </xf>
    <xf numFmtId="0" fontId="26" fillId="13" borderId="98" xfId="0" applyFont="1" applyFill="1" applyBorder="1" applyAlignment="1">
      <alignment horizontal="center" vertical="top" wrapText="1"/>
    </xf>
    <xf numFmtId="0" fontId="26" fillId="6" borderId="95" xfId="0" applyFont="1" applyFill="1" applyBorder="1" applyAlignment="1">
      <alignment horizontal="center" vertical="center" wrapText="1"/>
    </xf>
    <xf numFmtId="49" fontId="26" fillId="13" borderId="96" xfId="0" applyNumberFormat="1" applyFont="1" applyFill="1" applyBorder="1" applyAlignment="1">
      <alignment horizontal="center" vertical="top" wrapText="1"/>
    </xf>
    <xf numFmtId="49" fontId="26" fillId="13" borderId="98" xfId="0" applyNumberFormat="1" applyFont="1" applyFill="1" applyBorder="1" applyAlignment="1">
      <alignment horizontal="center" vertical="top" wrapText="1"/>
    </xf>
    <xf numFmtId="0" fontId="2" fillId="7" borderId="99" xfId="0" applyFont="1" applyFill="1" applyBorder="1" applyAlignment="1">
      <alignment horizontal="center" vertical="center" wrapText="1"/>
    </xf>
    <xf numFmtId="0" fontId="30" fillId="7" borderId="101" xfId="0" applyFont="1" applyFill="1" applyBorder="1" applyAlignment="1">
      <alignment horizontal="center" vertical="center" wrapText="1"/>
    </xf>
    <xf numFmtId="0" fontId="26" fillId="13" borderId="95" xfId="0" applyFont="1" applyFill="1" applyBorder="1" applyAlignment="1">
      <alignment horizontal="left" vertical="center" wrapText="1"/>
    </xf>
    <xf numFmtId="0" fontId="26" fillId="13" borderId="117" xfId="0" applyFont="1" applyFill="1" applyBorder="1" applyAlignment="1">
      <alignment horizontal="center" vertical="top" wrapText="1"/>
    </xf>
    <xf numFmtId="0" fontId="26" fillId="0" borderId="103"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5" xfId="0" applyFont="1" applyFill="1" applyBorder="1" applyAlignment="1">
      <alignment horizontal="center" vertical="top" wrapText="1"/>
    </xf>
    <xf numFmtId="0" fontId="30" fillId="0"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6" borderId="2" xfId="0" applyFont="1" applyFill="1" applyBorder="1" applyAlignment="1">
      <alignment horizontal="center" vertical="top" wrapText="1"/>
    </xf>
    <xf numFmtId="0" fontId="30" fillId="0" borderId="3" xfId="0" applyFont="1" applyBorder="1" applyAlignment="1">
      <alignment horizontal="center" vertical="top" wrapText="1"/>
    </xf>
    <xf numFmtId="0" fontId="2" fillId="6" borderId="0"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2" fillId="0" borderId="95" xfId="0" applyFont="1" applyBorder="1" applyAlignment="1">
      <alignment horizontal="center" vertical="center" wrapText="1"/>
    </xf>
    <xf numFmtId="0" fontId="30" fillId="7" borderId="95"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 fillId="16" borderId="95" xfId="0" applyFont="1" applyFill="1" applyBorder="1" applyAlignment="1">
      <alignment horizontal="center" vertical="center" wrapText="1"/>
    </xf>
    <xf numFmtId="0" fontId="2" fillId="16" borderId="97" xfId="0" applyFont="1" applyFill="1" applyBorder="1" applyAlignment="1">
      <alignment horizontal="center" vertical="top" wrapText="1"/>
    </xf>
    <xf numFmtId="0" fontId="2" fillId="16" borderId="35" xfId="0" applyFont="1" applyFill="1" applyBorder="1" applyAlignment="1">
      <alignment horizontal="center" vertical="top" wrapText="1"/>
    </xf>
    <xf numFmtId="0" fontId="30" fillId="0" borderId="97" xfId="0" applyFont="1" applyBorder="1" applyAlignment="1">
      <alignment horizontal="center" vertical="center" wrapText="1"/>
    </xf>
    <xf numFmtId="0" fontId="2" fillId="0" borderId="7" xfId="0" applyFont="1" applyBorder="1" applyAlignment="1">
      <alignment vertical="center" wrapText="1"/>
    </xf>
    <xf numFmtId="0" fontId="30" fillId="8" borderId="95" xfId="0" applyFont="1" applyFill="1" applyBorder="1" applyAlignment="1">
      <alignment horizontal="center" vertical="center" wrapText="1"/>
    </xf>
    <xf numFmtId="0" fontId="2" fillId="8" borderId="95" xfId="0" applyFont="1" applyFill="1" applyBorder="1" applyAlignment="1">
      <alignment horizontal="center" vertical="center" wrapText="1"/>
    </xf>
    <xf numFmtId="0" fontId="30" fillId="13" borderId="97" xfId="0" applyFont="1" applyFill="1" applyBorder="1" applyAlignment="1">
      <alignment horizontal="left" vertical="top" wrapText="1"/>
    </xf>
    <xf numFmtId="0" fontId="30" fillId="13" borderId="98" xfId="0" applyFont="1" applyFill="1" applyBorder="1" applyAlignment="1">
      <alignment horizontal="left" vertical="top" wrapText="1"/>
    </xf>
    <xf numFmtId="0" fontId="2" fillId="11" borderId="95" xfId="0" applyFont="1" applyFill="1" applyBorder="1" applyAlignment="1">
      <alignment horizontal="center" vertical="center" wrapText="1"/>
    </xf>
    <xf numFmtId="0" fontId="30" fillId="11" borderId="95" xfId="0" applyFont="1" applyFill="1" applyBorder="1" applyAlignment="1">
      <alignment horizontal="center" vertical="center" wrapText="1"/>
    </xf>
    <xf numFmtId="0" fontId="30" fillId="0" borderId="118" xfId="0" applyFont="1" applyFill="1" applyBorder="1" applyAlignment="1">
      <alignment horizontal="center" vertical="center" wrapText="1"/>
    </xf>
    <xf numFmtId="0" fontId="30" fillId="6" borderId="96" xfId="0" applyFont="1" applyFill="1" applyBorder="1" applyAlignment="1">
      <alignment horizontal="center" vertical="center" wrapText="1"/>
    </xf>
    <xf numFmtId="0" fontId="8" fillId="0" borderId="95" xfId="0" applyFont="1" applyBorder="1" applyAlignment="1">
      <alignment horizontal="center" vertical="center" wrapText="1"/>
    </xf>
    <xf numFmtId="0" fontId="8" fillId="6" borderId="95" xfId="0" applyFont="1" applyFill="1" applyBorder="1" applyAlignment="1">
      <alignment horizontal="center" vertical="center" wrapText="1"/>
    </xf>
    <xf numFmtId="9" fontId="2" fillId="7" borderId="7" xfId="0" applyNumberFormat="1" applyFont="1" applyFill="1" applyBorder="1" applyAlignment="1">
      <alignment horizontal="center" vertical="center" wrapText="1"/>
    </xf>
    <xf numFmtId="3" fontId="30" fillId="0" borderId="4" xfId="0" applyNumberFormat="1" applyFont="1" applyFill="1" applyBorder="1" applyAlignment="1">
      <alignment horizontal="center" vertical="center" wrapText="1"/>
    </xf>
    <xf numFmtId="3" fontId="2" fillId="0" borderId="7" xfId="0" applyNumberFormat="1" applyFont="1" applyBorder="1" applyAlignment="1">
      <alignment horizontal="center" vertical="center" wrapText="1"/>
    </xf>
    <xf numFmtId="3" fontId="30" fillId="0" borderId="7" xfId="0" applyNumberFormat="1" applyFont="1" applyBorder="1" applyAlignment="1">
      <alignment horizontal="center" vertical="center" wrapText="1"/>
    </xf>
    <xf numFmtId="3" fontId="2" fillId="6" borderId="7" xfId="0" applyNumberFormat="1" applyFont="1" applyFill="1" applyBorder="1" applyAlignment="1">
      <alignment horizontal="center" vertical="center" wrapText="1"/>
    </xf>
    <xf numFmtId="0" fontId="26" fillId="21" borderId="49" xfId="0" applyFont="1" applyFill="1" applyBorder="1" applyAlignment="1">
      <alignment horizontal="center" vertical="top" wrapText="1"/>
    </xf>
    <xf numFmtId="0" fontId="26" fillId="0" borderId="7" xfId="0" applyFont="1" applyBorder="1" applyAlignment="1">
      <alignment horizontal="center" vertical="top" wrapText="1"/>
    </xf>
    <xf numFmtId="0" fontId="2" fillId="0" borderId="22" xfId="0" applyFont="1" applyBorder="1" applyAlignment="1">
      <alignment horizontal="center" vertical="top" wrapText="1"/>
    </xf>
    <xf numFmtId="16" fontId="26" fillId="6" borderId="96" xfId="0" applyNumberFormat="1" applyFont="1" applyFill="1" applyBorder="1" applyAlignment="1">
      <alignment horizontal="center" vertical="top" wrapText="1"/>
    </xf>
    <xf numFmtId="3" fontId="26" fillId="6" borderId="40" xfId="0" applyNumberFormat="1" applyFont="1" applyFill="1" applyBorder="1" applyAlignment="1">
      <alignment horizontal="center" vertical="top" wrapText="1"/>
    </xf>
    <xf numFmtId="0" fontId="26" fillId="0" borderId="98" xfId="0" applyFont="1" applyFill="1" applyBorder="1" applyAlignment="1">
      <alignment horizontal="center" vertical="top" wrapText="1"/>
    </xf>
    <xf numFmtId="0" fontId="26" fillId="6" borderId="103" xfId="0" applyFont="1" applyFill="1" applyBorder="1" applyAlignment="1">
      <alignment vertical="top" wrapText="1"/>
    </xf>
    <xf numFmtId="0" fontId="30" fillId="6" borderId="103" xfId="0" applyFont="1" applyFill="1" applyBorder="1" applyAlignment="1">
      <alignment horizontal="center" vertical="top" wrapText="1"/>
    </xf>
    <xf numFmtId="0" fontId="11" fillId="3" borderId="17" xfId="0" applyFont="1" applyFill="1" applyBorder="1" applyAlignment="1">
      <alignment vertical="top" wrapText="1"/>
    </xf>
    <xf numFmtId="0" fontId="11" fillId="3" borderId="95" xfId="0" applyFont="1" applyFill="1" applyBorder="1" applyAlignment="1">
      <alignment vertical="top" wrapText="1"/>
    </xf>
    <xf numFmtId="0" fontId="11" fillId="0" borderId="95" xfId="0" applyFont="1" applyFill="1" applyBorder="1" applyAlignment="1">
      <alignment horizontal="center" vertical="top" wrapText="1"/>
    </xf>
    <xf numFmtId="0" fontId="11" fillId="3" borderId="95" xfId="0" applyFont="1" applyFill="1" applyBorder="1" applyAlignment="1">
      <alignment horizontal="center" vertical="top" wrapText="1"/>
    </xf>
    <xf numFmtId="166" fontId="11" fillId="0" borderId="96" xfId="0" applyNumberFormat="1" applyFont="1" applyFill="1" applyBorder="1" applyAlignment="1">
      <alignment horizontal="center" vertical="top" wrapText="1"/>
    </xf>
    <xf numFmtId="0" fontId="11" fillId="0" borderId="96" xfId="0" applyFont="1" applyFill="1" applyBorder="1" applyAlignment="1">
      <alignment horizontal="center" vertical="top" wrapText="1"/>
    </xf>
    <xf numFmtId="0" fontId="30" fillId="13" borderId="4" xfId="0" applyFont="1" applyFill="1" applyBorder="1" applyAlignment="1">
      <alignment horizontal="center" vertical="top" wrapText="1"/>
    </xf>
    <xf numFmtId="164" fontId="30" fillId="13" borderId="98" xfId="0" applyNumberFormat="1" applyFont="1" applyFill="1" applyBorder="1" applyAlignment="1">
      <alignment horizontal="center" vertical="top" wrapText="1"/>
    </xf>
    <xf numFmtId="0" fontId="26" fillId="18" borderId="24" xfId="1" applyFont="1" applyFill="1" applyBorder="1" applyAlignment="1">
      <alignment horizontal="center" vertical="top" wrapText="1"/>
    </xf>
    <xf numFmtId="0" fontId="26" fillId="20" borderId="95" xfId="0" applyFont="1" applyFill="1" applyBorder="1" applyAlignment="1">
      <alignment horizontal="center" vertical="top" wrapText="1"/>
    </xf>
    <xf numFmtId="0" fontId="9" fillId="6" borderId="96" xfId="0" applyFont="1" applyFill="1" applyBorder="1" applyAlignment="1">
      <alignment horizontal="center" vertical="top" wrapText="1"/>
    </xf>
    <xf numFmtId="0" fontId="10" fillId="13" borderId="96" xfId="0" applyFont="1" applyFill="1" applyBorder="1" applyAlignment="1">
      <alignment horizontal="center" vertical="top" wrapText="1"/>
    </xf>
    <xf numFmtId="0" fontId="10" fillId="13" borderId="8" xfId="0" applyFont="1" applyFill="1" applyBorder="1" applyAlignment="1">
      <alignment horizontal="center" vertical="top" wrapText="1"/>
    </xf>
    <xf numFmtId="0" fontId="10" fillId="0" borderId="96" xfId="0" applyFont="1" applyBorder="1" applyAlignment="1">
      <alignment horizontal="center" vertical="top" wrapText="1"/>
    </xf>
    <xf numFmtId="0" fontId="10" fillId="13" borderId="37" xfId="0" applyFont="1" applyFill="1" applyBorder="1" applyAlignment="1">
      <alignment horizontal="center" vertical="top" wrapText="1"/>
    </xf>
    <xf numFmtId="0" fontId="10" fillId="0" borderId="26" xfId="0" applyFont="1" applyBorder="1" applyAlignment="1">
      <alignment horizontal="center" vertical="top" wrapText="1"/>
    </xf>
    <xf numFmtId="0" fontId="26" fillId="20" borderId="4" xfId="0" applyFont="1" applyFill="1" applyBorder="1" applyAlignment="1">
      <alignment horizontal="center" vertical="top" wrapText="1"/>
    </xf>
    <xf numFmtId="0" fontId="30" fillId="6" borderId="95" xfId="0" applyFont="1" applyFill="1" applyBorder="1" applyAlignment="1">
      <alignment horizontal="center" vertical="top" wrapText="1"/>
    </xf>
    <xf numFmtId="0" fontId="26" fillId="13" borderId="67" xfId="0" applyFont="1" applyFill="1" applyBorder="1" applyAlignment="1">
      <alignment horizontal="center" vertical="top" wrapText="1"/>
    </xf>
    <xf numFmtId="49" fontId="26" fillId="13" borderId="104" xfId="0" applyNumberFormat="1" applyFont="1" applyFill="1" applyBorder="1" applyAlignment="1">
      <alignment horizontal="center" vertical="top" wrapText="1"/>
    </xf>
    <xf numFmtId="0" fontId="26" fillId="20" borderId="24" xfId="0" applyFont="1" applyFill="1" applyBorder="1" applyAlignment="1">
      <alignment horizontal="center" vertical="top" wrapText="1"/>
    </xf>
    <xf numFmtId="0" fontId="26" fillId="6" borderId="96" xfId="0" applyFont="1" applyFill="1" applyBorder="1" applyAlignment="1">
      <alignment horizontal="center" vertical="center" wrapText="1"/>
    </xf>
    <xf numFmtId="4" fontId="26" fillId="13" borderId="98" xfId="0" applyNumberFormat="1" applyFont="1" applyFill="1" applyBorder="1" applyAlignment="1">
      <alignment horizontal="center" vertical="top" wrapText="1"/>
    </xf>
    <xf numFmtId="0" fontId="8" fillId="0" borderId="0" xfId="0" applyFont="1" applyAlignment="1">
      <alignment vertical="center" wrapText="1"/>
    </xf>
    <xf numFmtId="0" fontId="26" fillId="13" borderId="106"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97"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11" fillId="13" borderId="3" xfId="0" applyFont="1" applyFill="1" applyBorder="1" applyAlignment="1">
      <alignment horizontal="center" vertical="top" wrapText="1"/>
    </xf>
    <xf numFmtId="0" fontId="30" fillId="6" borderId="30" xfId="0" applyFont="1" applyFill="1" applyBorder="1" applyAlignment="1">
      <alignment horizontal="center" vertical="top" wrapText="1"/>
    </xf>
    <xf numFmtId="0" fontId="26" fillId="3" borderId="30"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97" xfId="0" applyFont="1" applyFill="1" applyBorder="1" applyAlignment="1">
      <alignment horizontal="center" vertical="top" wrapText="1"/>
    </xf>
    <xf numFmtId="0" fontId="26" fillId="3" borderId="97" xfId="0" applyFont="1" applyFill="1" applyBorder="1" applyAlignment="1">
      <alignment horizontal="center" vertical="top" wrapText="1"/>
    </xf>
    <xf numFmtId="0" fontId="26" fillId="6" borderId="23" xfId="0" applyFont="1" applyFill="1" applyBorder="1" applyAlignment="1">
      <alignment horizontal="center" vertical="top" wrapText="1"/>
    </xf>
    <xf numFmtId="0" fontId="31" fillId="0" borderId="0" xfId="0" applyFont="1" applyFill="1" applyAlignment="1">
      <alignment horizontal="center" vertical="center" wrapText="1"/>
    </xf>
    <xf numFmtId="0" fontId="2" fillId="0" borderId="10" xfId="0" applyFont="1" applyBorder="1" applyAlignment="1">
      <alignment horizontal="center" vertical="center" wrapText="1"/>
    </xf>
    <xf numFmtId="0" fontId="2" fillId="6" borderId="23" xfId="0" applyFont="1" applyFill="1" applyBorder="1" applyAlignment="1">
      <alignment horizontal="center" vertical="top" wrapText="1"/>
    </xf>
    <xf numFmtId="0" fontId="2" fillId="6" borderId="78" xfId="0" applyFont="1" applyFill="1" applyBorder="1" applyAlignment="1">
      <alignment horizontal="center" vertical="top" wrapText="1"/>
    </xf>
    <xf numFmtId="0" fontId="30" fillId="6" borderId="38" xfId="0" applyFont="1" applyFill="1" applyBorder="1" applyAlignment="1">
      <alignment horizontal="center" wrapText="1"/>
    </xf>
    <xf numFmtId="0" fontId="2" fillId="6" borderId="10"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30" fillId="0" borderId="95" xfId="0" applyFont="1" applyFill="1" applyBorder="1" applyAlignment="1">
      <alignment horizontal="center" vertical="top" wrapText="1"/>
    </xf>
    <xf numFmtId="0" fontId="30" fillId="0" borderId="36" xfId="0" applyFont="1" applyFill="1" applyBorder="1" applyAlignment="1">
      <alignment horizontal="center" vertical="top" wrapText="1"/>
    </xf>
    <xf numFmtId="0" fontId="2" fillId="8" borderId="7" xfId="0" applyFont="1" applyFill="1" applyBorder="1" applyAlignment="1">
      <alignment horizontal="center" vertical="top" wrapText="1"/>
    </xf>
    <xf numFmtId="0" fontId="2" fillId="8" borderId="4" xfId="0" applyFont="1" applyFill="1" applyBorder="1" applyAlignment="1">
      <alignment horizontal="center" vertical="top" wrapText="1"/>
    </xf>
    <xf numFmtId="0" fontId="26" fillId="6" borderId="103" xfId="0" applyFont="1" applyFill="1" applyBorder="1" applyAlignment="1">
      <alignment wrapText="1"/>
    </xf>
    <xf numFmtId="0" fontId="8" fillId="6" borderId="0" xfId="0" applyFont="1" applyFill="1"/>
    <xf numFmtId="0" fontId="22" fillId="0" borderId="0" xfId="0" applyFont="1" applyAlignment="1">
      <alignment vertical="top"/>
    </xf>
    <xf numFmtId="0" fontId="30" fillId="6" borderId="25" xfId="0" applyFont="1" applyFill="1" applyBorder="1" applyAlignment="1">
      <alignment horizontal="center" vertical="center"/>
    </xf>
    <xf numFmtId="0" fontId="8" fillId="0" borderId="0" xfId="0" applyFont="1" applyBorder="1"/>
    <xf numFmtId="9" fontId="2" fillId="6" borderId="7" xfId="0" applyNumberFormat="1" applyFont="1" applyFill="1" applyBorder="1" applyAlignment="1">
      <alignment horizontal="center" vertical="center" wrapText="1"/>
    </xf>
    <xf numFmtId="0" fontId="9" fillId="7" borderId="17" xfId="0" applyNumberFormat="1" applyFont="1" applyFill="1" applyBorder="1" applyAlignment="1">
      <alignment horizontal="center" vertical="center"/>
    </xf>
    <xf numFmtId="0" fontId="9" fillId="0" borderId="17" xfId="0" applyNumberFormat="1" applyFont="1" applyBorder="1" applyAlignment="1">
      <alignment horizontal="center" vertical="center"/>
    </xf>
    <xf numFmtId="0" fontId="9" fillId="8" borderId="16" xfId="0" applyNumberFormat="1" applyFont="1" applyFill="1" applyBorder="1" applyAlignment="1">
      <alignment horizontal="center" vertical="center"/>
    </xf>
    <xf numFmtId="0" fontId="9" fillId="11" borderId="11" xfId="0" applyNumberFormat="1" applyFont="1" applyFill="1" applyBorder="1" applyAlignment="1">
      <alignment horizontal="center" vertical="center"/>
    </xf>
    <xf numFmtId="0" fontId="56" fillId="6" borderId="0" xfId="0" applyFont="1" applyFill="1" applyAlignment="1">
      <alignment wrapText="1"/>
    </xf>
    <xf numFmtId="0" fontId="48" fillId="6" borderId="0" xfId="0" applyFont="1" applyFill="1" applyBorder="1" applyAlignment="1">
      <alignment wrapText="1"/>
    </xf>
    <xf numFmtId="49" fontId="2" fillId="6" borderId="4" xfId="0" applyNumberFormat="1" applyFont="1" applyFill="1" applyBorder="1" applyAlignment="1">
      <alignment horizontal="center" vertical="center" wrapText="1"/>
    </xf>
    <xf numFmtId="0" fontId="48" fillId="0" borderId="0" xfId="0" applyFont="1" applyFill="1" applyAlignment="1">
      <alignment wrapText="1"/>
    </xf>
    <xf numFmtId="0" fontId="48" fillId="0" borderId="0" xfId="0" applyFont="1" applyFill="1" applyBorder="1" applyAlignment="1">
      <alignment wrapText="1"/>
    </xf>
    <xf numFmtId="0" fontId="8" fillId="8" borderId="36" xfId="0" applyFont="1" applyFill="1" applyBorder="1" applyAlignment="1">
      <alignment horizontal="center" vertical="center"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xf>
    <xf numFmtId="0" fontId="13" fillId="0" borderId="0" xfId="0" applyFont="1" applyAlignment="1">
      <alignment horizontal="center" vertical="top"/>
    </xf>
    <xf numFmtId="0" fontId="9" fillId="0" borderId="0" xfId="0" applyFont="1" applyAlignment="1">
      <alignment horizontal="center" vertical="top"/>
    </xf>
    <xf numFmtId="0" fontId="17" fillId="0" borderId="12" xfId="0" applyFont="1" applyBorder="1" applyAlignment="1">
      <alignment horizontal="center" vertical="center" wrapText="1"/>
    </xf>
    <xf numFmtId="0" fontId="5" fillId="0" borderId="45"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0" xfId="0" applyFont="1" applyBorder="1" applyAlignment="1">
      <alignment vertical="center" wrapText="1"/>
    </xf>
    <xf numFmtId="0" fontId="17" fillId="0" borderId="58" xfId="0" applyFont="1" applyFill="1" applyBorder="1" applyAlignment="1">
      <alignment vertical="center" wrapText="1"/>
    </xf>
    <xf numFmtId="0" fontId="17" fillId="0" borderId="51" xfId="0" applyFont="1" applyFill="1" applyBorder="1" applyAlignment="1">
      <alignment vertical="center" wrapText="1"/>
    </xf>
    <xf numFmtId="0" fontId="17" fillId="0" borderId="38" xfId="0" applyFont="1" applyFill="1" applyBorder="1" applyAlignment="1">
      <alignment vertical="center" wrapText="1"/>
    </xf>
    <xf numFmtId="0" fontId="2" fillId="0" borderId="0" xfId="0" applyFont="1" applyAlignment="1">
      <alignment horizontal="center" vertical="top" wrapText="1"/>
    </xf>
    <xf numFmtId="0" fontId="6" fillId="2" borderId="41" xfId="0" applyFont="1" applyFill="1" applyBorder="1" applyAlignment="1">
      <alignment vertical="top" wrapText="1"/>
    </xf>
    <xf numFmtId="0" fontId="6" fillId="2" borderId="31" xfId="0" applyFont="1" applyFill="1" applyBorder="1" applyAlignment="1">
      <alignment vertical="top" wrapText="1"/>
    </xf>
    <xf numFmtId="0" fontId="6" fillId="2" borderId="39" xfId="0" applyFont="1" applyFill="1" applyBorder="1" applyAlignment="1">
      <alignment vertical="top" wrapText="1"/>
    </xf>
    <xf numFmtId="0" fontId="17" fillId="2" borderId="17" xfId="0" applyFont="1" applyFill="1" applyBorder="1" applyAlignment="1">
      <alignmen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17" fillId="2" borderId="4" xfId="0" applyFont="1" applyFill="1" applyBorder="1" applyAlignment="1">
      <alignment vertical="top" wrapText="1"/>
    </xf>
    <xf numFmtId="0" fontId="11" fillId="0" borderId="0" xfId="0" applyFont="1" applyAlignment="1">
      <alignment horizontal="left" vertical="center"/>
    </xf>
    <xf numFmtId="0" fontId="19" fillId="0" borderId="0" xfId="0" applyFont="1" applyAlignment="1">
      <alignment horizontal="left"/>
    </xf>
    <xf numFmtId="0" fontId="8" fillId="0" borderId="0" xfId="0" applyFont="1"/>
    <xf numFmtId="0" fontId="23" fillId="6" borderId="0" xfId="0" applyFont="1" applyFill="1" applyBorder="1" applyAlignment="1">
      <alignment horizontal="center" vertical="center" wrapText="1"/>
    </xf>
    <xf numFmtId="0" fontId="11" fillId="13" borderId="3" xfId="0" applyFont="1" applyFill="1" applyBorder="1" applyAlignment="1">
      <alignment horizontal="center" vertical="top" wrapText="1"/>
    </xf>
    <xf numFmtId="0" fontId="11" fillId="13" borderId="30" xfId="0" applyFont="1" applyFill="1" applyBorder="1" applyAlignment="1">
      <alignment horizontal="center" vertical="top" wrapText="1"/>
    </xf>
    <xf numFmtId="0" fontId="11" fillId="13" borderId="23" xfId="0" applyFont="1" applyFill="1" applyBorder="1" applyAlignment="1">
      <alignment horizontal="center" vertical="top" wrapText="1"/>
    </xf>
    <xf numFmtId="0" fontId="23" fillId="0" borderId="12" xfId="0" applyFont="1" applyBorder="1" applyAlignment="1">
      <alignment horizontal="center" vertical="center" wrapText="1"/>
    </xf>
    <xf numFmtId="0" fontId="23" fillId="0" borderId="0" xfId="0" applyFont="1" applyBorder="1" applyAlignment="1">
      <alignment horizontal="center" vertical="center" wrapText="1"/>
    </xf>
    <xf numFmtId="0" fontId="26" fillId="6" borderId="49"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23" fillId="0" borderId="0" xfId="0" applyFont="1" applyBorder="1" applyAlignment="1">
      <alignment horizontal="center" wrapText="1"/>
    </xf>
    <xf numFmtId="0" fontId="30" fillId="0" borderId="112" xfId="0" applyFont="1" applyFill="1" applyBorder="1" applyAlignment="1">
      <alignment horizontal="center" vertical="top" wrapText="1"/>
    </xf>
    <xf numFmtId="0" fontId="8" fillId="0" borderId="113" xfId="0" applyFont="1" applyBorder="1" applyAlignment="1">
      <alignment horizontal="center" vertical="top" wrapText="1"/>
    </xf>
    <xf numFmtId="0" fontId="8" fillId="0" borderId="114" xfId="0" applyFont="1" applyBorder="1" applyAlignment="1">
      <alignment horizontal="center" vertical="top" wrapText="1"/>
    </xf>
    <xf numFmtId="0" fontId="30" fillId="0" borderId="98"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47" xfId="0" applyFont="1" applyBorder="1" applyAlignment="1">
      <alignment horizontal="center" vertical="top" wrapText="1"/>
    </xf>
    <xf numFmtId="0" fontId="23" fillId="15" borderId="0" xfId="0" applyFont="1" applyFill="1" applyAlignment="1">
      <alignment horizontal="left" vertical="top" wrapText="1"/>
    </xf>
    <xf numFmtId="0" fontId="26" fillId="15" borderId="0" xfId="0" applyFont="1" applyFill="1" applyAlignment="1">
      <alignment horizontal="left"/>
    </xf>
    <xf numFmtId="0" fontId="26" fillId="3" borderId="30" xfId="0" applyFont="1" applyFill="1" applyBorder="1" applyAlignment="1">
      <alignment horizontal="center" vertical="top" wrapText="1"/>
    </xf>
    <xf numFmtId="0" fontId="26" fillId="6" borderId="97" xfId="0" applyFont="1" applyFill="1" applyBorder="1" applyAlignment="1">
      <alignment horizontal="center" vertical="top" wrapText="1"/>
    </xf>
    <xf numFmtId="0" fontId="26" fillId="3" borderId="97" xfId="0" applyFont="1" applyFill="1" applyBorder="1" applyAlignment="1">
      <alignment horizontal="center" vertical="top" wrapText="1"/>
    </xf>
    <xf numFmtId="0" fontId="23" fillId="13" borderId="0" xfId="0" applyFont="1" applyFill="1" applyBorder="1" applyAlignment="1">
      <alignment horizontal="center" vertical="center" wrapText="1"/>
    </xf>
    <xf numFmtId="0" fontId="9" fillId="13" borderId="3" xfId="0" applyFont="1" applyFill="1" applyBorder="1" applyAlignment="1">
      <alignment horizontal="center" vertical="top" wrapText="1"/>
    </xf>
    <xf numFmtId="0" fontId="9" fillId="13" borderId="30" xfId="0" applyFont="1" applyFill="1" applyBorder="1" applyAlignment="1">
      <alignment horizontal="center" vertical="top" wrapText="1"/>
    </xf>
    <xf numFmtId="0" fontId="9" fillId="13" borderId="2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106" xfId="0" applyFont="1" applyFill="1" applyBorder="1" applyAlignment="1">
      <alignment horizontal="center" vertical="top" wrapText="1"/>
    </xf>
    <xf numFmtId="0" fontId="30" fillId="0" borderId="107" xfId="0" applyFont="1" applyFill="1" applyBorder="1" applyAlignment="1">
      <alignment horizontal="center" vertical="top" wrapText="1"/>
    </xf>
    <xf numFmtId="0" fontId="8" fillId="0" borderId="108" xfId="0" applyFont="1" applyBorder="1" applyAlignment="1">
      <alignment horizontal="center" vertical="top" wrapText="1"/>
    </xf>
    <xf numFmtId="0" fontId="8" fillId="0" borderId="109" xfId="0" applyFont="1" applyBorder="1" applyAlignment="1">
      <alignment horizontal="center" vertical="top" wrapText="1"/>
    </xf>
    <xf numFmtId="0" fontId="30" fillId="6" borderId="106" xfId="0" applyFont="1" applyFill="1" applyBorder="1" applyAlignment="1">
      <alignment horizontal="center" vertical="top" wrapText="1"/>
    </xf>
    <xf numFmtId="0" fontId="30" fillId="6" borderId="30" xfId="0" applyFont="1" applyFill="1" applyBorder="1" applyAlignment="1">
      <alignment horizontal="center" vertical="top" wrapText="1"/>
    </xf>
    <xf numFmtId="0" fontId="30" fillId="6" borderId="97" xfId="0" applyFont="1" applyFill="1" applyBorder="1" applyAlignment="1">
      <alignment horizontal="center" vertical="top" wrapText="1"/>
    </xf>
    <xf numFmtId="0" fontId="30" fillId="0" borderId="94" xfId="0" applyFont="1" applyFill="1" applyBorder="1" applyAlignment="1">
      <alignment horizontal="center" vertical="top" wrapText="1"/>
    </xf>
    <xf numFmtId="0" fontId="8" fillId="0" borderId="110" xfId="0" applyFont="1" applyBorder="1" applyAlignment="1">
      <alignment horizontal="center" vertical="top" wrapText="1"/>
    </xf>
    <xf numFmtId="0" fontId="8" fillId="0" borderId="111" xfId="0" applyFont="1" applyBorder="1" applyAlignment="1">
      <alignment horizontal="center" vertical="top" wrapText="1"/>
    </xf>
    <xf numFmtId="0" fontId="26" fillId="13" borderId="10" xfId="0" applyFont="1" applyFill="1" applyBorder="1" applyAlignment="1">
      <alignment horizontal="center" vertical="top" wrapText="1"/>
    </xf>
    <xf numFmtId="0" fontId="8" fillId="0" borderId="57" xfId="0" applyFont="1" applyBorder="1" applyAlignment="1">
      <alignment horizontal="center" vertical="top" wrapText="1"/>
    </xf>
    <xf numFmtId="0" fontId="22" fillId="13" borderId="0" xfId="0" applyFont="1" applyFill="1" applyBorder="1" applyAlignment="1">
      <alignment horizontal="left" vertical="top" wrapText="1"/>
    </xf>
    <xf numFmtId="0" fontId="26" fillId="13" borderId="97" xfId="0" applyFont="1" applyFill="1" applyBorder="1" applyAlignment="1">
      <alignment horizontal="center" vertical="top" wrapText="1"/>
    </xf>
    <xf numFmtId="0" fontId="23" fillId="13" borderId="0" xfId="0" applyFont="1" applyFill="1" applyBorder="1" applyAlignment="1">
      <alignment horizontal="center" wrapText="1"/>
    </xf>
    <xf numFmtId="0" fontId="23" fillId="13" borderId="12" xfId="0" applyFont="1" applyFill="1" applyBorder="1" applyAlignment="1">
      <alignment horizontal="center" vertical="center" wrapText="1"/>
    </xf>
    <xf numFmtId="0" fontId="8" fillId="0" borderId="42" xfId="0" applyFont="1" applyBorder="1" applyAlignment="1">
      <alignment vertical="center" wrapText="1"/>
    </xf>
    <xf numFmtId="0" fontId="8" fillId="0" borderId="0" xfId="0" applyFont="1" applyAlignment="1">
      <alignment vertical="center" wrapText="1"/>
    </xf>
    <xf numFmtId="0" fontId="1" fillId="0" borderId="10" xfId="0" applyNumberFormat="1" applyFont="1" applyFill="1" applyBorder="1" applyAlignment="1">
      <alignment horizontal="center" vertical="center" wrapText="1"/>
    </xf>
    <xf numFmtId="0" fontId="8" fillId="0" borderId="50" xfId="0" applyFont="1" applyBorder="1" applyAlignment="1">
      <alignment horizontal="center" vertical="center" wrapText="1"/>
    </xf>
    <xf numFmtId="0" fontId="5" fillId="0" borderId="9" xfId="0" applyFont="1" applyBorder="1" applyAlignment="1">
      <alignment vertical="center" wrapText="1"/>
    </xf>
    <xf numFmtId="0" fontId="1" fillId="0" borderId="56"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56"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5" fillId="0" borderId="9" xfId="0" applyFont="1" applyBorder="1" applyAlignment="1">
      <alignment horizontal="left" vertical="top" wrapText="1"/>
    </xf>
    <xf numFmtId="0" fontId="15" fillId="0" borderId="42" xfId="0" applyFont="1" applyBorder="1" applyAlignment="1">
      <alignment horizontal="left" vertical="top" wrapText="1"/>
    </xf>
    <xf numFmtId="0" fontId="5" fillId="0" borderId="59" xfId="0" applyFont="1" applyBorder="1" applyAlignment="1">
      <alignment vertical="top" wrapText="1"/>
    </xf>
    <xf numFmtId="0" fontId="8" fillId="0" borderId="60" xfId="0" applyFont="1" applyBorder="1" applyAlignment="1">
      <alignment vertical="top" wrapText="1"/>
    </xf>
    <xf numFmtId="0" fontId="1" fillId="0" borderId="10" xfId="0" applyNumberFormat="1" applyFont="1" applyFill="1" applyBorder="1" applyAlignment="1">
      <alignment horizontal="center" wrapText="1"/>
    </xf>
    <xf numFmtId="0" fontId="8" fillId="0" borderId="50" xfId="0" applyFont="1" applyBorder="1" applyAlignment="1">
      <alignment horizontal="center" wrapText="1"/>
    </xf>
    <xf numFmtId="0" fontId="31" fillId="0" borderId="0" xfId="0" applyFont="1" applyFill="1" applyAlignment="1">
      <alignment horizontal="center" vertical="center" wrapText="1"/>
    </xf>
    <xf numFmtId="0" fontId="30" fillId="7" borderId="19" xfId="0" applyFont="1" applyFill="1" applyBorder="1" applyAlignment="1">
      <alignment horizontal="center" vertical="center" wrapText="1"/>
    </xf>
    <xf numFmtId="0" fontId="8" fillId="0" borderId="93" xfId="0" applyFont="1" applyBorder="1" applyAlignment="1">
      <alignment horizontal="center" vertical="center" wrapText="1"/>
    </xf>
    <xf numFmtId="0" fontId="30" fillId="0" borderId="48" xfId="0" applyFont="1" applyFill="1" applyBorder="1" applyAlignment="1">
      <alignment horizontal="left" vertical="top" wrapText="1"/>
    </xf>
    <xf numFmtId="0" fontId="8" fillId="0" borderId="48" xfId="0" applyFont="1" applyFill="1" applyBorder="1" applyAlignment="1">
      <alignment horizontal="left" vertical="top" wrapText="1"/>
    </xf>
    <xf numFmtId="0" fontId="3" fillId="0" borderId="10" xfId="0" applyFont="1" applyBorder="1" applyAlignment="1">
      <alignment horizontal="center" vertical="center" wrapText="1"/>
    </xf>
    <xf numFmtId="0" fontId="3" fillId="0" borderId="50" xfId="0" applyFont="1" applyBorder="1" applyAlignment="1">
      <alignment horizontal="center" vertical="center" wrapText="1"/>
    </xf>
    <xf numFmtId="0" fontId="2" fillId="6" borderId="78" xfId="0" applyFont="1" applyFill="1" applyBorder="1" applyAlignment="1">
      <alignment horizontal="center" vertical="top" wrapText="1"/>
    </xf>
    <xf numFmtId="0" fontId="30" fillId="7" borderId="10"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0" xfId="0" applyFont="1" applyBorder="1" applyAlignment="1">
      <alignment horizontal="center" vertical="center" wrapText="1"/>
    </xf>
    <xf numFmtId="0" fontId="2" fillId="6" borderId="10" xfId="0" applyFont="1" applyFill="1" applyBorder="1" applyAlignment="1">
      <alignment horizontal="center" vertical="top" wrapText="1"/>
    </xf>
    <xf numFmtId="0" fontId="2" fillId="6" borderId="57" xfId="0" applyFont="1" applyFill="1" applyBorder="1" applyAlignment="1">
      <alignment horizontal="center" vertical="top" wrapText="1"/>
    </xf>
    <xf numFmtId="0" fontId="2" fillId="6" borderId="50" xfId="0" applyFont="1" applyFill="1" applyBorder="1" applyAlignment="1">
      <alignment horizontal="center" vertical="top" wrapText="1"/>
    </xf>
    <xf numFmtId="0" fontId="2" fillId="7" borderId="19" xfId="0" applyFont="1" applyFill="1" applyBorder="1" applyAlignment="1">
      <alignment horizontal="center" vertical="top" wrapText="1"/>
    </xf>
    <xf numFmtId="0" fontId="2" fillId="7" borderId="93" xfId="0" applyFont="1" applyFill="1" applyBorder="1" applyAlignment="1">
      <alignment horizontal="center" vertical="top" wrapText="1"/>
    </xf>
    <xf numFmtId="0" fontId="2" fillId="0" borderId="10"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2" fillId="6" borderId="106" xfId="0" applyFont="1" applyFill="1" applyBorder="1" applyAlignment="1">
      <alignment horizontal="center" vertical="center" wrapText="1"/>
    </xf>
    <xf numFmtId="0" fontId="2" fillId="6" borderId="36" xfId="0" applyFont="1" applyFill="1" applyBorder="1" applyAlignment="1">
      <alignment horizontal="center" vertical="center" wrapText="1"/>
    </xf>
  </cellXfs>
  <cellStyles count="12">
    <cellStyle name="Excel Built-in Normal" xfId="1"/>
    <cellStyle name="Įprastas" xfId="0" builtinId="0"/>
    <cellStyle name="Įprastas 2" xfId="3"/>
    <cellStyle name="Įprastas 2 2" xfId="4"/>
    <cellStyle name="Įprastas 2 3" xfId="11"/>
    <cellStyle name="Įprastas 3" xfId="5"/>
    <cellStyle name="Įprastas 4" xfId="10"/>
    <cellStyle name="Įprastas 5" xfId="2"/>
    <cellStyle name="Normal_biudz uz 2001 atskaitomybe3" xfId="6"/>
    <cellStyle name="Paprastas_IV Prioritetas" xfId="7"/>
    <cellStyle name="Procentai 2" xfId="9"/>
    <cellStyle name="Procentai 3" xfId="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refreshError="1"/>
      <sheetData sheetId="1" refreshError="1"/>
      <sheetData sheetId="2" refreshError="1"/>
      <sheetData sheetId="3" refreshError="1"/>
      <sheetData sheetId="4" refreshError="1"/>
      <sheetData sheetId="5" refreshError="1">
        <row r="6">
          <cell r="B6">
            <v>7</v>
          </cell>
        </row>
        <row r="7">
          <cell r="B7">
            <v>0</v>
          </cell>
        </row>
        <row r="9">
          <cell r="B9">
            <v>0</v>
          </cell>
        </row>
        <row r="46">
          <cell r="B46">
            <v>0</v>
          </cell>
        </row>
        <row r="48">
          <cell r="B48">
            <v>3</v>
          </cell>
        </row>
        <row r="120">
          <cell r="B120">
            <v>0</v>
          </cell>
        </row>
        <row r="122">
          <cell r="B122">
            <v>8</v>
          </cell>
        </row>
        <row r="241">
          <cell r="B241">
            <v>0</v>
          </cell>
        </row>
        <row r="243">
          <cell r="B243">
            <v>7</v>
          </cell>
        </row>
        <row r="359">
          <cell r="B359">
            <v>0</v>
          </cell>
        </row>
        <row r="361">
          <cell r="B361">
            <v>1</v>
          </cell>
        </row>
        <row r="409">
          <cell r="B409">
            <v>1</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06" workbookViewId="0"/>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1"/>
      <c r="B1" s="41"/>
      <c r="C1" s="262"/>
      <c r="D1" s="1052" t="s">
        <v>3122</v>
      </c>
      <c r="E1" s="1052"/>
      <c r="F1" s="263"/>
      <c r="G1" s="739"/>
    </row>
    <row r="2" spans="1:7" ht="17.25" customHeight="1">
      <c r="A2" s="1051"/>
      <c r="B2" s="1051"/>
      <c r="C2" s="1051"/>
      <c r="D2" s="1051"/>
      <c r="E2" s="1051"/>
    </row>
    <row r="3" spans="1:7" ht="30.75" customHeight="1">
      <c r="A3" s="1053" t="s">
        <v>2769</v>
      </c>
      <c r="B3" s="1053"/>
      <c r="C3" s="1053"/>
      <c r="D3" s="1053"/>
      <c r="E3" s="1054"/>
    </row>
    <row r="4" spans="1:7" ht="15.75">
      <c r="A4" s="41"/>
      <c r="B4" s="41"/>
      <c r="C4" s="41"/>
      <c r="D4" s="41"/>
    </row>
    <row r="5" spans="1:7" ht="15.75">
      <c r="A5" s="41"/>
      <c r="B5" s="41"/>
      <c r="C5" s="41"/>
      <c r="D5" s="41"/>
    </row>
    <row r="6" spans="1:7" ht="15.75">
      <c r="A6" s="41"/>
      <c r="B6" s="41"/>
      <c r="C6" s="41"/>
      <c r="D6" s="41"/>
    </row>
    <row r="7" spans="1:7" ht="15.75">
      <c r="A7" s="264" t="s">
        <v>1331</v>
      </c>
      <c r="B7" s="41"/>
      <c r="C7" s="41"/>
      <c r="D7" s="41"/>
    </row>
    <row r="8" spans="1:7" ht="15.75">
      <c r="A8" s="41"/>
      <c r="B8" s="41"/>
      <c r="C8" s="41"/>
      <c r="D8" s="41"/>
    </row>
    <row r="9" spans="1:7" ht="15.75">
      <c r="A9" s="41" t="s">
        <v>1332</v>
      </c>
      <c r="B9" s="41"/>
      <c r="C9" s="41"/>
      <c r="D9" s="41"/>
    </row>
    <row r="10" spans="1:7" ht="15.75">
      <c r="A10" s="41"/>
      <c r="B10" s="41"/>
      <c r="C10" s="41"/>
      <c r="D10" s="41"/>
    </row>
    <row r="11" spans="1:7" ht="13.5">
      <c r="A11" s="1050" t="s">
        <v>1333</v>
      </c>
      <c r="B11" s="1055"/>
      <c r="C11" s="1055"/>
      <c r="D11" s="1055"/>
      <c r="E11" s="1055"/>
      <c r="F11" s="1055"/>
    </row>
    <row r="12" spans="1:7" ht="15.75">
      <c r="A12" s="41"/>
      <c r="B12" s="41"/>
      <c r="C12" s="41"/>
      <c r="D12" s="41"/>
    </row>
    <row r="13" spans="1:7" ht="13.5" customHeight="1">
      <c r="A13" s="1056" t="s">
        <v>1335</v>
      </c>
      <c r="B13" s="1057"/>
      <c r="C13" s="1057"/>
      <c r="D13" s="1057"/>
      <c r="E13" s="1057"/>
      <c r="F13" s="1057"/>
    </row>
    <row r="14" spans="1:7" ht="15.75">
      <c r="A14" s="41"/>
      <c r="B14" s="41"/>
      <c r="C14" s="41"/>
      <c r="D14" s="41"/>
    </row>
    <row r="15" spans="1:7" ht="15.75">
      <c r="A15" s="41" t="s">
        <v>1082</v>
      </c>
      <c r="B15" s="41"/>
      <c r="C15" s="41"/>
      <c r="D15" s="41"/>
    </row>
    <row r="16" spans="1:7" ht="15.75">
      <c r="A16" s="41"/>
      <c r="B16" s="41"/>
      <c r="C16" s="41"/>
      <c r="D16" s="41"/>
    </row>
    <row r="17" spans="1:6" ht="15.75" customHeight="1">
      <c r="A17" s="1050" t="s">
        <v>1338</v>
      </c>
      <c r="B17" s="1050"/>
      <c r="C17" s="1050"/>
      <c r="D17" s="1050"/>
      <c r="E17" s="1051"/>
      <c r="F17" s="1051"/>
    </row>
    <row r="18" spans="1:6" ht="15.75">
      <c r="A18" s="41"/>
      <c r="B18" s="41"/>
      <c r="C18" s="41"/>
      <c r="D18" s="41"/>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zoomScaleNormal="100" zoomScaleSheetLayoutView="100" workbookViewId="0"/>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1058" t="s">
        <v>1332</v>
      </c>
      <c r="B2" s="1058"/>
      <c r="C2" s="1058"/>
      <c r="D2" s="1058"/>
      <c r="E2" s="1058"/>
      <c r="F2" s="1058"/>
      <c r="G2" s="1058"/>
      <c r="H2" s="1058"/>
      <c r="I2" s="1058"/>
      <c r="J2" s="1058"/>
      <c r="K2" s="1058"/>
      <c r="L2" s="1058"/>
      <c r="M2" s="1058"/>
      <c r="N2" s="1058"/>
      <c r="O2" s="1058"/>
      <c r="P2" s="1058"/>
    </row>
    <row r="3" spans="1:16" ht="14.25" customHeight="1"/>
    <row r="4" spans="1:16" ht="16.5" customHeight="1">
      <c r="C4" s="527"/>
    </row>
    <row r="5" spans="1:16" ht="15.75">
      <c r="B5" s="55"/>
      <c r="C5" s="528"/>
      <c r="D5" s="56" t="s">
        <v>21</v>
      </c>
      <c r="E5" s="57" t="s">
        <v>0</v>
      </c>
      <c r="F5" s="57" t="s">
        <v>1328</v>
      </c>
      <c r="G5" s="41"/>
    </row>
    <row r="6" spans="1:16" ht="15.75">
      <c r="B6" s="41"/>
      <c r="C6" s="529"/>
      <c r="D6" s="23"/>
      <c r="E6" s="57"/>
      <c r="F6" s="57"/>
      <c r="G6" s="41"/>
    </row>
    <row r="7" spans="1:16" ht="15.75">
      <c r="B7" s="58"/>
      <c r="C7" s="529"/>
      <c r="D7" s="56" t="s">
        <v>21</v>
      </c>
      <c r="E7" s="41" t="s">
        <v>1</v>
      </c>
      <c r="F7" s="41" t="s">
        <v>1329</v>
      </c>
    </row>
    <row r="8" spans="1:16" ht="15.75">
      <c r="B8" s="41"/>
      <c r="C8" s="529"/>
    </row>
    <row r="9" spans="1:16" ht="15.75">
      <c r="B9" s="59"/>
      <c r="C9" s="528"/>
      <c r="D9" s="56" t="s">
        <v>21</v>
      </c>
      <c r="E9" s="41" t="s">
        <v>2</v>
      </c>
      <c r="F9" s="41" t="s">
        <v>1330</v>
      </c>
    </row>
    <row r="10" spans="1:16" ht="15.75">
      <c r="B10" s="41"/>
      <c r="C10" s="529"/>
    </row>
    <row r="11" spans="1:16" ht="15.75" hidden="1">
      <c r="B11" s="60"/>
      <c r="C11" s="529"/>
      <c r="D11" s="56" t="s">
        <v>21</v>
      </c>
      <c r="E11" s="41" t="s">
        <v>3</v>
      </c>
      <c r="F11" s="41" t="s">
        <v>3</v>
      </c>
      <c r="G11" s="6"/>
      <c r="H11" s="6"/>
    </row>
    <row r="12" spans="1:16" ht="15.75" hidden="1">
      <c r="B12" s="41"/>
      <c r="C12" s="529"/>
    </row>
    <row r="13" spans="1:16" ht="15.75">
      <c r="B13" s="58" t="s">
        <v>1339</v>
      </c>
      <c r="C13" s="528"/>
      <c r="D13" s="56" t="s">
        <v>21</v>
      </c>
      <c r="E13" s="41" t="s">
        <v>5</v>
      </c>
      <c r="F13" s="41" t="s">
        <v>5</v>
      </c>
    </row>
    <row r="14" spans="1:16" s="357" customFormat="1" ht="15.75">
      <c r="B14" s="358"/>
      <c r="C14" s="528"/>
      <c r="D14" s="56"/>
      <c r="E14" s="41"/>
      <c r="F14" s="41"/>
    </row>
    <row r="15" spans="1:16" ht="15.75">
      <c r="B15" s="60"/>
      <c r="C15" s="529"/>
      <c r="D15" s="56" t="s">
        <v>21</v>
      </c>
      <c r="E15" s="41" t="s">
        <v>3</v>
      </c>
      <c r="F15" s="41" t="s">
        <v>1750</v>
      </c>
      <c r="G15" s="6"/>
      <c r="H15" s="357"/>
      <c r="I15" s="357"/>
      <c r="J15" s="357"/>
      <c r="K15" s="357"/>
    </row>
    <row r="16" spans="1:16" ht="21" customHeight="1">
      <c r="A16" s="530"/>
      <c r="B16" s="530"/>
      <c r="C16" s="530"/>
      <c r="D16" s="530"/>
      <c r="E16" s="530"/>
      <c r="F16" s="530"/>
      <c r="G16" s="530"/>
      <c r="H16" s="530"/>
      <c r="I16" s="530"/>
      <c r="J16" s="530"/>
      <c r="K16" s="530"/>
      <c r="L16" s="530"/>
    </row>
    <row r="17" spans="1:18" ht="15.75">
      <c r="A17" s="1059" t="s">
        <v>6</v>
      </c>
      <c r="B17" s="1060"/>
      <c r="C17" s="1060"/>
      <c r="D17" s="1060"/>
      <c r="E17" s="1060"/>
      <c r="F17" s="1060"/>
      <c r="G17" s="1060"/>
      <c r="H17" s="1060"/>
      <c r="I17" s="1060"/>
      <c r="J17" s="1060"/>
      <c r="K17" s="1060"/>
      <c r="L17" s="1060"/>
      <c r="M17" s="1060"/>
      <c r="N17" s="1060"/>
      <c r="O17" s="1060"/>
    </row>
    <row r="18" spans="1:18" ht="18" customHeight="1">
      <c r="A18" s="54"/>
      <c r="B18" s="54"/>
      <c r="C18" s="54"/>
      <c r="D18" s="54"/>
      <c r="F18" s="54"/>
      <c r="G18" s="54"/>
      <c r="H18" s="61"/>
      <c r="I18" s="1071" t="s">
        <v>1340</v>
      </c>
      <c r="J18" s="1071"/>
      <c r="K18" s="1071"/>
      <c r="L18" s="1071"/>
      <c r="M18" s="1071"/>
      <c r="N18" s="1071"/>
      <c r="O18" s="1071"/>
      <c r="P18" s="1"/>
    </row>
    <row r="19" spans="1:18" ht="21" customHeight="1">
      <c r="A19" s="54"/>
      <c r="B19" s="54"/>
      <c r="C19" s="54"/>
      <c r="D19" s="54"/>
      <c r="E19" s="54"/>
      <c r="F19" s="62"/>
      <c r="G19" s="62" t="s">
        <v>7</v>
      </c>
      <c r="H19" s="54"/>
      <c r="I19" s="1071"/>
      <c r="J19" s="1071"/>
      <c r="K19" s="1071"/>
      <c r="L19" s="1071"/>
      <c r="M19" s="1071"/>
      <c r="N19" s="1071"/>
      <c r="O19" s="1071"/>
      <c r="P19" s="1"/>
    </row>
    <row r="20" spans="1:18" ht="15.75" thickBot="1">
      <c r="B20" s="1061"/>
      <c r="C20" s="1061"/>
      <c r="D20" s="56"/>
    </row>
    <row r="21" spans="1:18" ht="13.5" thickBot="1">
      <c r="B21" s="1062" t="s">
        <v>1251</v>
      </c>
      <c r="C21" s="1063"/>
      <c r="D21" s="1063"/>
      <c r="E21" s="1063"/>
      <c r="F21" s="1064"/>
      <c r="G21" s="63">
        <v>2013</v>
      </c>
      <c r="H21" s="63">
        <v>2014</v>
      </c>
      <c r="I21" s="63">
        <v>2015</v>
      </c>
      <c r="J21" s="63">
        <v>2016</v>
      </c>
      <c r="K21" s="63">
        <v>2017</v>
      </c>
      <c r="L21" s="63">
        <v>2018</v>
      </c>
      <c r="M21" s="63">
        <v>2019</v>
      </c>
      <c r="N21" s="75">
        <v>2020</v>
      </c>
      <c r="O21" s="64" t="s">
        <v>1341</v>
      </c>
    </row>
    <row r="22" spans="1:18" ht="82.5" customHeight="1">
      <c r="B22" s="1065" t="s">
        <v>22</v>
      </c>
      <c r="C22" s="1066"/>
      <c r="D22" s="1066"/>
      <c r="E22" s="1066"/>
      <c r="F22" s="1067"/>
      <c r="G22" s="65">
        <v>1</v>
      </c>
      <c r="H22" s="65"/>
      <c r="I22" s="65"/>
      <c r="J22" s="65"/>
      <c r="K22" s="66"/>
      <c r="L22" s="66"/>
      <c r="M22" s="66"/>
      <c r="N22" s="66"/>
      <c r="O22" s="66"/>
    </row>
    <row r="23" spans="1:18" ht="17.25" customHeight="1">
      <c r="B23" s="1068" t="s">
        <v>23</v>
      </c>
      <c r="C23" s="1069"/>
      <c r="D23" s="1069"/>
      <c r="E23" s="1069"/>
      <c r="F23" s="1070"/>
      <c r="G23" s="67">
        <v>20</v>
      </c>
      <c r="H23" s="68"/>
      <c r="I23" s="68"/>
      <c r="J23" s="68"/>
      <c r="K23" s="69"/>
      <c r="L23" s="69"/>
      <c r="M23" s="69"/>
      <c r="N23" s="69"/>
      <c r="O23" s="69"/>
    </row>
    <row r="24" spans="1:18" ht="27.6" customHeight="1">
      <c r="B24" s="1068" t="s">
        <v>24</v>
      </c>
      <c r="C24" s="1069"/>
      <c r="D24" s="1069"/>
      <c r="E24" s="1069"/>
      <c r="F24" s="1070"/>
      <c r="G24" s="70">
        <v>10</v>
      </c>
      <c r="H24" s="39"/>
      <c r="I24" s="39"/>
      <c r="J24" s="39"/>
      <c r="K24" s="51"/>
      <c r="L24" s="51"/>
      <c r="M24" s="51"/>
      <c r="N24" s="51"/>
      <c r="O24" s="51"/>
    </row>
    <row r="25" spans="1:18" ht="29.45" customHeight="1">
      <c r="B25" s="1072" t="s">
        <v>25</v>
      </c>
      <c r="C25" s="1073"/>
      <c r="D25" s="1073"/>
      <c r="E25" s="1073"/>
      <c r="F25" s="1074"/>
      <c r="G25" s="71">
        <v>0</v>
      </c>
      <c r="H25" s="40"/>
      <c r="I25" s="40"/>
      <c r="J25" s="40"/>
      <c r="K25" s="72"/>
      <c r="L25" s="72"/>
      <c r="M25" s="72"/>
      <c r="N25" s="72"/>
      <c r="O25" s="72"/>
    </row>
    <row r="26" spans="1:18" ht="15.75" customHeight="1">
      <c r="B26" s="1075" t="s">
        <v>26</v>
      </c>
      <c r="C26" s="1076"/>
      <c r="D26" s="1076"/>
      <c r="E26" s="1076"/>
      <c r="F26" s="1076"/>
      <c r="G26" s="73">
        <v>0</v>
      </c>
      <c r="H26" s="39"/>
      <c r="I26" s="39"/>
      <c r="J26" s="39"/>
      <c r="K26" s="51"/>
      <c r="L26" s="51"/>
      <c r="M26" s="51"/>
      <c r="N26" s="51"/>
      <c r="O26" s="51"/>
    </row>
    <row r="27" spans="1:18" ht="16.5" customHeight="1" thickBot="1">
      <c r="B27" s="1077" t="s">
        <v>27</v>
      </c>
      <c r="C27" s="1078"/>
      <c r="D27" s="1078"/>
      <c r="E27" s="1078"/>
      <c r="F27" s="1078"/>
      <c r="G27" s="74">
        <v>0</v>
      </c>
      <c r="H27" s="38"/>
      <c r="I27" s="38"/>
      <c r="J27" s="38"/>
      <c r="K27" s="52"/>
      <c r="L27" s="52"/>
      <c r="M27" s="52"/>
      <c r="N27" s="52"/>
      <c r="O27" s="52"/>
    </row>
    <row r="29" spans="1:18" ht="39.75" customHeight="1">
      <c r="A29" s="53"/>
      <c r="D29" s="1071" t="s">
        <v>1316</v>
      </c>
      <c r="E29" s="1071"/>
      <c r="F29" s="1071"/>
      <c r="G29" s="1071"/>
      <c r="H29" s="1071"/>
      <c r="I29" s="1071" t="s">
        <v>1317</v>
      </c>
      <c r="J29" s="1071"/>
      <c r="K29" s="1071"/>
      <c r="L29" s="1071"/>
      <c r="M29" s="1071"/>
      <c r="N29" s="1071"/>
      <c r="O29" s="1071"/>
      <c r="P29" s="1"/>
      <c r="Q29" s="1"/>
      <c r="R29" s="1"/>
    </row>
    <row r="30" spans="1:18" ht="18.75">
      <c r="B30" s="1080" t="s">
        <v>2104</v>
      </c>
      <c r="C30" s="1080"/>
      <c r="D30" s="1080"/>
      <c r="E30" s="1080"/>
      <c r="F30" s="1080"/>
      <c r="G30" s="1080"/>
      <c r="H30" s="1080"/>
      <c r="I30" s="1080"/>
      <c r="J30" s="1080"/>
      <c r="K30" s="1080"/>
      <c r="L30" s="1080"/>
      <c r="M30" s="1080"/>
      <c r="N30" s="1080"/>
      <c r="O30" s="1080"/>
      <c r="P30" s="1080"/>
    </row>
    <row r="31" spans="1:18">
      <c r="B31" s="6"/>
      <c r="C31" s="6"/>
      <c r="D31" s="6"/>
      <c r="E31" s="6"/>
      <c r="F31" s="6"/>
      <c r="G31" s="6"/>
      <c r="H31" s="6"/>
      <c r="I31" s="6"/>
      <c r="J31" s="6"/>
      <c r="K31" s="6"/>
      <c r="L31" s="6"/>
      <c r="M31" s="6"/>
      <c r="N31" s="6"/>
      <c r="O31" s="6"/>
      <c r="P31" s="6"/>
    </row>
    <row r="32" spans="1:18" s="6" customFormat="1" ht="15.75">
      <c r="B32" s="1079" t="s">
        <v>1238</v>
      </c>
      <c r="C32" s="1079"/>
      <c r="D32" s="1079"/>
      <c r="E32" s="1079"/>
      <c r="F32" s="1079"/>
      <c r="G32" s="1079"/>
      <c r="H32" s="1079"/>
      <c r="I32" s="1079"/>
      <c r="J32" s="1079"/>
      <c r="K32" s="1079"/>
      <c r="L32"/>
      <c r="M32"/>
      <c r="N32"/>
      <c r="O32"/>
      <c r="P32"/>
    </row>
    <row r="33" spans="2:16" s="6" customFormat="1" ht="15.75">
      <c r="B33" s="1079" t="s">
        <v>1239</v>
      </c>
      <c r="C33" s="1079"/>
      <c r="D33" s="1079"/>
      <c r="E33" s="1079"/>
      <c r="F33" s="1079"/>
      <c r="G33" s="1079"/>
      <c r="H33" s="1079"/>
      <c r="I33" s="1079"/>
      <c r="J33" s="1079"/>
      <c r="K33" s="1079"/>
      <c r="L33"/>
      <c r="M33"/>
      <c r="N33"/>
      <c r="O33"/>
      <c r="P33"/>
    </row>
    <row r="34" spans="2:16" s="6" customFormat="1" ht="15.75">
      <c r="B34" s="1079" t="s">
        <v>1240</v>
      </c>
      <c r="C34" s="1079"/>
      <c r="D34" s="1079"/>
      <c r="E34" s="1079"/>
      <c r="F34" s="1079"/>
      <c r="G34" s="1079"/>
      <c r="H34" s="1079"/>
      <c r="I34" s="1079"/>
      <c r="J34" s="1079"/>
      <c r="K34" s="118"/>
      <c r="L34"/>
      <c r="M34"/>
      <c r="N34"/>
      <c r="O34"/>
      <c r="P34"/>
    </row>
    <row r="35" spans="2:16" ht="15.75">
      <c r="B35" s="1079" t="s">
        <v>1241</v>
      </c>
      <c r="C35" s="1079"/>
      <c r="D35" s="1079"/>
      <c r="E35" s="1079"/>
      <c r="F35" s="1079"/>
      <c r="G35" s="1079"/>
      <c r="H35" s="1079"/>
      <c r="I35" s="1079"/>
      <c r="J35" s="1079"/>
      <c r="K35" s="118"/>
    </row>
    <row r="36" spans="2:16" ht="15.75">
      <c r="B36" s="1079" t="s">
        <v>1242</v>
      </c>
      <c r="C36" s="1079"/>
      <c r="D36" s="1079"/>
      <c r="E36" s="1079"/>
      <c r="F36" s="1079"/>
      <c r="G36" s="1079"/>
      <c r="H36" s="1079"/>
      <c r="I36" s="118"/>
      <c r="J36" s="118"/>
      <c r="K36" s="118"/>
    </row>
    <row r="37" spans="2:16" ht="15.75">
      <c r="B37" s="1079" t="s">
        <v>1243</v>
      </c>
      <c r="C37" s="1079"/>
      <c r="D37" s="1079"/>
      <c r="E37" s="1079"/>
      <c r="F37" s="1079"/>
      <c r="G37" s="1079"/>
      <c r="H37" s="1079"/>
      <c r="I37" s="118"/>
      <c r="J37" s="118"/>
      <c r="K37" s="118"/>
    </row>
    <row r="38" spans="2:16" ht="15.75">
      <c r="B38" s="251" t="s">
        <v>1342</v>
      </c>
      <c r="C38" s="251"/>
      <c r="D38" s="251"/>
      <c r="E38" s="251"/>
      <c r="F38" s="251"/>
      <c r="G38" s="251"/>
      <c r="H38" s="251"/>
      <c r="I38" s="118"/>
      <c r="J38" s="118"/>
      <c r="K38" s="118"/>
    </row>
    <row r="39" spans="2:16" ht="15.75">
      <c r="B39" s="1079" t="s">
        <v>1845</v>
      </c>
      <c r="C39" s="1079"/>
      <c r="D39" s="1079"/>
      <c r="E39" s="1079"/>
      <c r="F39" s="1079"/>
      <c r="G39" s="1079"/>
      <c r="H39" s="1079"/>
      <c r="I39" s="118"/>
      <c r="J39" s="118"/>
      <c r="K39" s="118"/>
    </row>
  </sheetData>
  <mergeCells count="21">
    <mergeCell ref="B36:H36"/>
    <mergeCell ref="B37:H37"/>
    <mergeCell ref="B39:H39"/>
    <mergeCell ref="B30:P30"/>
    <mergeCell ref="B32:K32"/>
    <mergeCell ref="B33:K33"/>
    <mergeCell ref="B34:J34"/>
    <mergeCell ref="B35:J35"/>
    <mergeCell ref="B23:F23"/>
    <mergeCell ref="B24:F24"/>
    <mergeCell ref="I18:O19"/>
    <mergeCell ref="I29:O29"/>
    <mergeCell ref="D29:H29"/>
    <mergeCell ref="B25:F25"/>
    <mergeCell ref="B26:F26"/>
    <mergeCell ref="B27:F27"/>
    <mergeCell ref="A2:P2"/>
    <mergeCell ref="A17:O17"/>
    <mergeCell ref="B20:C20"/>
    <mergeCell ref="B21:F21"/>
    <mergeCell ref="B22:F22"/>
  </mergeCells>
  <phoneticPr fontId="12"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1"/>
  <sheetViews>
    <sheetView zoomScale="95" zoomScaleNormal="95" zoomScaleSheetLayoutView="100" workbookViewId="0"/>
  </sheetViews>
  <sheetFormatPr defaultRowHeight="12.75"/>
  <cols>
    <col min="1" max="1" width="5.42578125" style="158" customWidth="1"/>
    <col min="2" max="2" width="30.140625" style="158" customWidth="1"/>
    <col min="3" max="3" width="10" style="158" customWidth="1"/>
    <col min="4" max="4" width="15.42578125" style="158" customWidth="1"/>
    <col min="5" max="5" width="14" style="158" customWidth="1"/>
    <col min="6" max="7" width="11.85546875" style="158" customWidth="1"/>
    <col min="8" max="12" width="12" style="158" customWidth="1"/>
    <col min="13" max="13" width="12.5703125" style="158" customWidth="1"/>
    <col min="14" max="16384" width="9.140625" style="158"/>
  </cols>
  <sheetData>
    <row r="1" spans="1:21" ht="15.75">
      <c r="A1" s="239" t="s">
        <v>13</v>
      </c>
      <c r="B1" s="240"/>
      <c r="C1" s="240"/>
      <c r="D1" s="240"/>
      <c r="E1" s="241"/>
      <c r="F1" s="241"/>
      <c r="G1" s="241"/>
      <c r="H1" s="241"/>
      <c r="I1" s="241"/>
      <c r="J1" s="241"/>
      <c r="K1" s="241"/>
      <c r="L1" s="241"/>
      <c r="M1" s="242"/>
    </row>
    <row r="2" spans="1:21" ht="16.5" thickBot="1">
      <c r="A2" s="42"/>
      <c r="B2" s="42"/>
      <c r="C2" s="42"/>
      <c r="D2" s="1"/>
      <c r="E2" s="43"/>
      <c r="F2" s="43"/>
      <c r="G2" s="43"/>
      <c r="H2" s="43"/>
      <c r="I2" s="43"/>
      <c r="J2" s="43"/>
      <c r="K2" s="43"/>
      <c r="L2" s="43"/>
      <c r="M2" s="44"/>
    </row>
    <row r="3" spans="1:21" ht="48" customHeight="1" thickBot="1">
      <c r="A3" s="363" t="s">
        <v>1229</v>
      </c>
      <c r="B3" s="364" t="s">
        <v>10</v>
      </c>
      <c r="C3" s="364" t="s">
        <v>1084</v>
      </c>
      <c r="D3" s="364" t="s">
        <v>11</v>
      </c>
      <c r="E3" s="364" t="s">
        <v>1145</v>
      </c>
      <c r="F3" s="88" t="s">
        <v>1282</v>
      </c>
      <c r="G3" s="88" t="s">
        <v>1515</v>
      </c>
      <c r="H3" s="365" t="s">
        <v>1655</v>
      </c>
      <c r="I3" s="365" t="s">
        <v>1897</v>
      </c>
      <c r="J3" s="365" t="s">
        <v>2157</v>
      </c>
      <c r="K3" s="365" t="s">
        <v>2347</v>
      </c>
      <c r="L3" s="365" t="s">
        <v>2842</v>
      </c>
      <c r="M3" s="366" t="s">
        <v>1253</v>
      </c>
    </row>
    <row r="4" spans="1:21" ht="52.5" customHeight="1">
      <c r="A4" s="518" t="s">
        <v>1842</v>
      </c>
      <c r="B4" s="519" t="s">
        <v>1839</v>
      </c>
      <c r="C4" s="519" t="s">
        <v>1344</v>
      </c>
      <c r="D4" s="522" t="s">
        <v>1246</v>
      </c>
      <c r="E4" s="616" t="s">
        <v>1840</v>
      </c>
      <c r="F4" s="617" t="s">
        <v>2153</v>
      </c>
      <c r="G4" s="617" t="s">
        <v>2154</v>
      </c>
      <c r="H4" s="617" t="s">
        <v>2155</v>
      </c>
      <c r="I4" s="618" t="s">
        <v>2178</v>
      </c>
      <c r="J4" s="618" t="s">
        <v>2325</v>
      </c>
      <c r="K4" s="618" t="s">
        <v>3012</v>
      </c>
      <c r="L4" s="618" t="s">
        <v>3194</v>
      </c>
      <c r="M4" s="362" t="s">
        <v>1345</v>
      </c>
      <c r="O4" s="1081"/>
      <c r="Q4" s="1038"/>
    </row>
    <row r="5" spans="1:21" ht="52.5" customHeight="1">
      <c r="A5" s="520" t="s">
        <v>14</v>
      </c>
      <c r="B5" s="521" t="s">
        <v>1841</v>
      </c>
      <c r="C5" s="521" t="s">
        <v>1366</v>
      </c>
      <c r="D5" s="76" t="s">
        <v>1246</v>
      </c>
      <c r="E5" s="619">
        <v>-160</v>
      </c>
      <c r="F5" s="619">
        <v>-283</v>
      </c>
      <c r="G5" s="619">
        <v>-147</v>
      </c>
      <c r="H5" s="618" t="s">
        <v>2179</v>
      </c>
      <c r="I5" s="618" t="s">
        <v>2180</v>
      </c>
      <c r="J5" s="618" t="s">
        <v>2326</v>
      </c>
      <c r="K5" s="754" t="s">
        <v>3013</v>
      </c>
      <c r="L5" s="754" t="s">
        <v>3014</v>
      </c>
      <c r="M5" s="362" t="s">
        <v>2105</v>
      </c>
      <c r="O5" s="1081"/>
      <c r="Q5" s="1038"/>
    </row>
    <row r="6" spans="1:21" ht="67.150000000000006" customHeight="1">
      <c r="A6" s="125" t="s">
        <v>15</v>
      </c>
      <c r="B6" s="77" t="s">
        <v>3020</v>
      </c>
      <c r="C6" s="77" t="s">
        <v>1343</v>
      </c>
      <c r="D6" s="76" t="s">
        <v>1246</v>
      </c>
      <c r="E6" s="620" t="s">
        <v>1905</v>
      </c>
      <c r="F6" s="329" t="s">
        <v>2181</v>
      </c>
      <c r="G6" s="514" t="s">
        <v>3019</v>
      </c>
      <c r="H6" s="514" t="s">
        <v>3018</v>
      </c>
      <c r="I6" s="514" t="s">
        <v>3017</v>
      </c>
      <c r="J6" s="514" t="s">
        <v>3016</v>
      </c>
      <c r="K6" s="514" t="s">
        <v>3015</v>
      </c>
      <c r="L6" s="514" t="s">
        <v>3021</v>
      </c>
      <c r="M6" s="829" t="s">
        <v>3022</v>
      </c>
      <c r="O6" s="1081"/>
    </row>
    <row r="7" spans="1:21" ht="48" customHeight="1">
      <c r="A7" s="125" t="s">
        <v>16</v>
      </c>
      <c r="B7" s="76" t="s">
        <v>31</v>
      </c>
      <c r="C7" s="76" t="s">
        <v>1574</v>
      </c>
      <c r="D7" s="77" t="s">
        <v>1246</v>
      </c>
      <c r="E7" s="621" t="s">
        <v>1832</v>
      </c>
      <c r="F7" s="329" t="s">
        <v>3026</v>
      </c>
      <c r="G7" s="329" t="s">
        <v>3027</v>
      </c>
      <c r="H7" s="329" t="s">
        <v>3028</v>
      </c>
      <c r="I7" s="514" t="s">
        <v>3023</v>
      </c>
      <c r="J7" s="514" t="s">
        <v>3024</v>
      </c>
      <c r="K7" s="514" t="s">
        <v>3025</v>
      </c>
      <c r="L7" s="514" t="s">
        <v>4</v>
      </c>
      <c r="M7" s="330" t="s">
        <v>1346</v>
      </c>
      <c r="O7" s="1081"/>
    </row>
    <row r="8" spans="1:21" ht="50.25" customHeight="1">
      <c r="A8" s="125" t="s">
        <v>1267</v>
      </c>
      <c r="B8" s="76" t="s">
        <v>2327</v>
      </c>
      <c r="C8" s="76" t="s">
        <v>1575</v>
      </c>
      <c r="D8" s="77" t="s">
        <v>1246</v>
      </c>
      <c r="E8" s="621" t="s">
        <v>2328</v>
      </c>
      <c r="F8" s="514" t="s">
        <v>2329</v>
      </c>
      <c r="G8" s="329" t="s">
        <v>2330</v>
      </c>
      <c r="H8" s="329" t="s">
        <v>2331</v>
      </c>
      <c r="I8" s="329" t="s">
        <v>2332</v>
      </c>
      <c r="J8" s="329" t="s">
        <v>2333</v>
      </c>
      <c r="K8" s="329" t="s">
        <v>2443</v>
      </c>
      <c r="L8" s="329" t="s">
        <v>3029</v>
      </c>
      <c r="M8" s="330" t="s">
        <v>1347</v>
      </c>
      <c r="P8" s="158" t="s">
        <v>1656</v>
      </c>
      <c r="U8" s="1038"/>
    </row>
    <row r="9" spans="1:21" ht="51.75" customHeight="1" thickBot="1">
      <c r="A9" s="127" t="s">
        <v>1843</v>
      </c>
      <c r="B9" s="244" t="s">
        <v>1536</v>
      </c>
      <c r="C9" s="245" t="s">
        <v>1344</v>
      </c>
      <c r="D9" s="244" t="s">
        <v>1246</v>
      </c>
      <c r="E9" s="622" t="s">
        <v>2156</v>
      </c>
      <c r="F9" s="623">
        <v>8.4</v>
      </c>
      <c r="G9" s="283">
        <v>7.4</v>
      </c>
      <c r="H9" s="283">
        <v>7.2</v>
      </c>
      <c r="I9" s="283">
        <v>6.4</v>
      </c>
      <c r="J9" s="283">
        <v>6.4</v>
      </c>
      <c r="K9" s="283">
        <v>7.3</v>
      </c>
      <c r="L9" s="283">
        <v>7.1</v>
      </c>
      <c r="M9" s="238" t="s">
        <v>1348</v>
      </c>
    </row>
    <row r="10" spans="1:21" ht="15.75">
      <c r="A10" s="755" t="s">
        <v>3030</v>
      </c>
      <c r="B10" s="515"/>
      <c r="C10" s="515"/>
      <c r="D10" s="515"/>
      <c r="E10" s="213"/>
      <c r="F10" s="515"/>
      <c r="G10" s="515"/>
      <c r="H10" s="515"/>
      <c r="I10" s="515"/>
      <c r="J10" s="515"/>
      <c r="K10" s="515"/>
      <c r="L10" s="515"/>
      <c r="M10" s="515"/>
    </row>
    <row r="11" spans="1:21" ht="15.75">
      <c r="A11" s="755" t="s">
        <v>3139</v>
      </c>
      <c r="E11" s="213"/>
    </row>
  </sheetData>
  <mergeCells count="2">
    <mergeCell ref="O4:O5"/>
    <mergeCell ref="O6:O7"/>
  </mergeCells>
  <phoneticPr fontId="12" type="noConversion"/>
  <conditionalFormatting sqref="A9">
    <cfRule type="containsText" dxfId="63" priority="1" stopIfTrue="1" operator="containsText" text="tiksl">
      <formula>NOT(ISERROR(SEARCH("tiksl",A9)))</formula>
    </cfRule>
  </conditionalFormatting>
  <printOptions horizontalCentered="1"/>
  <pageMargins left="0.19685039370078741" right="0.19685039370078741" top="0.78740157480314965" bottom="0.19685039370078741" header="0.51181102362204722" footer="0.51181102362204722"/>
  <pageSetup paperSize="9" scale="8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62"/>
  <sheetViews>
    <sheetView zoomScaleNormal="100" zoomScaleSheetLayoutView="100" workbookViewId="0">
      <pane ySplit="6" topLeftCell="A7" activePane="bottomLeft" state="frozen"/>
      <selection pane="bottomLeft" activeCell="A7" sqref="A7"/>
    </sheetView>
  </sheetViews>
  <sheetFormatPr defaultColWidth="9.140625" defaultRowHeight="14.25"/>
  <cols>
    <col min="1" max="1" width="7.5703125" style="337" customWidth="1"/>
    <col min="2" max="2" width="43.7109375" style="337" customWidth="1"/>
    <col min="3" max="3" width="12.42578125" style="341" customWidth="1"/>
    <col min="4" max="4" width="23.5703125" style="909" customWidth="1"/>
    <col min="5" max="5" width="13.5703125" style="342" customWidth="1"/>
    <col min="6" max="11" width="13.7109375" style="258" customWidth="1"/>
    <col min="12" max="12" width="14.5703125" style="258" customWidth="1"/>
    <col min="13" max="13" width="12.85546875" style="342" customWidth="1"/>
    <col min="14" max="14" width="33.140625" style="158" customWidth="1"/>
    <col min="15" max="16384" width="9.140625" style="158"/>
  </cols>
  <sheetData>
    <row r="1" spans="1:13">
      <c r="A1" s="83" t="s">
        <v>1334</v>
      </c>
      <c r="B1" s="84"/>
      <c r="C1" s="172"/>
      <c r="D1" s="258"/>
      <c r="E1" s="131"/>
      <c r="M1" s="131"/>
    </row>
    <row r="2" spans="1:13" ht="6.75" customHeight="1">
      <c r="A2" s="85"/>
      <c r="B2" s="84"/>
      <c r="C2" s="172"/>
      <c r="D2" s="258"/>
      <c r="E2" s="131"/>
      <c r="M2" s="131"/>
    </row>
    <row r="3" spans="1:13" ht="15">
      <c r="A3" s="321" t="s">
        <v>730</v>
      </c>
      <c r="B3" s="319"/>
      <c r="C3" s="322"/>
      <c r="D3" s="904"/>
      <c r="E3" s="320"/>
      <c r="F3" s="322"/>
      <c r="G3" s="322"/>
      <c r="H3" s="322"/>
      <c r="I3" s="322"/>
      <c r="J3" s="322"/>
      <c r="K3" s="322"/>
      <c r="L3" s="322"/>
      <c r="M3" s="320"/>
    </row>
    <row r="4" spans="1:13" ht="8.25" customHeight="1">
      <c r="A4" s="83"/>
      <c r="B4" s="86"/>
      <c r="C4" s="173"/>
      <c r="D4" s="905"/>
      <c r="E4" s="132"/>
      <c r="F4" s="259"/>
      <c r="G4" s="259"/>
      <c r="H4" s="259"/>
      <c r="I4" s="259"/>
      <c r="J4" s="259"/>
      <c r="K4" s="259"/>
      <c r="L4" s="259"/>
      <c r="M4" s="132"/>
    </row>
    <row r="5" spans="1:13" ht="15.75" thickBot="1">
      <c r="A5" s="86"/>
      <c r="B5" s="1086" t="s">
        <v>32</v>
      </c>
      <c r="C5" s="1086"/>
      <c r="D5" s="1086"/>
      <c r="E5" s="1086"/>
      <c r="F5" s="1086"/>
      <c r="G5" s="1086"/>
      <c r="H5" s="1086"/>
      <c r="I5" s="1086"/>
      <c r="J5" s="1086"/>
      <c r="K5" s="1086"/>
      <c r="L5" s="1086"/>
      <c r="M5" s="1086"/>
    </row>
    <row r="6" spans="1:13" ht="45.75" customHeight="1" thickBot="1">
      <c r="A6" s="87" t="s">
        <v>20</v>
      </c>
      <c r="B6" s="88" t="s">
        <v>10</v>
      </c>
      <c r="C6" s="267" t="s">
        <v>1084</v>
      </c>
      <c r="D6" s="88" t="s">
        <v>11</v>
      </c>
      <c r="E6" s="88" t="s">
        <v>1145</v>
      </c>
      <c r="F6" s="88" t="s">
        <v>1282</v>
      </c>
      <c r="G6" s="88" t="s">
        <v>1515</v>
      </c>
      <c r="H6" s="88" t="s">
        <v>1655</v>
      </c>
      <c r="I6" s="88" t="s">
        <v>1897</v>
      </c>
      <c r="J6" s="88" t="s">
        <v>2157</v>
      </c>
      <c r="K6" s="88" t="s">
        <v>2347</v>
      </c>
      <c r="L6" s="365" t="s">
        <v>2804</v>
      </c>
      <c r="M6" s="89" t="s">
        <v>1144</v>
      </c>
    </row>
    <row r="7" spans="1:13" ht="90" customHeight="1">
      <c r="A7" s="90" t="s">
        <v>1038</v>
      </c>
      <c r="B7" s="91" t="s">
        <v>731</v>
      </c>
      <c r="C7" s="174" t="s">
        <v>1344</v>
      </c>
      <c r="D7" s="129" t="s">
        <v>1821</v>
      </c>
      <c r="E7" s="129" t="s">
        <v>732</v>
      </c>
      <c r="F7" s="133" t="s">
        <v>1512</v>
      </c>
      <c r="G7" s="133" t="s">
        <v>1512</v>
      </c>
      <c r="H7" s="382">
        <v>36.97</v>
      </c>
      <c r="I7" s="382" t="s">
        <v>1512</v>
      </c>
      <c r="J7" s="382" t="s">
        <v>1512</v>
      </c>
      <c r="K7" s="382" t="s">
        <v>1512</v>
      </c>
      <c r="L7" s="382" t="s">
        <v>3110</v>
      </c>
      <c r="M7" s="206" t="s">
        <v>3111</v>
      </c>
    </row>
    <row r="8" spans="1:13" ht="61.9" customHeight="1">
      <c r="A8" s="92" t="s">
        <v>1039</v>
      </c>
      <c r="B8" s="856" t="s">
        <v>1392</v>
      </c>
      <c r="C8" s="857" t="s">
        <v>1344</v>
      </c>
      <c r="D8" s="857" t="s">
        <v>2805</v>
      </c>
      <c r="E8" s="857" t="s">
        <v>733</v>
      </c>
      <c r="F8" s="858" t="s">
        <v>1339</v>
      </c>
      <c r="G8" s="858" t="s">
        <v>1339</v>
      </c>
      <c r="H8" s="858">
        <v>41.7</v>
      </c>
      <c r="I8" s="858" t="s">
        <v>1339</v>
      </c>
      <c r="J8" s="858" t="s">
        <v>1339</v>
      </c>
      <c r="K8" s="858" t="s">
        <v>1339</v>
      </c>
      <c r="L8" s="858" t="s">
        <v>4</v>
      </c>
      <c r="M8" s="257" t="s">
        <v>1349</v>
      </c>
    </row>
    <row r="9" spans="1:13" ht="60" customHeight="1" thickBot="1">
      <c r="A9" s="93" t="s">
        <v>1040</v>
      </c>
      <c r="B9" s="96" t="s">
        <v>1234</v>
      </c>
      <c r="C9" s="149" t="s">
        <v>1344</v>
      </c>
      <c r="D9" s="149" t="s">
        <v>2806</v>
      </c>
      <c r="E9" s="149" t="s">
        <v>734</v>
      </c>
      <c r="F9" s="138" t="s">
        <v>1339</v>
      </c>
      <c r="G9" s="138" t="s">
        <v>1339</v>
      </c>
      <c r="H9" s="138" t="s">
        <v>1339</v>
      </c>
      <c r="I9" s="138" t="s">
        <v>1339</v>
      </c>
      <c r="J9" s="138" t="s">
        <v>1339</v>
      </c>
      <c r="K9" s="138" t="s">
        <v>1339</v>
      </c>
      <c r="L9" s="138" t="s">
        <v>4</v>
      </c>
      <c r="M9" s="383" t="s">
        <v>1350</v>
      </c>
    </row>
    <row r="10" spans="1:13" ht="12" customHeight="1">
      <c r="A10" s="95"/>
      <c r="B10" s="97"/>
      <c r="C10" s="384"/>
      <c r="D10" s="384"/>
      <c r="E10" s="384"/>
      <c r="F10" s="384"/>
      <c r="G10" s="384"/>
      <c r="H10" s="384"/>
      <c r="I10" s="384"/>
      <c r="J10" s="384"/>
      <c r="K10" s="384"/>
      <c r="L10" s="384"/>
      <c r="M10" s="384"/>
    </row>
    <row r="11" spans="1:13" ht="15.75" thickBot="1">
      <c r="A11" s="86"/>
      <c r="B11" s="1082" t="s">
        <v>33</v>
      </c>
      <c r="C11" s="1082"/>
      <c r="D11" s="1082"/>
      <c r="E11" s="1082"/>
      <c r="F11" s="1082"/>
      <c r="G11" s="1082"/>
      <c r="H11" s="1082"/>
      <c r="I11" s="1082"/>
      <c r="J11" s="1082"/>
      <c r="K11" s="1082"/>
      <c r="L11" s="1082"/>
      <c r="M11" s="1082"/>
    </row>
    <row r="12" spans="1:13" ht="45.75" customHeight="1" thickBot="1">
      <c r="A12" s="141" t="s">
        <v>735</v>
      </c>
      <c r="B12" s="142" t="s">
        <v>736</v>
      </c>
      <c r="C12" s="168" t="s">
        <v>1344</v>
      </c>
      <c r="D12" s="168" t="s">
        <v>1136</v>
      </c>
      <c r="E12" s="168" t="s">
        <v>1137</v>
      </c>
      <c r="F12" s="212" t="s">
        <v>1339</v>
      </c>
      <c r="G12" s="212" t="s">
        <v>1339</v>
      </c>
      <c r="H12" s="212" t="s">
        <v>1339</v>
      </c>
      <c r="I12" s="212" t="s">
        <v>1339</v>
      </c>
      <c r="J12" s="212" t="s">
        <v>1339</v>
      </c>
      <c r="K12" s="212" t="s">
        <v>1339</v>
      </c>
      <c r="L12" s="212" t="s">
        <v>1339</v>
      </c>
      <c r="M12" s="254" t="s">
        <v>1351</v>
      </c>
    </row>
    <row r="13" spans="1:13" ht="8.25" customHeight="1">
      <c r="A13" s="95"/>
      <c r="B13" s="97"/>
      <c r="C13" s="384"/>
      <c r="D13" s="384"/>
      <c r="E13" s="384"/>
      <c r="F13" s="384"/>
      <c r="G13" s="384"/>
      <c r="H13" s="384"/>
      <c r="I13" s="384"/>
      <c r="J13" s="384"/>
      <c r="K13" s="384"/>
      <c r="L13" s="384"/>
      <c r="M13" s="384"/>
    </row>
    <row r="14" spans="1:13" ht="13.5" customHeight="1" thickBot="1">
      <c r="A14" s="86"/>
      <c r="B14" s="1082" t="s">
        <v>34</v>
      </c>
      <c r="C14" s="1082"/>
      <c r="D14" s="1082"/>
      <c r="E14" s="1082"/>
      <c r="F14" s="1082"/>
      <c r="G14" s="1082"/>
      <c r="H14" s="1082"/>
      <c r="I14" s="1082"/>
      <c r="J14" s="1082"/>
      <c r="K14" s="1082"/>
      <c r="L14" s="1082"/>
      <c r="M14" s="1082"/>
    </row>
    <row r="15" spans="1:13" ht="30" customHeight="1">
      <c r="A15" s="90" t="s">
        <v>737</v>
      </c>
      <c r="B15" s="145" t="s">
        <v>738</v>
      </c>
      <c r="C15" s="148" t="s">
        <v>1083</v>
      </c>
      <c r="D15" s="148" t="s">
        <v>2807</v>
      </c>
      <c r="E15" s="148" t="s">
        <v>739</v>
      </c>
      <c r="F15" s="382">
        <v>1</v>
      </c>
      <c r="G15" s="382">
        <v>1</v>
      </c>
      <c r="H15" s="382">
        <v>1</v>
      </c>
      <c r="I15" s="382">
        <v>1</v>
      </c>
      <c r="J15" s="382">
        <v>1</v>
      </c>
      <c r="K15" s="382">
        <v>1</v>
      </c>
      <c r="L15" s="382">
        <v>1</v>
      </c>
      <c r="M15" s="385" t="s">
        <v>1352</v>
      </c>
    </row>
    <row r="16" spans="1:13" ht="31.5" customHeight="1">
      <c r="A16" s="92" t="s">
        <v>740</v>
      </c>
      <c r="B16" s="856" t="s">
        <v>742</v>
      </c>
      <c r="C16" s="857" t="s">
        <v>1083</v>
      </c>
      <c r="D16" s="857" t="s">
        <v>2807</v>
      </c>
      <c r="E16" s="857" t="s">
        <v>743</v>
      </c>
      <c r="F16" s="858">
        <v>3</v>
      </c>
      <c r="G16" s="858" t="s">
        <v>1581</v>
      </c>
      <c r="H16" s="137" t="s">
        <v>1804</v>
      </c>
      <c r="I16" s="137">
        <v>6</v>
      </c>
      <c r="J16" s="137">
        <v>6</v>
      </c>
      <c r="K16" s="137">
        <v>8</v>
      </c>
      <c r="L16" s="921">
        <v>3</v>
      </c>
      <c r="M16" s="257" t="s">
        <v>1353</v>
      </c>
    </row>
    <row r="17" spans="1:13" ht="31.15" customHeight="1" thickBot="1">
      <c r="A17" s="93" t="s">
        <v>741</v>
      </c>
      <c r="B17" s="96" t="s">
        <v>744</v>
      </c>
      <c r="C17" s="149" t="s">
        <v>1344</v>
      </c>
      <c r="D17" s="149" t="s">
        <v>2807</v>
      </c>
      <c r="E17" s="149" t="s">
        <v>745</v>
      </c>
      <c r="F17" s="138" t="s">
        <v>1310</v>
      </c>
      <c r="G17" s="138">
        <v>3.2</v>
      </c>
      <c r="H17" s="513">
        <v>45.87</v>
      </c>
      <c r="I17" s="531" t="s">
        <v>1339</v>
      </c>
      <c r="J17" s="531" t="s">
        <v>4</v>
      </c>
      <c r="K17" s="531" t="s">
        <v>4</v>
      </c>
      <c r="L17" s="531" t="s">
        <v>4</v>
      </c>
      <c r="M17" s="383" t="s">
        <v>1809</v>
      </c>
    </row>
    <row r="18" spans="1:13" ht="15">
      <c r="A18" s="95"/>
      <c r="B18" s="95"/>
      <c r="C18" s="176"/>
      <c r="D18" s="160"/>
      <c r="E18" s="160"/>
      <c r="F18" s="160"/>
      <c r="G18" s="160"/>
      <c r="H18" s="160"/>
      <c r="I18" s="160"/>
      <c r="J18" s="160"/>
      <c r="K18" s="160"/>
      <c r="L18" s="160"/>
      <c r="M18" s="160"/>
    </row>
    <row r="19" spans="1:13" ht="15.75" thickBot="1">
      <c r="A19" s="86"/>
      <c r="B19" s="1087" t="s">
        <v>35</v>
      </c>
      <c r="C19" s="1087"/>
      <c r="D19" s="1087"/>
      <c r="E19" s="1087"/>
      <c r="F19" s="1087"/>
      <c r="G19" s="1087"/>
      <c r="H19" s="1087"/>
      <c r="I19" s="1087"/>
      <c r="J19" s="1087"/>
      <c r="K19" s="1087"/>
      <c r="L19" s="1087"/>
      <c r="M19" s="1087"/>
    </row>
    <row r="20" spans="1:13" ht="46.5" customHeight="1">
      <c r="A20" s="90" t="s">
        <v>1110</v>
      </c>
      <c r="B20" s="124" t="s">
        <v>1401</v>
      </c>
      <c r="C20" s="174" t="s">
        <v>1344</v>
      </c>
      <c r="D20" s="129" t="s">
        <v>1255</v>
      </c>
      <c r="E20" s="129" t="s">
        <v>746</v>
      </c>
      <c r="F20" s="140" t="s">
        <v>1360</v>
      </c>
      <c r="G20" s="182" t="s">
        <v>1339</v>
      </c>
      <c r="H20" s="182" t="s">
        <v>1339</v>
      </c>
      <c r="I20" s="182" t="s">
        <v>1339</v>
      </c>
      <c r="J20" s="166" t="s">
        <v>1339</v>
      </c>
      <c r="K20" s="166">
        <v>83.2</v>
      </c>
      <c r="L20" s="166" t="s">
        <v>2925</v>
      </c>
      <c r="M20" s="206" t="s">
        <v>1349</v>
      </c>
    </row>
    <row r="21" spans="1:13" ht="60">
      <c r="A21" s="92" t="s">
        <v>1111</v>
      </c>
      <c r="B21" s="859" t="s">
        <v>1402</v>
      </c>
      <c r="C21" s="860" t="s">
        <v>1344</v>
      </c>
      <c r="D21" s="862" t="s">
        <v>1256</v>
      </c>
      <c r="E21" s="862" t="s">
        <v>1114</v>
      </c>
      <c r="F21" s="862" t="s">
        <v>1360</v>
      </c>
      <c r="G21" s="863" t="s">
        <v>1360</v>
      </c>
      <c r="H21" s="863" t="s">
        <v>1339</v>
      </c>
      <c r="I21" s="863" t="s">
        <v>1339</v>
      </c>
      <c r="J21" s="858" t="s">
        <v>1339</v>
      </c>
      <c r="K21" s="858" t="s">
        <v>1339</v>
      </c>
      <c r="L21" s="858" t="s">
        <v>2738</v>
      </c>
      <c r="M21" s="335" t="s">
        <v>1354</v>
      </c>
    </row>
    <row r="22" spans="1:13" ht="60.75" customHeight="1">
      <c r="A22" s="110" t="s">
        <v>1112</v>
      </c>
      <c r="B22" s="864" t="s">
        <v>1108</v>
      </c>
      <c r="C22" s="860" t="s">
        <v>1361</v>
      </c>
      <c r="D22" s="862" t="s">
        <v>1218</v>
      </c>
      <c r="E22" s="862" t="s">
        <v>1109</v>
      </c>
      <c r="F22" s="865">
        <v>95.9</v>
      </c>
      <c r="G22" s="863" t="s">
        <v>1582</v>
      </c>
      <c r="H22" s="863" t="s">
        <v>1737</v>
      </c>
      <c r="I22" s="863" t="s">
        <v>1906</v>
      </c>
      <c r="J22" s="858" t="s">
        <v>2285</v>
      </c>
      <c r="K22" s="858" t="s">
        <v>2496</v>
      </c>
      <c r="L22" s="858" t="s">
        <v>2926</v>
      </c>
      <c r="M22" s="265" t="s">
        <v>1348</v>
      </c>
    </row>
    <row r="23" spans="1:13" ht="45" customHeight="1">
      <c r="A23" s="98" t="s">
        <v>1113</v>
      </c>
      <c r="B23" s="99" t="s">
        <v>1146</v>
      </c>
      <c r="C23" s="137"/>
      <c r="D23" s="169" t="s">
        <v>1218</v>
      </c>
      <c r="E23" s="137"/>
      <c r="F23" s="137"/>
      <c r="G23" s="137"/>
      <c r="H23" s="838"/>
      <c r="I23" s="647"/>
      <c r="J23" s="647"/>
      <c r="K23" s="647"/>
      <c r="L23" s="1034"/>
      <c r="M23" s="203"/>
    </row>
    <row r="24" spans="1:13" ht="20.25" customHeight="1">
      <c r="A24" s="113"/>
      <c r="B24" s="855" t="s">
        <v>1393</v>
      </c>
      <c r="C24" s="163" t="s">
        <v>1083</v>
      </c>
      <c r="D24" s="906"/>
      <c r="E24" s="164" t="s">
        <v>1358</v>
      </c>
      <c r="F24" s="164" t="s">
        <v>1283</v>
      </c>
      <c r="G24" s="164" t="s">
        <v>1583</v>
      </c>
      <c r="H24" s="107" t="s">
        <v>1734</v>
      </c>
      <c r="I24" s="164" t="s">
        <v>1907</v>
      </c>
      <c r="J24" s="164" t="s">
        <v>2286</v>
      </c>
      <c r="K24" s="164" t="s">
        <v>2497</v>
      </c>
      <c r="L24" s="920" t="s">
        <v>2927</v>
      </c>
      <c r="M24" s="208" t="s">
        <v>1348</v>
      </c>
    </row>
    <row r="25" spans="1:13" ht="30.75" thickBot="1">
      <c r="A25" s="92"/>
      <c r="B25" s="535" t="s">
        <v>1394</v>
      </c>
      <c r="C25" s="167"/>
      <c r="D25" s="907"/>
      <c r="E25" s="167" t="s">
        <v>1359</v>
      </c>
      <c r="F25" s="167" t="s">
        <v>1284</v>
      </c>
      <c r="G25" s="167" t="s">
        <v>1584</v>
      </c>
      <c r="H25" s="167" t="s">
        <v>1735</v>
      </c>
      <c r="I25" s="167" t="s">
        <v>1908</v>
      </c>
      <c r="J25" s="167" t="s">
        <v>2287</v>
      </c>
      <c r="K25" s="167" t="s">
        <v>2498</v>
      </c>
      <c r="L25" s="167" t="s">
        <v>2928</v>
      </c>
      <c r="M25" s="205" t="s">
        <v>1348</v>
      </c>
    </row>
    <row r="26" spans="1:13" ht="45.75" thickBot="1">
      <c r="A26" s="536" t="s">
        <v>1115</v>
      </c>
      <c r="B26" s="108" t="s">
        <v>747</v>
      </c>
      <c r="C26" s="181" t="s">
        <v>1344</v>
      </c>
      <c r="D26" s="157" t="s">
        <v>1218</v>
      </c>
      <c r="E26" s="157" t="s">
        <v>1395</v>
      </c>
      <c r="F26" s="136" t="s">
        <v>1396</v>
      </c>
      <c r="G26" s="183" t="s">
        <v>1585</v>
      </c>
      <c r="H26" s="183" t="s">
        <v>1736</v>
      </c>
      <c r="I26" s="183" t="s">
        <v>2106</v>
      </c>
      <c r="J26" s="167" t="s">
        <v>2288</v>
      </c>
      <c r="K26" s="167" t="s">
        <v>2499</v>
      </c>
      <c r="L26" s="167" t="s">
        <v>2929</v>
      </c>
      <c r="M26" s="205" t="s">
        <v>1349</v>
      </c>
    </row>
    <row r="27" spans="1:13" ht="4.5" customHeight="1">
      <c r="A27" s="95"/>
      <c r="B27" s="95"/>
      <c r="C27" s="176"/>
      <c r="D27" s="160"/>
      <c r="E27" s="160"/>
      <c r="F27" s="160"/>
      <c r="G27" s="160"/>
      <c r="H27" s="160"/>
      <c r="I27" s="160"/>
      <c r="J27" s="160"/>
      <c r="K27" s="160"/>
      <c r="L27" s="160"/>
      <c r="M27" s="160"/>
    </row>
    <row r="28" spans="1:13" ht="17.25" customHeight="1" thickBot="1">
      <c r="A28" s="86"/>
      <c r="B28" s="1087" t="s">
        <v>36</v>
      </c>
      <c r="C28" s="1087"/>
      <c r="D28" s="1087"/>
      <c r="E28" s="1087"/>
      <c r="F28" s="1087"/>
      <c r="G28" s="1087"/>
      <c r="H28" s="1087"/>
      <c r="I28" s="1087"/>
      <c r="J28" s="1087"/>
      <c r="K28" s="1087"/>
      <c r="L28" s="1087"/>
      <c r="M28" s="1087"/>
    </row>
    <row r="29" spans="1:13" ht="45">
      <c r="A29" s="144" t="s">
        <v>748</v>
      </c>
      <c r="B29" s="846" t="s">
        <v>1147</v>
      </c>
      <c r="C29" s="166" t="s">
        <v>1344</v>
      </c>
      <c r="D29" s="140" t="s">
        <v>1527</v>
      </c>
      <c r="E29" s="140"/>
      <c r="F29" s="140"/>
      <c r="G29" s="140"/>
      <c r="H29" s="140"/>
      <c r="I29" s="140"/>
      <c r="J29" s="140"/>
      <c r="K29" s="140"/>
      <c r="L29" s="140"/>
      <c r="M29" s="209"/>
    </row>
    <row r="30" spans="1:13" ht="30">
      <c r="A30" s="113"/>
      <c r="B30" s="844" t="s">
        <v>1397</v>
      </c>
      <c r="C30" s="163"/>
      <c r="D30" s="134"/>
      <c r="E30" s="119" t="s">
        <v>1357</v>
      </c>
      <c r="F30" s="260">
        <v>20</v>
      </c>
      <c r="G30" s="853">
        <v>20</v>
      </c>
      <c r="H30" s="164">
        <v>33</v>
      </c>
      <c r="I30" s="180">
        <v>55.5</v>
      </c>
      <c r="J30" s="180">
        <v>71.400000000000006</v>
      </c>
      <c r="K30" s="180">
        <v>85.1</v>
      </c>
      <c r="L30" s="984">
        <v>87.5</v>
      </c>
      <c r="M30" s="210" t="s">
        <v>1355</v>
      </c>
    </row>
    <row r="31" spans="1:13" ht="33" customHeight="1">
      <c r="A31" s="113"/>
      <c r="B31" s="844" t="s">
        <v>1398</v>
      </c>
      <c r="C31" s="163"/>
      <c r="D31" s="1018"/>
      <c r="E31" s="839" t="s">
        <v>1356</v>
      </c>
      <c r="F31" s="840" t="s">
        <v>1400</v>
      </c>
      <c r="G31" s="1021" t="s">
        <v>1400</v>
      </c>
      <c r="H31" s="164">
        <v>44</v>
      </c>
      <c r="I31" s="164">
        <v>66.7</v>
      </c>
      <c r="J31" s="164">
        <v>71</v>
      </c>
      <c r="K31" s="164">
        <v>75</v>
      </c>
      <c r="L31" s="920">
        <v>100</v>
      </c>
      <c r="M31" s="841" t="s">
        <v>1355</v>
      </c>
    </row>
    <row r="32" spans="1:13" ht="29.25" customHeight="1" thickBot="1">
      <c r="A32" s="114"/>
      <c r="B32" s="847" t="s">
        <v>1399</v>
      </c>
      <c r="C32" s="167"/>
      <c r="D32" s="645"/>
      <c r="E32" s="848" t="s">
        <v>1356</v>
      </c>
      <c r="F32" s="564" t="s">
        <v>1400</v>
      </c>
      <c r="G32" s="645" t="s">
        <v>1526</v>
      </c>
      <c r="H32" s="167">
        <v>44</v>
      </c>
      <c r="I32" s="167">
        <v>75</v>
      </c>
      <c r="J32" s="167">
        <v>86</v>
      </c>
      <c r="K32" s="167">
        <v>100</v>
      </c>
      <c r="L32" s="167">
        <v>100</v>
      </c>
      <c r="M32" s="849" t="s">
        <v>1355</v>
      </c>
    </row>
    <row r="33" spans="1:13" ht="9" customHeight="1">
      <c r="A33" s="95"/>
      <c r="B33" s="842"/>
      <c r="C33" s="384"/>
      <c r="D33" s="384"/>
      <c r="E33" s="384"/>
      <c r="F33" s="384"/>
      <c r="G33" s="384"/>
      <c r="H33" s="384"/>
      <c r="I33" s="384"/>
      <c r="J33" s="384"/>
      <c r="K33" s="384"/>
      <c r="L33" s="384"/>
      <c r="M33" s="384"/>
    </row>
    <row r="34" spans="1:13" ht="15.75" thickBot="1">
      <c r="A34" s="86"/>
      <c r="B34" s="1082" t="s">
        <v>37</v>
      </c>
      <c r="C34" s="1082"/>
      <c r="D34" s="1082"/>
      <c r="E34" s="1082"/>
      <c r="F34" s="1082"/>
      <c r="G34" s="1082"/>
      <c r="H34" s="1082"/>
      <c r="I34" s="1082"/>
      <c r="J34" s="1082"/>
      <c r="K34" s="1082"/>
      <c r="L34" s="1082"/>
      <c r="M34" s="1082"/>
    </row>
    <row r="35" spans="1:13" ht="30">
      <c r="A35" s="144" t="s">
        <v>749</v>
      </c>
      <c r="B35" s="843" t="s">
        <v>1148</v>
      </c>
      <c r="C35" s="1088" t="s">
        <v>1344</v>
      </c>
      <c r="D35" s="1088" t="s">
        <v>1527</v>
      </c>
      <c r="E35" s="148"/>
      <c r="F35" s="382"/>
      <c r="G35" s="166"/>
      <c r="H35" s="166"/>
      <c r="I35" s="166"/>
      <c r="J35" s="166"/>
      <c r="K35" s="166"/>
      <c r="L35" s="166"/>
      <c r="M35" s="385"/>
    </row>
    <row r="36" spans="1:13" ht="15">
      <c r="A36" s="113"/>
      <c r="B36" s="844" t="s">
        <v>1206</v>
      </c>
      <c r="C36" s="1089"/>
      <c r="D36" s="1089"/>
      <c r="E36" s="857" t="s">
        <v>743</v>
      </c>
      <c r="F36" s="858">
        <v>0</v>
      </c>
      <c r="G36" s="857">
        <v>100</v>
      </c>
      <c r="H36" s="858">
        <v>100</v>
      </c>
      <c r="I36" s="858">
        <v>100</v>
      </c>
      <c r="J36" s="858">
        <v>100</v>
      </c>
      <c r="K36" s="858">
        <v>100</v>
      </c>
      <c r="L36" s="858">
        <v>100</v>
      </c>
      <c r="M36" s="257">
        <v>100</v>
      </c>
    </row>
    <row r="37" spans="1:13" ht="15">
      <c r="A37" s="113"/>
      <c r="B37" s="844" t="s">
        <v>1207</v>
      </c>
      <c r="C37" s="1089"/>
      <c r="D37" s="1089"/>
      <c r="E37" s="857" t="s">
        <v>780</v>
      </c>
      <c r="F37" s="858">
        <v>100</v>
      </c>
      <c r="G37" s="857">
        <v>100</v>
      </c>
      <c r="H37" s="858">
        <v>100</v>
      </c>
      <c r="I37" s="858" t="s">
        <v>2578</v>
      </c>
      <c r="J37" s="858" t="s">
        <v>2770</v>
      </c>
      <c r="K37" s="858" t="s">
        <v>2771</v>
      </c>
      <c r="L37" s="858">
        <v>100</v>
      </c>
      <c r="M37" s="257">
        <v>100</v>
      </c>
    </row>
    <row r="38" spans="1:13" ht="15">
      <c r="A38" s="114"/>
      <c r="B38" s="845" t="s">
        <v>1208</v>
      </c>
      <c r="C38" s="1090"/>
      <c r="D38" s="1090"/>
      <c r="E38" s="857" t="s">
        <v>751</v>
      </c>
      <c r="F38" s="858">
        <v>71.400000000000006</v>
      </c>
      <c r="G38" s="857" t="s">
        <v>1587</v>
      </c>
      <c r="H38" s="858">
        <v>100</v>
      </c>
      <c r="I38" s="858">
        <v>100</v>
      </c>
      <c r="J38" s="858">
        <v>100</v>
      </c>
      <c r="K38" s="858">
        <v>100</v>
      </c>
      <c r="L38" s="858">
        <v>100</v>
      </c>
      <c r="M38" s="257">
        <v>100</v>
      </c>
    </row>
    <row r="39" spans="1:13" ht="31.5" customHeight="1">
      <c r="A39" s="113" t="s">
        <v>750</v>
      </c>
      <c r="B39" s="113" t="s">
        <v>1149</v>
      </c>
      <c r="C39" s="179"/>
      <c r="D39" s="134"/>
      <c r="E39" s="134"/>
      <c r="F39" s="134"/>
      <c r="G39" s="1018"/>
      <c r="H39" s="163"/>
      <c r="I39" s="163"/>
      <c r="J39" s="163"/>
      <c r="K39" s="163"/>
      <c r="L39" s="163"/>
      <c r="M39" s="204"/>
    </row>
    <row r="40" spans="1:13" ht="64.5" customHeight="1">
      <c r="A40" s="113"/>
      <c r="B40" s="539" t="s">
        <v>1403</v>
      </c>
      <c r="C40" s="179" t="s">
        <v>1344</v>
      </c>
      <c r="D40" s="134" t="s">
        <v>1530</v>
      </c>
      <c r="E40" s="134" t="s">
        <v>1254</v>
      </c>
      <c r="F40" s="134">
        <v>35</v>
      </c>
      <c r="G40" s="163" t="s">
        <v>1588</v>
      </c>
      <c r="H40" s="163" t="s">
        <v>1738</v>
      </c>
      <c r="I40" s="163" t="s">
        <v>1909</v>
      </c>
      <c r="J40" s="163" t="s">
        <v>2289</v>
      </c>
      <c r="K40" s="163" t="s">
        <v>2500</v>
      </c>
      <c r="L40" s="163" t="s">
        <v>2930</v>
      </c>
      <c r="M40" s="204" t="s">
        <v>753</v>
      </c>
    </row>
    <row r="41" spans="1:13" ht="61.5" customHeight="1">
      <c r="A41" s="113"/>
      <c r="B41" s="539" t="s">
        <v>1404</v>
      </c>
      <c r="C41" s="179" t="s">
        <v>1344</v>
      </c>
      <c r="D41" s="134"/>
      <c r="E41" s="134" t="s">
        <v>754</v>
      </c>
      <c r="F41" s="134">
        <v>23</v>
      </c>
      <c r="G41" s="163">
        <v>23</v>
      </c>
      <c r="H41" s="163" t="s">
        <v>1779</v>
      </c>
      <c r="I41" s="163" t="s">
        <v>1910</v>
      </c>
      <c r="J41" s="163" t="s">
        <v>2290</v>
      </c>
      <c r="K41" s="163" t="s">
        <v>1739</v>
      </c>
      <c r="L41" s="163" t="s">
        <v>2931</v>
      </c>
      <c r="M41" s="204">
        <v>50</v>
      </c>
    </row>
    <row r="42" spans="1:13" ht="75">
      <c r="A42" s="113"/>
      <c r="B42" s="539" t="s">
        <v>1405</v>
      </c>
      <c r="C42" s="179" t="s">
        <v>1344</v>
      </c>
      <c r="D42" s="134"/>
      <c r="E42" s="134" t="s">
        <v>755</v>
      </c>
      <c r="F42" s="134">
        <v>30</v>
      </c>
      <c r="G42" s="163" t="s">
        <v>1589</v>
      </c>
      <c r="H42" s="163" t="s">
        <v>1739</v>
      </c>
      <c r="I42" s="163" t="s">
        <v>1911</v>
      </c>
      <c r="J42" s="163" t="s">
        <v>2291</v>
      </c>
      <c r="K42" s="163" t="s">
        <v>2501</v>
      </c>
      <c r="L42" s="163" t="s">
        <v>2932</v>
      </c>
      <c r="M42" s="204">
        <v>50</v>
      </c>
    </row>
    <row r="43" spans="1:13" ht="65.25" customHeight="1">
      <c r="A43" s="113"/>
      <c r="B43" s="539" t="s">
        <v>1406</v>
      </c>
      <c r="C43" s="179" t="s">
        <v>1344</v>
      </c>
      <c r="D43" s="134"/>
      <c r="E43" s="134" t="s">
        <v>1312</v>
      </c>
      <c r="F43" s="134">
        <v>1.43</v>
      </c>
      <c r="G43" s="163" t="s">
        <v>1590</v>
      </c>
      <c r="H43" s="163" t="s">
        <v>1777</v>
      </c>
      <c r="I43" s="163" t="s">
        <v>1912</v>
      </c>
      <c r="J43" s="163" t="s">
        <v>2292</v>
      </c>
      <c r="K43" s="163" t="s">
        <v>2772</v>
      </c>
      <c r="L43" s="163" t="s">
        <v>2933</v>
      </c>
      <c r="M43" s="204" t="s">
        <v>1311</v>
      </c>
    </row>
    <row r="44" spans="1:13" ht="61.5" customHeight="1">
      <c r="A44" s="113"/>
      <c r="B44" s="539" t="s">
        <v>1407</v>
      </c>
      <c r="C44" s="179" t="s">
        <v>1344</v>
      </c>
      <c r="D44" s="134"/>
      <c r="E44" s="134" t="s">
        <v>756</v>
      </c>
      <c r="F44" s="134">
        <v>21</v>
      </c>
      <c r="G44" s="163" t="s">
        <v>1591</v>
      </c>
      <c r="H44" s="163" t="s">
        <v>1778</v>
      </c>
      <c r="I44" s="163" t="s">
        <v>1913</v>
      </c>
      <c r="J44" s="163" t="s">
        <v>2293</v>
      </c>
      <c r="K44" s="163" t="s">
        <v>1779</v>
      </c>
      <c r="L44" s="163" t="s">
        <v>2934</v>
      </c>
      <c r="M44" s="204">
        <v>60</v>
      </c>
    </row>
    <row r="45" spans="1:13" ht="49.5" customHeight="1">
      <c r="A45" s="114"/>
      <c r="B45" s="540" t="s">
        <v>1408</v>
      </c>
      <c r="C45" s="180"/>
      <c r="D45" s="135"/>
      <c r="E45" s="135" t="s">
        <v>757</v>
      </c>
      <c r="F45" s="135">
        <v>18</v>
      </c>
      <c r="G45" s="164" t="s">
        <v>1592</v>
      </c>
      <c r="H45" s="164" t="s">
        <v>1740</v>
      </c>
      <c r="I45" s="164">
        <v>6</v>
      </c>
      <c r="J45" s="164">
        <v>8.4</v>
      </c>
      <c r="K45" s="164">
        <v>6.4</v>
      </c>
      <c r="L45" s="920" t="s">
        <v>2935</v>
      </c>
      <c r="M45" s="208">
        <v>20</v>
      </c>
    </row>
    <row r="46" spans="1:13" ht="45" customHeight="1">
      <c r="A46" s="537" t="s">
        <v>752</v>
      </c>
      <c r="B46" s="541" t="s">
        <v>1118</v>
      </c>
      <c r="C46" s="860" t="s">
        <v>1344</v>
      </c>
      <c r="D46" s="857" t="s">
        <v>1219</v>
      </c>
      <c r="E46" s="862" t="s">
        <v>1119</v>
      </c>
      <c r="F46" s="865" t="s">
        <v>1339</v>
      </c>
      <c r="G46" s="863" t="s">
        <v>1339</v>
      </c>
      <c r="H46" s="863" t="s">
        <v>1339</v>
      </c>
      <c r="I46" s="863" t="s">
        <v>1339</v>
      </c>
      <c r="J46" s="858" t="s">
        <v>1339</v>
      </c>
      <c r="K46" s="858">
        <v>19.2</v>
      </c>
      <c r="L46" s="858" t="s">
        <v>2936</v>
      </c>
      <c r="M46" s="335" t="s">
        <v>1350</v>
      </c>
    </row>
    <row r="47" spans="1:13" ht="50.25" customHeight="1">
      <c r="A47" s="537" t="s">
        <v>1116</v>
      </c>
      <c r="B47" s="542" t="s">
        <v>1409</v>
      </c>
      <c r="C47" s="361" t="s">
        <v>1344</v>
      </c>
      <c r="D47" s="862" t="s">
        <v>1219</v>
      </c>
      <c r="E47" s="169" t="s">
        <v>1132</v>
      </c>
      <c r="F47" s="156" t="s">
        <v>1339</v>
      </c>
      <c r="G47" s="178" t="s">
        <v>1339</v>
      </c>
      <c r="H47" s="178" t="s">
        <v>1339</v>
      </c>
      <c r="I47" s="863" t="s">
        <v>1339</v>
      </c>
      <c r="J47" s="137" t="s">
        <v>1339</v>
      </c>
      <c r="K47" s="137" t="s">
        <v>1339</v>
      </c>
      <c r="L47" s="921" t="s">
        <v>1339</v>
      </c>
      <c r="M47" s="203" t="s">
        <v>1350</v>
      </c>
    </row>
    <row r="48" spans="1:13" ht="46.15" customHeight="1">
      <c r="A48" s="537" t="s">
        <v>1117</v>
      </c>
      <c r="B48" s="543" t="s">
        <v>1410</v>
      </c>
      <c r="C48" s="860" t="s">
        <v>1344</v>
      </c>
      <c r="D48" s="862" t="s">
        <v>1219</v>
      </c>
      <c r="E48" s="857" t="s">
        <v>1131</v>
      </c>
      <c r="F48" s="862" t="s">
        <v>1339</v>
      </c>
      <c r="G48" s="860" t="s">
        <v>1339</v>
      </c>
      <c r="H48" s="863" t="s">
        <v>1339</v>
      </c>
      <c r="I48" s="863" t="s">
        <v>1339</v>
      </c>
      <c r="J48" s="858" t="s">
        <v>1339</v>
      </c>
      <c r="K48" s="858" t="s">
        <v>1339</v>
      </c>
      <c r="L48" s="921" t="s">
        <v>1339</v>
      </c>
      <c r="M48" s="335" t="s">
        <v>1350</v>
      </c>
    </row>
    <row r="49" spans="1:13" ht="43.15" customHeight="1">
      <c r="A49" s="537" t="s">
        <v>1120</v>
      </c>
      <c r="B49" s="542" t="s">
        <v>1124</v>
      </c>
      <c r="C49" s="361" t="s">
        <v>1344</v>
      </c>
      <c r="D49" s="862" t="s">
        <v>1219</v>
      </c>
      <c r="E49" s="169" t="s">
        <v>1125</v>
      </c>
      <c r="F49" s="152" t="s">
        <v>1339</v>
      </c>
      <c r="G49" s="860" t="s">
        <v>1339</v>
      </c>
      <c r="H49" s="178" t="s">
        <v>1339</v>
      </c>
      <c r="I49" s="863" t="s">
        <v>1339</v>
      </c>
      <c r="J49" s="137" t="s">
        <v>1339</v>
      </c>
      <c r="K49" s="137">
        <v>14</v>
      </c>
      <c r="L49" s="921" t="s">
        <v>2937</v>
      </c>
      <c r="M49" s="203" t="s">
        <v>1350</v>
      </c>
    </row>
    <row r="50" spans="1:13" ht="43.15" customHeight="1" thickBot="1">
      <c r="A50" s="538" t="s">
        <v>1123</v>
      </c>
      <c r="B50" s="544" t="s">
        <v>1121</v>
      </c>
      <c r="C50" s="175" t="s">
        <v>1344</v>
      </c>
      <c r="D50" s="117" t="s">
        <v>1219</v>
      </c>
      <c r="E50" s="117" t="s">
        <v>1122</v>
      </c>
      <c r="F50" s="157" t="s">
        <v>1339</v>
      </c>
      <c r="G50" s="175" t="s">
        <v>1339</v>
      </c>
      <c r="H50" s="334" t="s">
        <v>1339</v>
      </c>
      <c r="I50" s="334" t="s">
        <v>1339</v>
      </c>
      <c r="J50" s="138" t="s">
        <v>1339</v>
      </c>
      <c r="K50" s="138" t="s">
        <v>1339</v>
      </c>
      <c r="L50" s="138" t="s">
        <v>1339</v>
      </c>
      <c r="M50" s="202" t="s">
        <v>1350</v>
      </c>
    </row>
    <row r="51" spans="1:13" s="338" customFormat="1" ht="30.75" customHeight="1" thickBot="1">
      <c r="A51" s="86"/>
      <c r="B51" s="1091" t="s">
        <v>38</v>
      </c>
      <c r="C51" s="1091"/>
      <c r="D51" s="1091"/>
      <c r="E51" s="1091"/>
      <c r="F51" s="1091"/>
      <c r="G51" s="1091"/>
      <c r="H51" s="1091"/>
      <c r="I51" s="1091"/>
      <c r="J51" s="1091"/>
      <c r="K51" s="1091"/>
      <c r="L51" s="1091"/>
      <c r="M51" s="1091"/>
    </row>
    <row r="52" spans="1:13" ht="81" customHeight="1">
      <c r="A52" s="90" t="s">
        <v>758</v>
      </c>
      <c r="B52" s="91" t="s">
        <v>1413</v>
      </c>
      <c r="C52" s="174" t="s">
        <v>1344</v>
      </c>
      <c r="D52" s="129" t="s">
        <v>1527</v>
      </c>
      <c r="E52" s="129" t="s">
        <v>1134</v>
      </c>
      <c r="F52" s="133">
        <v>92</v>
      </c>
      <c r="G52" s="382" t="s">
        <v>1593</v>
      </c>
      <c r="H52" s="382">
        <v>93.7</v>
      </c>
      <c r="I52" s="336">
        <v>95.2</v>
      </c>
      <c r="J52" s="336">
        <v>96</v>
      </c>
      <c r="K52" s="336">
        <v>96.2</v>
      </c>
      <c r="L52" s="336">
        <v>96.2</v>
      </c>
      <c r="M52" s="206" t="s">
        <v>1411</v>
      </c>
    </row>
    <row r="53" spans="1:13" ht="49.5" customHeight="1">
      <c r="A53" s="92" t="s">
        <v>759</v>
      </c>
      <c r="B53" s="856" t="s">
        <v>1414</v>
      </c>
      <c r="C53" s="860" t="s">
        <v>1344</v>
      </c>
      <c r="D53" s="862" t="s">
        <v>1527</v>
      </c>
      <c r="E53" s="862" t="s">
        <v>1412</v>
      </c>
      <c r="F53" s="865">
        <v>60</v>
      </c>
      <c r="G53" s="858" t="s">
        <v>1594</v>
      </c>
      <c r="H53" s="858" t="s">
        <v>1741</v>
      </c>
      <c r="I53" s="863">
        <v>90</v>
      </c>
      <c r="J53" s="863">
        <v>90</v>
      </c>
      <c r="K53" s="863">
        <v>90</v>
      </c>
      <c r="L53" s="858">
        <v>90</v>
      </c>
      <c r="M53" s="335" t="s">
        <v>1376</v>
      </c>
    </row>
    <row r="54" spans="1:13" ht="50.25" customHeight="1" thickBot="1">
      <c r="A54" s="93" t="s">
        <v>760</v>
      </c>
      <c r="B54" s="96" t="s">
        <v>1415</v>
      </c>
      <c r="C54" s="175" t="s">
        <v>1083</v>
      </c>
      <c r="D54" s="117" t="s">
        <v>1527</v>
      </c>
      <c r="E54" s="117" t="s">
        <v>1369</v>
      </c>
      <c r="F54" s="128">
        <v>19</v>
      </c>
      <c r="G54" s="138">
        <v>19</v>
      </c>
      <c r="H54" s="138">
        <v>20</v>
      </c>
      <c r="I54" s="334">
        <v>25</v>
      </c>
      <c r="J54" s="334">
        <v>64</v>
      </c>
      <c r="K54" s="334">
        <v>76</v>
      </c>
      <c r="L54" s="138">
        <v>90</v>
      </c>
      <c r="M54" s="202" t="s">
        <v>1347</v>
      </c>
    </row>
    <row r="55" spans="1:13" ht="13.5" customHeight="1">
      <c r="A55" s="95"/>
      <c r="B55" s="97"/>
      <c r="C55" s="176"/>
      <c r="D55" s="160"/>
      <c r="E55" s="160"/>
      <c r="F55" s="160"/>
      <c r="G55" s="160"/>
      <c r="H55" s="160"/>
      <c r="I55" s="160"/>
      <c r="J55" s="160"/>
      <c r="K55" s="160"/>
      <c r="L55" s="160"/>
      <c r="M55" s="160"/>
    </row>
    <row r="56" spans="1:13" ht="15.75" thickBot="1">
      <c r="A56" s="86"/>
      <c r="B56" s="1087" t="s">
        <v>39</v>
      </c>
      <c r="C56" s="1087"/>
      <c r="D56" s="1087"/>
      <c r="E56" s="1087"/>
      <c r="F56" s="1087"/>
      <c r="G56" s="1087"/>
      <c r="H56" s="1087"/>
      <c r="I56" s="1087"/>
      <c r="J56" s="1087"/>
      <c r="K56" s="1087"/>
      <c r="L56" s="1087"/>
      <c r="M56" s="1087"/>
    </row>
    <row r="57" spans="1:13" ht="18" customHeight="1">
      <c r="A57" s="90" t="s">
        <v>1041</v>
      </c>
      <c r="B57" s="91" t="s">
        <v>761</v>
      </c>
      <c r="C57" s="148" t="s">
        <v>1365</v>
      </c>
      <c r="D57" s="148" t="s">
        <v>902</v>
      </c>
      <c r="E57" s="148" t="s">
        <v>762</v>
      </c>
      <c r="F57" s="382" t="s">
        <v>1360</v>
      </c>
      <c r="G57" s="382" t="s">
        <v>1339</v>
      </c>
      <c r="H57" s="382" t="s">
        <v>1339</v>
      </c>
      <c r="I57" s="382" t="s">
        <v>1339</v>
      </c>
      <c r="J57" s="382" t="s">
        <v>4</v>
      </c>
      <c r="K57" s="336">
        <v>7.8</v>
      </c>
      <c r="L57" s="336" t="s">
        <v>4</v>
      </c>
      <c r="M57" s="385" t="s">
        <v>1381</v>
      </c>
    </row>
    <row r="58" spans="1:13" ht="30.75" customHeight="1">
      <c r="A58" s="92" t="s">
        <v>1042</v>
      </c>
      <c r="B58" s="861" t="s">
        <v>763</v>
      </c>
      <c r="C58" s="857" t="s">
        <v>1373</v>
      </c>
      <c r="D58" s="857" t="s">
        <v>2808</v>
      </c>
      <c r="E58" s="857" t="s">
        <v>764</v>
      </c>
      <c r="F58" s="866" t="s">
        <v>1812</v>
      </c>
      <c r="G58" s="866" t="s">
        <v>1595</v>
      </c>
      <c r="H58" s="866" t="s">
        <v>1730</v>
      </c>
      <c r="I58" s="866" t="s">
        <v>2052</v>
      </c>
      <c r="J58" s="866" t="s">
        <v>2773</v>
      </c>
      <c r="K58" s="178" t="s">
        <v>2774</v>
      </c>
      <c r="L58" s="946">
        <v>15.4</v>
      </c>
      <c r="M58" s="257" t="s">
        <v>1348</v>
      </c>
    </row>
    <row r="59" spans="1:13" ht="49.5" customHeight="1">
      <c r="A59" s="92" t="s">
        <v>1043</v>
      </c>
      <c r="B59" s="861" t="s">
        <v>1220</v>
      </c>
      <c r="C59" s="860" t="s">
        <v>1083</v>
      </c>
      <c r="D59" s="862" t="s">
        <v>2808</v>
      </c>
      <c r="E59" s="862" t="s">
        <v>765</v>
      </c>
      <c r="F59" s="865">
        <v>15</v>
      </c>
      <c r="G59" s="865" t="s">
        <v>1586</v>
      </c>
      <c r="H59" s="863" t="s">
        <v>1731</v>
      </c>
      <c r="I59" s="863">
        <v>18</v>
      </c>
      <c r="J59" s="863">
        <v>18</v>
      </c>
      <c r="K59" s="860">
        <v>18</v>
      </c>
      <c r="L59" s="863">
        <v>18</v>
      </c>
      <c r="M59" s="335" t="s">
        <v>1385</v>
      </c>
    </row>
    <row r="60" spans="1:13" ht="49.5" customHeight="1" thickBot="1">
      <c r="A60" s="93" t="s">
        <v>1044</v>
      </c>
      <c r="B60" s="94" t="s">
        <v>766</v>
      </c>
      <c r="C60" s="175" t="s">
        <v>1419</v>
      </c>
      <c r="D60" s="117" t="s">
        <v>2808</v>
      </c>
      <c r="E60" s="117" t="s">
        <v>767</v>
      </c>
      <c r="F60" s="128" t="s">
        <v>1811</v>
      </c>
      <c r="G60" s="128" t="s">
        <v>1811</v>
      </c>
      <c r="H60" s="138" t="s">
        <v>1810</v>
      </c>
      <c r="I60" s="138" t="s">
        <v>2053</v>
      </c>
      <c r="J60" s="138" t="s">
        <v>2294</v>
      </c>
      <c r="K60" s="138" t="s">
        <v>3121</v>
      </c>
      <c r="L60" s="138" t="s">
        <v>3120</v>
      </c>
      <c r="M60" s="202" t="s">
        <v>1348</v>
      </c>
    </row>
    <row r="61" spans="1:13" ht="26.25" customHeight="1" thickBot="1">
      <c r="A61" s="86"/>
      <c r="B61" s="1087" t="s">
        <v>40</v>
      </c>
      <c r="C61" s="1087"/>
      <c r="D61" s="1087"/>
      <c r="E61" s="1087"/>
      <c r="F61" s="1087"/>
      <c r="G61" s="1087"/>
      <c r="H61" s="1087"/>
      <c r="I61" s="1087"/>
      <c r="J61" s="1087"/>
      <c r="K61" s="1087"/>
      <c r="L61" s="1087"/>
      <c r="M61" s="1087"/>
    </row>
    <row r="62" spans="1:13" ht="30">
      <c r="A62" s="90" t="s">
        <v>768</v>
      </c>
      <c r="B62" s="91" t="s">
        <v>769</v>
      </c>
      <c r="C62" s="174" t="s">
        <v>1083</v>
      </c>
      <c r="D62" s="129" t="s">
        <v>2808</v>
      </c>
      <c r="E62" s="129" t="s">
        <v>770</v>
      </c>
      <c r="F62" s="133">
        <v>8</v>
      </c>
      <c r="G62" s="133">
        <v>8</v>
      </c>
      <c r="H62" s="336">
        <v>8</v>
      </c>
      <c r="I62" s="336">
        <v>8</v>
      </c>
      <c r="J62" s="336">
        <v>8</v>
      </c>
      <c r="K62" s="336">
        <v>8</v>
      </c>
      <c r="L62" s="336">
        <v>8</v>
      </c>
      <c r="M62" s="206" t="s">
        <v>1416</v>
      </c>
    </row>
    <row r="63" spans="1:13" ht="49.5" customHeight="1" thickBot="1">
      <c r="A63" s="93" t="s">
        <v>771</v>
      </c>
      <c r="B63" s="94" t="s">
        <v>772</v>
      </c>
      <c r="C63" s="175" t="s">
        <v>1344</v>
      </c>
      <c r="D63" s="117" t="s">
        <v>2808</v>
      </c>
      <c r="E63" s="117" t="s">
        <v>773</v>
      </c>
      <c r="F63" s="128">
        <v>97</v>
      </c>
      <c r="G63" s="128" t="s">
        <v>1596</v>
      </c>
      <c r="H63" s="334">
        <v>100</v>
      </c>
      <c r="I63" s="334">
        <v>100</v>
      </c>
      <c r="J63" s="334">
        <v>100</v>
      </c>
      <c r="K63" s="334">
        <v>100</v>
      </c>
      <c r="L63" s="334">
        <v>100</v>
      </c>
      <c r="M63" s="202" t="s">
        <v>1417</v>
      </c>
    </row>
    <row r="64" spans="1:13" ht="8.25" customHeight="1">
      <c r="A64" s="95"/>
      <c r="B64" s="95"/>
      <c r="C64" s="176"/>
      <c r="D64" s="160"/>
      <c r="E64" s="160"/>
      <c r="F64" s="160"/>
      <c r="G64" s="160"/>
      <c r="H64" s="160"/>
      <c r="I64" s="160"/>
      <c r="J64" s="160"/>
      <c r="K64" s="160"/>
      <c r="L64" s="160"/>
      <c r="M64" s="160"/>
    </row>
    <row r="65" spans="1:13" ht="15.75" thickBot="1">
      <c r="A65" s="86"/>
      <c r="B65" s="1087" t="s">
        <v>41</v>
      </c>
      <c r="C65" s="1087"/>
      <c r="D65" s="1087"/>
      <c r="E65" s="1087"/>
      <c r="F65" s="1087"/>
      <c r="G65" s="1087"/>
      <c r="H65" s="1087"/>
      <c r="I65" s="1087"/>
      <c r="J65" s="1087"/>
      <c r="K65" s="1087"/>
      <c r="L65" s="1087"/>
      <c r="M65" s="1087"/>
    </row>
    <row r="66" spans="1:13" ht="45">
      <c r="A66" s="90" t="s">
        <v>774</v>
      </c>
      <c r="B66" s="91" t="s">
        <v>775</v>
      </c>
      <c r="C66" s="174" t="s">
        <v>1083</v>
      </c>
      <c r="D66" s="129" t="s">
        <v>2808</v>
      </c>
      <c r="E66" s="148" t="s">
        <v>776</v>
      </c>
      <c r="F66" s="133">
        <v>5</v>
      </c>
      <c r="G66" s="382" t="s">
        <v>1597</v>
      </c>
      <c r="H66" s="336" t="s">
        <v>1813</v>
      </c>
      <c r="I66" s="336">
        <v>7</v>
      </c>
      <c r="J66" s="336">
        <v>7</v>
      </c>
      <c r="K66" s="336">
        <v>7</v>
      </c>
      <c r="L66" s="382">
        <v>7</v>
      </c>
      <c r="M66" s="206" t="s">
        <v>1386</v>
      </c>
    </row>
    <row r="67" spans="1:13" ht="30">
      <c r="A67" s="98" t="s">
        <v>777</v>
      </c>
      <c r="B67" s="100" t="s">
        <v>778</v>
      </c>
      <c r="C67" s="178"/>
      <c r="D67" s="161"/>
      <c r="E67" s="161"/>
      <c r="F67" s="156"/>
      <c r="G67" s="137"/>
      <c r="H67" s="169"/>
      <c r="I67" s="137"/>
      <c r="J67" s="137"/>
      <c r="K67" s="137"/>
      <c r="L67" s="921"/>
      <c r="M67" s="203"/>
    </row>
    <row r="68" spans="1:13" ht="33.75" customHeight="1">
      <c r="A68" s="102"/>
      <c r="B68" s="103" t="s">
        <v>1209</v>
      </c>
      <c r="C68" s="179" t="s">
        <v>1344</v>
      </c>
      <c r="D68" s="134" t="s">
        <v>2808</v>
      </c>
      <c r="E68" s="134" t="s">
        <v>779</v>
      </c>
      <c r="F68" s="1017" t="s">
        <v>1815</v>
      </c>
      <c r="G68" s="163" t="s">
        <v>1598</v>
      </c>
      <c r="H68" s="163" t="s">
        <v>1814</v>
      </c>
      <c r="I68" s="163" t="s">
        <v>2054</v>
      </c>
      <c r="J68" s="163" t="s">
        <v>1814</v>
      </c>
      <c r="K68" s="163" t="s">
        <v>2570</v>
      </c>
      <c r="L68" s="163">
        <v>79</v>
      </c>
      <c r="M68" s="204" t="s">
        <v>1418</v>
      </c>
    </row>
    <row r="69" spans="1:13" ht="48" customHeight="1">
      <c r="A69" s="102"/>
      <c r="B69" s="103" t="s">
        <v>1210</v>
      </c>
      <c r="C69" s="179" t="s">
        <v>1344</v>
      </c>
      <c r="D69" s="134"/>
      <c r="E69" s="134" t="s">
        <v>780</v>
      </c>
      <c r="F69" s="1017">
        <v>100</v>
      </c>
      <c r="G69" s="163">
        <v>100</v>
      </c>
      <c r="H69" s="163">
        <v>100</v>
      </c>
      <c r="I69" s="163">
        <v>100</v>
      </c>
      <c r="J69" s="163">
        <v>100</v>
      </c>
      <c r="K69" s="163">
        <v>100</v>
      </c>
      <c r="L69" s="163">
        <v>100</v>
      </c>
      <c r="M69" s="204">
        <v>100</v>
      </c>
    </row>
    <row r="70" spans="1:13" ht="45">
      <c r="A70" s="102"/>
      <c r="B70" s="103" t="s">
        <v>1257</v>
      </c>
      <c r="C70" s="179" t="s">
        <v>1344</v>
      </c>
      <c r="D70" s="134"/>
      <c r="E70" s="134" t="s">
        <v>1235</v>
      </c>
      <c r="F70" s="1017">
        <v>0</v>
      </c>
      <c r="G70" s="163">
        <v>0</v>
      </c>
      <c r="H70" s="163">
        <v>0</v>
      </c>
      <c r="I70" s="163">
        <v>0</v>
      </c>
      <c r="J70" s="163">
        <v>0</v>
      </c>
      <c r="K70" s="163">
        <v>0</v>
      </c>
      <c r="L70" s="163">
        <v>0</v>
      </c>
      <c r="M70" s="204">
        <v>100</v>
      </c>
    </row>
    <row r="71" spans="1:13" ht="45.75" customHeight="1">
      <c r="A71" s="102"/>
      <c r="B71" s="854" t="s">
        <v>1420</v>
      </c>
      <c r="C71" s="852" t="s">
        <v>1344</v>
      </c>
      <c r="D71" s="1017"/>
      <c r="E71" s="134" t="s">
        <v>780</v>
      </c>
      <c r="F71" s="1017">
        <v>100</v>
      </c>
      <c r="G71" s="163">
        <v>100</v>
      </c>
      <c r="H71" s="163">
        <v>100</v>
      </c>
      <c r="I71" s="1018">
        <v>100</v>
      </c>
      <c r="J71" s="163">
        <v>100</v>
      </c>
      <c r="K71" s="163">
        <v>100</v>
      </c>
      <c r="L71" s="163">
        <v>100</v>
      </c>
      <c r="M71" s="204">
        <v>100</v>
      </c>
    </row>
    <row r="72" spans="1:13" ht="45">
      <c r="A72" s="102"/>
      <c r="B72" s="103" t="s">
        <v>1211</v>
      </c>
      <c r="C72" s="179" t="s">
        <v>1363</v>
      </c>
      <c r="D72" s="134"/>
      <c r="E72" s="134" t="s">
        <v>780</v>
      </c>
      <c r="F72" s="1017">
        <v>100</v>
      </c>
      <c r="G72" s="163">
        <v>100</v>
      </c>
      <c r="H72" s="163">
        <v>100</v>
      </c>
      <c r="I72" s="163">
        <v>100</v>
      </c>
      <c r="J72" s="163">
        <v>100</v>
      </c>
      <c r="K72" s="163">
        <v>100</v>
      </c>
      <c r="L72" s="163">
        <v>100</v>
      </c>
      <c r="M72" s="204">
        <v>100</v>
      </c>
    </row>
    <row r="73" spans="1:13" ht="32.25" customHeight="1">
      <c r="A73" s="102"/>
      <c r="B73" s="104" t="s">
        <v>1212</v>
      </c>
      <c r="C73" s="179" t="s">
        <v>1344</v>
      </c>
      <c r="D73" s="134"/>
      <c r="E73" s="134" t="s">
        <v>780</v>
      </c>
      <c r="F73" s="1017">
        <v>100</v>
      </c>
      <c r="G73" s="163">
        <v>100</v>
      </c>
      <c r="H73" s="163">
        <v>100</v>
      </c>
      <c r="I73" s="1018">
        <v>100</v>
      </c>
      <c r="J73" s="163">
        <v>100</v>
      </c>
      <c r="K73" s="163">
        <v>100</v>
      </c>
      <c r="L73" s="163">
        <v>100</v>
      </c>
      <c r="M73" s="204">
        <v>100</v>
      </c>
    </row>
    <row r="74" spans="1:13" ht="45">
      <c r="A74" s="102"/>
      <c r="B74" s="104" t="s">
        <v>1925</v>
      </c>
      <c r="C74" s="179" t="s">
        <v>1344</v>
      </c>
      <c r="D74" s="134"/>
      <c r="E74" s="134" t="s">
        <v>1926</v>
      </c>
      <c r="F74" s="585"/>
      <c r="G74" s="384"/>
      <c r="H74" s="163"/>
      <c r="I74" s="163">
        <v>100</v>
      </c>
      <c r="J74" s="163">
        <v>100</v>
      </c>
      <c r="K74" s="163">
        <v>100</v>
      </c>
      <c r="L74" s="163">
        <v>100</v>
      </c>
      <c r="M74" s="204">
        <v>100</v>
      </c>
    </row>
    <row r="75" spans="1:13" ht="45.75" thickBot="1">
      <c r="A75" s="93"/>
      <c r="B75" s="111" t="s">
        <v>1927</v>
      </c>
      <c r="C75" s="183" t="s">
        <v>1344</v>
      </c>
      <c r="D75" s="136"/>
      <c r="E75" s="136"/>
      <c r="F75" s="586"/>
      <c r="G75" s="564"/>
      <c r="H75" s="167"/>
      <c r="I75" s="645" t="s">
        <v>2775</v>
      </c>
      <c r="J75" s="167">
        <v>100</v>
      </c>
      <c r="K75" s="167">
        <v>100</v>
      </c>
      <c r="L75" s="167">
        <v>100</v>
      </c>
      <c r="M75" s="205">
        <v>100</v>
      </c>
    </row>
    <row r="76" spans="1:13" ht="12" customHeight="1">
      <c r="A76" s="95"/>
      <c r="B76" s="109"/>
      <c r="C76" s="176"/>
      <c r="D76" s="160"/>
      <c r="E76" s="160"/>
      <c r="F76" s="160"/>
      <c r="G76" s="160"/>
      <c r="H76" s="160"/>
      <c r="I76" s="160"/>
      <c r="J76" s="160"/>
      <c r="K76" s="160"/>
      <c r="L76" s="160"/>
      <c r="M76" s="160"/>
    </row>
    <row r="77" spans="1:13" ht="15.75" thickBot="1">
      <c r="A77" s="86"/>
      <c r="B77" s="1086" t="s">
        <v>42</v>
      </c>
      <c r="C77" s="1086"/>
      <c r="D77" s="1086"/>
      <c r="E77" s="1086"/>
      <c r="F77" s="1086"/>
      <c r="G77" s="1086"/>
      <c r="H77" s="1086"/>
      <c r="I77" s="1086"/>
      <c r="J77" s="1086"/>
      <c r="K77" s="1086"/>
      <c r="L77" s="1086"/>
      <c r="M77" s="1086"/>
    </row>
    <row r="78" spans="1:13" ht="30">
      <c r="A78" s="90" t="s">
        <v>781</v>
      </c>
      <c r="B78" s="91" t="s">
        <v>782</v>
      </c>
      <c r="C78" s="174" t="s">
        <v>1083</v>
      </c>
      <c r="D78" s="129" t="s">
        <v>2808</v>
      </c>
      <c r="E78" s="129" t="s">
        <v>783</v>
      </c>
      <c r="F78" s="133">
        <v>3</v>
      </c>
      <c r="G78" s="133">
        <v>3</v>
      </c>
      <c r="H78" s="336">
        <v>3</v>
      </c>
      <c r="I78" s="336">
        <v>3</v>
      </c>
      <c r="J78" s="336">
        <v>3</v>
      </c>
      <c r="K78" s="336">
        <v>3</v>
      </c>
      <c r="L78" s="382">
        <v>3</v>
      </c>
      <c r="M78" s="206">
        <v>3</v>
      </c>
    </row>
    <row r="79" spans="1:13" ht="34.5" customHeight="1">
      <c r="A79" s="110" t="s">
        <v>784</v>
      </c>
      <c r="B79" s="861" t="s">
        <v>1425</v>
      </c>
      <c r="C79" s="860" t="s">
        <v>1344</v>
      </c>
      <c r="D79" s="862" t="s">
        <v>2808</v>
      </c>
      <c r="E79" s="857" t="s">
        <v>785</v>
      </c>
      <c r="F79" s="858" t="s">
        <v>2056</v>
      </c>
      <c r="G79" s="858" t="s">
        <v>1599</v>
      </c>
      <c r="H79" s="863" t="s">
        <v>1746</v>
      </c>
      <c r="I79" s="863" t="s">
        <v>2055</v>
      </c>
      <c r="J79" s="863" t="s">
        <v>2571</v>
      </c>
      <c r="K79" s="863" t="s">
        <v>2572</v>
      </c>
      <c r="L79" s="858" t="s">
        <v>2072</v>
      </c>
      <c r="M79" s="335" t="s">
        <v>1421</v>
      </c>
    </row>
    <row r="80" spans="1:13" ht="30.75" customHeight="1">
      <c r="A80" s="112" t="s">
        <v>786</v>
      </c>
      <c r="B80" s="101" t="s">
        <v>787</v>
      </c>
      <c r="C80" s="178"/>
      <c r="D80" s="161"/>
      <c r="E80" s="161"/>
      <c r="F80" s="161"/>
      <c r="G80" s="161"/>
      <c r="H80" s="360"/>
      <c r="I80" s="587"/>
      <c r="J80" s="587"/>
      <c r="K80" s="587"/>
      <c r="L80" s="985"/>
      <c r="M80" s="203"/>
    </row>
    <row r="81" spans="1:13" ht="62.25" customHeight="1">
      <c r="A81" s="113"/>
      <c r="B81" s="106" t="s">
        <v>1426</v>
      </c>
      <c r="C81" s="180" t="s">
        <v>1344</v>
      </c>
      <c r="D81" s="134" t="s">
        <v>2808</v>
      </c>
      <c r="E81" s="135" t="s">
        <v>780</v>
      </c>
      <c r="F81" s="135">
        <v>100</v>
      </c>
      <c r="G81" s="135">
        <v>100</v>
      </c>
      <c r="H81" s="853">
        <v>100</v>
      </c>
      <c r="I81" s="180">
        <v>100</v>
      </c>
      <c r="J81" s="180">
        <v>100</v>
      </c>
      <c r="K81" s="180">
        <v>100</v>
      </c>
      <c r="L81" s="920">
        <v>100</v>
      </c>
      <c r="M81" s="208">
        <v>100</v>
      </c>
    </row>
    <row r="82" spans="1:13" ht="49.5" customHeight="1">
      <c r="A82" s="92"/>
      <c r="B82" s="106" t="s">
        <v>1427</v>
      </c>
      <c r="C82" s="180" t="s">
        <v>1344</v>
      </c>
      <c r="D82" s="152"/>
      <c r="E82" s="135" t="s">
        <v>788</v>
      </c>
      <c r="F82" s="135">
        <v>84.8</v>
      </c>
      <c r="G82" s="135" t="s">
        <v>1600</v>
      </c>
      <c r="H82" s="180" t="s">
        <v>2057</v>
      </c>
      <c r="I82" s="180" t="s">
        <v>2058</v>
      </c>
      <c r="J82" s="180" t="s">
        <v>2573</v>
      </c>
      <c r="K82" s="180" t="s">
        <v>2203</v>
      </c>
      <c r="L82" s="920" t="s">
        <v>3143</v>
      </c>
      <c r="M82" s="208" t="s">
        <v>1422</v>
      </c>
    </row>
    <row r="83" spans="1:13" ht="35.25" customHeight="1">
      <c r="A83" s="110" t="s">
        <v>789</v>
      </c>
      <c r="B83" s="856" t="s">
        <v>790</v>
      </c>
      <c r="C83" s="860" t="s">
        <v>1362</v>
      </c>
      <c r="D83" s="857" t="s">
        <v>2808</v>
      </c>
      <c r="E83" s="862" t="s">
        <v>791</v>
      </c>
      <c r="F83" s="865">
        <v>25</v>
      </c>
      <c r="G83" s="865" t="s">
        <v>1601</v>
      </c>
      <c r="H83" s="863" t="s">
        <v>2059</v>
      </c>
      <c r="I83" s="863" t="s">
        <v>2060</v>
      </c>
      <c r="J83" s="863" t="s">
        <v>2574</v>
      </c>
      <c r="K83" s="863" t="s">
        <v>2575</v>
      </c>
      <c r="L83" s="858" t="s">
        <v>3142</v>
      </c>
      <c r="M83" s="335" t="s">
        <v>1423</v>
      </c>
    </row>
    <row r="84" spans="1:13" ht="34.5" customHeight="1">
      <c r="A84" s="92" t="s">
        <v>792</v>
      </c>
      <c r="B84" s="861" t="s">
        <v>793</v>
      </c>
      <c r="C84" s="860" t="s">
        <v>1362</v>
      </c>
      <c r="D84" s="862" t="s">
        <v>2808</v>
      </c>
      <c r="E84" s="862" t="s">
        <v>794</v>
      </c>
      <c r="F84" s="862">
        <v>350</v>
      </c>
      <c r="G84" s="865" t="s">
        <v>1602</v>
      </c>
      <c r="H84" s="863" t="s">
        <v>2061</v>
      </c>
      <c r="I84" s="858" t="s">
        <v>2062</v>
      </c>
      <c r="J84" s="858" t="s">
        <v>2576</v>
      </c>
      <c r="K84" s="858" t="s">
        <v>2501</v>
      </c>
      <c r="L84" s="858" t="s">
        <v>3141</v>
      </c>
      <c r="M84" s="335" t="s">
        <v>1423</v>
      </c>
    </row>
    <row r="85" spans="1:13" ht="64.5" customHeight="1">
      <c r="A85" s="92" t="s">
        <v>795</v>
      </c>
      <c r="B85" s="861" t="s">
        <v>797</v>
      </c>
      <c r="C85" s="860" t="s">
        <v>1362</v>
      </c>
      <c r="D85" s="862" t="s">
        <v>2808</v>
      </c>
      <c r="E85" s="862" t="s">
        <v>743</v>
      </c>
      <c r="F85" s="135">
        <v>0</v>
      </c>
      <c r="G85" s="135">
        <v>0</v>
      </c>
      <c r="H85" s="164">
        <v>0</v>
      </c>
      <c r="I85" s="180">
        <v>0</v>
      </c>
      <c r="J85" s="180" t="s">
        <v>1581</v>
      </c>
      <c r="K85" s="180" t="s">
        <v>2577</v>
      </c>
      <c r="L85" s="920">
        <v>1</v>
      </c>
      <c r="M85" s="335">
        <v>0</v>
      </c>
    </row>
    <row r="86" spans="1:13" ht="60.75" thickBot="1">
      <c r="A86" s="93" t="s">
        <v>796</v>
      </c>
      <c r="B86" s="94" t="s">
        <v>798</v>
      </c>
      <c r="C86" s="175" t="s">
        <v>1362</v>
      </c>
      <c r="D86" s="117" t="s">
        <v>2808</v>
      </c>
      <c r="E86" s="117" t="s">
        <v>799</v>
      </c>
      <c r="F86" s="128" t="s">
        <v>2065</v>
      </c>
      <c r="G86" s="128" t="s">
        <v>1603</v>
      </c>
      <c r="H86" s="334" t="s">
        <v>2064</v>
      </c>
      <c r="I86" s="334" t="s">
        <v>2063</v>
      </c>
      <c r="J86" s="334" t="s">
        <v>2579</v>
      </c>
      <c r="K86" s="334" t="s">
        <v>2578</v>
      </c>
      <c r="L86" s="138" t="s">
        <v>3140</v>
      </c>
      <c r="M86" s="202" t="s">
        <v>1424</v>
      </c>
    </row>
    <row r="87" spans="1:13" ht="15">
      <c r="A87" s="95"/>
      <c r="B87" s="95"/>
      <c r="C87" s="176"/>
      <c r="D87" s="160"/>
      <c r="E87" s="160"/>
      <c r="F87" s="160"/>
      <c r="G87" s="160"/>
      <c r="H87" s="160"/>
      <c r="I87" s="160"/>
      <c r="J87" s="160"/>
      <c r="K87" s="160"/>
      <c r="L87" s="160"/>
      <c r="M87" s="160"/>
    </row>
    <row r="88" spans="1:13" ht="15.75" thickBot="1">
      <c r="A88" s="86"/>
      <c r="B88" s="1087" t="s">
        <v>43</v>
      </c>
      <c r="C88" s="1087"/>
      <c r="D88" s="1087"/>
      <c r="E88" s="1087"/>
      <c r="F88" s="1087"/>
      <c r="G88" s="1087"/>
      <c r="H88" s="1087"/>
      <c r="I88" s="1087"/>
      <c r="J88" s="1087"/>
      <c r="K88" s="1087"/>
      <c r="L88" s="1087"/>
      <c r="M88" s="1087"/>
    </row>
    <row r="89" spans="1:13" ht="42" customHeight="1" thickBot="1">
      <c r="A89" s="141" t="s">
        <v>800</v>
      </c>
      <c r="B89" s="142" t="s">
        <v>1088</v>
      </c>
      <c r="C89" s="177" t="s">
        <v>1344</v>
      </c>
      <c r="D89" s="168" t="s">
        <v>2808</v>
      </c>
      <c r="E89" s="170" t="s">
        <v>801</v>
      </c>
      <c r="F89" s="139" t="s">
        <v>2067</v>
      </c>
      <c r="G89" s="139" t="s">
        <v>1604</v>
      </c>
      <c r="H89" s="139" t="s">
        <v>1732</v>
      </c>
      <c r="I89" s="588" t="s">
        <v>2066</v>
      </c>
      <c r="J89" s="212" t="s">
        <v>2580</v>
      </c>
      <c r="K89" s="212" t="s">
        <v>2581</v>
      </c>
      <c r="L89" s="212" t="s">
        <v>3145</v>
      </c>
      <c r="M89" s="207">
        <v>10</v>
      </c>
    </row>
    <row r="90" spans="1:13" ht="15">
      <c r="A90" s="123"/>
      <c r="B90" s="95"/>
      <c r="C90" s="176"/>
      <c r="D90" s="160"/>
      <c r="E90" s="160"/>
      <c r="F90" s="160"/>
      <c r="G90" s="160"/>
      <c r="H90" s="160"/>
      <c r="I90" s="160"/>
      <c r="J90" s="160"/>
      <c r="K90" s="160"/>
      <c r="L90" s="160"/>
      <c r="M90" s="160"/>
    </row>
    <row r="91" spans="1:13" ht="15.75" thickBot="1">
      <c r="A91" s="249"/>
      <c r="B91" s="1087" t="s">
        <v>802</v>
      </c>
      <c r="C91" s="1087"/>
      <c r="D91" s="1087"/>
      <c r="E91" s="1087"/>
      <c r="F91" s="1087"/>
      <c r="G91" s="1087"/>
      <c r="H91" s="1087"/>
      <c r="I91" s="1087"/>
      <c r="J91" s="1087"/>
      <c r="K91" s="1087"/>
      <c r="L91" s="1087"/>
      <c r="M91" s="1087"/>
    </row>
    <row r="92" spans="1:13" ht="246.75" customHeight="1" thickBot="1">
      <c r="A92" s="141" t="s">
        <v>803</v>
      </c>
      <c r="B92" s="142" t="s">
        <v>1213</v>
      </c>
      <c r="C92" s="177" t="s">
        <v>1429</v>
      </c>
      <c r="D92" s="168" t="s">
        <v>2809</v>
      </c>
      <c r="E92" s="168" t="s">
        <v>1430</v>
      </c>
      <c r="F92" s="162" t="s">
        <v>2068</v>
      </c>
      <c r="G92" s="162" t="s">
        <v>1605</v>
      </c>
      <c r="H92" s="523" t="s">
        <v>2548</v>
      </c>
      <c r="I92" s="523" t="s">
        <v>2069</v>
      </c>
      <c r="J92" s="523" t="s">
        <v>3112</v>
      </c>
      <c r="K92" s="523" t="s">
        <v>2582</v>
      </c>
      <c r="L92" s="523" t="s">
        <v>3144</v>
      </c>
      <c r="M92" s="207" t="s">
        <v>1348</v>
      </c>
    </row>
    <row r="93" spans="1:13" ht="15">
      <c r="A93" s="95"/>
      <c r="B93" s="95"/>
      <c r="C93" s="176"/>
      <c r="D93" s="160"/>
      <c r="E93" s="160"/>
      <c r="F93" s="160"/>
      <c r="G93" s="160"/>
      <c r="H93" s="160"/>
      <c r="I93" s="160"/>
      <c r="J93" s="160"/>
      <c r="K93" s="160"/>
      <c r="L93" s="160"/>
      <c r="M93" s="160"/>
    </row>
    <row r="94" spans="1:13" ht="15.75" customHeight="1" thickBot="1">
      <c r="A94" s="1086" t="s">
        <v>44</v>
      </c>
      <c r="B94" s="1086"/>
      <c r="C94" s="1086"/>
      <c r="D94" s="1086"/>
      <c r="E94" s="1086"/>
      <c r="F94" s="1086"/>
      <c r="G94" s="1086"/>
      <c r="H94" s="1086"/>
      <c r="I94" s="1086"/>
      <c r="J94" s="1086"/>
      <c r="K94" s="1086"/>
      <c r="L94" s="1086"/>
      <c r="M94" s="1086"/>
    </row>
    <row r="95" spans="1:13" ht="15">
      <c r="A95" s="90" t="s">
        <v>1045</v>
      </c>
      <c r="B95" s="91" t="s">
        <v>804</v>
      </c>
      <c r="C95" s="148" t="s">
        <v>1365</v>
      </c>
      <c r="D95" s="148" t="s">
        <v>902</v>
      </c>
      <c r="E95" s="148" t="s">
        <v>805</v>
      </c>
      <c r="F95" s="382" t="s">
        <v>1339</v>
      </c>
      <c r="G95" s="382" t="s">
        <v>1339</v>
      </c>
      <c r="H95" s="382" t="s">
        <v>1360</v>
      </c>
      <c r="I95" s="382" t="s">
        <v>1339</v>
      </c>
      <c r="J95" s="382" t="s">
        <v>1339</v>
      </c>
      <c r="K95" s="382">
        <v>8.4</v>
      </c>
      <c r="L95" s="382"/>
      <c r="M95" s="385" t="s">
        <v>1381</v>
      </c>
    </row>
    <row r="96" spans="1:13" ht="30">
      <c r="A96" s="92" t="s">
        <v>1046</v>
      </c>
      <c r="B96" s="861" t="s">
        <v>1432</v>
      </c>
      <c r="C96" s="860" t="s">
        <v>1344</v>
      </c>
      <c r="D96" s="862" t="s">
        <v>1246</v>
      </c>
      <c r="E96" s="862" t="s">
        <v>806</v>
      </c>
      <c r="F96" s="858" t="s">
        <v>2073</v>
      </c>
      <c r="G96" s="858" t="s">
        <v>1606</v>
      </c>
      <c r="H96" s="858" t="s">
        <v>1658</v>
      </c>
      <c r="I96" s="858" t="s">
        <v>2072</v>
      </c>
      <c r="J96" s="858" t="s">
        <v>2583</v>
      </c>
      <c r="K96" s="858" t="s">
        <v>2584</v>
      </c>
      <c r="L96" s="858" t="s">
        <v>2915</v>
      </c>
      <c r="M96" s="335">
        <v>75</v>
      </c>
    </row>
    <row r="97" spans="1:14" ht="45">
      <c r="A97" s="102" t="s">
        <v>1047</v>
      </c>
      <c r="B97" s="99" t="s">
        <v>1259</v>
      </c>
      <c r="C97" s="361" t="s">
        <v>1366</v>
      </c>
      <c r="D97" s="156" t="s">
        <v>808</v>
      </c>
      <c r="E97" s="169" t="s">
        <v>807</v>
      </c>
      <c r="F97" s="137" t="s">
        <v>1660</v>
      </c>
      <c r="G97" s="137" t="s">
        <v>1660</v>
      </c>
      <c r="H97" s="137" t="s">
        <v>2071</v>
      </c>
      <c r="I97" s="137" t="s">
        <v>2070</v>
      </c>
      <c r="J97" s="137" t="s">
        <v>2585</v>
      </c>
      <c r="K97" s="640" t="s">
        <v>2586</v>
      </c>
      <c r="L97" s="986" t="s">
        <v>2916</v>
      </c>
      <c r="M97" s="203" t="s">
        <v>1348</v>
      </c>
    </row>
    <row r="98" spans="1:14" ht="88.5" customHeight="1">
      <c r="A98" s="120" t="s">
        <v>1048</v>
      </c>
      <c r="B98" s="856" t="s">
        <v>809</v>
      </c>
      <c r="C98" s="860" t="s">
        <v>1344</v>
      </c>
      <c r="D98" s="862" t="s">
        <v>2810</v>
      </c>
      <c r="E98" s="857" t="s">
        <v>810</v>
      </c>
      <c r="F98" s="858" t="s">
        <v>2074</v>
      </c>
      <c r="G98" s="858">
        <v>13.68</v>
      </c>
      <c r="H98" s="858">
        <v>13.68</v>
      </c>
      <c r="I98" s="858">
        <v>13.68</v>
      </c>
      <c r="J98" s="858">
        <v>13.68</v>
      </c>
      <c r="K98" s="858">
        <v>13.68</v>
      </c>
      <c r="L98" s="858">
        <v>13.68</v>
      </c>
      <c r="M98" s="335" t="s">
        <v>1347</v>
      </c>
      <c r="N98" s="344"/>
    </row>
    <row r="99" spans="1:14" ht="30">
      <c r="A99" s="110" t="s">
        <v>1049</v>
      </c>
      <c r="B99" s="861" t="s">
        <v>812</v>
      </c>
      <c r="C99" s="860" t="s">
        <v>1083</v>
      </c>
      <c r="D99" s="862" t="s">
        <v>1246</v>
      </c>
      <c r="E99" s="862" t="s">
        <v>813</v>
      </c>
      <c r="F99" s="858">
        <v>98</v>
      </c>
      <c r="G99" s="858" t="s">
        <v>1596</v>
      </c>
      <c r="H99" s="858">
        <v>100</v>
      </c>
      <c r="I99" s="858">
        <v>100</v>
      </c>
      <c r="J99" s="858">
        <v>100</v>
      </c>
      <c r="K99" s="858">
        <v>100</v>
      </c>
      <c r="L99" s="858">
        <v>100</v>
      </c>
      <c r="M99" s="335" t="s">
        <v>1347</v>
      </c>
    </row>
    <row r="100" spans="1:14" ht="236.25" customHeight="1" thickBot="1">
      <c r="A100" s="93" t="s">
        <v>1050</v>
      </c>
      <c r="B100" s="96" t="s">
        <v>814</v>
      </c>
      <c r="C100" s="149" t="s">
        <v>1847</v>
      </c>
      <c r="D100" s="149" t="s">
        <v>2810</v>
      </c>
      <c r="E100" s="149" t="s">
        <v>1431</v>
      </c>
      <c r="F100" s="266">
        <v>4.2857142857142851E-3</v>
      </c>
      <c r="G100" s="266" t="s">
        <v>2107</v>
      </c>
      <c r="H100" s="638" t="s">
        <v>1846</v>
      </c>
      <c r="I100" s="639" t="s">
        <v>2075</v>
      </c>
      <c r="J100" s="638" t="s">
        <v>2587</v>
      </c>
      <c r="K100" s="828" t="s">
        <v>2516</v>
      </c>
      <c r="L100" s="828" t="s">
        <v>2917</v>
      </c>
      <c r="M100" s="383" t="s">
        <v>1348</v>
      </c>
    </row>
    <row r="101" spans="1:14" ht="15.75" customHeight="1">
      <c r="A101" s="95"/>
      <c r="B101" s="97"/>
      <c r="C101" s="384"/>
      <c r="D101" s="384"/>
      <c r="E101" s="384"/>
      <c r="F101" s="384"/>
      <c r="G101" s="384"/>
      <c r="H101" s="384"/>
      <c r="I101" s="384"/>
      <c r="J101" s="384"/>
      <c r="K101" s="384"/>
      <c r="L101" s="384"/>
      <c r="M101" s="384"/>
    </row>
    <row r="102" spans="1:14" ht="15.75" thickBot="1">
      <c r="A102" s="86"/>
      <c r="B102" s="1082" t="s">
        <v>45</v>
      </c>
      <c r="C102" s="1082"/>
      <c r="D102" s="1082"/>
      <c r="E102" s="1082"/>
      <c r="F102" s="1082"/>
      <c r="G102" s="1082"/>
      <c r="H102" s="1082"/>
      <c r="I102" s="1082"/>
      <c r="J102" s="1082"/>
      <c r="K102" s="1082"/>
      <c r="L102" s="1082"/>
      <c r="M102" s="1082"/>
    </row>
    <row r="103" spans="1:14" ht="111" customHeight="1">
      <c r="A103" s="90" t="s">
        <v>816</v>
      </c>
      <c r="B103" s="145" t="s">
        <v>817</v>
      </c>
      <c r="C103" s="148" t="s">
        <v>1344</v>
      </c>
      <c r="D103" s="148" t="s">
        <v>2810</v>
      </c>
      <c r="E103" s="148" t="s">
        <v>818</v>
      </c>
      <c r="F103" s="166">
        <v>29.1</v>
      </c>
      <c r="G103" s="166" t="s">
        <v>1607</v>
      </c>
      <c r="H103" s="166" t="s">
        <v>2108</v>
      </c>
      <c r="I103" s="166" t="s">
        <v>2076</v>
      </c>
      <c r="J103" s="166" t="s">
        <v>2588</v>
      </c>
      <c r="K103" s="166" t="s">
        <v>2589</v>
      </c>
      <c r="L103" s="382" t="s">
        <v>2918</v>
      </c>
      <c r="M103" s="385" t="s">
        <v>1428</v>
      </c>
    </row>
    <row r="104" spans="1:14" ht="46.5" customHeight="1">
      <c r="A104" s="92" t="s">
        <v>819</v>
      </c>
      <c r="B104" s="861" t="s">
        <v>820</v>
      </c>
      <c r="C104" s="860" t="s">
        <v>1366</v>
      </c>
      <c r="D104" s="862" t="s">
        <v>2810</v>
      </c>
      <c r="E104" s="862" t="s">
        <v>821</v>
      </c>
      <c r="F104" s="858">
        <v>35</v>
      </c>
      <c r="G104" s="858" t="s">
        <v>1608</v>
      </c>
      <c r="H104" s="858" t="s">
        <v>1659</v>
      </c>
      <c r="I104" s="858" t="s">
        <v>2077</v>
      </c>
      <c r="J104" s="858" t="s">
        <v>2590</v>
      </c>
      <c r="K104" s="858" t="s">
        <v>2591</v>
      </c>
      <c r="L104" s="858" t="s">
        <v>2715</v>
      </c>
      <c r="M104" s="335" t="s">
        <v>1347</v>
      </c>
    </row>
    <row r="105" spans="1:14" ht="21" customHeight="1">
      <c r="A105" s="92" t="s">
        <v>822</v>
      </c>
      <c r="B105" s="861" t="s">
        <v>1514</v>
      </c>
      <c r="C105" s="860" t="s">
        <v>1344</v>
      </c>
      <c r="D105" s="862" t="s">
        <v>2810</v>
      </c>
      <c r="E105" s="862" t="s">
        <v>823</v>
      </c>
      <c r="F105" s="858">
        <v>0.35</v>
      </c>
      <c r="G105" s="858" t="s">
        <v>1609</v>
      </c>
      <c r="H105" s="858" t="s">
        <v>1660</v>
      </c>
      <c r="I105" s="858">
        <v>0.1</v>
      </c>
      <c r="J105" s="858">
        <v>0.22</v>
      </c>
      <c r="K105" s="858">
        <v>0.13</v>
      </c>
      <c r="L105" s="858">
        <v>0.12</v>
      </c>
      <c r="M105" s="335" t="s">
        <v>1433</v>
      </c>
    </row>
    <row r="106" spans="1:14" ht="81.75" customHeight="1" thickBot="1">
      <c r="A106" s="93" t="s">
        <v>824</v>
      </c>
      <c r="B106" s="94" t="s">
        <v>1221</v>
      </c>
      <c r="C106" s="175" t="s">
        <v>1344</v>
      </c>
      <c r="D106" s="117" t="s">
        <v>2810</v>
      </c>
      <c r="E106" s="117" t="s">
        <v>1481</v>
      </c>
      <c r="F106" s="138" t="s">
        <v>1513</v>
      </c>
      <c r="G106" s="138" t="s">
        <v>2109</v>
      </c>
      <c r="H106" s="138" t="s">
        <v>1848</v>
      </c>
      <c r="I106" s="138">
        <v>100</v>
      </c>
      <c r="J106" s="138">
        <v>100</v>
      </c>
      <c r="K106" s="138">
        <v>100</v>
      </c>
      <c r="L106" s="138">
        <v>100</v>
      </c>
      <c r="M106" s="202" t="s">
        <v>1347</v>
      </c>
    </row>
    <row r="107" spans="1:14" ht="15">
      <c r="A107" s="95"/>
      <c r="B107" s="95"/>
      <c r="C107" s="176"/>
      <c r="D107" s="160"/>
      <c r="E107" s="160"/>
      <c r="F107" s="160"/>
      <c r="G107" s="160"/>
      <c r="H107" s="160"/>
      <c r="I107" s="160"/>
      <c r="J107" s="160"/>
      <c r="K107" s="160"/>
      <c r="L107" s="160"/>
      <c r="M107" s="160"/>
    </row>
    <row r="108" spans="1:14" ht="15.75" customHeight="1" thickBot="1">
      <c r="A108" s="1086" t="s">
        <v>46</v>
      </c>
      <c r="B108" s="1086"/>
      <c r="C108" s="1086"/>
      <c r="D108" s="1086"/>
      <c r="E108" s="1086"/>
      <c r="F108" s="1086"/>
      <c r="G108" s="1086"/>
      <c r="H108" s="1086"/>
      <c r="I108" s="1086"/>
      <c r="J108" s="1086"/>
      <c r="K108" s="1086"/>
      <c r="L108" s="1086"/>
      <c r="M108" s="1086"/>
    </row>
    <row r="109" spans="1:14" ht="33" customHeight="1">
      <c r="A109" s="144" t="s">
        <v>825</v>
      </c>
      <c r="B109" s="143" t="s">
        <v>1214</v>
      </c>
      <c r="C109" s="182"/>
      <c r="D109" s="140"/>
      <c r="E109" s="140"/>
      <c r="F109" s="140"/>
      <c r="G109" s="140"/>
      <c r="H109" s="140"/>
      <c r="I109" s="140"/>
      <c r="J109" s="140"/>
      <c r="K109" s="140"/>
      <c r="L109" s="140"/>
      <c r="M109" s="209"/>
    </row>
    <row r="110" spans="1:14" ht="18" customHeight="1">
      <c r="A110" s="113"/>
      <c r="B110" s="104" t="s">
        <v>1215</v>
      </c>
      <c r="C110" s="179" t="s">
        <v>1344</v>
      </c>
      <c r="D110" s="1100" t="s">
        <v>811</v>
      </c>
      <c r="E110" s="134" t="s">
        <v>826</v>
      </c>
      <c r="F110" s="163">
        <v>22.3</v>
      </c>
      <c r="G110" s="163" t="s">
        <v>1610</v>
      </c>
      <c r="H110" s="163" t="s">
        <v>1661</v>
      </c>
      <c r="I110" s="163" t="s">
        <v>2078</v>
      </c>
      <c r="J110" s="163" t="s">
        <v>2592</v>
      </c>
      <c r="K110" s="163" t="s">
        <v>2596</v>
      </c>
      <c r="L110" s="163" t="s">
        <v>2707</v>
      </c>
      <c r="M110" s="204" t="s">
        <v>1347</v>
      </c>
    </row>
    <row r="111" spans="1:14" ht="18" customHeight="1">
      <c r="A111" s="113"/>
      <c r="B111" s="104" t="s">
        <v>1216</v>
      </c>
      <c r="C111" s="179" t="s">
        <v>1344</v>
      </c>
      <c r="D111" s="1100"/>
      <c r="E111" s="134" t="s">
        <v>827</v>
      </c>
      <c r="F111" s="163">
        <v>25.8</v>
      </c>
      <c r="G111" s="163" t="s">
        <v>1611</v>
      </c>
      <c r="H111" s="163" t="s">
        <v>1662</v>
      </c>
      <c r="I111" s="163" t="s">
        <v>2079</v>
      </c>
      <c r="J111" s="163" t="s">
        <v>2593</v>
      </c>
      <c r="K111" s="163" t="s">
        <v>2595</v>
      </c>
      <c r="L111" s="163" t="s">
        <v>3146</v>
      </c>
      <c r="M111" s="204" t="s">
        <v>1347</v>
      </c>
    </row>
    <row r="112" spans="1:14" ht="18" customHeight="1">
      <c r="A112" s="114"/>
      <c r="B112" s="106" t="s">
        <v>1217</v>
      </c>
      <c r="C112" s="180" t="s">
        <v>1344</v>
      </c>
      <c r="D112" s="135"/>
      <c r="E112" s="135" t="s">
        <v>828</v>
      </c>
      <c r="F112" s="164">
        <v>20.6</v>
      </c>
      <c r="G112" s="164" t="s">
        <v>1612</v>
      </c>
      <c r="H112" s="164">
        <v>20.8</v>
      </c>
      <c r="I112" s="164" t="s">
        <v>2080</v>
      </c>
      <c r="J112" s="164" t="s">
        <v>2594</v>
      </c>
      <c r="K112" s="164" t="s">
        <v>2597</v>
      </c>
      <c r="L112" s="920" t="s">
        <v>3147</v>
      </c>
      <c r="M112" s="211" t="s">
        <v>1347</v>
      </c>
    </row>
    <row r="113" spans="1:13" ht="30.75" thickBot="1">
      <c r="A113" s="121" t="s">
        <v>829</v>
      </c>
      <c r="B113" s="115" t="s">
        <v>830</v>
      </c>
      <c r="C113" s="181" t="s">
        <v>1344</v>
      </c>
      <c r="D113" s="157" t="s">
        <v>2810</v>
      </c>
      <c r="E113" s="157" t="s">
        <v>831</v>
      </c>
      <c r="F113" s="167">
        <v>48</v>
      </c>
      <c r="G113" s="167" t="s">
        <v>1613</v>
      </c>
      <c r="H113" s="167" t="s">
        <v>2082</v>
      </c>
      <c r="I113" s="167" t="s">
        <v>2081</v>
      </c>
      <c r="J113" s="167" t="s">
        <v>2598</v>
      </c>
      <c r="K113" s="167" t="s">
        <v>2599</v>
      </c>
      <c r="L113" s="167" t="s">
        <v>2691</v>
      </c>
      <c r="M113" s="205" t="s">
        <v>1434</v>
      </c>
    </row>
    <row r="114" spans="1:13" ht="9.75" customHeight="1">
      <c r="A114" s="95"/>
      <c r="B114" s="95"/>
      <c r="C114" s="176"/>
      <c r="D114" s="160"/>
      <c r="E114" s="160"/>
      <c r="F114" s="160"/>
      <c r="G114" s="160"/>
      <c r="H114" s="160"/>
      <c r="I114" s="160"/>
      <c r="J114" s="160"/>
      <c r="K114" s="160"/>
      <c r="L114" s="160"/>
      <c r="M114" s="160"/>
    </row>
    <row r="115" spans="1:13" ht="21" customHeight="1" thickBot="1">
      <c r="A115" s="86"/>
      <c r="B115" s="1087" t="s">
        <v>47</v>
      </c>
      <c r="C115" s="1087"/>
      <c r="D115" s="1087"/>
      <c r="E115" s="1087"/>
      <c r="F115" s="1087"/>
      <c r="G115" s="1087"/>
      <c r="H115" s="1087"/>
      <c r="I115" s="1087"/>
      <c r="J115" s="1087"/>
      <c r="K115" s="1087"/>
      <c r="L115" s="1087"/>
      <c r="M115" s="1087"/>
    </row>
    <row r="116" spans="1:13" ht="58.5" customHeight="1">
      <c r="A116" s="90" t="s">
        <v>832</v>
      </c>
      <c r="B116" s="91" t="s">
        <v>833</v>
      </c>
      <c r="C116" s="174" t="s">
        <v>1366</v>
      </c>
      <c r="D116" s="129" t="s">
        <v>2810</v>
      </c>
      <c r="E116" s="129" t="s">
        <v>834</v>
      </c>
      <c r="F116" s="382">
        <v>1274</v>
      </c>
      <c r="G116" s="382" t="s">
        <v>1614</v>
      </c>
      <c r="H116" s="382" t="s">
        <v>2084</v>
      </c>
      <c r="I116" s="382" t="s">
        <v>2083</v>
      </c>
      <c r="J116" s="382" t="s">
        <v>2600</v>
      </c>
      <c r="K116" s="786" t="s">
        <v>3150</v>
      </c>
      <c r="L116" s="786" t="s">
        <v>3149</v>
      </c>
      <c r="M116" s="206" t="s">
        <v>1435</v>
      </c>
    </row>
    <row r="117" spans="1:13" ht="35.25" customHeight="1">
      <c r="A117" s="92" t="s">
        <v>835</v>
      </c>
      <c r="B117" s="856" t="s">
        <v>1928</v>
      </c>
      <c r="C117" s="860" t="s">
        <v>1083</v>
      </c>
      <c r="D117" s="862" t="s">
        <v>2810</v>
      </c>
      <c r="E117" s="862" t="s">
        <v>1102</v>
      </c>
      <c r="F117" s="858">
        <v>19</v>
      </c>
      <c r="G117" s="858" t="s">
        <v>1829</v>
      </c>
      <c r="H117" s="858" t="s">
        <v>1830</v>
      </c>
      <c r="I117" s="858">
        <v>22</v>
      </c>
      <c r="J117" s="858" t="s">
        <v>2601</v>
      </c>
      <c r="K117" s="858" t="s">
        <v>3151</v>
      </c>
      <c r="L117" s="858" t="s">
        <v>2919</v>
      </c>
      <c r="M117" s="335" t="s">
        <v>1351</v>
      </c>
    </row>
    <row r="118" spans="1:13" ht="158.25" customHeight="1">
      <c r="A118" s="987" t="s">
        <v>836</v>
      </c>
      <c r="B118" s="988" t="s">
        <v>1929</v>
      </c>
      <c r="C118" s="989" t="s">
        <v>1344</v>
      </c>
      <c r="D118" s="990" t="s">
        <v>2810</v>
      </c>
      <c r="E118" s="862" t="s">
        <v>837</v>
      </c>
      <c r="F118" s="858">
        <v>62.8</v>
      </c>
      <c r="G118" s="858" t="s">
        <v>1615</v>
      </c>
      <c r="H118" s="858" t="s">
        <v>1664</v>
      </c>
      <c r="I118" s="867" t="s">
        <v>3148</v>
      </c>
      <c r="J118" s="858" t="s">
        <v>2776</v>
      </c>
      <c r="K118" s="858" t="s">
        <v>2777</v>
      </c>
      <c r="L118" s="858" t="s">
        <v>2920</v>
      </c>
      <c r="M118" s="829" t="s">
        <v>1347</v>
      </c>
    </row>
    <row r="119" spans="1:13" ht="30">
      <c r="A119" s="92" t="s">
        <v>838</v>
      </c>
      <c r="B119" s="861" t="s">
        <v>839</v>
      </c>
      <c r="C119" s="860" t="s">
        <v>1344</v>
      </c>
      <c r="D119" s="862" t="s">
        <v>2810</v>
      </c>
      <c r="E119" s="862" t="s">
        <v>840</v>
      </c>
      <c r="F119" s="858">
        <v>78.900000000000006</v>
      </c>
      <c r="G119" s="858" t="s">
        <v>1616</v>
      </c>
      <c r="H119" s="858" t="s">
        <v>1665</v>
      </c>
      <c r="I119" s="858" t="s">
        <v>2085</v>
      </c>
      <c r="J119" s="858">
        <v>80.400000000000006</v>
      </c>
      <c r="K119" s="858">
        <v>80.400000000000006</v>
      </c>
      <c r="L119" s="858" t="s">
        <v>3152</v>
      </c>
      <c r="M119" s="335">
        <v>100</v>
      </c>
    </row>
    <row r="120" spans="1:13" ht="134.25" customHeight="1">
      <c r="A120" s="92" t="s">
        <v>841</v>
      </c>
      <c r="B120" s="861" t="s">
        <v>842</v>
      </c>
      <c r="C120" s="860" t="s">
        <v>1344</v>
      </c>
      <c r="D120" s="862" t="s">
        <v>2810</v>
      </c>
      <c r="E120" s="862" t="s">
        <v>843</v>
      </c>
      <c r="F120" s="137">
        <v>10.6</v>
      </c>
      <c r="G120" s="137" t="s">
        <v>1580</v>
      </c>
      <c r="H120" s="137" t="s">
        <v>1820</v>
      </c>
      <c r="I120" s="640" t="s">
        <v>2302</v>
      </c>
      <c r="J120" s="640" t="s">
        <v>2602</v>
      </c>
      <c r="K120" s="640" t="s">
        <v>2517</v>
      </c>
      <c r="L120" s="986" t="s">
        <v>2921</v>
      </c>
      <c r="M120" s="335" t="s">
        <v>1348</v>
      </c>
    </row>
    <row r="121" spans="1:13" ht="64.5" customHeight="1">
      <c r="A121" s="92" t="s">
        <v>844</v>
      </c>
      <c r="B121" s="861" t="s">
        <v>1260</v>
      </c>
      <c r="C121" s="860" t="s">
        <v>1344</v>
      </c>
      <c r="D121" s="862" t="s">
        <v>2810</v>
      </c>
      <c r="E121" s="862" t="s">
        <v>845</v>
      </c>
      <c r="F121" s="857">
        <v>10</v>
      </c>
      <c r="G121" s="857">
        <v>10</v>
      </c>
      <c r="H121" s="858" t="s">
        <v>1666</v>
      </c>
      <c r="I121" s="858" t="s">
        <v>2103</v>
      </c>
      <c r="J121" s="858" t="s">
        <v>2603</v>
      </c>
      <c r="K121" s="858" t="s">
        <v>2604</v>
      </c>
      <c r="L121" s="858" t="s">
        <v>2922</v>
      </c>
      <c r="M121" s="335" t="s">
        <v>1347</v>
      </c>
    </row>
    <row r="122" spans="1:13" ht="46.5" customHeight="1">
      <c r="A122" s="92" t="s">
        <v>846</v>
      </c>
      <c r="B122" s="861" t="s">
        <v>2110</v>
      </c>
      <c r="C122" s="860" t="s">
        <v>1344</v>
      </c>
      <c r="D122" s="862" t="s">
        <v>2810</v>
      </c>
      <c r="E122" s="862" t="s">
        <v>847</v>
      </c>
      <c r="F122" s="164">
        <v>24.2</v>
      </c>
      <c r="G122" s="164" t="s">
        <v>1617</v>
      </c>
      <c r="H122" s="164" t="s">
        <v>2087</v>
      </c>
      <c r="I122" s="164" t="s">
        <v>2086</v>
      </c>
      <c r="J122" s="164" t="s">
        <v>2605</v>
      </c>
      <c r="K122" s="164" t="s">
        <v>2606</v>
      </c>
      <c r="L122" s="920" t="s">
        <v>2923</v>
      </c>
      <c r="M122" s="335" t="s">
        <v>1351</v>
      </c>
    </row>
    <row r="123" spans="1:13" ht="30.75" thickBot="1">
      <c r="A123" s="93" t="s">
        <v>848</v>
      </c>
      <c r="B123" s="94" t="s">
        <v>1930</v>
      </c>
      <c r="C123" s="175" t="s">
        <v>1344</v>
      </c>
      <c r="D123" s="117" t="s">
        <v>2810</v>
      </c>
      <c r="E123" s="117" t="s">
        <v>849</v>
      </c>
      <c r="F123" s="138">
        <v>2.8</v>
      </c>
      <c r="G123" s="138" t="s">
        <v>1618</v>
      </c>
      <c r="H123" s="138" t="s">
        <v>1667</v>
      </c>
      <c r="I123" s="138" t="s">
        <v>2088</v>
      </c>
      <c r="J123" s="138" t="s">
        <v>2778</v>
      </c>
      <c r="K123" s="138" t="s">
        <v>2779</v>
      </c>
      <c r="L123" s="138" t="s">
        <v>2924</v>
      </c>
      <c r="M123" s="202" t="s">
        <v>1347</v>
      </c>
    </row>
    <row r="124" spans="1:13" ht="15">
      <c r="A124" s="95"/>
      <c r="B124" s="95"/>
      <c r="C124" s="176"/>
      <c r="D124" s="160"/>
      <c r="E124" s="160"/>
      <c r="F124" s="160"/>
      <c r="G124" s="160"/>
      <c r="H124" s="160"/>
      <c r="I124" s="160"/>
      <c r="J124" s="160"/>
      <c r="K124" s="160"/>
      <c r="L124" s="160"/>
      <c r="M124" s="160"/>
    </row>
    <row r="125" spans="1:13" ht="15.75" thickBot="1">
      <c r="A125" s="86"/>
      <c r="B125" s="1087" t="s">
        <v>48</v>
      </c>
      <c r="C125" s="1087"/>
      <c r="D125" s="1087"/>
      <c r="E125" s="1087"/>
      <c r="F125" s="1087"/>
      <c r="G125" s="1087"/>
      <c r="H125" s="1087"/>
      <c r="I125" s="1087"/>
      <c r="J125" s="1087"/>
      <c r="K125" s="1087"/>
      <c r="L125" s="1087"/>
      <c r="M125" s="1087"/>
    </row>
    <row r="126" spans="1:13" ht="30">
      <c r="A126" s="90" t="s">
        <v>1051</v>
      </c>
      <c r="B126" s="91" t="s">
        <v>850</v>
      </c>
      <c r="C126" s="148" t="s">
        <v>1365</v>
      </c>
      <c r="D126" s="148" t="s">
        <v>1205</v>
      </c>
      <c r="E126" s="148" t="s">
        <v>851</v>
      </c>
      <c r="F126" s="382" t="s">
        <v>1339</v>
      </c>
      <c r="G126" s="382" t="s">
        <v>1339</v>
      </c>
      <c r="H126" s="382" t="s">
        <v>1339</v>
      </c>
      <c r="I126" s="382" t="s">
        <v>1339</v>
      </c>
      <c r="J126" s="382" t="s">
        <v>4</v>
      </c>
      <c r="K126" s="148">
        <v>7.8</v>
      </c>
      <c r="L126" s="382" t="s">
        <v>4</v>
      </c>
      <c r="M126" s="206" t="s">
        <v>1351</v>
      </c>
    </row>
    <row r="127" spans="1:13" ht="45">
      <c r="A127" s="92" t="s">
        <v>1052</v>
      </c>
      <c r="B127" s="861" t="s">
        <v>1437</v>
      </c>
      <c r="C127" s="857" t="s">
        <v>1083</v>
      </c>
      <c r="D127" s="857" t="s">
        <v>1528</v>
      </c>
      <c r="E127" s="857" t="s">
        <v>1436</v>
      </c>
      <c r="F127" s="869" t="s">
        <v>1817</v>
      </c>
      <c r="G127" s="869" t="s">
        <v>1619</v>
      </c>
      <c r="H127" s="710" t="s">
        <v>1726</v>
      </c>
      <c r="I127" s="711" t="s">
        <v>1902</v>
      </c>
      <c r="J127" s="648" t="s">
        <v>2607</v>
      </c>
      <c r="K127" s="756" t="s">
        <v>2608</v>
      </c>
      <c r="L127" s="924" t="s">
        <v>3002</v>
      </c>
      <c r="M127" s="203" t="s">
        <v>1348</v>
      </c>
    </row>
    <row r="128" spans="1:13" ht="60">
      <c r="A128" s="92" t="s">
        <v>1053</v>
      </c>
      <c r="B128" s="861" t="s">
        <v>1438</v>
      </c>
      <c r="C128" s="860" t="s">
        <v>1083</v>
      </c>
      <c r="D128" s="862" t="s">
        <v>1529</v>
      </c>
      <c r="E128" s="862" t="s">
        <v>852</v>
      </c>
      <c r="F128" s="865" t="s">
        <v>1816</v>
      </c>
      <c r="G128" s="865" t="s">
        <v>1620</v>
      </c>
      <c r="H128" s="589" t="s">
        <v>1663</v>
      </c>
      <c r="I128" s="631" t="s">
        <v>1903</v>
      </c>
      <c r="J128" s="746" t="s">
        <v>2611</v>
      </c>
      <c r="K128" s="870" t="s">
        <v>2610</v>
      </c>
      <c r="L128" s="925" t="s">
        <v>3153</v>
      </c>
      <c r="M128" s="335" t="s">
        <v>1348</v>
      </c>
    </row>
    <row r="129" spans="1:14" ht="60.75" thickBot="1">
      <c r="A129" s="93" t="s">
        <v>1054</v>
      </c>
      <c r="B129" s="94" t="s">
        <v>853</v>
      </c>
      <c r="C129" s="175" t="s">
        <v>1366</v>
      </c>
      <c r="D129" s="117" t="s">
        <v>1529</v>
      </c>
      <c r="E129" s="117" t="s">
        <v>854</v>
      </c>
      <c r="F129" s="128" t="s">
        <v>1818</v>
      </c>
      <c r="G129" s="128" t="s">
        <v>1621</v>
      </c>
      <c r="H129" s="590" t="s">
        <v>1727</v>
      </c>
      <c r="I129" s="630">
        <v>2</v>
      </c>
      <c r="J129" s="743">
        <v>2</v>
      </c>
      <c r="K129" s="757" t="s">
        <v>2609</v>
      </c>
      <c r="L129" s="926" t="s">
        <v>2706</v>
      </c>
      <c r="M129" s="205" t="s">
        <v>1348</v>
      </c>
    </row>
    <row r="130" spans="1:14" ht="12.75" customHeight="1">
      <c r="A130" s="95"/>
      <c r="B130" s="95"/>
      <c r="C130" s="176"/>
      <c r="D130" s="160"/>
      <c r="E130" s="160"/>
      <c r="F130" s="160"/>
      <c r="G130" s="160"/>
      <c r="H130" s="160"/>
      <c r="I130" s="160"/>
      <c r="J130" s="160"/>
      <c r="K130" s="160"/>
      <c r="L130" s="160"/>
      <c r="M130" s="160"/>
    </row>
    <row r="131" spans="1:14" ht="15.75" thickBot="1">
      <c r="A131" s="86"/>
      <c r="B131" s="1087" t="s">
        <v>49</v>
      </c>
      <c r="C131" s="1087"/>
      <c r="D131" s="1087"/>
      <c r="E131" s="1087"/>
      <c r="F131" s="1087"/>
      <c r="G131" s="1087"/>
      <c r="H131" s="1087"/>
      <c r="I131" s="1087"/>
      <c r="J131" s="1087"/>
      <c r="K131" s="1087"/>
      <c r="L131" s="1087"/>
      <c r="M131" s="1087"/>
    </row>
    <row r="132" spans="1:14" ht="32.25" customHeight="1" thickBot="1">
      <c r="A132" s="141" t="s">
        <v>855</v>
      </c>
      <c r="B132" s="142" t="s">
        <v>1150</v>
      </c>
      <c r="C132" s="177" t="s">
        <v>1083</v>
      </c>
      <c r="D132" s="168" t="s">
        <v>856</v>
      </c>
      <c r="E132" s="168" t="s">
        <v>1089</v>
      </c>
      <c r="F132" s="212" t="s">
        <v>1819</v>
      </c>
      <c r="G132" s="212" t="s">
        <v>1622</v>
      </c>
      <c r="H132" s="212" t="s">
        <v>1723</v>
      </c>
      <c r="I132" s="212" t="s">
        <v>2047</v>
      </c>
      <c r="J132" s="212" t="s">
        <v>2203</v>
      </c>
      <c r="K132" s="212">
        <v>36</v>
      </c>
      <c r="L132" s="212" t="s">
        <v>3154</v>
      </c>
      <c r="M132" s="207" t="s">
        <v>1351</v>
      </c>
    </row>
    <row r="133" spans="1:14" ht="15">
      <c r="A133" s="95"/>
      <c r="B133" s="97"/>
      <c r="C133" s="176"/>
      <c r="D133" s="160"/>
      <c r="E133" s="160"/>
      <c r="F133" s="160"/>
      <c r="G133" s="160"/>
      <c r="H133" s="160"/>
      <c r="I133" s="160"/>
      <c r="J133" s="160"/>
      <c r="K133" s="160"/>
      <c r="L133" s="160"/>
      <c r="M133" s="160"/>
    </row>
    <row r="134" spans="1:14" ht="15.75" thickBot="1">
      <c r="A134" s="86"/>
      <c r="B134" s="1087" t="s">
        <v>50</v>
      </c>
      <c r="C134" s="1087"/>
      <c r="D134" s="1087"/>
      <c r="E134" s="1087"/>
      <c r="F134" s="1087"/>
      <c r="G134" s="1087"/>
      <c r="H134" s="1087"/>
      <c r="I134" s="1087"/>
      <c r="J134" s="1087"/>
      <c r="K134" s="1087"/>
      <c r="L134" s="1087"/>
      <c r="M134" s="1087"/>
    </row>
    <row r="135" spans="1:14" ht="90">
      <c r="A135" s="90" t="s">
        <v>857</v>
      </c>
      <c r="B135" s="145" t="s">
        <v>2111</v>
      </c>
      <c r="C135" s="174" t="s">
        <v>1083</v>
      </c>
      <c r="D135" s="129" t="s">
        <v>1162</v>
      </c>
      <c r="E135" s="148" t="s">
        <v>3158</v>
      </c>
      <c r="F135" s="382" t="s">
        <v>3157</v>
      </c>
      <c r="G135" s="382" t="s">
        <v>1623</v>
      </c>
      <c r="H135" s="591" t="s">
        <v>1728</v>
      </c>
      <c r="I135" s="592" t="s">
        <v>1616</v>
      </c>
      <c r="J135" s="744" t="s">
        <v>2612</v>
      </c>
      <c r="K135" s="745" t="s">
        <v>2613</v>
      </c>
      <c r="L135" s="979" t="s">
        <v>3155</v>
      </c>
      <c r="M135" s="206" t="s">
        <v>1348</v>
      </c>
    </row>
    <row r="136" spans="1:14" ht="30.75" thickBot="1">
      <c r="A136" s="93" t="s">
        <v>858</v>
      </c>
      <c r="B136" s="96" t="s">
        <v>1252</v>
      </c>
      <c r="C136" s="175" t="s">
        <v>1083</v>
      </c>
      <c r="D136" s="117" t="s">
        <v>1162</v>
      </c>
      <c r="E136" s="149">
        <v>3286</v>
      </c>
      <c r="F136" s="138" t="s">
        <v>2089</v>
      </c>
      <c r="G136" s="138" t="s">
        <v>1624</v>
      </c>
      <c r="H136" s="590" t="s">
        <v>1729</v>
      </c>
      <c r="I136" s="593" t="s">
        <v>1904</v>
      </c>
      <c r="J136" s="743" t="s">
        <v>2614</v>
      </c>
      <c r="K136" s="740" t="s">
        <v>2615</v>
      </c>
      <c r="L136" s="926" t="s">
        <v>3156</v>
      </c>
      <c r="M136" s="205" t="s">
        <v>1348</v>
      </c>
    </row>
    <row r="137" spans="1:14" ht="25.5" customHeight="1" thickBot="1">
      <c r="A137" s="86"/>
      <c r="B137" s="1087" t="s">
        <v>51</v>
      </c>
      <c r="C137" s="1087"/>
      <c r="D137" s="1087"/>
      <c r="E137" s="1087"/>
      <c r="F137" s="1087"/>
      <c r="G137" s="1087"/>
      <c r="H137" s="1087"/>
      <c r="I137" s="1087"/>
      <c r="J137" s="1087"/>
      <c r="K137" s="1087"/>
      <c r="L137" s="1087"/>
      <c r="M137" s="1087"/>
    </row>
    <row r="138" spans="1:14" ht="53.25" customHeight="1">
      <c r="A138" s="122" t="s">
        <v>1055</v>
      </c>
      <c r="B138" s="123" t="s">
        <v>2768</v>
      </c>
      <c r="C138" s="1088" t="s">
        <v>1367</v>
      </c>
      <c r="D138" s="140"/>
      <c r="E138" s="140"/>
      <c r="F138" s="140"/>
      <c r="G138" s="140"/>
      <c r="H138" s="140"/>
      <c r="I138" s="140"/>
      <c r="J138" s="140"/>
      <c r="K138" s="140"/>
      <c r="L138" s="140"/>
      <c r="M138" s="209"/>
    </row>
    <row r="139" spans="1:14" ht="27.75" customHeight="1">
      <c r="A139" s="102"/>
      <c r="B139" s="103" t="s">
        <v>1154</v>
      </c>
      <c r="C139" s="1089"/>
      <c r="D139" s="1100" t="s">
        <v>2112</v>
      </c>
      <c r="E139" s="134" t="s">
        <v>1369</v>
      </c>
      <c r="F139" s="163" t="s">
        <v>1339</v>
      </c>
      <c r="G139" s="163" t="s">
        <v>1339</v>
      </c>
      <c r="H139" s="163" t="s">
        <v>1339</v>
      </c>
      <c r="I139" s="163" t="s">
        <v>1339</v>
      </c>
      <c r="J139" s="163" t="s">
        <v>4</v>
      </c>
      <c r="K139" s="163" t="s">
        <v>4</v>
      </c>
      <c r="L139" s="163" t="s">
        <v>4</v>
      </c>
      <c r="M139" s="204">
        <v>1</v>
      </c>
      <c r="N139" s="163"/>
    </row>
    <row r="140" spans="1:14" ht="30.75" customHeight="1">
      <c r="A140" s="92"/>
      <c r="B140" s="105" t="s">
        <v>1155</v>
      </c>
      <c r="C140" s="1101"/>
      <c r="D140" s="1102"/>
      <c r="E140" s="927" t="s">
        <v>1369</v>
      </c>
      <c r="F140" s="920" t="s">
        <v>1339</v>
      </c>
      <c r="G140" s="920" t="s">
        <v>1339</v>
      </c>
      <c r="H140" s="920" t="s">
        <v>1339</v>
      </c>
      <c r="I140" s="920" t="s">
        <v>1339</v>
      </c>
      <c r="J140" s="920" t="s">
        <v>4</v>
      </c>
      <c r="K140" s="920">
        <v>0.4</v>
      </c>
      <c r="L140" s="920">
        <v>0.4</v>
      </c>
      <c r="M140" s="211" t="s">
        <v>1103</v>
      </c>
      <c r="N140" s="1035"/>
    </row>
    <row r="141" spans="1:14" ht="15">
      <c r="A141" s="92" t="s">
        <v>1056</v>
      </c>
      <c r="B141" s="928" t="s">
        <v>859</v>
      </c>
      <c r="C141" s="929" t="s">
        <v>1344</v>
      </c>
      <c r="D141" s="1019" t="s">
        <v>2811</v>
      </c>
      <c r="E141" s="1020" t="s">
        <v>860</v>
      </c>
      <c r="F141" s="920">
        <v>8.1</v>
      </c>
      <c r="G141" s="930" t="s">
        <v>1625</v>
      </c>
      <c r="H141" s="930" t="s">
        <v>1674</v>
      </c>
      <c r="I141" s="930">
        <v>8.1999999999999993</v>
      </c>
      <c r="J141" s="858">
        <v>8.1999999999999993</v>
      </c>
      <c r="K141" s="858">
        <v>8.1999999999999993</v>
      </c>
      <c r="L141" s="920">
        <v>8.1999999999999993</v>
      </c>
      <c r="M141" s="208" t="s">
        <v>1349</v>
      </c>
    </row>
    <row r="142" spans="1:14" ht="45">
      <c r="A142" s="92" t="s">
        <v>1057</v>
      </c>
      <c r="B142" s="856" t="s">
        <v>861</v>
      </c>
      <c r="C142" s="860" t="s">
        <v>1344</v>
      </c>
      <c r="D142" s="862" t="s">
        <v>1805</v>
      </c>
      <c r="E142" s="862" t="s">
        <v>862</v>
      </c>
      <c r="F142" s="858" t="s">
        <v>1339</v>
      </c>
      <c r="G142" s="858" t="s">
        <v>1339</v>
      </c>
      <c r="H142" s="858" t="s">
        <v>1675</v>
      </c>
      <c r="I142" s="858" t="s">
        <v>1339</v>
      </c>
      <c r="J142" s="858" t="s">
        <v>1339</v>
      </c>
      <c r="K142" s="858" t="s">
        <v>4</v>
      </c>
      <c r="L142" s="858" t="s">
        <v>4</v>
      </c>
      <c r="M142" s="335" t="s">
        <v>1350</v>
      </c>
    </row>
    <row r="143" spans="1:14" ht="33.75" customHeight="1">
      <c r="A143" s="92" t="s">
        <v>1058</v>
      </c>
      <c r="B143" s="861" t="s">
        <v>1156</v>
      </c>
      <c r="C143" s="857" t="s">
        <v>1365</v>
      </c>
      <c r="D143" s="857" t="s">
        <v>902</v>
      </c>
      <c r="E143" s="857" t="s">
        <v>863</v>
      </c>
      <c r="F143" s="858">
        <v>6.94</v>
      </c>
      <c r="G143" s="858" t="s">
        <v>1339</v>
      </c>
      <c r="H143" s="858" t="s">
        <v>1339</v>
      </c>
      <c r="I143" s="858" t="s">
        <v>1339</v>
      </c>
      <c r="J143" s="858" t="s">
        <v>1339</v>
      </c>
      <c r="K143" s="858">
        <v>8.1999999999999993</v>
      </c>
      <c r="L143" s="858" t="s">
        <v>1339</v>
      </c>
      <c r="M143" s="335" t="s">
        <v>1347</v>
      </c>
    </row>
    <row r="144" spans="1:14" ht="30.75" thickBot="1">
      <c r="A144" s="93" t="s">
        <v>1059</v>
      </c>
      <c r="B144" s="94" t="s">
        <v>864</v>
      </c>
      <c r="C144" s="149" t="s">
        <v>1365</v>
      </c>
      <c r="D144" s="149" t="s">
        <v>902</v>
      </c>
      <c r="E144" s="149" t="s">
        <v>865</v>
      </c>
      <c r="F144" s="138">
        <v>6.23</v>
      </c>
      <c r="G144" s="138" t="s">
        <v>1339</v>
      </c>
      <c r="H144" s="138" t="s">
        <v>1339</v>
      </c>
      <c r="I144" s="138" t="s">
        <v>1339</v>
      </c>
      <c r="J144" s="138" t="s">
        <v>1339</v>
      </c>
      <c r="K144" s="138">
        <v>8.1999999999999993</v>
      </c>
      <c r="L144" s="138" t="s">
        <v>1339</v>
      </c>
      <c r="M144" s="202" t="s">
        <v>1347</v>
      </c>
    </row>
    <row r="145" spans="1:13" ht="21.75" customHeight="1" thickBot="1">
      <c r="A145" s="86"/>
      <c r="B145" s="1087" t="s">
        <v>52</v>
      </c>
      <c r="C145" s="1087"/>
      <c r="D145" s="1087"/>
      <c r="E145" s="1087"/>
      <c r="F145" s="1087"/>
      <c r="G145" s="1087"/>
      <c r="H145" s="1087"/>
      <c r="I145" s="1087"/>
      <c r="J145" s="1087"/>
      <c r="K145" s="1087"/>
      <c r="L145" s="1087"/>
      <c r="M145" s="1087"/>
    </row>
    <row r="146" spans="1:13" ht="30">
      <c r="A146" s="90" t="s">
        <v>866</v>
      </c>
      <c r="B146" s="145" t="s">
        <v>1443</v>
      </c>
      <c r="C146" s="148" t="s">
        <v>1083</v>
      </c>
      <c r="D146" s="148" t="s">
        <v>2811</v>
      </c>
      <c r="E146" s="148" t="s">
        <v>1442</v>
      </c>
      <c r="F146" s="382">
        <v>17</v>
      </c>
      <c r="G146" s="382">
        <v>17</v>
      </c>
      <c r="H146" s="382" t="s">
        <v>2091</v>
      </c>
      <c r="I146" s="382" t="s">
        <v>2092</v>
      </c>
      <c r="J146" s="382" t="s">
        <v>2047</v>
      </c>
      <c r="K146" s="382" t="s">
        <v>1589</v>
      </c>
      <c r="L146" s="382" t="s">
        <v>2709</v>
      </c>
      <c r="M146" s="385" t="s">
        <v>1380</v>
      </c>
    </row>
    <row r="147" spans="1:13" ht="30.75" thickBot="1">
      <c r="A147" s="93" t="s">
        <v>867</v>
      </c>
      <c r="B147" s="96" t="s">
        <v>868</v>
      </c>
      <c r="C147" s="149" t="s">
        <v>1344</v>
      </c>
      <c r="D147" s="149" t="s">
        <v>2811</v>
      </c>
      <c r="E147" s="149" t="s">
        <v>869</v>
      </c>
      <c r="F147" s="138">
        <v>98.6</v>
      </c>
      <c r="G147" s="138" t="s">
        <v>1626</v>
      </c>
      <c r="H147" s="138" t="s">
        <v>1676</v>
      </c>
      <c r="I147" s="138" t="s">
        <v>2090</v>
      </c>
      <c r="J147" s="138" t="s">
        <v>2616</v>
      </c>
      <c r="K147" s="138" t="s">
        <v>2617</v>
      </c>
      <c r="L147" s="138" t="s">
        <v>3159</v>
      </c>
      <c r="M147" s="383" t="s">
        <v>1351</v>
      </c>
    </row>
    <row r="148" spans="1:13" ht="21" customHeight="1" thickBot="1">
      <c r="A148" s="165"/>
      <c r="B148" s="1082" t="s">
        <v>53</v>
      </c>
      <c r="C148" s="1082"/>
      <c r="D148" s="1082"/>
      <c r="E148" s="1082"/>
      <c r="F148" s="1082"/>
      <c r="G148" s="1082"/>
      <c r="H148" s="1082"/>
      <c r="I148" s="1082"/>
      <c r="J148" s="1082"/>
      <c r="K148" s="1082"/>
      <c r="L148" s="1082"/>
      <c r="M148" s="1082"/>
    </row>
    <row r="149" spans="1:13" ht="30">
      <c r="A149" s="90" t="s">
        <v>870</v>
      </c>
      <c r="B149" s="145" t="s">
        <v>1444</v>
      </c>
      <c r="C149" s="148" t="s">
        <v>1368</v>
      </c>
      <c r="D149" s="148" t="s">
        <v>1246</v>
      </c>
      <c r="E149" s="148" t="s">
        <v>871</v>
      </c>
      <c r="F149" s="382">
        <v>3.5</v>
      </c>
      <c r="G149" s="382" t="s">
        <v>1627</v>
      </c>
      <c r="H149" s="382">
        <v>4.5</v>
      </c>
      <c r="I149" s="382" t="s">
        <v>2093</v>
      </c>
      <c r="J149" s="382" t="s">
        <v>2618</v>
      </c>
      <c r="K149" s="382" t="s">
        <v>2619</v>
      </c>
      <c r="L149" s="382" t="s">
        <v>2618</v>
      </c>
      <c r="M149" s="385" t="s">
        <v>1439</v>
      </c>
    </row>
    <row r="150" spans="1:13" ht="45">
      <c r="A150" s="92" t="s">
        <v>872</v>
      </c>
      <c r="B150" s="856" t="s">
        <v>873</v>
      </c>
      <c r="C150" s="857" t="s">
        <v>1344</v>
      </c>
      <c r="D150" s="857" t="s">
        <v>2811</v>
      </c>
      <c r="E150" s="857" t="s">
        <v>1369</v>
      </c>
      <c r="F150" s="858" t="s">
        <v>1339</v>
      </c>
      <c r="G150" s="858" t="s">
        <v>1339</v>
      </c>
      <c r="H150" s="858" t="s">
        <v>1339</v>
      </c>
      <c r="I150" s="858" t="s">
        <v>1339</v>
      </c>
      <c r="J150" s="137" t="s">
        <v>1339</v>
      </c>
      <c r="K150" s="137" t="s">
        <v>4</v>
      </c>
      <c r="L150" s="921">
        <v>0.3</v>
      </c>
      <c r="M150" s="257" t="s">
        <v>1349</v>
      </c>
    </row>
    <row r="151" spans="1:13" ht="30.75" thickBot="1">
      <c r="A151" s="93" t="s">
        <v>874</v>
      </c>
      <c r="B151" s="96" t="s">
        <v>1157</v>
      </c>
      <c r="C151" s="149" t="s">
        <v>1344</v>
      </c>
      <c r="D151" s="149" t="s">
        <v>2811</v>
      </c>
      <c r="E151" s="149" t="s">
        <v>875</v>
      </c>
      <c r="F151" s="138">
        <v>21.6</v>
      </c>
      <c r="G151" s="138" t="s">
        <v>1628</v>
      </c>
      <c r="H151" s="138" t="s">
        <v>1677</v>
      </c>
      <c r="I151" s="138" t="s">
        <v>2756</v>
      </c>
      <c r="J151" s="149" t="s">
        <v>3160</v>
      </c>
      <c r="K151" s="138" t="s">
        <v>3162</v>
      </c>
      <c r="L151" s="138" t="s">
        <v>3161</v>
      </c>
      <c r="M151" s="383" t="s">
        <v>1440</v>
      </c>
    </row>
    <row r="152" spans="1:13" ht="23.25" customHeight="1" thickBot="1">
      <c r="A152" s="86"/>
      <c r="B152" s="1082" t="s">
        <v>54</v>
      </c>
      <c r="C152" s="1082"/>
      <c r="D152" s="1082"/>
      <c r="E152" s="1082"/>
      <c r="F152" s="1082"/>
      <c r="G152" s="1082"/>
      <c r="H152" s="1082"/>
      <c r="I152" s="1082"/>
      <c r="J152" s="1082"/>
      <c r="K152" s="1082"/>
      <c r="L152" s="1082"/>
      <c r="M152" s="1082"/>
    </row>
    <row r="153" spans="1:13" ht="46.5" customHeight="1">
      <c r="A153" s="90" t="s">
        <v>876</v>
      </c>
      <c r="B153" s="145" t="s">
        <v>1849</v>
      </c>
      <c r="C153" s="148" t="s">
        <v>1083</v>
      </c>
      <c r="D153" s="148" t="s">
        <v>2811</v>
      </c>
      <c r="E153" s="148" t="s">
        <v>739</v>
      </c>
      <c r="F153" s="382">
        <v>1</v>
      </c>
      <c r="G153" s="382">
        <v>1</v>
      </c>
      <c r="H153" s="382">
        <v>2</v>
      </c>
      <c r="I153" s="382">
        <v>2</v>
      </c>
      <c r="J153" s="382">
        <v>2</v>
      </c>
      <c r="K153" s="382">
        <v>3</v>
      </c>
      <c r="L153" s="382">
        <v>3</v>
      </c>
      <c r="M153" s="385" t="s">
        <v>1441</v>
      </c>
    </row>
    <row r="154" spans="1:13" ht="33" customHeight="1">
      <c r="A154" s="112" t="s">
        <v>877</v>
      </c>
      <c r="B154" s="641" t="s">
        <v>1447</v>
      </c>
      <c r="C154" s="137" t="s">
        <v>1083</v>
      </c>
      <c r="D154" s="137" t="s">
        <v>2811</v>
      </c>
      <c r="E154" s="137" t="s">
        <v>878</v>
      </c>
      <c r="F154" s="137">
        <v>1.06</v>
      </c>
      <c r="G154" s="137">
        <v>1.06</v>
      </c>
      <c r="H154" s="137">
        <v>1.06</v>
      </c>
      <c r="I154" s="137">
        <v>1.06</v>
      </c>
      <c r="J154" s="137">
        <v>1.06</v>
      </c>
      <c r="K154" s="137">
        <v>1.06</v>
      </c>
      <c r="L154" s="921">
        <v>1.06</v>
      </c>
      <c r="M154" s="642" t="s">
        <v>1347</v>
      </c>
    </row>
    <row r="155" spans="1:13" ht="31.5" customHeight="1">
      <c r="A155" s="113"/>
      <c r="B155" s="344" t="s">
        <v>1448</v>
      </c>
      <c r="C155" s="163"/>
      <c r="D155" s="163"/>
      <c r="E155" s="163" t="s">
        <v>1678</v>
      </c>
      <c r="F155" s="1018">
        <v>0.38</v>
      </c>
      <c r="G155" s="163">
        <v>0.38</v>
      </c>
      <c r="H155" s="163" t="s">
        <v>2655</v>
      </c>
      <c r="I155" s="163">
        <v>0.39</v>
      </c>
      <c r="J155" s="163" t="s">
        <v>2656</v>
      </c>
      <c r="K155" s="163">
        <v>0.4</v>
      </c>
      <c r="L155" s="163">
        <v>0.4</v>
      </c>
      <c r="M155" s="643" t="s">
        <v>1352</v>
      </c>
    </row>
    <row r="156" spans="1:13" ht="48" customHeight="1">
      <c r="A156" s="114"/>
      <c r="B156" s="644" t="s">
        <v>1449</v>
      </c>
      <c r="C156" s="164"/>
      <c r="D156" s="164"/>
      <c r="E156" s="164" t="s">
        <v>1369</v>
      </c>
      <c r="F156" s="164">
        <v>13</v>
      </c>
      <c r="G156" s="164">
        <v>13</v>
      </c>
      <c r="H156" s="164">
        <v>13</v>
      </c>
      <c r="I156" s="164">
        <v>13</v>
      </c>
      <c r="J156" s="164">
        <v>13</v>
      </c>
      <c r="K156" s="164">
        <v>14</v>
      </c>
      <c r="L156" s="920">
        <v>14</v>
      </c>
      <c r="M156" s="211" t="s">
        <v>1445</v>
      </c>
    </row>
    <row r="157" spans="1:13" ht="45.75" thickBot="1">
      <c r="A157" s="93" t="s">
        <v>879</v>
      </c>
      <c r="B157" s="563" t="s">
        <v>880</v>
      </c>
      <c r="C157" s="645" t="s">
        <v>1344</v>
      </c>
      <c r="D157" s="645" t="s">
        <v>2807</v>
      </c>
      <c r="E157" s="645" t="s">
        <v>1369</v>
      </c>
      <c r="F157" s="167">
        <v>13.3</v>
      </c>
      <c r="G157" s="167" t="s">
        <v>1629</v>
      </c>
      <c r="H157" s="167">
        <v>14</v>
      </c>
      <c r="I157" s="167" t="s">
        <v>2095</v>
      </c>
      <c r="J157" s="167" t="s">
        <v>1339</v>
      </c>
      <c r="K157" s="167" t="s">
        <v>1339</v>
      </c>
      <c r="L157" s="167" t="s">
        <v>1339</v>
      </c>
      <c r="M157" s="646">
        <v>100</v>
      </c>
    </row>
    <row r="158" spans="1:13" ht="7.5" customHeight="1">
      <c r="A158" s="95"/>
      <c r="B158" s="95"/>
      <c r="C158" s="176"/>
      <c r="D158" s="160"/>
      <c r="E158" s="160"/>
      <c r="F158" s="160"/>
      <c r="G158" s="160"/>
      <c r="H158" s="160"/>
      <c r="I158" s="160"/>
      <c r="J158" s="160"/>
      <c r="K158" s="160"/>
      <c r="L158" s="160"/>
      <c r="M158" s="160"/>
    </row>
    <row r="159" spans="1:13" ht="15">
      <c r="A159" s="556"/>
      <c r="B159" s="1098" t="s">
        <v>881</v>
      </c>
      <c r="C159" s="1098"/>
      <c r="D159" s="1099"/>
      <c r="E159" s="557"/>
      <c r="F159" s="558"/>
      <c r="G159" s="558"/>
      <c r="H159" s="558"/>
      <c r="I159" s="560"/>
      <c r="J159" s="560"/>
      <c r="K159" s="560"/>
      <c r="L159" s="560"/>
      <c r="M159" s="559"/>
    </row>
    <row r="160" spans="1:13" ht="15.75" thickBot="1">
      <c r="A160" s="446"/>
      <c r="B160" s="1103" t="s">
        <v>55</v>
      </c>
      <c r="C160" s="1103"/>
      <c r="D160" s="1103"/>
      <c r="E160" s="1103"/>
      <c r="F160" s="1103"/>
      <c r="G160" s="1103"/>
      <c r="H160" s="1103"/>
      <c r="I160" s="1103"/>
      <c r="J160" s="1103"/>
      <c r="K160" s="1103"/>
      <c r="L160" s="1103"/>
      <c r="M160" s="1103"/>
    </row>
    <row r="161" spans="1:13" ht="37.5" customHeight="1">
      <c r="A161" s="447" t="s">
        <v>1060</v>
      </c>
      <c r="B161" s="833" t="s">
        <v>882</v>
      </c>
      <c r="C161" s="834" t="s">
        <v>1365</v>
      </c>
      <c r="D161" s="834" t="s">
        <v>902</v>
      </c>
      <c r="E161" s="834" t="s">
        <v>883</v>
      </c>
      <c r="F161" s="830" t="s">
        <v>1339</v>
      </c>
      <c r="G161" s="830" t="s">
        <v>1339</v>
      </c>
      <c r="H161" s="830" t="s">
        <v>1339</v>
      </c>
      <c r="I161" s="830" t="s">
        <v>1339</v>
      </c>
      <c r="J161" s="830" t="s">
        <v>1339</v>
      </c>
      <c r="K161" s="830">
        <v>8.6</v>
      </c>
      <c r="L161" s="830" t="s">
        <v>1339</v>
      </c>
      <c r="M161" s="835" t="s">
        <v>1381</v>
      </c>
    </row>
    <row r="162" spans="1:13" ht="30" customHeight="1">
      <c r="A162" s="452" t="s">
        <v>1061</v>
      </c>
      <c r="B162" s="871" t="s">
        <v>884</v>
      </c>
      <c r="C162" s="872" t="s">
        <v>1365</v>
      </c>
      <c r="D162" s="1015" t="s">
        <v>902</v>
      </c>
      <c r="E162" s="872" t="s">
        <v>885</v>
      </c>
      <c r="F162" s="873" t="s">
        <v>1339</v>
      </c>
      <c r="G162" s="873" t="s">
        <v>1339</v>
      </c>
      <c r="H162" s="873" t="s">
        <v>1339</v>
      </c>
      <c r="I162" s="873" t="s">
        <v>1339</v>
      </c>
      <c r="J162" s="873" t="s">
        <v>1339</v>
      </c>
      <c r="K162" s="874">
        <v>8.4</v>
      </c>
      <c r="L162" s="873" t="s">
        <v>1339</v>
      </c>
      <c r="M162" s="837" t="s">
        <v>1381</v>
      </c>
    </row>
    <row r="163" spans="1:13" ht="29.25" customHeight="1">
      <c r="A163" s="452" t="s">
        <v>1062</v>
      </c>
      <c r="B163" s="871" t="s">
        <v>886</v>
      </c>
      <c r="C163" s="872" t="s">
        <v>1365</v>
      </c>
      <c r="D163" s="1015" t="s">
        <v>902</v>
      </c>
      <c r="E163" s="872" t="s">
        <v>887</v>
      </c>
      <c r="F163" s="873" t="s">
        <v>1339</v>
      </c>
      <c r="G163" s="873" t="s">
        <v>1339</v>
      </c>
      <c r="H163" s="873" t="s">
        <v>1339</v>
      </c>
      <c r="I163" s="873" t="s">
        <v>1339</v>
      </c>
      <c r="J163" s="873" t="s">
        <v>1339</v>
      </c>
      <c r="K163" s="874">
        <v>7.2</v>
      </c>
      <c r="L163" s="991" t="s">
        <v>4</v>
      </c>
      <c r="M163" s="837" t="s">
        <v>1381</v>
      </c>
    </row>
    <row r="164" spans="1:13" ht="30" customHeight="1">
      <c r="A164" s="452" t="s">
        <v>1063</v>
      </c>
      <c r="B164" s="871" t="s">
        <v>1152</v>
      </c>
      <c r="C164" s="872" t="s">
        <v>1365</v>
      </c>
      <c r="D164" s="1015" t="s">
        <v>902</v>
      </c>
      <c r="E164" s="872" t="s">
        <v>888</v>
      </c>
      <c r="F164" s="873" t="s">
        <v>1339</v>
      </c>
      <c r="G164" s="873" t="s">
        <v>1339</v>
      </c>
      <c r="H164" s="873" t="s">
        <v>1339</v>
      </c>
      <c r="I164" s="873" t="s">
        <v>1339</v>
      </c>
      <c r="J164" s="873" t="s">
        <v>1339</v>
      </c>
      <c r="K164" s="874">
        <v>7.1</v>
      </c>
      <c r="L164" s="991" t="s">
        <v>4</v>
      </c>
      <c r="M164" s="837" t="s">
        <v>1381</v>
      </c>
    </row>
    <row r="165" spans="1:13" ht="20.25" customHeight="1">
      <c r="A165" s="452" t="s">
        <v>1064</v>
      </c>
      <c r="B165" s="871" t="s">
        <v>889</v>
      </c>
      <c r="C165" s="872" t="s">
        <v>1365</v>
      </c>
      <c r="D165" s="1015" t="s">
        <v>902</v>
      </c>
      <c r="E165" s="872" t="s">
        <v>890</v>
      </c>
      <c r="F165" s="873" t="s">
        <v>4</v>
      </c>
      <c r="G165" s="872" t="s">
        <v>1339</v>
      </c>
      <c r="H165" s="868" t="s">
        <v>1339</v>
      </c>
      <c r="I165" s="868" t="s">
        <v>1339</v>
      </c>
      <c r="J165" s="874" t="s">
        <v>1339</v>
      </c>
      <c r="K165" s="875">
        <v>8.6</v>
      </c>
      <c r="L165" s="991" t="s">
        <v>4</v>
      </c>
      <c r="M165" s="837" t="s">
        <v>1381</v>
      </c>
    </row>
    <row r="166" spans="1:13" ht="28.5" customHeight="1">
      <c r="A166" s="458" t="s">
        <v>1065</v>
      </c>
      <c r="B166" s="836" t="s">
        <v>1151</v>
      </c>
      <c r="C166" s="872" t="s">
        <v>1365</v>
      </c>
      <c r="D166" s="1015" t="s">
        <v>902</v>
      </c>
      <c r="E166" s="1015" t="s">
        <v>891</v>
      </c>
      <c r="F166" s="873" t="s">
        <v>1339</v>
      </c>
      <c r="G166" s="873" t="s">
        <v>1339</v>
      </c>
      <c r="H166" s="873" t="s">
        <v>1339</v>
      </c>
      <c r="I166" s="873" t="s">
        <v>1339</v>
      </c>
      <c r="J166" s="873" t="s">
        <v>1339</v>
      </c>
      <c r="K166" s="872">
        <v>8.1</v>
      </c>
      <c r="L166" s="992" t="s">
        <v>1339</v>
      </c>
      <c r="M166" s="837" t="s">
        <v>1381</v>
      </c>
    </row>
    <row r="167" spans="1:13" ht="33.75" customHeight="1">
      <c r="A167" s="459" t="s">
        <v>1066</v>
      </c>
      <c r="B167" s="460" t="s">
        <v>1222</v>
      </c>
      <c r="C167" s="461"/>
      <c r="D167" s="895"/>
      <c r="E167" s="895"/>
      <c r="F167" s="1083" t="s">
        <v>1339</v>
      </c>
      <c r="G167" s="1083" t="s">
        <v>1339</v>
      </c>
      <c r="H167" s="1083" t="s">
        <v>1339</v>
      </c>
      <c r="I167" s="1083" t="s">
        <v>1339</v>
      </c>
      <c r="J167" s="831" t="s">
        <v>2780</v>
      </c>
      <c r="K167" s="1104" t="s">
        <v>1339</v>
      </c>
      <c r="L167" s="1083" t="s">
        <v>1339</v>
      </c>
      <c r="M167" s="462"/>
    </row>
    <row r="168" spans="1:13" ht="15.75">
      <c r="A168" s="458"/>
      <c r="B168" s="876" t="s">
        <v>1158</v>
      </c>
      <c r="C168" s="463" t="s">
        <v>1344</v>
      </c>
      <c r="D168" s="1107" t="s">
        <v>902</v>
      </c>
      <c r="E168" s="877" t="s">
        <v>1127</v>
      </c>
      <c r="F168" s="1084"/>
      <c r="G168" s="1084"/>
      <c r="H168" s="1084"/>
      <c r="I168" s="1084"/>
      <c r="J168" s="878">
        <v>29</v>
      </c>
      <c r="K168" s="1105"/>
      <c r="L168" s="1084"/>
      <c r="M168" s="456" t="s">
        <v>1349</v>
      </c>
    </row>
    <row r="169" spans="1:13" ht="14.25" customHeight="1">
      <c r="A169" s="458"/>
      <c r="B169" s="876" t="s">
        <v>1159</v>
      </c>
      <c r="C169" s="463"/>
      <c r="D169" s="1107"/>
      <c r="E169" s="877" t="s">
        <v>1128</v>
      </c>
      <c r="F169" s="1084"/>
      <c r="G169" s="1084"/>
      <c r="H169" s="1084"/>
      <c r="I169" s="1084"/>
      <c r="J169" s="878">
        <v>5</v>
      </c>
      <c r="K169" s="1105"/>
      <c r="L169" s="1084"/>
      <c r="M169" s="456" t="s">
        <v>1349</v>
      </c>
    </row>
    <row r="170" spans="1:13" ht="15.75">
      <c r="A170" s="458"/>
      <c r="B170" s="876" t="s">
        <v>1160</v>
      </c>
      <c r="C170" s="463"/>
      <c r="D170" s="1107"/>
      <c r="E170" s="877" t="s">
        <v>1129</v>
      </c>
      <c r="F170" s="1084"/>
      <c r="G170" s="1084"/>
      <c r="H170" s="1084"/>
      <c r="I170" s="1084"/>
      <c r="J170" s="878">
        <v>29</v>
      </c>
      <c r="K170" s="1105"/>
      <c r="L170" s="1084"/>
      <c r="M170" s="456" t="s">
        <v>1446</v>
      </c>
    </row>
    <row r="171" spans="1:13" ht="15.75" customHeight="1">
      <c r="A171" s="452"/>
      <c r="B171" s="464" t="s">
        <v>1161</v>
      </c>
      <c r="C171" s="457"/>
      <c r="D171" s="896"/>
      <c r="E171" s="896" t="s">
        <v>1130</v>
      </c>
      <c r="F171" s="1085"/>
      <c r="G171" s="1085"/>
      <c r="H171" s="1085"/>
      <c r="I171" s="1085"/>
      <c r="J171" s="878">
        <v>35</v>
      </c>
      <c r="K171" s="1106"/>
      <c r="L171" s="1085"/>
      <c r="M171" s="456" t="s">
        <v>1350</v>
      </c>
    </row>
    <row r="172" spans="1:13" ht="50.25" customHeight="1">
      <c r="A172" s="452" t="s">
        <v>1067</v>
      </c>
      <c r="B172" s="879" t="s">
        <v>892</v>
      </c>
      <c r="C172" s="877" t="s">
        <v>1083</v>
      </c>
      <c r="D172" s="877" t="s">
        <v>2812</v>
      </c>
      <c r="E172" s="877" t="s">
        <v>776</v>
      </c>
      <c r="F172" s="832">
        <v>4</v>
      </c>
      <c r="G172" s="872" t="s">
        <v>2609</v>
      </c>
      <c r="H172" s="873" t="s">
        <v>2103</v>
      </c>
      <c r="I172" s="873" t="s">
        <v>2096</v>
      </c>
      <c r="J172" s="878" t="s">
        <v>2232</v>
      </c>
      <c r="K172" s="880" t="s">
        <v>1586</v>
      </c>
      <c r="L172" s="880" t="s">
        <v>1586</v>
      </c>
      <c r="M172" s="456" t="s">
        <v>2113</v>
      </c>
    </row>
    <row r="173" spans="1:13" ht="107.25" customHeight="1" thickBot="1">
      <c r="A173" s="467" t="s">
        <v>1068</v>
      </c>
      <c r="B173" s="468" t="s">
        <v>893</v>
      </c>
      <c r="C173" s="469" t="s">
        <v>1163</v>
      </c>
      <c r="D173" s="469" t="s">
        <v>2812</v>
      </c>
      <c r="E173" s="469" t="s">
        <v>894</v>
      </c>
      <c r="F173" s="469" t="s">
        <v>1450</v>
      </c>
      <c r="G173" s="469" t="s">
        <v>1450</v>
      </c>
      <c r="H173" s="548" t="s">
        <v>2547</v>
      </c>
      <c r="I173" s="548" t="s">
        <v>2419</v>
      </c>
      <c r="J173" s="713" t="s">
        <v>2419</v>
      </c>
      <c r="K173" s="787" t="s">
        <v>2527</v>
      </c>
      <c r="L173" s="993" t="s">
        <v>2843</v>
      </c>
      <c r="M173" s="470" t="s">
        <v>1387</v>
      </c>
    </row>
    <row r="174" spans="1:13" ht="9" customHeight="1">
      <c r="A174" s="471"/>
      <c r="B174" s="471"/>
      <c r="C174" s="472"/>
      <c r="D174" s="472"/>
      <c r="E174" s="472"/>
      <c r="F174" s="472"/>
      <c r="G174" s="472"/>
      <c r="H174" s="472"/>
      <c r="I174" s="472"/>
      <c r="J174" s="472"/>
      <c r="K174" s="472"/>
      <c r="L174" s="472"/>
      <c r="M174" s="472"/>
    </row>
    <row r="175" spans="1:13" ht="23.25" customHeight="1" thickBot="1">
      <c r="A175" s="446"/>
      <c r="B175" s="1103" t="s">
        <v>56</v>
      </c>
      <c r="C175" s="1103"/>
      <c r="D175" s="1103"/>
      <c r="E175" s="1103"/>
      <c r="F175" s="1103"/>
      <c r="G175" s="1103"/>
      <c r="H175" s="1103"/>
      <c r="I175" s="1103"/>
      <c r="J175" s="1103"/>
      <c r="K175" s="1103"/>
      <c r="L175" s="1103"/>
      <c r="M175" s="1103"/>
    </row>
    <row r="176" spans="1:13" ht="45">
      <c r="A176" s="447" t="s">
        <v>895</v>
      </c>
      <c r="B176" s="448" t="s">
        <v>1261</v>
      </c>
      <c r="C176" s="449" t="s">
        <v>1364</v>
      </c>
      <c r="D176" s="449" t="s">
        <v>2813</v>
      </c>
      <c r="E176" s="449" t="s">
        <v>1280</v>
      </c>
      <c r="F176" s="1014" t="s">
        <v>1280</v>
      </c>
      <c r="G176" s="1014" t="s">
        <v>1280</v>
      </c>
      <c r="H176" s="1014" t="s">
        <v>2215</v>
      </c>
      <c r="I176" s="1014" t="s">
        <v>2214</v>
      </c>
      <c r="J176" s="1014" t="s">
        <v>2213</v>
      </c>
      <c r="K176" s="1014" t="s">
        <v>2530</v>
      </c>
      <c r="L176" s="1014" t="s">
        <v>1280</v>
      </c>
      <c r="M176" s="451" t="s">
        <v>1451</v>
      </c>
    </row>
    <row r="177" spans="1:13" ht="95.25" customHeight="1">
      <c r="A177" s="473" t="s">
        <v>896</v>
      </c>
      <c r="B177" s="879" t="s">
        <v>1454</v>
      </c>
      <c r="C177" s="877" t="s">
        <v>1083</v>
      </c>
      <c r="D177" s="877" t="s">
        <v>2814</v>
      </c>
      <c r="E177" s="877">
        <v>0</v>
      </c>
      <c r="F177" s="881" t="s">
        <v>2529</v>
      </c>
      <c r="G177" s="881" t="s">
        <v>2623</v>
      </c>
      <c r="H177" s="881" t="s">
        <v>2621</v>
      </c>
      <c r="I177" s="881" t="s">
        <v>2622</v>
      </c>
      <c r="J177" s="881" t="s">
        <v>2620</v>
      </c>
      <c r="K177" s="881" t="s">
        <v>3163</v>
      </c>
      <c r="L177" s="881" t="s">
        <v>3164</v>
      </c>
      <c r="M177" s="456" t="s">
        <v>1347</v>
      </c>
    </row>
    <row r="178" spans="1:13" ht="198.75" customHeight="1">
      <c r="A178" s="459" t="s">
        <v>897</v>
      </c>
      <c r="B178" s="455" t="s">
        <v>898</v>
      </c>
      <c r="C178" s="895" t="s">
        <v>1364</v>
      </c>
      <c r="D178" s="877" t="s">
        <v>2815</v>
      </c>
      <c r="E178" s="877">
        <v>0</v>
      </c>
      <c r="F178" s="877">
        <v>0</v>
      </c>
      <c r="G178" s="877" t="s">
        <v>1533</v>
      </c>
      <c r="H178" s="877" t="s">
        <v>1850</v>
      </c>
      <c r="I178" s="882" t="s">
        <v>2114</v>
      </c>
      <c r="J178" s="863" t="s">
        <v>2337</v>
      </c>
      <c r="K178" s="863" t="s">
        <v>2337</v>
      </c>
      <c r="L178" s="867" t="s">
        <v>3080</v>
      </c>
      <c r="M178" s="456" t="s">
        <v>1380</v>
      </c>
    </row>
    <row r="179" spans="1:13" ht="90.75" customHeight="1">
      <c r="A179" s="452"/>
      <c r="B179" s="465"/>
      <c r="C179" s="896"/>
      <c r="D179" s="877" t="s">
        <v>2816</v>
      </c>
      <c r="E179" s="896"/>
      <c r="F179" s="457"/>
      <c r="G179" s="883" t="s">
        <v>1851</v>
      </c>
      <c r="H179" s="883" t="s">
        <v>1851</v>
      </c>
      <c r="I179" s="714" t="s">
        <v>1851</v>
      </c>
      <c r="J179" s="863" t="s">
        <v>2337</v>
      </c>
      <c r="K179" s="863" t="s">
        <v>2337</v>
      </c>
      <c r="L179" s="863" t="s">
        <v>2337</v>
      </c>
      <c r="M179" s="456" t="s">
        <v>1380</v>
      </c>
    </row>
    <row r="180" spans="1:13" ht="39.75" customHeight="1">
      <c r="A180" s="452" t="s">
        <v>899</v>
      </c>
      <c r="B180" s="879" t="s">
        <v>900</v>
      </c>
      <c r="C180" s="877" t="s">
        <v>1236</v>
      </c>
      <c r="D180" s="877" t="s">
        <v>2815</v>
      </c>
      <c r="E180" s="877">
        <v>0</v>
      </c>
      <c r="F180" s="881">
        <v>0</v>
      </c>
      <c r="G180" s="881">
        <v>0</v>
      </c>
      <c r="H180" s="881" t="s">
        <v>2115</v>
      </c>
      <c r="I180" s="881" t="s">
        <v>2115</v>
      </c>
      <c r="J180" s="881" t="s">
        <v>2115</v>
      </c>
      <c r="K180" s="881" t="s">
        <v>2115</v>
      </c>
      <c r="L180" s="881" t="s">
        <v>2115</v>
      </c>
      <c r="M180" s="456" t="s">
        <v>1347</v>
      </c>
    </row>
    <row r="181" spans="1:13" ht="40.5" customHeight="1">
      <c r="A181" s="459" t="s">
        <v>901</v>
      </c>
      <c r="B181" s="455" t="s">
        <v>1941</v>
      </c>
      <c r="C181" s="895" t="s">
        <v>1453</v>
      </c>
      <c r="D181" s="895" t="s">
        <v>2815</v>
      </c>
      <c r="E181" s="895" t="s">
        <v>1369</v>
      </c>
      <c r="F181" s="461" t="s">
        <v>1308</v>
      </c>
      <c r="G181" s="461" t="s">
        <v>1308</v>
      </c>
      <c r="H181" s="1108" t="s">
        <v>1942</v>
      </c>
      <c r="I181" s="1109" t="s">
        <v>2338</v>
      </c>
      <c r="J181" s="1110"/>
      <c r="K181" s="1111"/>
      <c r="L181" s="1112" t="s">
        <v>3079</v>
      </c>
      <c r="M181" s="934" t="s">
        <v>1351</v>
      </c>
    </row>
    <row r="182" spans="1:13" ht="66" customHeight="1">
      <c r="A182" s="458"/>
      <c r="B182" s="485"/>
      <c r="C182" s="1012"/>
      <c r="D182" s="1012"/>
      <c r="E182" s="1012"/>
      <c r="F182" s="463"/>
      <c r="G182" s="463"/>
      <c r="H182" s="1107"/>
      <c r="I182" s="1115" t="s">
        <v>2339</v>
      </c>
      <c r="J182" s="1116"/>
      <c r="K182" s="1117"/>
      <c r="L182" s="1113"/>
      <c r="M182" s="555"/>
    </row>
    <row r="183" spans="1:13" ht="42.75" customHeight="1">
      <c r="A183" s="458"/>
      <c r="B183" s="485"/>
      <c r="C183" s="1012"/>
      <c r="D183" s="1012"/>
      <c r="E183" s="1012"/>
      <c r="F183" s="463"/>
      <c r="G183" s="463"/>
      <c r="H183" s="463"/>
      <c r="I183" s="1092" t="s">
        <v>2340</v>
      </c>
      <c r="J183" s="1093"/>
      <c r="K183" s="1094"/>
      <c r="L183" s="1113"/>
      <c r="M183" s="555"/>
    </row>
    <row r="184" spans="1:13" ht="30.75" customHeight="1">
      <c r="A184" s="452"/>
      <c r="B184" s="485"/>
      <c r="C184" s="1012"/>
      <c r="D184" s="1012"/>
      <c r="E184" s="1012"/>
      <c r="F184" s="463"/>
      <c r="G184" s="463"/>
      <c r="H184" s="463"/>
      <c r="I184" s="1095" t="s">
        <v>2528</v>
      </c>
      <c r="J184" s="1096"/>
      <c r="K184" s="1097"/>
      <c r="L184" s="1114"/>
      <c r="M184" s="555"/>
    </row>
    <row r="185" spans="1:13" ht="80.25" customHeight="1" thickBot="1">
      <c r="A185" s="467" t="s">
        <v>903</v>
      </c>
      <c r="B185" s="468" t="s">
        <v>904</v>
      </c>
      <c r="C185" s="469" t="s">
        <v>1453</v>
      </c>
      <c r="D185" s="469" t="s">
        <v>2815</v>
      </c>
      <c r="E185" s="469" t="s">
        <v>1369</v>
      </c>
      <c r="F185" s="548"/>
      <c r="G185" s="548" t="s">
        <v>1822</v>
      </c>
      <c r="H185" s="548" t="s">
        <v>1822</v>
      </c>
      <c r="I185" s="175" t="s">
        <v>1943</v>
      </c>
      <c r="J185" s="334" t="s">
        <v>1943</v>
      </c>
      <c r="K185" s="334" t="s">
        <v>1943</v>
      </c>
      <c r="L185" s="334" t="s">
        <v>1943</v>
      </c>
      <c r="M185" s="470" t="s">
        <v>1351</v>
      </c>
    </row>
    <row r="186" spans="1:13" ht="15">
      <c r="A186" s="471"/>
      <c r="B186" s="471"/>
      <c r="C186" s="472"/>
      <c r="D186" s="472"/>
      <c r="E186" s="472"/>
      <c r="F186" s="472"/>
      <c r="G186" s="472"/>
      <c r="H186" s="472"/>
      <c r="I186" s="472"/>
      <c r="J186" s="472"/>
      <c r="K186" s="472"/>
      <c r="L186" s="472"/>
      <c r="M186" s="472"/>
    </row>
    <row r="187" spans="1:13" ht="15.75" thickBot="1">
      <c r="A187" s="446"/>
      <c r="B187" s="1103" t="s">
        <v>57</v>
      </c>
      <c r="C187" s="1103"/>
      <c r="D187" s="1103"/>
      <c r="E187" s="1103"/>
      <c r="F187" s="1103"/>
      <c r="G187" s="1103"/>
      <c r="H187" s="1103"/>
      <c r="I187" s="1103"/>
      <c r="J187" s="1103"/>
      <c r="K187" s="1103"/>
      <c r="L187" s="1103"/>
      <c r="M187" s="1103"/>
    </row>
    <row r="188" spans="1:13" ht="38.25" customHeight="1">
      <c r="A188" s="447" t="s">
        <v>905</v>
      </c>
      <c r="B188" s="448" t="s">
        <v>1852</v>
      </c>
      <c r="C188" s="449" t="s">
        <v>1164</v>
      </c>
      <c r="D188" s="449" t="s">
        <v>2812</v>
      </c>
      <c r="E188" s="449" t="s">
        <v>906</v>
      </c>
      <c r="F188" s="474">
        <v>119</v>
      </c>
      <c r="G188" s="449">
        <v>119</v>
      </c>
      <c r="H188" s="449" t="s">
        <v>2644</v>
      </c>
      <c r="I188" s="1014">
        <v>121</v>
      </c>
      <c r="J188" s="1014">
        <v>121</v>
      </c>
      <c r="K188" s="1014">
        <v>121</v>
      </c>
      <c r="L188" s="1014">
        <v>121</v>
      </c>
      <c r="M188" s="451">
        <v>140</v>
      </c>
    </row>
    <row r="189" spans="1:13" ht="156" customHeight="1">
      <c r="A189" s="452" t="s">
        <v>907</v>
      </c>
      <c r="B189" s="465" t="s">
        <v>1262</v>
      </c>
      <c r="C189" s="896" t="s">
        <v>1166</v>
      </c>
      <c r="D189" s="877" t="s">
        <v>2812</v>
      </c>
      <c r="E189" s="896" t="s">
        <v>1279</v>
      </c>
      <c r="F189" s="884" t="s">
        <v>1742</v>
      </c>
      <c r="G189" s="884" t="s">
        <v>1742</v>
      </c>
      <c r="H189" s="475" t="s">
        <v>2625</v>
      </c>
      <c r="I189" s="475" t="s">
        <v>2624</v>
      </c>
      <c r="J189" s="475" t="s">
        <v>2624</v>
      </c>
      <c r="K189" s="790" t="s">
        <v>3165</v>
      </c>
      <c r="L189" s="994" t="s">
        <v>3166</v>
      </c>
      <c r="M189" s="466" t="s">
        <v>1451</v>
      </c>
    </row>
    <row r="190" spans="1:13" ht="50.25" customHeight="1">
      <c r="A190" s="452" t="s">
        <v>908</v>
      </c>
      <c r="B190" s="879" t="s">
        <v>1263</v>
      </c>
      <c r="C190" s="877" t="s">
        <v>1826</v>
      </c>
      <c r="D190" s="877" t="s">
        <v>2812</v>
      </c>
      <c r="E190" s="877" t="s">
        <v>1825</v>
      </c>
      <c r="F190" s="461" t="s">
        <v>2643</v>
      </c>
      <c r="G190" s="461" t="s">
        <v>2628</v>
      </c>
      <c r="H190" s="461" t="s">
        <v>2627</v>
      </c>
      <c r="I190" s="461" t="s">
        <v>2627</v>
      </c>
      <c r="J190" s="461" t="s">
        <v>2626</v>
      </c>
      <c r="K190" s="461" t="s">
        <v>3167</v>
      </c>
      <c r="L190" s="937" t="s">
        <v>3168</v>
      </c>
      <c r="M190" s="456" t="s">
        <v>1452</v>
      </c>
    </row>
    <row r="191" spans="1:13" ht="51.75" customHeight="1">
      <c r="A191" s="473" t="s">
        <v>909</v>
      </c>
      <c r="B191" s="879" t="s">
        <v>1853</v>
      </c>
      <c r="C191" s="877" t="s">
        <v>1083</v>
      </c>
      <c r="D191" s="877" t="s">
        <v>2812</v>
      </c>
      <c r="E191" s="877" t="s">
        <v>910</v>
      </c>
      <c r="F191" s="881" t="s">
        <v>2642</v>
      </c>
      <c r="G191" s="881" t="s">
        <v>1630</v>
      </c>
      <c r="H191" s="881" t="s">
        <v>1743</v>
      </c>
      <c r="I191" s="881" t="s">
        <v>1944</v>
      </c>
      <c r="J191" s="881" t="s">
        <v>2233</v>
      </c>
      <c r="K191" s="881" t="s">
        <v>2546</v>
      </c>
      <c r="L191" s="881" t="s">
        <v>2546</v>
      </c>
      <c r="M191" s="456" t="s">
        <v>1388</v>
      </c>
    </row>
    <row r="192" spans="1:13" ht="28.5" customHeight="1">
      <c r="A192" s="452" t="s">
        <v>911</v>
      </c>
      <c r="B192" s="879" t="s">
        <v>1455</v>
      </c>
      <c r="C192" s="877" t="s">
        <v>1344</v>
      </c>
      <c r="D192" s="877" t="s">
        <v>2812</v>
      </c>
      <c r="E192" s="877" t="s">
        <v>912</v>
      </c>
      <c r="F192" s="461" t="s">
        <v>2641</v>
      </c>
      <c r="G192" s="461" t="s">
        <v>1631</v>
      </c>
      <c r="H192" s="461" t="s">
        <v>1744</v>
      </c>
      <c r="I192" s="461" t="s">
        <v>1945</v>
      </c>
      <c r="J192" s="461">
        <v>82</v>
      </c>
      <c r="K192" s="461" t="s">
        <v>2629</v>
      </c>
      <c r="L192" s="937" t="s">
        <v>2693</v>
      </c>
      <c r="M192" s="456">
        <v>100</v>
      </c>
    </row>
    <row r="193" spans="1:14" ht="30" customHeight="1">
      <c r="A193" s="473" t="s">
        <v>913</v>
      </c>
      <c r="B193" s="879" t="s">
        <v>1153</v>
      </c>
      <c r="C193" s="877" t="s">
        <v>1083</v>
      </c>
      <c r="D193" s="877" t="s">
        <v>2812</v>
      </c>
      <c r="E193" s="877" t="s">
        <v>743</v>
      </c>
      <c r="F193" s="881">
        <v>0</v>
      </c>
      <c r="G193" s="881">
        <v>1</v>
      </c>
      <c r="H193" s="881">
        <v>1</v>
      </c>
      <c r="I193" s="881">
        <v>1</v>
      </c>
      <c r="J193" s="881">
        <v>1</v>
      </c>
      <c r="K193" s="881">
        <v>1</v>
      </c>
      <c r="L193" s="881">
        <v>1</v>
      </c>
      <c r="M193" s="456">
        <v>2</v>
      </c>
    </row>
    <row r="194" spans="1:14" ht="30.75" customHeight="1">
      <c r="A194" s="473" t="s">
        <v>914</v>
      </c>
      <c r="B194" s="879" t="s">
        <v>1090</v>
      </c>
      <c r="C194" s="877" t="s">
        <v>2334</v>
      </c>
      <c r="D194" s="877" t="s">
        <v>902</v>
      </c>
      <c r="E194" s="877" t="s">
        <v>1369</v>
      </c>
      <c r="F194" s="881" t="s">
        <v>1339</v>
      </c>
      <c r="G194" s="881" t="s">
        <v>1339</v>
      </c>
      <c r="H194" s="881" t="s">
        <v>1339</v>
      </c>
      <c r="I194" s="863" t="s">
        <v>1339</v>
      </c>
      <c r="J194" s="885" t="s">
        <v>1339</v>
      </c>
      <c r="K194" s="885">
        <v>3.6</v>
      </c>
      <c r="L194" s="885" t="s">
        <v>1339</v>
      </c>
      <c r="M194" s="456" t="s">
        <v>1381</v>
      </c>
    </row>
    <row r="195" spans="1:14" ht="45" customHeight="1">
      <c r="A195" s="473" t="s">
        <v>915</v>
      </c>
      <c r="B195" s="879" t="s">
        <v>1247</v>
      </c>
      <c r="C195" s="877" t="s">
        <v>1344</v>
      </c>
      <c r="D195" s="877" t="s">
        <v>1321</v>
      </c>
      <c r="E195" s="877" t="s">
        <v>917</v>
      </c>
      <c r="F195" s="881" t="s">
        <v>2632</v>
      </c>
      <c r="G195" s="881" t="s">
        <v>2631</v>
      </c>
      <c r="H195" s="881" t="s">
        <v>2630</v>
      </c>
      <c r="I195" s="881" t="s">
        <v>3084</v>
      </c>
      <c r="J195" s="881" t="s">
        <v>3083</v>
      </c>
      <c r="K195" s="881" t="s">
        <v>3082</v>
      </c>
      <c r="L195" s="863" t="s">
        <v>3081</v>
      </c>
      <c r="M195" s="456" t="s">
        <v>1349</v>
      </c>
    </row>
    <row r="196" spans="1:14" ht="43.5" customHeight="1">
      <c r="A196" s="452" t="s">
        <v>916</v>
      </c>
      <c r="B196" s="879" t="s">
        <v>919</v>
      </c>
      <c r="C196" s="877" t="s">
        <v>1344</v>
      </c>
      <c r="D196" s="877" t="s">
        <v>2817</v>
      </c>
      <c r="E196" s="877" t="s">
        <v>920</v>
      </c>
      <c r="F196" s="461" t="s">
        <v>2640</v>
      </c>
      <c r="G196" s="461" t="s">
        <v>2633</v>
      </c>
      <c r="H196" s="461" t="s">
        <v>2634</v>
      </c>
      <c r="I196" s="461">
        <v>60</v>
      </c>
      <c r="J196" s="461" t="s">
        <v>2612</v>
      </c>
      <c r="K196" s="461" t="s">
        <v>2635</v>
      </c>
      <c r="L196" s="946" t="s">
        <v>2572</v>
      </c>
      <c r="M196" s="456" t="s">
        <v>1389</v>
      </c>
    </row>
    <row r="197" spans="1:14" ht="46.5" customHeight="1">
      <c r="A197" s="452" t="s">
        <v>1091</v>
      </c>
      <c r="B197" s="879" t="s">
        <v>921</v>
      </c>
      <c r="C197" s="877" t="s">
        <v>1344</v>
      </c>
      <c r="D197" s="877" t="s">
        <v>2817</v>
      </c>
      <c r="E197" s="877" t="s">
        <v>922</v>
      </c>
      <c r="F197" s="877" t="s">
        <v>1666</v>
      </c>
      <c r="G197" s="461" t="s">
        <v>2639</v>
      </c>
      <c r="H197" s="461" t="s">
        <v>2638</v>
      </c>
      <c r="I197" s="461" t="s">
        <v>2638</v>
      </c>
      <c r="J197" s="461" t="s">
        <v>2637</v>
      </c>
      <c r="K197" s="461" t="s">
        <v>2636</v>
      </c>
      <c r="L197" s="937" t="s">
        <v>3169</v>
      </c>
      <c r="M197" s="456" t="s">
        <v>1390</v>
      </c>
    </row>
    <row r="198" spans="1:14" ht="44.25" customHeight="1" thickBot="1">
      <c r="A198" s="507" t="s">
        <v>918</v>
      </c>
      <c r="B198" s="468" t="s">
        <v>923</v>
      </c>
      <c r="C198" s="469" t="s">
        <v>1344</v>
      </c>
      <c r="D198" s="469" t="s">
        <v>2817</v>
      </c>
      <c r="E198" s="469" t="s">
        <v>924</v>
      </c>
      <c r="F198" s="469" t="s">
        <v>2634</v>
      </c>
      <c r="G198" s="469" t="s">
        <v>2650</v>
      </c>
      <c r="H198" s="548" t="s">
        <v>1745</v>
      </c>
      <c r="I198" s="469" t="s">
        <v>1945</v>
      </c>
      <c r="J198" s="469">
        <v>82</v>
      </c>
      <c r="K198" s="548" t="s">
        <v>2645</v>
      </c>
      <c r="L198" s="548" t="s">
        <v>3195</v>
      </c>
      <c r="M198" s="470" t="s">
        <v>1391</v>
      </c>
      <c r="N198" s="463"/>
    </row>
    <row r="199" spans="1:14" ht="11.25" customHeight="1">
      <c r="A199" s="471"/>
      <c r="B199" s="471"/>
      <c r="C199" s="472"/>
      <c r="D199" s="472"/>
      <c r="E199" s="472"/>
      <c r="F199" s="472"/>
      <c r="G199" s="472"/>
      <c r="H199" s="472"/>
      <c r="I199" s="472"/>
      <c r="J199" s="472"/>
      <c r="K199" s="472"/>
      <c r="L199" s="472"/>
      <c r="M199" s="472"/>
    </row>
    <row r="200" spans="1:14" ht="24" customHeight="1" thickBot="1">
      <c r="A200" s="1123" t="s">
        <v>58</v>
      </c>
      <c r="B200" s="1123"/>
      <c r="C200" s="1123"/>
      <c r="D200" s="1123"/>
      <c r="E200" s="1123"/>
      <c r="F200" s="1123"/>
      <c r="G200" s="1123"/>
      <c r="H200" s="1123"/>
      <c r="I200" s="1123"/>
      <c r="J200" s="1123"/>
      <c r="K200" s="1123"/>
      <c r="L200" s="1123"/>
      <c r="M200" s="1123"/>
    </row>
    <row r="201" spans="1:14" ht="32.25" customHeight="1">
      <c r="A201" s="447" t="s">
        <v>925</v>
      </c>
      <c r="B201" s="448" t="s">
        <v>926</v>
      </c>
      <c r="C201" s="449" t="s">
        <v>1344</v>
      </c>
      <c r="D201" s="449" t="s">
        <v>1169</v>
      </c>
      <c r="E201" s="449" t="s">
        <v>927</v>
      </c>
      <c r="F201" s="449" t="s">
        <v>2648</v>
      </c>
      <c r="G201" s="1014" t="s">
        <v>2649</v>
      </c>
      <c r="H201" s="1014">
        <v>100</v>
      </c>
      <c r="I201" s="1014">
        <v>100</v>
      </c>
      <c r="J201" s="133">
        <v>100</v>
      </c>
      <c r="K201" s="336">
        <v>100</v>
      </c>
      <c r="L201" s="336">
        <v>100</v>
      </c>
      <c r="M201" s="451" t="s">
        <v>1456</v>
      </c>
    </row>
    <row r="202" spans="1:14" ht="33" customHeight="1">
      <c r="A202" s="452" t="s">
        <v>928</v>
      </c>
      <c r="B202" s="879" t="s">
        <v>929</v>
      </c>
      <c r="C202" s="877" t="s">
        <v>1344</v>
      </c>
      <c r="D202" s="877" t="s">
        <v>1169</v>
      </c>
      <c r="E202" s="877" t="s">
        <v>1165</v>
      </c>
      <c r="F202" s="877">
        <v>46</v>
      </c>
      <c r="G202" s="881" t="s">
        <v>2641</v>
      </c>
      <c r="H202" s="881" t="s">
        <v>2646</v>
      </c>
      <c r="I202" s="881">
        <v>70</v>
      </c>
      <c r="J202" s="858">
        <v>70</v>
      </c>
      <c r="K202" s="858">
        <v>70</v>
      </c>
      <c r="L202" s="858">
        <v>77</v>
      </c>
      <c r="M202" s="456">
        <v>100</v>
      </c>
    </row>
    <row r="203" spans="1:14" ht="33.75" customHeight="1">
      <c r="A203" s="452" t="s">
        <v>930</v>
      </c>
      <c r="B203" s="879" t="s">
        <v>931</v>
      </c>
      <c r="C203" s="877" t="s">
        <v>1344</v>
      </c>
      <c r="D203" s="877" t="s">
        <v>1170</v>
      </c>
      <c r="E203" s="877" t="s">
        <v>927</v>
      </c>
      <c r="F203" s="877">
        <v>100</v>
      </c>
      <c r="G203" s="881">
        <v>100</v>
      </c>
      <c r="H203" s="881">
        <v>100</v>
      </c>
      <c r="I203" s="881">
        <v>100</v>
      </c>
      <c r="J203" s="858">
        <v>100</v>
      </c>
      <c r="K203" s="863">
        <v>99</v>
      </c>
      <c r="L203" s="863">
        <v>99.9</v>
      </c>
      <c r="M203" s="456" t="s">
        <v>1456</v>
      </c>
    </row>
    <row r="204" spans="1:14" ht="33" customHeight="1">
      <c r="A204" s="452" t="s">
        <v>932</v>
      </c>
      <c r="B204" s="879" t="s">
        <v>933</v>
      </c>
      <c r="C204" s="877" t="s">
        <v>1344</v>
      </c>
      <c r="D204" s="877" t="s">
        <v>1264</v>
      </c>
      <c r="E204" s="877" t="s">
        <v>934</v>
      </c>
      <c r="F204" s="881" t="s">
        <v>1339</v>
      </c>
      <c r="G204" s="881" t="s">
        <v>1339</v>
      </c>
      <c r="H204" s="881" t="s">
        <v>1339</v>
      </c>
      <c r="I204" s="858" t="s">
        <v>1339</v>
      </c>
      <c r="J204" s="858" t="s">
        <v>1339</v>
      </c>
      <c r="K204" s="858" t="s">
        <v>4</v>
      </c>
      <c r="L204" s="858" t="s">
        <v>1339</v>
      </c>
      <c r="M204" s="456">
        <v>100</v>
      </c>
    </row>
    <row r="205" spans="1:14" ht="19.5" customHeight="1">
      <c r="A205" s="452" t="s">
        <v>935</v>
      </c>
      <c r="B205" s="879" t="s">
        <v>936</v>
      </c>
      <c r="C205" s="877" t="s">
        <v>1167</v>
      </c>
      <c r="D205" s="877" t="s">
        <v>1264</v>
      </c>
      <c r="E205" s="476">
        <v>574383</v>
      </c>
      <c r="F205" s="477" t="s">
        <v>2647</v>
      </c>
      <c r="G205" s="478" t="s">
        <v>1632</v>
      </c>
      <c r="H205" s="479" t="s">
        <v>1657</v>
      </c>
      <c r="I205" s="738" t="s">
        <v>1946</v>
      </c>
      <c r="J205" s="715" t="s">
        <v>2234</v>
      </c>
      <c r="K205" s="788" t="s">
        <v>2404</v>
      </c>
      <c r="L205" s="995" t="s">
        <v>2945</v>
      </c>
      <c r="M205" s="456">
        <v>681428</v>
      </c>
    </row>
    <row r="206" spans="1:14" ht="66" customHeight="1">
      <c r="A206" s="452" t="s">
        <v>937</v>
      </c>
      <c r="B206" s="453" t="s">
        <v>1171</v>
      </c>
      <c r="C206" s="454" t="s">
        <v>1164</v>
      </c>
      <c r="D206" s="454" t="s">
        <v>2818</v>
      </c>
      <c r="E206" s="896" t="s">
        <v>938</v>
      </c>
      <c r="F206" s="457" t="s">
        <v>1306</v>
      </c>
      <c r="G206" s="457">
        <v>0.6</v>
      </c>
      <c r="H206" s="457" t="s">
        <v>2099</v>
      </c>
      <c r="I206" s="457" t="s">
        <v>3170</v>
      </c>
      <c r="J206" s="457">
        <v>0</v>
      </c>
      <c r="K206" s="457">
        <v>0</v>
      </c>
      <c r="L206" s="457">
        <v>0</v>
      </c>
      <c r="M206" s="466" t="s">
        <v>1347</v>
      </c>
    </row>
    <row r="207" spans="1:14" ht="60" customHeight="1" thickBot="1">
      <c r="A207" s="467" t="s">
        <v>939</v>
      </c>
      <c r="B207" s="468" t="s">
        <v>1168</v>
      </c>
      <c r="C207" s="469" t="s">
        <v>1083</v>
      </c>
      <c r="D207" s="469" t="s">
        <v>2818</v>
      </c>
      <c r="E207" s="469" t="s">
        <v>815</v>
      </c>
      <c r="F207" s="548" t="s">
        <v>2651</v>
      </c>
      <c r="G207" s="548" t="s">
        <v>2652</v>
      </c>
      <c r="H207" s="548">
        <v>53</v>
      </c>
      <c r="I207" s="138">
        <v>53</v>
      </c>
      <c r="J207" s="138" t="s">
        <v>2653</v>
      </c>
      <c r="K207" s="138">
        <v>61</v>
      </c>
      <c r="L207" s="138">
        <v>61</v>
      </c>
      <c r="M207" s="470" t="s">
        <v>1347</v>
      </c>
    </row>
    <row r="208" spans="1:14" ht="9" customHeight="1">
      <c r="A208" s="471"/>
      <c r="B208" s="471"/>
      <c r="C208" s="472"/>
      <c r="D208" s="472"/>
      <c r="E208" s="472"/>
      <c r="F208" s="472"/>
      <c r="G208" s="472"/>
      <c r="H208" s="472"/>
      <c r="I208" s="472"/>
      <c r="J208" s="472"/>
      <c r="K208" s="472"/>
      <c r="L208" s="472"/>
      <c r="M208" s="472"/>
    </row>
    <row r="209" spans="1:13" ht="15.75" thickBot="1">
      <c r="A209" s="446"/>
      <c r="B209" s="1103" t="s">
        <v>59</v>
      </c>
      <c r="C209" s="1103"/>
      <c r="D209" s="1103"/>
      <c r="E209" s="1103"/>
      <c r="F209" s="1103"/>
      <c r="G209" s="1103"/>
      <c r="H209" s="1103"/>
      <c r="I209" s="1103"/>
      <c r="J209" s="1103"/>
      <c r="K209" s="1103"/>
      <c r="L209" s="1103"/>
      <c r="M209" s="1103"/>
    </row>
    <row r="210" spans="1:13" ht="50.25" customHeight="1" thickBot="1">
      <c r="A210" s="480" t="s">
        <v>1092</v>
      </c>
      <c r="B210" s="481" t="s">
        <v>1721</v>
      </c>
      <c r="C210" s="482" t="s">
        <v>3077</v>
      </c>
      <c r="D210" s="482" t="s">
        <v>1172</v>
      </c>
      <c r="E210" s="482" t="s">
        <v>940</v>
      </c>
      <c r="F210" s="483">
        <v>1.3</v>
      </c>
      <c r="G210" s="483" t="s">
        <v>2098</v>
      </c>
      <c r="H210" s="483" t="s">
        <v>2097</v>
      </c>
      <c r="I210" s="483" t="s">
        <v>2657</v>
      </c>
      <c r="J210" s="483" t="s">
        <v>2658</v>
      </c>
      <c r="K210" s="483" t="s">
        <v>2654</v>
      </c>
      <c r="L210" s="483" t="s">
        <v>3078</v>
      </c>
      <c r="M210" s="484" t="s">
        <v>1457</v>
      </c>
    </row>
    <row r="211" spans="1:13" ht="7.5" customHeight="1">
      <c r="A211" s="471"/>
      <c r="B211" s="471"/>
      <c r="C211" s="472"/>
      <c r="D211" s="472"/>
      <c r="E211" s="472"/>
      <c r="F211" s="472"/>
      <c r="G211" s="472"/>
      <c r="H211" s="472"/>
      <c r="I211" s="472"/>
      <c r="J211" s="472"/>
      <c r="K211" s="472"/>
      <c r="L211" s="472"/>
      <c r="M211" s="472"/>
    </row>
    <row r="212" spans="1:13" ht="20.25" customHeight="1" thickBot="1">
      <c r="A212" s="446"/>
      <c r="B212" s="1103" t="s">
        <v>60</v>
      </c>
      <c r="C212" s="1103"/>
      <c r="D212" s="1103"/>
      <c r="E212" s="1103"/>
      <c r="F212" s="1103"/>
      <c r="G212" s="1103"/>
      <c r="H212" s="1103"/>
      <c r="I212" s="1103"/>
      <c r="J212" s="1103"/>
      <c r="K212" s="1103"/>
      <c r="L212" s="1103"/>
      <c r="M212" s="1103"/>
    </row>
    <row r="213" spans="1:13" ht="36.75" customHeight="1" thickBot="1">
      <c r="A213" s="480" t="s">
        <v>941</v>
      </c>
      <c r="B213" s="481" t="s">
        <v>1458</v>
      </c>
      <c r="C213" s="482" t="s">
        <v>1083</v>
      </c>
      <c r="D213" s="482" t="s">
        <v>2819</v>
      </c>
      <c r="E213" s="482" t="s">
        <v>743</v>
      </c>
      <c r="F213" s="483">
        <v>0</v>
      </c>
      <c r="G213" s="483">
        <v>0</v>
      </c>
      <c r="H213" s="483">
        <v>2</v>
      </c>
      <c r="I213" s="483" t="s">
        <v>2659</v>
      </c>
      <c r="J213" s="483">
        <v>3</v>
      </c>
      <c r="K213" s="483" t="s">
        <v>1727</v>
      </c>
      <c r="L213" s="483">
        <v>1</v>
      </c>
      <c r="M213" s="484">
        <v>1</v>
      </c>
    </row>
    <row r="214" spans="1:13" ht="12.75" customHeight="1">
      <c r="A214" s="471"/>
      <c r="B214" s="471"/>
      <c r="C214" s="472"/>
      <c r="D214" s="472"/>
      <c r="E214" s="472"/>
      <c r="F214" s="472"/>
      <c r="G214" s="472"/>
      <c r="H214" s="472"/>
      <c r="I214" s="472"/>
      <c r="J214" s="472"/>
      <c r="K214" s="472"/>
      <c r="L214" s="472"/>
      <c r="M214" s="472"/>
    </row>
    <row r="215" spans="1:13" ht="15.75" thickBot="1">
      <c r="A215" s="446"/>
      <c r="B215" s="1103" t="s">
        <v>87</v>
      </c>
      <c r="C215" s="1103"/>
      <c r="D215" s="1103"/>
      <c r="E215" s="1103"/>
      <c r="F215" s="1103"/>
      <c r="G215" s="1103"/>
      <c r="H215" s="1103"/>
      <c r="I215" s="1103"/>
      <c r="J215" s="1103"/>
      <c r="K215" s="1103"/>
      <c r="L215" s="1103"/>
      <c r="M215" s="1103"/>
    </row>
    <row r="216" spans="1:13" ht="48" customHeight="1">
      <c r="A216" s="447" t="s">
        <v>942</v>
      </c>
      <c r="B216" s="448" t="s">
        <v>1173</v>
      </c>
      <c r="C216" s="449" t="s">
        <v>1344</v>
      </c>
      <c r="D216" s="449" t="s">
        <v>2813</v>
      </c>
      <c r="E216" s="449" t="s">
        <v>971</v>
      </c>
      <c r="F216" s="1014">
        <v>75</v>
      </c>
      <c r="G216" s="1014" t="s">
        <v>1633</v>
      </c>
      <c r="H216" s="449" t="s">
        <v>1746</v>
      </c>
      <c r="I216" s="1014" t="s">
        <v>1947</v>
      </c>
      <c r="J216" s="1014" t="s">
        <v>2055</v>
      </c>
      <c r="K216" s="1014" t="s">
        <v>2549</v>
      </c>
      <c r="L216" s="1014" t="s">
        <v>2897</v>
      </c>
      <c r="M216" s="451" t="s">
        <v>1457</v>
      </c>
    </row>
    <row r="217" spans="1:13" ht="42" customHeight="1">
      <c r="A217" s="452" t="s">
        <v>943</v>
      </c>
      <c r="B217" s="453" t="s">
        <v>1133</v>
      </c>
      <c r="C217" s="454" t="s">
        <v>1083</v>
      </c>
      <c r="D217" s="454" t="s">
        <v>2820</v>
      </c>
      <c r="E217" s="454" t="s">
        <v>783</v>
      </c>
      <c r="F217" s="547">
        <v>3</v>
      </c>
      <c r="G217" s="547" t="s">
        <v>2103</v>
      </c>
      <c r="H217" s="547" t="s">
        <v>2661</v>
      </c>
      <c r="I217" s="547" t="s">
        <v>2660</v>
      </c>
      <c r="J217" s="547">
        <v>10</v>
      </c>
      <c r="K217" s="547" t="s">
        <v>2662</v>
      </c>
      <c r="L217" s="881" t="s">
        <v>1666</v>
      </c>
      <c r="M217" s="456" t="s">
        <v>1351</v>
      </c>
    </row>
    <row r="218" spans="1:13" ht="100.5" customHeight="1">
      <c r="A218" s="452" t="s">
        <v>944</v>
      </c>
      <c r="B218" s="453" t="s">
        <v>1462</v>
      </c>
      <c r="C218" s="454" t="s">
        <v>1083</v>
      </c>
      <c r="D218" s="454" t="s">
        <v>2816</v>
      </c>
      <c r="E218" s="454" t="s">
        <v>1000</v>
      </c>
      <c r="F218" s="547">
        <v>0</v>
      </c>
      <c r="G218" s="547">
        <v>0</v>
      </c>
      <c r="H218" s="268">
        <v>0</v>
      </c>
      <c r="I218" s="268">
        <v>0</v>
      </c>
      <c r="J218" s="268">
        <v>0</v>
      </c>
      <c r="K218" s="268">
        <v>0</v>
      </c>
      <c r="L218" s="268" t="s">
        <v>3171</v>
      </c>
      <c r="M218" s="635" t="s">
        <v>1347</v>
      </c>
    </row>
    <row r="219" spans="1:13" ht="45.75" customHeight="1" thickBot="1">
      <c r="A219" s="467" t="s">
        <v>945</v>
      </c>
      <c r="B219" s="468" t="s">
        <v>2341</v>
      </c>
      <c r="C219" s="489" t="s">
        <v>1370</v>
      </c>
      <c r="D219" s="489" t="s">
        <v>2815</v>
      </c>
      <c r="E219" s="489" t="s">
        <v>1174</v>
      </c>
      <c r="F219" s="548" t="s">
        <v>1270</v>
      </c>
      <c r="G219" s="548" t="s">
        <v>2223</v>
      </c>
      <c r="H219" s="548" t="s">
        <v>1270</v>
      </c>
      <c r="I219" s="334" t="s">
        <v>1948</v>
      </c>
      <c r="J219" s="149" t="s">
        <v>2531</v>
      </c>
      <c r="K219" s="138" t="s">
        <v>2532</v>
      </c>
      <c r="L219" s="138" t="s">
        <v>3061</v>
      </c>
      <c r="M219" s="470" t="s">
        <v>1451</v>
      </c>
    </row>
    <row r="220" spans="1:13" ht="27" customHeight="1" thickBot="1">
      <c r="A220" s="446"/>
      <c r="B220" s="1103" t="s">
        <v>61</v>
      </c>
      <c r="C220" s="1103"/>
      <c r="D220" s="1103"/>
      <c r="E220" s="1103"/>
      <c r="F220" s="1103"/>
      <c r="G220" s="1103"/>
      <c r="H220" s="1103"/>
      <c r="I220" s="1103"/>
      <c r="J220" s="1103"/>
      <c r="K220" s="1103"/>
      <c r="L220" s="1103"/>
      <c r="M220" s="1103"/>
    </row>
    <row r="221" spans="1:13" ht="84" customHeight="1">
      <c r="A221" s="447" t="s">
        <v>1069</v>
      </c>
      <c r="B221" s="448" t="s">
        <v>946</v>
      </c>
      <c r="C221" s="449" t="s">
        <v>1083</v>
      </c>
      <c r="D221" s="449" t="s">
        <v>2821</v>
      </c>
      <c r="E221" s="449" t="s">
        <v>1237</v>
      </c>
      <c r="F221" s="1014" t="s">
        <v>1278</v>
      </c>
      <c r="G221" s="1014" t="s">
        <v>1634</v>
      </c>
      <c r="H221" s="1014" t="s">
        <v>1671</v>
      </c>
      <c r="I221" s="336" t="s">
        <v>1949</v>
      </c>
      <c r="J221" s="382" t="s">
        <v>2235</v>
      </c>
      <c r="K221" s="382" t="s">
        <v>3172</v>
      </c>
      <c r="L221" s="382" t="s">
        <v>3173</v>
      </c>
      <c r="M221" s="451" t="s">
        <v>947</v>
      </c>
    </row>
    <row r="222" spans="1:13" ht="33.75" customHeight="1">
      <c r="A222" s="458" t="s">
        <v>1070</v>
      </c>
      <c r="B222" s="471" t="s">
        <v>3197</v>
      </c>
      <c r="C222" s="463"/>
      <c r="D222" s="1012" t="s">
        <v>2822</v>
      </c>
      <c r="E222" s="486"/>
      <c r="F222" s="463"/>
      <c r="G222" s="463"/>
      <c r="H222" s="463"/>
      <c r="I222" s="179"/>
      <c r="J222" s="163"/>
      <c r="K222" s="163"/>
      <c r="L222" s="163"/>
      <c r="M222" s="466"/>
    </row>
    <row r="223" spans="1:13" ht="45.75" customHeight="1">
      <c r="A223" s="458"/>
      <c r="B223" s="944" t="s">
        <v>1463</v>
      </c>
      <c r="C223" s="463" t="s">
        <v>1085</v>
      </c>
      <c r="D223" s="1012" t="s">
        <v>1218</v>
      </c>
      <c r="E223" s="945" t="s">
        <v>948</v>
      </c>
      <c r="F223" s="937">
        <v>81.400000000000006</v>
      </c>
      <c r="G223" s="937" t="s">
        <v>1635</v>
      </c>
      <c r="H223" s="937" t="s">
        <v>1668</v>
      </c>
      <c r="I223" s="946" t="s">
        <v>1950</v>
      </c>
      <c r="J223" s="921" t="s">
        <v>2781</v>
      </c>
      <c r="K223" s="996" t="s">
        <v>2557</v>
      </c>
      <c r="L223" s="996" t="s">
        <v>2938</v>
      </c>
      <c r="M223" s="456" t="s">
        <v>1459</v>
      </c>
    </row>
    <row r="224" spans="1:13" ht="48" customHeight="1">
      <c r="A224" s="458"/>
      <c r="B224" s="944" t="s">
        <v>1464</v>
      </c>
      <c r="C224" s="463"/>
      <c r="D224" s="1012"/>
      <c r="E224" s="945" t="s">
        <v>949</v>
      </c>
      <c r="F224" s="937">
        <v>74.8</v>
      </c>
      <c r="G224" s="937" t="s">
        <v>1636</v>
      </c>
      <c r="H224" s="937" t="s">
        <v>1669</v>
      </c>
      <c r="I224" s="946" t="s">
        <v>1951</v>
      </c>
      <c r="J224" s="921" t="s">
        <v>2782</v>
      </c>
      <c r="K224" s="996" t="s">
        <v>2558</v>
      </c>
      <c r="L224" s="996" t="s">
        <v>2939</v>
      </c>
      <c r="M224" s="456" t="s">
        <v>1461</v>
      </c>
    </row>
    <row r="225" spans="1:13" ht="45">
      <c r="A225" s="452"/>
      <c r="B225" s="487" t="s">
        <v>1465</v>
      </c>
      <c r="C225" s="938"/>
      <c r="D225" s="1013"/>
      <c r="E225" s="945" t="s">
        <v>950</v>
      </c>
      <c r="F225" s="937">
        <v>63.4</v>
      </c>
      <c r="G225" s="937" t="s">
        <v>1637</v>
      </c>
      <c r="H225" s="937" t="s">
        <v>1670</v>
      </c>
      <c r="I225" s="937" t="s">
        <v>1914</v>
      </c>
      <c r="J225" s="937" t="s">
        <v>2783</v>
      </c>
      <c r="K225" s="996" t="s">
        <v>2559</v>
      </c>
      <c r="L225" s="996" t="s">
        <v>2940</v>
      </c>
      <c r="M225" s="456" t="s">
        <v>1460</v>
      </c>
    </row>
    <row r="226" spans="1:13" ht="33.75" customHeight="1" thickBot="1">
      <c r="A226" s="467" t="s">
        <v>1071</v>
      </c>
      <c r="B226" s="488" t="s">
        <v>1093</v>
      </c>
      <c r="C226" s="489" t="s">
        <v>1344</v>
      </c>
      <c r="D226" s="489" t="s">
        <v>2533</v>
      </c>
      <c r="E226" s="469" t="s">
        <v>1126</v>
      </c>
      <c r="F226" s="469" t="s">
        <v>1360</v>
      </c>
      <c r="G226" s="469" t="s">
        <v>1360</v>
      </c>
      <c r="H226" s="548" t="str">
        <f>+G226</f>
        <v xml:space="preserve">n. d. </v>
      </c>
      <c r="I226" s="548" t="str">
        <f>+H226</f>
        <v xml:space="preserve">n. d. </v>
      </c>
      <c r="J226" s="548" t="str">
        <f>+I226</f>
        <v xml:space="preserve">n. d. </v>
      </c>
      <c r="K226" s="495" t="s">
        <v>4</v>
      </c>
      <c r="L226" s="469" t="str">
        <f>+K226</f>
        <v>n.d.</v>
      </c>
      <c r="M226" s="470" t="s">
        <v>1348</v>
      </c>
    </row>
    <row r="227" spans="1:13" ht="8.25" customHeight="1">
      <c r="A227" s="471"/>
      <c r="B227" s="471"/>
      <c r="C227" s="472"/>
      <c r="D227" s="472"/>
      <c r="E227" s="472"/>
      <c r="F227" s="472"/>
      <c r="G227" s="472"/>
      <c r="H227" s="472"/>
      <c r="I227" s="472"/>
      <c r="J227" s="472"/>
      <c r="K227" s="472"/>
      <c r="L227" s="472"/>
      <c r="M227" s="472"/>
    </row>
    <row r="228" spans="1:13" ht="15.75" thickBot="1">
      <c r="A228" s="446"/>
      <c r="B228" s="1103" t="s">
        <v>1466</v>
      </c>
      <c r="C228" s="1103"/>
      <c r="D228" s="1103"/>
      <c r="E228" s="1103"/>
      <c r="F228" s="1103"/>
      <c r="G228" s="1103"/>
      <c r="H228" s="1103"/>
      <c r="I228" s="1103"/>
      <c r="J228" s="1103"/>
      <c r="K228" s="1103"/>
      <c r="L228" s="1103"/>
      <c r="M228" s="1103"/>
    </row>
    <row r="229" spans="1:13" ht="30">
      <c r="A229" s="490" t="s">
        <v>951</v>
      </c>
      <c r="B229" s="450" t="s">
        <v>952</v>
      </c>
      <c r="C229" s="491" t="s">
        <v>1236</v>
      </c>
      <c r="D229" s="491" t="s">
        <v>2815</v>
      </c>
      <c r="E229" s="491" t="s">
        <v>953</v>
      </c>
      <c r="F229" s="474">
        <v>255</v>
      </c>
      <c r="G229" s="474">
        <v>255</v>
      </c>
      <c r="H229" s="474">
        <v>255</v>
      </c>
      <c r="I229" s="474">
        <v>255</v>
      </c>
      <c r="J229" s="474">
        <v>255</v>
      </c>
      <c r="K229" s="474">
        <v>255</v>
      </c>
      <c r="L229" s="474" t="s">
        <v>2914</v>
      </c>
      <c r="M229" s="492" t="s">
        <v>1347</v>
      </c>
    </row>
    <row r="230" spans="1:13" ht="18" customHeight="1">
      <c r="A230" s="459" t="s">
        <v>954</v>
      </c>
      <c r="B230" s="460" t="s">
        <v>1467</v>
      </c>
      <c r="C230" s="454"/>
      <c r="D230" s="461" t="s">
        <v>2823</v>
      </c>
      <c r="E230" s="461"/>
      <c r="F230" s="461"/>
      <c r="G230" s="461"/>
      <c r="H230" s="461"/>
      <c r="I230" s="461"/>
      <c r="J230" s="461"/>
      <c r="K230" s="461"/>
      <c r="L230" s="461"/>
      <c r="M230" s="462"/>
    </row>
    <row r="231" spans="1:13" ht="164.25" customHeight="1">
      <c r="A231" s="458"/>
      <c r="B231" s="493" t="s">
        <v>1175</v>
      </c>
      <c r="C231" s="1012" t="s">
        <v>17</v>
      </c>
      <c r="D231" s="463"/>
      <c r="E231" s="461" t="s">
        <v>1369</v>
      </c>
      <c r="F231" s="547">
        <v>0</v>
      </c>
      <c r="G231" s="547">
        <v>0</v>
      </c>
      <c r="H231" s="547">
        <v>0</v>
      </c>
      <c r="I231" s="547" t="s">
        <v>2791</v>
      </c>
      <c r="J231" s="547" t="s">
        <v>2792</v>
      </c>
      <c r="K231" s="801" t="s">
        <v>2793</v>
      </c>
      <c r="L231" s="997" t="s">
        <v>3174</v>
      </c>
      <c r="M231" s="456" t="s">
        <v>1347</v>
      </c>
    </row>
    <row r="232" spans="1:13" ht="15">
      <c r="A232" s="458"/>
      <c r="B232" s="493" t="s">
        <v>1176</v>
      </c>
      <c r="C232" s="895" t="s">
        <v>1179</v>
      </c>
      <c r="D232" s="461"/>
      <c r="E232" s="454" t="s">
        <v>1369</v>
      </c>
      <c r="F232" s="547">
        <v>0</v>
      </c>
      <c r="G232" s="547">
        <v>0</v>
      </c>
      <c r="H232" s="547">
        <v>0</v>
      </c>
      <c r="I232" s="547">
        <v>0</v>
      </c>
      <c r="J232" s="547">
        <v>0</v>
      </c>
      <c r="K232" s="712">
        <v>0</v>
      </c>
      <c r="L232" s="998">
        <v>0</v>
      </c>
      <c r="M232" s="999" t="s">
        <v>1347</v>
      </c>
    </row>
    <row r="233" spans="1:13" ht="50.25" customHeight="1">
      <c r="A233" s="458"/>
      <c r="B233" s="493" t="s">
        <v>1177</v>
      </c>
      <c r="C233" s="457"/>
      <c r="D233" s="896"/>
      <c r="E233" s="454" t="s">
        <v>1369</v>
      </c>
      <c r="F233" s="980" t="s">
        <v>1300</v>
      </c>
      <c r="G233" s="980" t="s">
        <v>1548</v>
      </c>
      <c r="H233" s="547" t="s">
        <v>1782</v>
      </c>
      <c r="I233" s="547">
        <v>0</v>
      </c>
      <c r="J233" s="547" t="s">
        <v>2262</v>
      </c>
      <c r="K233" s="980">
        <v>0</v>
      </c>
      <c r="L233" s="1000">
        <v>0</v>
      </c>
      <c r="M233" s="999" t="s">
        <v>1347</v>
      </c>
    </row>
    <row r="234" spans="1:13" ht="180.75" thickBot="1">
      <c r="A234" s="467"/>
      <c r="B234" s="494" t="s">
        <v>1178</v>
      </c>
      <c r="C234" s="495" t="s">
        <v>17</v>
      </c>
      <c r="D234" s="495"/>
      <c r="E234" s="495" t="s">
        <v>1369</v>
      </c>
      <c r="F234" s="495">
        <v>0</v>
      </c>
      <c r="G234" s="495">
        <v>0</v>
      </c>
      <c r="H234" s="495">
        <v>0</v>
      </c>
      <c r="I234" s="495" t="s">
        <v>1952</v>
      </c>
      <c r="J234" s="495">
        <v>0</v>
      </c>
      <c r="K234" s="789" t="s">
        <v>2784</v>
      </c>
      <c r="L234" s="789">
        <v>0</v>
      </c>
      <c r="M234" s="1001" t="s">
        <v>1347</v>
      </c>
    </row>
    <row r="235" spans="1:13" ht="9.75" customHeight="1">
      <c r="A235" s="471"/>
      <c r="B235" s="497"/>
      <c r="C235" s="472"/>
      <c r="D235" s="472"/>
      <c r="E235" s="472"/>
      <c r="F235" s="472"/>
      <c r="G235" s="472"/>
      <c r="H235" s="472"/>
      <c r="I235" s="472"/>
      <c r="J235" s="472"/>
      <c r="K235" s="472"/>
      <c r="L235" s="472"/>
      <c r="M235" s="472"/>
    </row>
    <row r="236" spans="1:13" ht="21.75" customHeight="1" thickBot="1">
      <c r="A236" s="446"/>
      <c r="B236" s="1103" t="s">
        <v>62</v>
      </c>
      <c r="C236" s="1103"/>
      <c r="D236" s="1103"/>
      <c r="E236" s="1103"/>
      <c r="F236" s="1103"/>
      <c r="G236" s="1103"/>
      <c r="H236" s="1103"/>
      <c r="I236" s="1103"/>
      <c r="J236" s="1103"/>
      <c r="K236" s="1103"/>
      <c r="L236" s="1103"/>
      <c r="M236" s="1103"/>
    </row>
    <row r="237" spans="1:13" ht="30">
      <c r="A237" s="447" t="s">
        <v>955</v>
      </c>
      <c r="B237" s="448" t="s">
        <v>956</v>
      </c>
      <c r="C237" s="449" t="s">
        <v>1371</v>
      </c>
      <c r="D237" s="449" t="s">
        <v>2824</v>
      </c>
      <c r="E237" s="449" t="s">
        <v>783</v>
      </c>
      <c r="F237" s="474">
        <v>3</v>
      </c>
      <c r="G237" s="474">
        <v>4</v>
      </c>
      <c r="H237" s="474" t="s">
        <v>2663</v>
      </c>
      <c r="I237" s="474">
        <v>2</v>
      </c>
      <c r="J237" s="474">
        <v>2</v>
      </c>
      <c r="K237" s="474" t="s">
        <v>2664</v>
      </c>
      <c r="L237" s="474" t="s">
        <v>2663</v>
      </c>
      <c r="M237" s="451" t="s">
        <v>1468</v>
      </c>
    </row>
    <row r="238" spans="1:13" ht="30">
      <c r="A238" s="473" t="s">
        <v>957</v>
      </c>
      <c r="B238" s="453" t="s">
        <v>958</v>
      </c>
      <c r="C238" s="454" t="s">
        <v>1181</v>
      </c>
      <c r="D238" s="454" t="s">
        <v>1265</v>
      </c>
      <c r="E238" s="454" t="s">
        <v>959</v>
      </c>
      <c r="F238" s="454" t="s">
        <v>2665</v>
      </c>
      <c r="G238" s="454" t="s">
        <v>2666</v>
      </c>
      <c r="H238" s="454" t="s">
        <v>1815</v>
      </c>
      <c r="I238" s="116" t="s">
        <v>2667</v>
      </c>
      <c r="J238" s="116" t="s">
        <v>2578</v>
      </c>
      <c r="K238" s="860" t="s">
        <v>2668</v>
      </c>
      <c r="L238" s="857" t="s">
        <v>2886</v>
      </c>
      <c r="M238" s="456" t="s">
        <v>1469</v>
      </c>
    </row>
    <row r="239" spans="1:13" ht="30">
      <c r="A239" s="452" t="s">
        <v>960</v>
      </c>
      <c r="B239" s="453" t="s">
        <v>961</v>
      </c>
      <c r="C239" s="454" t="s">
        <v>1372</v>
      </c>
      <c r="D239" s="454" t="s">
        <v>1265</v>
      </c>
      <c r="E239" s="454" t="s">
        <v>1142</v>
      </c>
      <c r="F239" s="454" t="s">
        <v>2669</v>
      </c>
      <c r="G239" s="454" t="s">
        <v>2673</v>
      </c>
      <c r="H239" s="454" t="s">
        <v>2670</v>
      </c>
      <c r="I239" s="116" t="s">
        <v>2674</v>
      </c>
      <c r="J239" s="116" t="s">
        <v>2671</v>
      </c>
      <c r="K239" s="903" t="s">
        <v>2672</v>
      </c>
      <c r="L239" s="857" t="s">
        <v>2887</v>
      </c>
      <c r="M239" s="456" t="s">
        <v>1470</v>
      </c>
    </row>
    <row r="240" spans="1:13" ht="32.25" customHeight="1">
      <c r="A240" s="452" t="s">
        <v>962</v>
      </c>
      <c r="B240" s="453" t="s">
        <v>963</v>
      </c>
      <c r="C240" s="454" t="s">
        <v>1344</v>
      </c>
      <c r="D240" s="454" t="s">
        <v>1265</v>
      </c>
      <c r="E240" s="454" t="s">
        <v>894</v>
      </c>
      <c r="F240" s="454" t="s">
        <v>2094</v>
      </c>
      <c r="G240" s="454" t="s">
        <v>2675</v>
      </c>
      <c r="H240" s="454" t="s">
        <v>2676</v>
      </c>
      <c r="I240" s="147" t="s">
        <v>2677</v>
      </c>
      <c r="J240" s="147" t="s">
        <v>2678</v>
      </c>
      <c r="K240" s="857" t="s">
        <v>2765</v>
      </c>
      <c r="L240" s="857" t="s">
        <v>2888</v>
      </c>
      <c r="M240" s="456" t="s">
        <v>1471</v>
      </c>
    </row>
    <row r="241" spans="1:13" ht="30">
      <c r="A241" s="452" t="s">
        <v>964</v>
      </c>
      <c r="B241" s="453" t="s">
        <v>965</v>
      </c>
      <c r="C241" s="454" t="s">
        <v>1086</v>
      </c>
      <c r="D241" s="454" t="s">
        <v>1265</v>
      </c>
      <c r="E241" s="454" t="s">
        <v>966</v>
      </c>
      <c r="F241" s="454" t="s">
        <v>2683</v>
      </c>
      <c r="G241" s="454" t="s">
        <v>2682</v>
      </c>
      <c r="H241" s="454" t="s">
        <v>2681</v>
      </c>
      <c r="I241" s="147">
        <v>90</v>
      </c>
      <c r="J241" s="147" t="s">
        <v>2680</v>
      </c>
      <c r="K241" s="860" t="s">
        <v>2679</v>
      </c>
      <c r="L241" s="857" t="s">
        <v>2889</v>
      </c>
      <c r="M241" s="456" t="s">
        <v>1472</v>
      </c>
    </row>
    <row r="242" spans="1:13" ht="45" customHeight="1">
      <c r="A242" s="452" t="s">
        <v>967</v>
      </c>
      <c r="B242" s="453" t="s">
        <v>968</v>
      </c>
      <c r="C242" s="454" t="s">
        <v>1180</v>
      </c>
      <c r="D242" s="454" t="s">
        <v>2825</v>
      </c>
      <c r="E242" s="454" t="s">
        <v>969</v>
      </c>
      <c r="F242" s="457" t="s">
        <v>2684</v>
      </c>
      <c r="G242" s="457" t="s">
        <v>2689</v>
      </c>
      <c r="H242" s="457" t="s">
        <v>2688</v>
      </c>
      <c r="I242" s="180" t="s">
        <v>2686</v>
      </c>
      <c r="J242" s="164" t="s">
        <v>2687</v>
      </c>
      <c r="K242" s="164" t="s">
        <v>2685</v>
      </c>
      <c r="L242" s="164" t="s">
        <v>2947</v>
      </c>
      <c r="M242" s="456" t="s">
        <v>1383</v>
      </c>
    </row>
    <row r="243" spans="1:13" ht="63" customHeight="1" thickBot="1">
      <c r="A243" s="467" t="s">
        <v>970</v>
      </c>
      <c r="B243" s="468" t="s">
        <v>1182</v>
      </c>
      <c r="C243" s="469" t="s">
        <v>1083</v>
      </c>
      <c r="D243" s="489" t="s">
        <v>2825</v>
      </c>
      <c r="E243" s="469" t="s">
        <v>971</v>
      </c>
      <c r="F243" s="469">
        <v>0</v>
      </c>
      <c r="G243" s="548">
        <v>0</v>
      </c>
      <c r="H243" s="548" t="s">
        <v>1722</v>
      </c>
      <c r="I243" s="334">
        <v>0</v>
      </c>
      <c r="J243" s="138" t="s">
        <v>2794</v>
      </c>
      <c r="K243" s="138" t="s">
        <v>2790</v>
      </c>
      <c r="L243" s="138" t="s">
        <v>2946</v>
      </c>
      <c r="M243" s="470" t="s">
        <v>1421</v>
      </c>
    </row>
    <row r="244" spans="1:13" ht="15">
      <c r="A244" s="471"/>
      <c r="B244" s="471"/>
      <c r="C244" s="472"/>
      <c r="D244" s="472"/>
      <c r="E244" s="472"/>
      <c r="F244" s="472"/>
      <c r="G244" s="472"/>
      <c r="H244" s="472"/>
      <c r="I244" s="472"/>
      <c r="J244" s="472"/>
      <c r="K244" s="472"/>
      <c r="L244" s="472"/>
      <c r="M244" s="472"/>
    </row>
    <row r="245" spans="1:13" ht="15.75" thickBot="1">
      <c r="A245" s="446"/>
      <c r="B245" s="1103" t="s">
        <v>63</v>
      </c>
      <c r="C245" s="1103"/>
      <c r="D245" s="1103"/>
      <c r="E245" s="1103"/>
      <c r="F245" s="1103"/>
      <c r="G245" s="1103"/>
      <c r="H245" s="1103"/>
      <c r="I245" s="1103"/>
      <c r="J245" s="1103"/>
      <c r="K245" s="1103"/>
      <c r="L245" s="1103"/>
      <c r="M245" s="1103"/>
    </row>
    <row r="246" spans="1:13" ht="34.5" customHeight="1">
      <c r="A246" s="447" t="s">
        <v>972</v>
      </c>
      <c r="B246" s="448" t="s">
        <v>1105</v>
      </c>
      <c r="C246" s="449" t="s">
        <v>1344</v>
      </c>
      <c r="D246" s="449" t="s">
        <v>2821</v>
      </c>
      <c r="E246" s="449" t="s">
        <v>1106</v>
      </c>
      <c r="F246" s="449" t="s">
        <v>2690</v>
      </c>
      <c r="G246" s="1014" t="s">
        <v>2691</v>
      </c>
      <c r="H246" s="1014" t="s">
        <v>2695</v>
      </c>
      <c r="I246" s="382" t="s">
        <v>2692</v>
      </c>
      <c r="J246" s="382" t="s">
        <v>2694</v>
      </c>
      <c r="K246" s="382" t="s">
        <v>2693</v>
      </c>
      <c r="L246" s="336" t="s">
        <v>2890</v>
      </c>
      <c r="M246" s="451" t="s">
        <v>1349</v>
      </c>
    </row>
    <row r="247" spans="1:13" ht="84" customHeight="1" thickBot="1">
      <c r="A247" s="467" t="s">
        <v>973</v>
      </c>
      <c r="B247" s="468" t="s">
        <v>1183</v>
      </c>
      <c r="C247" s="469" t="s">
        <v>1344</v>
      </c>
      <c r="D247" s="489" t="s">
        <v>2821</v>
      </c>
      <c r="E247" s="469" t="s">
        <v>1107</v>
      </c>
      <c r="F247" s="469" t="s">
        <v>2696</v>
      </c>
      <c r="G247" s="548" t="s">
        <v>2699</v>
      </c>
      <c r="H247" s="548" t="s">
        <v>2294</v>
      </c>
      <c r="I247" s="138" t="s">
        <v>2892</v>
      </c>
      <c r="J247" s="138" t="s">
        <v>2698</v>
      </c>
      <c r="K247" s="138" t="s">
        <v>2052</v>
      </c>
      <c r="L247" s="334" t="s">
        <v>2891</v>
      </c>
      <c r="M247" s="470" t="s">
        <v>1349</v>
      </c>
    </row>
    <row r="248" spans="1:13" ht="15">
      <c r="A248" s="471"/>
      <c r="B248" s="471"/>
      <c r="C248" s="472"/>
      <c r="D248" s="472"/>
      <c r="E248" s="472"/>
      <c r="F248" s="472"/>
      <c r="G248" s="472"/>
      <c r="H248" s="472"/>
      <c r="I248" s="472"/>
      <c r="J248" s="472"/>
      <c r="K248" s="472"/>
      <c r="L248" s="472"/>
      <c r="M248" s="472"/>
    </row>
    <row r="249" spans="1:13" ht="15.75" thickBot="1">
      <c r="A249" s="446"/>
      <c r="B249" s="1103" t="s">
        <v>64</v>
      </c>
      <c r="C249" s="1103"/>
      <c r="D249" s="1103"/>
      <c r="E249" s="1103"/>
      <c r="F249" s="1103"/>
      <c r="G249" s="1103"/>
      <c r="H249" s="1103"/>
      <c r="I249" s="1103"/>
      <c r="J249" s="1103"/>
      <c r="K249" s="1103"/>
      <c r="L249" s="1103"/>
      <c r="M249" s="1103"/>
    </row>
    <row r="250" spans="1:13" ht="30.75" thickBot="1">
      <c r="A250" s="480" t="s">
        <v>1087</v>
      </c>
      <c r="B250" s="481" t="s">
        <v>1223</v>
      </c>
      <c r="C250" s="482" t="s">
        <v>1365</v>
      </c>
      <c r="D250" s="482" t="s">
        <v>902</v>
      </c>
      <c r="E250" s="482" t="s">
        <v>974</v>
      </c>
      <c r="F250" s="483" t="s">
        <v>4</v>
      </c>
      <c r="G250" s="483" t="s">
        <v>4</v>
      </c>
      <c r="H250" s="483" t="s">
        <v>4</v>
      </c>
      <c r="I250" s="483" t="str">
        <f>+H250</f>
        <v>n.d.</v>
      </c>
      <c r="J250" s="483" t="str">
        <f>+I250</f>
        <v>n.d.</v>
      </c>
      <c r="K250" s="483">
        <v>8.4</v>
      </c>
      <c r="L250" s="588">
        <v>7.72</v>
      </c>
      <c r="M250" s="484" t="s">
        <v>1381</v>
      </c>
    </row>
    <row r="251" spans="1:13" ht="15">
      <c r="A251" s="471"/>
      <c r="B251" s="471"/>
      <c r="C251" s="472"/>
      <c r="D251" s="472"/>
      <c r="E251" s="472"/>
      <c r="F251" s="472"/>
      <c r="G251" s="472"/>
      <c r="H251" s="472"/>
      <c r="I251" s="472"/>
      <c r="J251" s="472"/>
      <c r="K251" s="472"/>
      <c r="L251" s="472"/>
      <c r="M251" s="472"/>
    </row>
    <row r="252" spans="1:13" ht="15.75" thickBot="1">
      <c r="A252" s="446"/>
      <c r="B252" s="1103" t="s">
        <v>65</v>
      </c>
      <c r="C252" s="1103"/>
      <c r="D252" s="1103"/>
      <c r="E252" s="1103"/>
      <c r="F252" s="1103"/>
      <c r="G252" s="1103"/>
      <c r="H252" s="1103"/>
      <c r="I252" s="1103"/>
      <c r="J252" s="1103"/>
      <c r="K252" s="1103"/>
      <c r="L252" s="1103"/>
      <c r="M252" s="1103"/>
    </row>
    <row r="253" spans="1:13" ht="378" customHeight="1" thickBot="1">
      <c r="A253" s="480" t="s">
        <v>975</v>
      </c>
      <c r="B253" s="481" t="s">
        <v>1184</v>
      </c>
      <c r="C253" s="482" t="s">
        <v>1083</v>
      </c>
      <c r="D253" s="482" t="s">
        <v>2826</v>
      </c>
      <c r="E253" s="482" t="s">
        <v>1000</v>
      </c>
      <c r="F253" s="483" t="s">
        <v>1823</v>
      </c>
      <c r="G253" s="483" t="s">
        <v>1824</v>
      </c>
      <c r="H253" s="716" t="s">
        <v>1854</v>
      </c>
      <c r="I253" s="483" t="s">
        <v>1968</v>
      </c>
      <c r="J253" s="483" t="s">
        <v>2263</v>
      </c>
      <c r="K253" s="981" t="s">
        <v>2785</v>
      </c>
      <c r="L253" s="1002" t="s">
        <v>3053</v>
      </c>
      <c r="M253" s="484" t="s">
        <v>1347</v>
      </c>
    </row>
    <row r="254" spans="1:13" ht="15">
      <c r="A254" s="471"/>
      <c r="B254" s="471"/>
      <c r="C254" s="472"/>
      <c r="D254" s="472"/>
      <c r="E254" s="472"/>
      <c r="F254" s="472"/>
      <c r="G254" s="472"/>
      <c r="H254" s="472"/>
      <c r="I254" s="472"/>
      <c r="J254" s="472"/>
      <c r="K254" s="472"/>
      <c r="L254" s="472"/>
      <c r="M254" s="472"/>
    </row>
    <row r="255" spans="1:13" ht="15.75" thickBot="1">
      <c r="A255" s="446"/>
      <c r="B255" s="1103" t="s">
        <v>66</v>
      </c>
      <c r="C255" s="1103"/>
      <c r="D255" s="1103"/>
      <c r="E255" s="1103"/>
      <c r="F255" s="1103"/>
      <c r="G255" s="1103"/>
      <c r="H255" s="1103"/>
      <c r="I255" s="1103"/>
      <c r="J255" s="1103"/>
      <c r="K255" s="1103"/>
      <c r="L255" s="1103"/>
      <c r="M255" s="1103"/>
    </row>
    <row r="256" spans="1:13" ht="171" customHeight="1">
      <c r="A256" s="447" t="s">
        <v>976</v>
      </c>
      <c r="B256" s="448" t="s">
        <v>977</v>
      </c>
      <c r="C256" s="449" t="s">
        <v>1083</v>
      </c>
      <c r="D256" s="449" t="s">
        <v>2827</v>
      </c>
      <c r="E256" s="449" t="s">
        <v>1369</v>
      </c>
      <c r="F256" s="449">
        <v>0</v>
      </c>
      <c r="G256" s="1014" t="s">
        <v>1855</v>
      </c>
      <c r="H256" s="1014" t="s">
        <v>2795</v>
      </c>
      <c r="I256" s="1014" t="s">
        <v>2796</v>
      </c>
      <c r="J256" s="1014" t="s">
        <v>2536</v>
      </c>
      <c r="K256" s="1014" t="s">
        <v>2535</v>
      </c>
      <c r="L256" s="1014" t="s">
        <v>2973</v>
      </c>
      <c r="M256" s="451" t="s">
        <v>1347</v>
      </c>
    </row>
    <row r="257" spans="1:18" ht="46.5" customHeight="1">
      <c r="A257" s="452" t="s">
        <v>978</v>
      </c>
      <c r="B257" s="453" t="s">
        <v>1185</v>
      </c>
      <c r="C257" s="454" t="s">
        <v>1083</v>
      </c>
      <c r="D257" s="454" t="s">
        <v>2816</v>
      </c>
      <c r="E257" s="454" t="s">
        <v>743</v>
      </c>
      <c r="F257" s="547">
        <v>0</v>
      </c>
      <c r="G257" s="547">
        <v>0</v>
      </c>
      <c r="H257" s="547">
        <v>0</v>
      </c>
      <c r="I257" s="547">
        <v>0</v>
      </c>
      <c r="J257" s="547">
        <v>0</v>
      </c>
      <c r="K257" s="547">
        <v>0</v>
      </c>
      <c r="L257" s="547">
        <v>0</v>
      </c>
      <c r="M257" s="456" t="s">
        <v>1441</v>
      </c>
    </row>
    <row r="258" spans="1:18" ht="169.5" customHeight="1" thickBot="1">
      <c r="A258" s="467" t="s">
        <v>979</v>
      </c>
      <c r="B258" s="468" t="s">
        <v>1186</v>
      </c>
      <c r="C258" s="469" t="s">
        <v>1179</v>
      </c>
      <c r="D258" s="469" t="s">
        <v>2828</v>
      </c>
      <c r="E258" s="469" t="s">
        <v>743</v>
      </c>
      <c r="F258" s="498" t="s">
        <v>1473</v>
      </c>
      <c r="G258" s="548" t="s">
        <v>1532</v>
      </c>
      <c r="H258" s="495" t="s">
        <v>1953</v>
      </c>
      <c r="I258" s="495" t="s">
        <v>2538</v>
      </c>
      <c r="J258" s="495" t="s">
        <v>2216</v>
      </c>
      <c r="K258" s="495" t="s">
        <v>2537</v>
      </c>
      <c r="L258" s="495" t="s">
        <v>1280</v>
      </c>
      <c r="M258" s="496" t="s">
        <v>1347</v>
      </c>
    </row>
    <row r="259" spans="1:18" ht="10.5" customHeight="1">
      <c r="A259" s="471"/>
      <c r="B259" s="471"/>
      <c r="C259" s="472"/>
      <c r="D259" s="472"/>
      <c r="E259" s="472"/>
      <c r="F259" s="472"/>
      <c r="G259" s="472"/>
      <c r="H259" s="472"/>
      <c r="I259" s="472"/>
      <c r="J259" s="472"/>
      <c r="K259" s="472"/>
      <c r="L259" s="472"/>
      <c r="M259" s="472"/>
    </row>
    <row r="260" spans="1:18" ht="23.25" customHeight="1" thickBot="1">
      <c r="A260" s="446"/>
      <c r="B260" s="1103" t="s">
        <v>67</v>
      </c>
      <c r="C260" s="1103"/>
      <c r="D260" s="1103"/>
      <c r="E260" s="1103"/>
      <c r="F260" s="1103"/>
      <c r="G260" s="1103"/>
      <c r="H260" s="1103"/>
      <c r="I260" s="1103"/>
      <c r="J260" s="1103"/>
      <c r="K260" s="1103"/>
      <c r="L260" s="1103"/>
      <c r="M260" s="1103"/>
    </row>
    <row r="261" spans="1:18" ht="96" customHeight="1">
      <c r="A261" s="447" t="s">
        <v>980</v>
      </c>
      <c r="B261" s="448" t="s">
        <v>981</v>
      </c>
      <c r="C261" s="449" t="s">
        <v>1083</v>
      </c>
      <c r="D261" s="449" t="s">
        <v>2829</v>
      </c>
      <c r="E261" s="449" t="s">
        <v>1369</v>
      </c>
      <c r="F261" s="1014">
        <v>0</v>
      </c>
      <c r="G261" s="1014">
        <v>0</v>
      </c>
      <c r="H261" s="1014" t="s">
        <v>1954</v>
      </c>
      <c r="I261" s="1014">
        <v>0</v>
      </c>
      <c r="J261" s="1014">
        <v>0</v>
      </c>
      <c r="K261" s="1014" t="s">
        <v>2490</v>
      </c>
      <c r="L261" s="1014" t="s">
        <v>2974</v>
      </c>
      <c r="M261" s="451" t="s">
        <v>1351</v>
      </c>
    </row>
    <row r="262" spans="1:18" ht="110.25" customHeight="1">
      <c r="A262" s="452" t="s">
        <v>982</v>
      </c>
      <c r="B262" s="453" t="s">
        <v>2797</v>
      </c>
      <c r="C262" s="454" t="s">
        <v>2542</v>
      </c>
      <c r="D262" s="454" t="s">
        <v>2830</v>
      </c>
      <c r="E262" s="454" t="s">
        <v>1474</v>
      </c>
      <c r="F262" s="547" t="s">
        <v>1271</v>
      </c>
      <c r="G262" s="547" t="s">
        <v>1573</v>
      </c>
      <c r="H262" s="547" t="s">
        <v>1271</v>
      </c>
      <c r="I262" s="547" t="s">
        <v>2100</v>
      </c>
      <c r="J262" s="547" t="s">
        <v>2700</v>
      </c>
      <c r="K262" s="547">
        <v>0</v>
      </c>
      <c r="L262" s="268" t="s">
        <v>3069</v>
      </c>
      <c r="M262" s="456" t="s">
        <v>1351</v>
      </c>
    </row>
    <row r="263" spans="1:18" ht="11.25" customHeight="1">
      <c r="A263" s="471"/>
      <c r="B263" s="471"/>
      <c r="C263" s="472"/>
      <c r="D263" s="472"/>
      <c r="E263" s="472"/>
      <c r="F263" s="472"/>
      <c r="G263" s="472"/>
      <c r="H263" s="472"/>
      <c r="I263" s="472"/>
      <c r="J263" s="472"/>
      <c r="K263" s="472"/>
      <c r="L263" s="472"/>
      <c r="M263" s="472"/>
    </row>
    <row r="264" spans="1:18" ht="15">
      <c r="A264" s="556"/>
      <c r="B264" s="1098" t="s">
        <v>983</v>
      </c>
      <c r="C264" s="1098"/>
      <c r="D264" s="1099"/>
      <c r="E264" s="557"/>
      <c r="F264" s="558"/>
      <c r="G264" s="558"/>
      <c r="H264" s="558"/>
      <c r="I264" s="558"/>
      <c r="J264" s="560"/>
      <c r="K264" s="560"/>
      <c r="L264" s="560"/>
      <c r="M264" s="559"/>
    </row>
    <row r="265" spans="1:18" ht="15.75" thickBot="1">
      <c r="A265" s="446"/>
      <c r="B265" s="1103" t="s">
        <v>68</v>
      </c>
      <c r="C265" s="1103"/>
      <c r="D265" s="1103"/>
      <c r="E265" s="1103"/>
      <c r="F265" s="1103"/>
      <c r="G265" s="1103"/>
      <c r="H265" s="1103"/>
      <c r="I265" s="1103"/>
      <c r="J265" s="1103"/>
      <c r="K265" s="1103"/>
      <c r="L265" s="1103"/>
      <c r="M265" s="1103"/>
    </row>
    <row r="266" spans="1:18" ht="37.5" customHeight="1">
      <c r="A266" s="447" t="s">
        <v>1072</v>
      </c>
      <c r="B266" s="448" t="s">
        <v>1476</v>
      </c>
      <c r="C266" s="449" t="s">
        <v>1577</v>
      </c>
      <c r="D266" s="449" t="s">
        <v>1246</v>
      </c>
      <c r="E266" s="449">
        <v>2400</v>
      </c>
      <c r="F266" s="449">
        <v>3244</v>
      </c>
      <c r="G266" s="1014">
        <v>3547</v>
      </c>
      <c r="H266" s="1014">
        <v>3716</v>
      </c>
      <c r="I266" s="1014">
        <v>3452</v>
      </c>
      <c r="J266" s="1014" t="s">
        <v>3119</v>
      </c>
      <c r="K266" s="1014" t="s">
        <v>3118</v>
      </c>
      <c r="L266" s="1014" t="s">
        <v>4</v>
      </c>
      <c r="M266" s="451" t="s">
        <v>1347</v>
      </c>
      <c r="N266" s="1124"/>
      <c r="O266" s="1125"/>
      <c r="P266" s="1125"/>
      <c r="Q266" s="1125"/>
      <c r="R266" s="1010"/>
    </row>
    <row r="267" spans="1:18" ht="29.25" customHeight="1">
      <c r="A267" s="452" t="s">
        <v>1073</v>
      </c>
      <c r="B267" s="453" t="s">
        <v>985</v>
      </c>
      <c r="C267" s="454" t="s">
        <v>1344</v>
      </c>
      <c r="D267" s="454" t="s">
        <v>984</v>
      </c>
      <c r="E267" s="454">
        <v>18.399999999999999</v>
      </c>
      <c r="F267" s="499" t="s">
        <v>2706</v>
      </c>
      <c r="G267" s="547" t="s">
        <v>2702</v>
      </c>
      <c r="H267" s="547" t="s">
        <v>2703</v>
      </c>
      <c r="I267" s="547" t="s">
        <v>2704</v>
      </c>
      <c r="J267" s="547" t="s">
        <v>2705</v>
      </c>
      <c r="K267" s="499" t="s">
        <v>2701</v>
      </c>
      <c r="L267" s="499" t="s">
        <v>3071</v>
      </c>
      <c r="M267" s="456" t="s">
        <v>1348</v>
      </c>
      <c r="N267" s="1124"/>
      <c r="O267" s="1125"/>
      <c r="P267" s="1125"/>
      <c r="Q267" s="1125"/>
      <c r="R267" s="1010"/>
    </row>
    <row r="268" spans="1:18" ht="33" customHeight="1">
      <c r="A268" s="473" t="s">
        <v>1074</v>
      </c>
      <c r="B268" s="453" t="s">
        <v>1477</v>
      </c>
      <c r="C268" s="454" t="s">
        <v>1083</v>
      </c>
      <c r="D268" s="454" t="s">
        <v>1187</v>
      </c>
      <c r="E268" s="454" t="s">
        <v>986</v>
      </c>
      <c r="F268" s="547" t="s">
        <v>2707</v>
      </c>
      <c r="G268" s="547" t="s">
        <v>2708</v>
      </c>
      <c r="H268" s="547" t="s">
        <v>2709</v>
      </c>
      <c r="I268" s="1021" t="s">
        <v>2710</v>
      </c>
      <c r="J268" s="164" t="s">
        <v>2711</v>
      </c>
      <c r="K268" s="164" t="s">
        <v>2233</v>
      </c>
      <c r="L268" s="920" t="s">
        <v>3072</v>
      </c>
      <c r="M268" s="456" t="s">
        <v>1347</v>
      </c>
      <c r="N268" s="1124"/>
      <c r="O268" s="1125"/>
      <c r="P268" s="1125"/>
      <c r="Q268" s="1125"/>
      <c r="R268" s="1010"/>
    </row>
    <row r="269" spans="1:18" ht="31.5" customHeight="1">
      <c r="A269" s="452" t="s">
        <v>1075</v>
      </c>
      <c r="B269" s="453" t="s">
        <v>1478</v>
      </c>
      <c r="C269" s="454" t="s">
        <v>1083</v>
      </c>
      <c r="D269" s="454" t="s">
        <v>1246</v>
      </c>
      <c r="E269" s="454" t="s">
        <v>987</v>
      </c>
      <c r="F269" s="547" t="s">
        <v>2712</v>
      </c>
      <c r="G269" s="547" t="s">
        <v>2713</v>
      </c>
      <c r="H269" s="1021" t="s">
        <v>2715</v>
      </c>
      <c r="I269" s="1021" t="s">
        <v>2264</v>
      </c>
      <c r="J269" s="1021" t="s">
        <v>2342</v>
      </c>
      <c r="K269" s="1021" t="s">
        <v>2541</v>
      </c>
      <c r="L269" s="920" t="s">
        <v>3073</v>
      </c>
      <c r="M269" s="456" t="s">
        <v>1347</v>
      </c>
    </row>
    <row r="270" spans="1:18" ht="41.25" customHeight="1" thickBot="1">
      <c r="A270" s="467" t="s">
        <v>1076</v>
      </c>
      <c r="B270" s="468" t="s">
        <v>1276</v>
      </c>
      <c r="C270" s="469" t="s">
        <v>1344</v>
      </c>
      <c r="D270" s="469" t="s">
        <v>902</v>
      </c>
      <c r="E270" s="469" t="s">
        <v>1369</v>
      </c>
      <c r="F270" s="548" t="s">
        <v>1307</v>
      </c>
      <c r="G270" s="548" t="s">
        <v>1307</v>
      </c>
      <c r="H270" s="548" t="s">
        <v>1307</v>
      </c>
      <c r="I270" s="548" t="s">
        <v>1307</v>
      </c>
      <c r="J270" s="548" t="s">
        <v>1307</v>
      </c>
      <c r="K270" s="548" t="s">
        <v>1307</v>
      </c>
      <c r="L270" s="548" t="s">
        <v>1307</v>
      </c>
      <c r="M270" s="470" t="s">
        <v>1349</v>
      </c>
      <c r="N270" s="1036"/>
    </row>
    <row r="271" spans="1:18" ht="10.5" customHeight="1">
      <c r="A271" s="471"/>
      <c r="B271" s="471"/>
      <c r="C271" s="472"/>
      <c r="D271" s="472"/>
      <c r="E271" s="472"/>
      <c r="F271" s="472"/>
      <c r="G271" s="472"/>
      <c r="H271" s="472"/>
      <c r="I271" s="472"/>
      <c r="J271" s="472"/>
      <c r="K271" s="472"/>
      <c r="L271" s="472"/>
      <c r="M271" s="472"/>
    </row>
    <row r="272" spans="1:18" ht="23.25" customHeight="1" thickBot="1">
      <c r="A272" s="446"/>
      <c r="B272" s="1103" t="s">
        <v>69</v>
      </c>
      <c r="C272" s="1103"/>
      <c r="D272" s="1103"/>
      <c r="E272" s="1103"/>
      <c r="F272" s="1103"/>
      <c r="G272" s="1103"/>
      <c r="H272" s="1103"/>
      <c r="I272" s="1103"/>
      <c r="J272" s="1103"/>
      <c r="K272" s="1103"/>
      <c r="L272" s="1103"/>
      <c r="M272" s="1103"/>
    </row>
    <row r="273" spans="1:13" ht="47.25" customHeight="1">
      <c r="A273" s="447" t="s">
        <v>988</v>
      </c>
      <c r="B273" s="448" t="s">
        <v>1479</v>
      </c>
      <c r="C273" s="449" t="s">
        <v>1344</v>
      </c>
      <c r="D273" s="449" t="s">
        <v>902</v>
      </c>
      <c r="E273" s="449" t="s">
        <v>765</v>
      </c>
      <c r="F273" s="1014" t="s">
        <v>1339</v>
      </c>
      <c r="G273" s="1014" t="s">
        <v>1339</v>
      </c>
      <c r="H273" s="1014">
        <v>35</v>
      </c>
      <c r="I273" s="1014" t="s">
        <v>1339</v>
      </c>
      <c r="J273" s="1014" t="s">
        <v>4</v>
      </c>
      <c r="K273" s="1014" t="s">
        <v>1339</v>
      </c>
      <c r="L273" s="1014" t="s">
        <v>1339</v>
      </c>
      <c r="M273" s="451" t="s">
        <v>1347</v>
      </c>
    </row>
    <row r="274" spans="1:13" ht="45">
      <c r="A274" s="473" t="s">
        <v>989</v>
      </c>
      <c r="B274" s="453" t="s">
        <v>1480</v>
      </c>
      <c r="C274" s="454" t="s">
        <v>1373</v>
      </c>
      <c r="D274" s="454" t="s">
        <v>2831</v>
      </c>
      <c r="E274" s="454" t="s">
        <v>743</v>
      </c>
      <c r="F274" s="547">
        <v>0</v>
      </c>
      <c r="G274" s="547" t="s">
        <v>1638</v>
      </c>
      <c r="H274" s="561" t="s">
        <v>1827</v>
      </c>
      <c r="I274" s="547" t="s">
        <v>1955</v>
      </c>
      <c r="J274" s="547" t="s">
        <v>2714</v>
      </c>
      <c r="K274" s="547" t="s">
        <v>2716</v>
      </c>
      <c r="L274" s="937">
        <v>0</v>
      </c>
      <c r="M274" s="456" t="s">
        <v>1347</v>
      </c>
    </row>
    <row r="275" spans="1:13" ht="45.75" thickBot="1">
      <c r="A275" s="467" t="s">
        <v>990</v>
      </c>
      <c r="B275" s="468" t="s">
        <v>1188</v>
      </c>
      <c r="C275" s="469" t="s">
        <v>1083</v>
      </c>
      <c r="D275" s="469" t="s">
        <v>2832</v>
      </c>
      <c r="E275" s="469" t="s">
        <v>1535</v>
      </c>
      <c r="F275" s="469" t="s">
        <v>2265</v>
      </c>
      <c r="G275" s="548" t="s">
        <v>2266</v>
      </c>
      <c r="H275" s="548" t="s">
        <v>2267</v>
      </c>
      <c r="I275" s="548" t="s">
        <v>2717</v>
      </c>
      <c r="J275" s="548" t="s">
        <v>2718</v>
      </c>
      <c r="K275" s="548" t="s">
        <v>2719</v>
      </c>
      <c r="L275" s="1003" t="s">
        <v>3074</v>
      </c>
      <c r="M275" s="470" t="s">
        <v>1475</v>
      </c>
    </row>
    <row r="276" spans="1:13" ht="11.25" customHeight="1">
      <c r="A276" s="471"/>
      <c r="B276" s="471"/>
      <c r="C276" s="472"/>
      <c r="D276" s="472"/>
      <c r="E276" s="472"/>
      <c r="F276" s="472"/>
      <c r="G276" s="472"/>
      <c r="H276" s="472"/>
      <c r="I276" s="472"/>
      <c r="J276" s="472"/>
      <c r="K276" s="472"/>
      <c r="L276" s="472"/>
      <c r="M276" s="472"/>
    </row>
    <row r="277" spans="1:13" ht="15.75" thickBot="1">
      <c r="A277" s="446"/>
      <c r="B277" s="1103" t="s">
        <v>70</v>
      </c>
      <c r="C277" s="1103"/>
      <c r="D277" s="1103"/>
      <c r="E277" s="1103"/>
      <c r="F277" s="1103"/>
      <c r="G277" s="1103"/>
      <c r="H277" s="1103"/>
      <c r="I277" s="1103"/>
      <c r="J277" s="1103"/>
      <c r="K277" s="1103"/>
      <c r="L277" s="1103"/>
      <c r="M277" s="1103"/>
    </row>
    <row r="278" spans="1:13" ht="124.5" customHeight="1">
      <c r="A278" s="447" t="s">
        <v>991</v>
      </c>
      <c r="B278" s="448" t="s">
        <v>1189</v>
      </c>
      <c r="C278" s="449" t="s">
        <v>1344</v>
      </c>
      <c r="D278" s="449" t="s">
        <v>2827</v>
      </c>
      <c r="E278" s="449" t="s">
        <v>1481</v>
      </c>
      <c r="F278" s="1118" t="s">
        <v>1856</v>
      </c>
      <c r="G278" s="1119"/>
      <c r="H278" s="1119"/>
      <c r="I278" s="1119"/>
      <c r="J278" s="717" t="s">
        <v>2224</v>
      </c>
      <c r="K278" s="166" t="s">
        <v>2337</v>
      </c>
      <c r="L278" s="166" t="s">
        <v>2337</v>
      </c>
      <c r="M278" s="451" t="s">
        <v>1347</v>
      </c>
    </row>
    <row r="279" spans="1:13" ht="30">
      <c r="A279" s="452" t="s">
        <v>992</v>
      </c>
      <c r="B279" s="453" t="s">
        <v>1266</v>
      </c>
      <c r="C279" s="454" t="s">
        <v>1374</v>
      </c>
      <c r="D279" s="454" t="s">
        <v>1190</v>
      </c>
      <c r="E279" s="454" t="s">
        <v>1322</v>
      </c>
      <c r="F279" s="457" t="s">
        <v>2720</v>
      </c>
      <c r="G279" s="896" t="s">
        <v>1639</v>
      </c>
      <c r="H279" s="152" t="s">
        <v>1837</v>
      </c>
      <c r="I279" s="152" t="s">
        <v>2721</v>
      </c>
      <c r="J279" s="171" t="s">
        <v>2306</v>
      </c>
      <c r="K279" s="116" t="s">
        <v>2722</v>
      </c>
      <c r="L279" s="862" t="s">
        <v>2952</v>
      </c>
      <c r="M279" s="456" t="s">
        <v>1451</v>
      </c>
    </row>
    <row r="280" spans="1:13" ht="15.75" thickBot="1">
      <c r="A280" s="467" t="s">
        <v>993</v>
      </c>
      <c r="B280" s="468" t="s">
        <v>71</v>
      </c>
      <c r="C280" s="469" t="s">
        <v>1083</v>
      </c>
      <c r="D280" s="469" t="s">
        <v>2827</v>
      </c>
      <c r="E280" s="469" t="s">
        <v>743</v>
      </c>
      <c r="F280" s="548">
        <v>0</v>
      </c>
      <c r="G280" s="495">
        <v>0</v>
      </c>
      <c r="H280" s="495">
        <v>0</v>
      </c>
      <c r="I280" s="495">
        <v>0</v>
      </c>
      <c r="J280" s="495">
        <v>0</v>
      </c>
      <c r="K280" s="495">
        <v>0</v>
      </c>
      <c r="L280" s="495">
        <v>0</v>
      </c>
      <c r="M280" s="470">
        <v>1</v>
      </c>
    </row>
    <row r="281" spans="1:13" s="338" customFormat="1" ht="27.75" customHeight="1" thickBot="1">
      <c r="A281" s="446"/>
      <c r="B281" s="1122" t="s">
        <v>72</v>
      </c>
      <c r="C281" s="1122"/>
      <c r="D281" s="1122"/>
      <c r="E281" s="1122"/>
      <c r="F281" s="1122"/>
      <c r="G281" s="1122"/>
      <c r="H281" s="1122"/>
      <c r="I281" s="1122"/>
      <c r="J281" s="1122"/>
      <c r="K281" s="1122"/>
      <c r="L281" s="1122"/>
      <c r="M281" s="1122"/>
    </row>
    <row r="282" spans="1:13" ht="61.5" customHeight="1">
      <c r="A282" s="447" t="s">
        <v>994</v>
      </c>
      <c r="B282" s="448" t="s">
        <v>1483</v>
      </c>
      <c r="C282" s="449" t="s">
        <v>1374</v>
      </c>
      <c r="D282" s="449" t="s">
        <v>2833</v>
      </c>
      <c r="E282" s="449" t="s">
        <v>1481</v>
      </c>
      <c r="F282" s="500" t="s">
        <v>1268</v>
      </c>
      <c r="G282" s="500" t="s">
        <v>1268</v>
      </c>
      <c r="H282" s="500" t="s">
        <v>1268</v>
      </c>
      <c r="I282" s="500" t="s">
        <v>2040</v>
      </c>
      <c r="J282" s="500" t="s">
        <v>1268</v>
      </c>
      <c r="K282" s="500" t="s">
        <v>1268</v>
      </c>
      <c r="L282" s="500" t="s">
        <v>3041</v>
      </c>
      <c r="M282" s="451" t="s">
        <v>1451</v>
      </c>
    </row>
    <row r="283" spans="1:13" ht="46.5" customHeight="1">
      <c r="A283" s="452" t="s">
        <v>995</v>
      </c>
      <c r="B283" s="453" t="s">
        <v>1967</v>
      </c>
      <c r="C283" s="454" t="s">
        <v>1083</v>
      </c>
      <c r="D283" s="454" t="s">
        <v>2834</v>
      </c>
      <c r="E283" s="454" t="s">
        <v>776</v>
      </c>
      <c r="F283" s="547">
        <v>4</v>
      </c>
      <c r="G283" s="547">
        <v>4</v>
      </c>
      <c r="H283" s="636" t="s">
        <v>2609</v>
      </c>
      <c r="I283" s="637">
        <v>6</v>
      </c>
      <c r="J283" s="886">
        <v>6</v>
      </c>
      <c r="K283" s="316">
        <v>6</v>
      </c>
      <c r="L283" s="1004" t="s">
        <v>3033</v>
      </c>
      <c r="M283" s="456" t="s">
        <v>1347</v>
      </c>
    </row>
    <row r="284" spans="1:13" ht="21.75" customHeight="1" thickBot="1">
      <c r="A284" s="467" t="s">
        <v>996</v>
      </c>
      <c r="B284" s="468" t="s">
        <v>1191</v>
      </c>
      <c r="C284" s="469" t="s">
        <v>1083</v>
      </c>
      <c r="D284" s="469" t="s">
        <v>2827</v>
      </c>
      <c r="E284" s="469" t="s">
        <v>743</v>
      </c>
      <c r="F284" s="548">
        <v>0</v>
      </c>
      <c r="G284" s="548">
        <v>1</v>
      </c>
      <c r="H284" s="548">
        <v>1</v>
      </c>
      <c r="I284" s="548">
        <v>1</v>
      </c>
      <c r="J284" s="495">
        <v>1</v>
      </c>
      <c r="K284" s="489">
        <v>1</v>
      </c>
      <c r="L284" s="495">
        <v>1</v>
      </c>
      <c r="M284" s="470" t="s">
        <v>1347</v>
      </c>
    </row>
    <row r="285" spans="1:13" ht="13.5" customHeight="1">
      <c r="A285" s="471"/>
      <c r="B285" s="471"/>
      <c r="C285" s="472"/>
      <c r="D285" s="472"/>
      <c r="E285" s="472"/>
      <c r="F285" s="472"/>
      <c r="G285" s="472"/>
      <c r="H285" s="472"/>
      <c r="I285" s="472"/>
      <c r="J285" s="472"/>
      <c r="K285" s="472"/>
      <c r="L285" s="472"/>
      <c r="M285" s="472"/>
    </row>
    <row r="286" spans="1:13" ht="15.75" thickBot="1">
      <c r="A286" s="446"/>
      <c r="B286" s="1103" t="s">
        <v>74</v>
      </c>
      <c r="C286" s="1103"/>
      <c r="D286" s="1103"/>
      <c r="E286" s="1103"/>
      <c r="F286" s="1103"/>
      <c r="G286" s="1103"/>
      <c r="H286" s="1103"/>
      <c r="I286" s="1103"/>
      <c r="J286" s="1103"/>
      <c r="K286" s="1103"/>
      <c r="L286" s="1103"/>
      <c r="M286" s="1103"/>
    </row>
    <row r="287" spans="1:13" ht="156" customHeight="1">
      <c r="A287" s="447" t="s">
        <v>997</v>
      </c>
      <c r="B287" s="448" t="s">
        <v>1192</v>
      </c>
      <c r="C287" s="449" t="s">
        <v>1083</v>
      </c>
      <c r="D287" s="449" t="s">
        <v>2835</v>
      </c>
      <c r="E287" s="449" t="s">
        <v>743</v>
      </c>
      <c r="F287" s="1014">
        <v>0</v>
      </c>
      <c r="G287" s="1014">
        <v>0</v>
      </c>
      <c r="H287" s="1014" t="s">
        <v>1828</v>
      </c>
      <c r="I287" s="1014" t="s">
        <v>1828</v>
      </c>
      <c r="J287" s="1014" t="s">
        <v>2261</v>
      </c>
      <c r="K287" s="1014" t="s">
        <v>2261</v>
      </c>
      <c r="L287" s="1014" t="s">
        <v>3004</v>
      </c>
      <c r="M287" s="451" t="s">
        <v>1380</v>
      </c>
    </row>
    <row r="288" spans="1:13" ht="37.5" customHeight="1">
      <c r="A288" s="458" t="s">
        <v>998</v>
      </c>
      <c r="B288" s="455" t="s">
        <v>1484</v>
      </c>
      <c r="C288" s="895" t="s">
        <v>1482</v>
      </c>
      <c r="D288" s="895" t="s">
        <v>2836</v>
      </c>
      <c r="E288" s="895" t="s">
        <v>743</v>
      </c>
      <c r="F288" s="461">
        <v>0</v>
      </c>
      <c r="G288" s="461">
        <v>0</v>
      </c>
      <c r="H288" s="461">
        <v>0</v>
      </c>
      <c r="I288" s="461">
        <v>0</v>
      </c>
      <c r="J288" s="461">
        <v>0</v>
      </c>
      <c r="K288" s="461">
        <v>0</v>
      </c>
      <c r="L288" s="461">
        <v>0</v>
      </c>
      <c r="M288" s="462" t="s">
        <v>1384</v>
      </c>
    </row>
    <row r="289" spans="1:13" ht="47.25" customHeight="1">
      <c r="A289" s="459" t="s">
        <v>999</v>
      </c>
      <c r="B289" s="501" t="s">
        <v>1193</v>
      </c>
      <c r="C289" s="461"/>
      <c r="D289" s="461"/>
      <c r="E289" s="461"/>
      <c r="F289" s="461"/>
      <c r="G289" s="461"/>
      <c r="H289" s="547"/>
      <c r="I289" s="155"/>
      <c r="J289" s="155"/>
      <c r="K289" s="741"/>
      <c r="L289" s="1037"/>
      <c r="M289" s="462"/>
    </row>
    <row r="290" spans="1:13" ht="16.5" customHeight="1">
      <c r="A290" s="458"/>
      <c r="B290" s="493" t="s">
        <v>1194</v>
      </c>
      <c r="C290" s="463" t="s">
        <v>1083</v>
      </c>
      <c r="D290" s="1107" t="s">
        <v>2827</v>
      </c>
      <c r="E290" s="547" t="s">
        <v>1000</v>
      </c>
      <c r="F290" s="547">
        <v>2</v>
      </c>
      <c r="G290" s="547">
        <v>2</v>
      </c>
      <c r="H290" s="457">
        <v>2</v>
      </c>
      <c r="I290" s="155">
        <v>2</v>
      </c>
      <c r="J290" s="709" t="s">
        <v>2659</v>
      </c>
      <c r="K290" s="742" t="s">
        <v>2701</v>
      </c>
      <c r="L290" s="742" t="s">
        <v>2983</v>
      </c>
      <c r="M290" s="456" t="s">
        <v>1347</v>
      </c>
    </row>
    <row r="291" spans="1:13" ht="16.5" customHeight="1">
      <c r="A291" s="458"/>
      <c r="B291" s="493" t="s">
        <v>1224</v>
      </c>
      <c r="C291" s="463"/>
      <c r="D291" s="1107"/>
      <c r="E291" s="547" t="s">
        <v>776</v>
      </c>
      <c r="F291" s="547">
        <v>4</v>
      </c>
      <c r="G291" s="547">
        <v>4</v>
      </c>
      <c r="H291" s="547">
        <v>4</v>
      </c>
      <c r="I291" s="547" t="s">
        <v>2660</v>
      </c>
      <c r="J291" s="547">
        <v>10</v>
      </c>
      <c r="K291" s="547" t="s">
        <v>2739</v>
      </c>
      <c r="L291" s="547" t="s">
        <v>2660</v>
      </c>
      <c r="M291" s="456" t="s">
        <v>1347</v>
      </c>
    </row>
    <row r="292" spans="1:13" ht="30.75" customHeight="1">
      <c r="A292" s="458"/>
      <c r="B292" s="493" t="s">
        <v>1195</v>
      </c>
      <c r="C292" s="463"/>
      <c r="D292" s="463"/>
      <c r="E292" s="547" t="s">
        <v>1000</v>
      </c>
      <c r="F292" s="547">
        <v>2</v>
      </c>
      <c r="G292" s="547">
        <v>2</v>
      </c>
      <c r="H292" s="547">
        <v>2</v>
      </c>
      <c r="I292" s="547">
        <v>2</v>
      </c>
      <c r="J292" s="547">
        <v>2</v>
      </c>
      <c r="K292" s="547" t="s">
        <v>2659</v>
      </c>
      <c r="L292" s="547" t="s">
        <v>2659</v>
      </c>
      <c r="M292" s="456" t="s">
        <v>1347</v>
      </c>
    </row>
    <row r="293" spans="1:13" ht="15.75" customHeight="1">
      <c r="A293" s="452"/>
      <c r="B293" s="487" t="s">
        <v>1196</v>
      </c>
      <c r="C293" s="457"/>
      <c r="D293" s="457"/>
      <c r="E293" s="457" t="s">
        <v>743</v>
      </c>
      <c r="F293" s="457">
        <v>0</v>
      </c>
      <c r="G293" s="454">
        <v>0</v>
      </c>
      <c r="H293" s="457">
        <v>0</v>
      </c>
      <c r="I293" s="457">
        <v>0</v>
      </c>
      <c r="J293" s="457">
        <v>0</v>
      </c>
      <c r="K293" s="454">
        <v>0</v>
      </c>
      <c r="L293" s="457">
        <v>0</v>
      </c>
      <c r="M293" s="466" t="s">
        <v>1347</v>
      </c>
    </row>
    <row r="294" spans="1:13" ht="78.75" customHeight="1" thickBot="1">
      <c r="A294" s="467" t="s">
        <v>1001</v>
      </c>
      <c r="B294" s="488" t="s">
        <v>1485</v>
      </c>
      <c r="C294" s="502" t="s">
        <v>1344</v>
      </c>
      <c r="D294" s="502" t="s">
        <v>1244</v>
      </c>
      <c r="E294" s="489" t="s">
        <v>1002</v>
      </c>
      <c r="F294" s="495" t="s">
        <v>1641</v>
      </c>
      <c r="G294" s="495" t="s">
        <v>1640</v>
      </c>
      <c r="H294" s="503" t="s">
        <v>1748</v>
      </c>
      <c r="I294" s="548" t="s">
        <v>1956</v>
      </c>
      <c r="J294" s="495" t="s">
        <v>2491</v>
      </c>
      <c r="K294" s="136" t="s">
        <v>2975</v>
      </c>
      <c r="L294" s="167" t="s">
        <v>3075</v>
      </c>
      <c r="M294" s="496" t="s">
        <v>1383</v>
      </c>
    </row>
    <row r="295" spans="1:13" ht="12" customHeight="1">
      <c r="A295" s="471"/>
      <c r="B295" s="471"/>
      <c r="C295" s="472"/>
      <c r="D295" s="472"/>
      <c r="E295" s="472"/>
      <c r="F295" s="472"/>
      <c r="G295" s="472"/>
      <c r="H295" s="472"/>
      <c r="I295" s="472"/>
      <c r="J295" s="472"/>
      <c r="K295" s="472"/>
      <c r="L295" s="472"/>
      <c r="M295" s="472"/>
    </row>
    <row r="296" spans="1:13" ht="15.75" thickBot="1">
      <c r="A296" s="446"/>
      <c r="B296" s="1103" t="s">
        <v>75</v>
      </c>
      <c r="C296" s="1103"/>
      <c r="D296" s="1103"/>
      <c r="E296" s="1103"/>
      <c r="F296" s="1103"/>
      <c r="G296" s="1103"/>
      <c r="H296" s="1103"/>
      <c r="I296" s="1103"/>
      <c r="J296" s="1103"/>
      <c r="K296" s="1103"/>
      <c r="L296" s="1103"/>
      <c r="M296" s="1103"/>
    </row>
    <row r="297" spans="1:13" ht="34.5" customHeight="1">
      <c r="A297" s="447" t="s">
        <v>1077</v>
      </c>
      <c r="B297" s="448" t="s">
        <v>2543</v>
      </c>
      <c r="C297" s="449" t="s">
        <v>1368</v>
      </c>
      <c r="D297" s="449" t="s">
        <v>1246</v>
      </c>
      <c r="E297" s="449">
        <v>154.84700000000001</v>
      </c>
      <c r="F297" s="1014">
        <v>174.77799999999999</v>
      </c>
      <c r="G297" s="1014" t="s">
        <v>3182</v>
      </c>
      <c r="H297" s="1014" t="s">
        <v>3181</v>
      </c>
      <c r="I297" s="1014" t="s">
        <v>3180</v>
      </c>
      <c r="J297" s="1014" t="s">
        <v>3179</v>
      </c>
      <c r="K297" s="1014" t="s">
        <v>3178</v>
      </c>
      <c r="L297" s="1014" t="s">
        <v>3031</v>
      </c>
      <c r="M297" s="451" t="s">
        <v>1354</v>
      </c>
    </row>
    <row r="298" spans="1:13" ht="30" customHeight="1">
      <c r="A298" s="452" t="s">
        <v>1078</v>
      </c>
      <c r="B298" s="453" t="s">
        <v>1323</v>
      </c>
      <c r="C298" s="454" t="s">
        <v>1344</v>
      </c>
      <c r="D298" s="454" t="s">
        <v>1246</v>
      </c>
      <c r="E298" s="454" t="s">
        <v>1325</v>
      </c>
      <c r="F298" s="547" t="s">
        <v>1324</v>
      </c>
      <c r="G298" s="457" t="s">
        <v>1642</v>
      </c>
      <c r="H298" s="457" t="s">
        <v>1957</v>
      </c>
      <c r="I298" s="457" t="s">
        <v>1958</v>
      </c>
      <c r="J298" s="457" t="s">
        <v>2268</v>
      </c>
      <c r="K298" s="454" t="s">
        <v>2544</v>
      </c>
      <c r="L298" s="881" t="s">
        <v>3175</v>
      </c>
      <c r="M298" s="456" t="s">
        <v>1376</v>
      </c>
    </row>
    <row r="299" spans="1:13" ht="24" customHeight="1">
      <c r="A299" s="452" t="s">
        <v>1079</v>
      </c>
      <c r="B299" s="453" t="s">
        <v>1486</v>
      </c>
      <c r="C299" s="454" t="s">
        <v>1368</v>
      </c>
      <c r="D299" s="454" t="s">
        <v>1244</v>
      </c>
      <c r="E299" s="454" t="s">
        <v>1094</v>
      </c>
      <c r="F299" s="547">
        <v>75.599999999999994</v>
      </c>
      <c r="G299" s="454" t="s">
        <v>3186</v>
      </c>
      <c r="H299" s="594" t="s">
        <v>2346</v>
      </c>
      <c r="I299" s="594" t="s">
        <v>3183</v>
      </c>
      <c r="J299" s="594" t="s">
        <v>3184</v>
      </c>
      <c r="K299" s="135" t="s">
        <v>3185</v>
      </c>
      <c r="L299" s="1005" t="s">
        <v>3176</v>
      </c>
      <c r="M299" s="456" t="s">
        <v>1354</v>
      </c>
    </row>
    <row r="300" spans="1:13" ht="64.5" customHeight="1" thickBot="1">
      <c r="A300" s="467" t="s">
        <v>1080</v>
      </c>
      <c r="B300" s="468" t="s">
        <v>1487</v>
      </c>
      <c r="C300" s="469" t="s">
        <v>1368</v>
      </c>
      <c r="D300" s="469" t="s">
        <v>1244</v>
      </c>
      <c r="E300" s="469" t="s">
        <v>1003</v>
      </c>
      <c r="F300" s="548" t="s">
        <v>2723</v>
      </c>
      <c r="G300" s="495" t="s">
        <v>3187</v>
      </c>
      <c r="H300" s="595" t="s">
        <v>3188</v>
      </c>
      <c r="I300" s="595" t="s">
        <v>3189</v>
      </c>
      <c r="J300" s="595" t="s">
        <v>3190</v>
      </c>
      <c r="K300" s="136" t="s">
        <v>3191</v>
      </c>
      <c r="L300" s="1006" t="s">
        <v>3177</v>
      </c>
      <c r="M300" s="470" t="s">
        <v>1347</v>
      </c>
    </row>
    <row r="301" spans="1:13" ht="14.25" customHeight="1">
      <c r="A301" s="471"/>
      <c r="B301" s="471"/>
      <c r="C301" s="472"/>
      <c r="D301" s="472"/>
      <c r="E301" s="472"/>
      <c r="F301" s="472"/>
      <c r="G301" s="472"/>
      <c r="H301" s="472"/>
      <c r="I301" s="472"/>
      <c r="J301" s="472"/>
      <c r="K301" s="472"/>
      <c r="L301" s="472"/>
      <c r="M301" s="472"/>
    </row>
    <row r="302" spans="1:13" ht="15.75" thickBot="1">
      <c r="A302" s="446"/>
      <c r="B302" s="1103" t="s">
        <v>76</v>
      </c>
      <c r="C302" s="1103"/>
      <c r="D302" s="1103"/>
      <c r="E302" s="1103"/>
      <c r="F302" s="1103"/>
      <c r="G302" s="1103"/>
      <c r="H302" s="1103"/>
      <c r="I302" s="1103"/>
      <c r="J302" s="1103"/>
      <c r="K302" s="1103"/>
      <c r="L302" s="1103"/>
      <c r="M302" s="1103"/>
    </row>
    <row r="303" spans="1:13" ht="47.25" customHeight="1">
      <c r="A303" s="447" t="s">
        <v>1004</v>
      </c>
      <c r="B303" s="448" t="s">
        <v>1197</v>
      </c>
      <c r="C303" s="449" t="s">
        <v>1083</v>
      </c>
      <c r="D303" s="449" t="s">
        <v>2816</v>
      </c>
      <c r="E303" s="449">
        <v>0</v>
      </c>
      <c r="F303" s="1014">
        <v>0</v>
      </c>
      <c r="G303" s="1014" t="s">
        <v>2116</v>
      </c>
      <c r="H303" s="1014" t="s">
        <v>1749</v>
      </c>
      <c r="I303" s="1014" t="s">
        <v>2788</v>
      </c>
      <c r="J303" s="474">
        <v>0</v>
      </c>
      <c r="K303" s="474" t="s">
        <v>2789</v>
      </c>
      <c r="L303" s="474" t="s">
        <v>2985</v>
      </c>
      <c r="M303" s="451" t="s">
        <v>1382</v>
      </c>
    </row>
    <row r="304" spans="1:13" ht="185.25" customHeight="1">
      <c r="A304" s="452" t="s">
        <v>1005</v>
      </c>
      <c r="B304" s="453" t="s">
        <v>1095</v>
      </c>
      <c r="C304" s="454" t="s">
        <v>1083</v>
      </c>
      <c r="D304" s="454" t="s">
        <v>1244</v>
      </c>
      <c r="E304" s="454" t="s">
        <v>1369</v>
      </c>
      <c r="F304" s="547" t="s">
        <v>2976</v>
      </c>
      <c r="G304" s="454" t="s">
        <v>2977</v>
      </c>
      <c r="H304" s="562" t="s">
        <v>2978</v>
      </c>
      <c r="I304" s="594" t="s">
        <v>2979</v>
      </c>
      <c r="J304" s="887" t="s">
        <v>2980</v>
      </c>
      <c r="K304" s="887" t="s">
        <v>2981</v>
      </c>
      <c r="L304" s="1007" t="s">
        <v>2982</v>
      </c>
      <c r="M304" s="456" t="s">
        <v>1354</v>
      </c>
    </row>
    <row r="305" spans="1:13" ht="21.75" customHeight="1" thickBot="1">
      <c r="A305" s="467" t="s">
        <v>1006</v>
      </c>
      <c r="B305" s="468" t="s">
        <v>1007</v>
      </c>
      <c r="C305" s="469" t="s">
        <v>1083</v>
      </c>
      <c r="D305" s="469" t="s">
        <v>1244</v>
      </c>
      <c r="E305" s="469" t="s">
        <v>1008</v>
      </c>
      <c r="F305" s="495" t="s">
        <v>2724</v>
      </c>
      <c r="G305" s="495" t="s">
        <v>2725</v>
      </c>
      <c r="H305" s="503" t="s">
        <v>2726</v>
      </c>
      <c r="I305" s="503" t="s">
        <v>2727</v>
      </c>
      <c r="J305" s="503" t="s">
        <v>2729</v>
      </c>
      <c r="K305" s="503" t="s">
        <v>2728</v>
      </c>
      <c r="L305" s="503" t="s">
        <v>3032</v>
      </c>
      <c r="M305" s="470" t="s">
        <v>1354</v>
      </c>
    </row>
    <row r="306" spans="1:13" ht="15">
      <c r="A306" s="471"/>
      <c r="B306" s="471"/>
      <c r="C306" s="472"/>
      <c r="D306" s="472"/>
      <c r="E306" s="472"/>
      <c r="F306" s="472"/>
      <c r="G306" s="472"/>
      <c r="H306" s="472"/>
      <c r="I306" s="472"/>
      <c r="J306" s="472"/>
      <c r="K306" s="472"/>
      <c r="L306" s="472"/>
      <c r="M306" s="472"/>
    </row>
    <row r="307" spans="1:13" ht="15.75" thickBot="1">
      <c r="A307" s="504"/>
      <c r="B307" s="1103" t="s">
        <v>77</v>
      </c>
      <c r="C307" s="1103"/>
      <c r="D307" s="1103"/>
      <c r="E307" s="1103"/>
      <c r="F307" s="1103"/>
      <c r="G307" s="1103"/>
      <c r="H307" s="1103"/>
      <c r="I307" s="1103"/>
      <c r="J307" s="1103"/>
      <c r="K307" s="1103"/>
      <c r="L307" s="1103"/>
      <c r="M307" s="1103"/>
    </row>
    <row r="308" spans="1:13" ht="199.5" customHeight="1">
      <c r="A308" s="490" t="s">
        <v>1009</v>
      </c>
      <c r="B308" s="450" t="s">
        <v>1011</v>
      </c>
      <c r="C308" s="491" t="s">
        <v>1083</v>
      </c>
      <c r="D308" s="491" t="s">
        <v>2837</v>
      </c>
      <c r="E308" s="491" t="s">
        <v>743</v>
      </c>
      <c r="F308" s="474">
        <v>0</v>
      </c>
      <c r="G308" s="474">
        <v>0</v>
      </c>
      <c r="H308" s="474" t="s">
        <v>2798</v>
      </c>
      <c r="I308" s="474" t="s">
        <v>2799</v>
      </c>
      <c r="J308" s="474" t="s">
        <v>2335</v>
      </c>
      <c r="K308" s="474" t="s">
        <v>2786</v>
      </c>
      <c r="L308" s="148" t="s">
        <v>3192</v>
      </c>
      <c r="M308" s="492" t="s">
        <v>1347</v>
      </c>
    </row>
    <row r="309" spans="1:13" ht="29.25" customHeight="1">
      <c r="A309" s="935" t="s">
        <v>1010</v>
      </c>
      <c r="B309" s="936" t="s">
        <v>1488</v>
      </c>
      <c r="C309" s="1108" t="s">
        <v>1368</v>
      </c>
      <c r="D309" s="1011"/>
      <c r="E309" s="937"/>
      <c r="F309" s="937"/>
      <c r="G309" s="937"/>
      <c r="H309" s="937"/>
      <c r="I309" s="937"/>
      <c r="J309" s="877"/>
      <c r="K309" s="937"/>
      <c r="L309" s="937"/>
      <c r="M309" s="934"/>
    </row>
    <row r="310" spans="1:13" ht="15.75" customHeight="1">
      <c r="A310" s="458"/>
      <c r="B310" s="876" t="s">
        <v>1200</v>
      </c>
      <c r="C310" s="1107"/>
      <c r="D310" s="1107" t="s">
        <v>2827</v>
      </c>
      <c r="E310" s="881" t="s">
        <v>1012</v>
      </c>
      <c r="F310" s="881">
        <v>32.75</v>
      </c>
      <c r="G310" s="881" t="s">
        <v>1643</v>
      </c>
      <c r="H310" s="881" t="s">
        <v>1679</v>
      </c>
      <c r="I310" s="881" t="s">
        <v>1959</v>
      </c>
      <c r="J310" s="938" t="s">
        <v>2345</v>
      </c>
      <c r="K310" s="939" t="s">
        <v>2545</v>
      </c>
      <c r="L310" s="1008">
        <v>68</v>
      </c>
      <c r="M310" s="456" t="s">
        <v>1354</v>
      </c>
    </row>
    <row r="311" spans="1:13" ht="14.25" customHeight="1">
      <c r="A311" s="452"/>
      <c r="B311" s="876" t="s">
        <v>1199</v>
      </c>
      <c r="C311" s="1121"/>
      <c r="D311" s="1121"/>
      <c r="E311" s="881" t="s">
        <v>1013</v>
      </c>
      <c r="F311" s="881" t="s">
        <v>2577</v>
      </c>
      <c r="G311" s="881" t="s">
        <v>2734</v>
      </c>
      <c r="H311" s="940" t="s">
        <v>2733</v>
      </c>
      <c r="I311" s="941" t="s">
        <v>2731</v>
      </c>
      <c r="J311" s="941" t="s">
        <v>2730</v>
      </c>
      <c r="K311" s="941" t="s">
        <v>2732</v>
      </c>
      <c r="L311" s="1009">
        <v>3.48</v>
      </c>
      <c r="M311" s="456" t="s">
        <v>1347</v>
      </c>
    </row>
    <row r="312" spans="1:13" ht="36" customHeight="1" thickBot="1">
      <c r="A312" s="467"/>
      <c r="B312" s="494" t="s">
        <v>1198</v>
      </c>
      <c r="C312" s="495"/>
      <c r="D312" s="495"/>
      <c r="E312" s="495" t="s">
        <v>1014</v>
      </c>
      <c r="F312" s="495">
        <v>174</v>
      </c>
      <c r="G312" s="495" t="s">
        <v>1644</v>
      </c>
      <c r="H312" s="495" t="s">
        <v>1960</v>
      </c>
      <c r="I312" s="495" t="s">
        <v>1960</v>
      </c>
      <c r="J312" s="495" t="s">
        <v>1960</v>
      </c>
      <c r="K312" s="495" t="s">
        <v>1960</v>
      </c>
      <c r="L312" s="495" t="s">
        <v>1960</v>
      </c>
      <c r="M312" s="496" t="s">
        <v>1347</v>
      </c>
    </row>
    <row r="313" spans="1:13" ht="11.25" customHeight="1">
      <c r="A313" s="471"/>
      <c r="B313" s="505"/>
      <c r="C313" s="472"/>
      <c r="D313" s="472"/>
      <c r="E313" s="472"/>
      <c r="F313" s="472"/>
      <c r="G313" s="472"/>
      <c r="H313" s="472"/>
      <c r="I313" s="472"/>
      <c r="J313" s="472"/>
      <c r="K313" s="472"/>
      <c r="L313" s="472"/>
      <c r="M313" s="472"/>
    </row>
    <row r="314" spans="1:13" ht="13.5" customHeight="1" thickBot="1">
      <c r="A314" s="446"/>
      <c r="B314" s="1103" t="s">
        <v>1135</v>
      </c>
      <c r="C314" s="1103"/>
      <c r="D314" s="1103"/>
      <c r="E314" s="1103"/>
      <c r="F314" s="1103"/>
      <c r="G314" s="1103"/>
      <c r="H314" s="1103"/>
      <c r="I314" s="1103"/>
      <c r="J314" s="1103"/>
      <c r="K314" s="1103"/>
      <c r="L314" s="1103"/>
      <c r="M314" s="1103"/>
    </row>
    <row r="315" spans="1:13" ht="33.75" customHeight="1" thickBot="1">
      <c r="A315" s="480" t="s">
        <v>1015</v>
      </c>
      <c r="B315" s="481" t="s">
        <v>1258</v>
      </c>
      <c r="C315" s="482" t="s">
        <v>1083</v>
      </c>
      <c r="D315" s="482" t="s">
        <v>1245</v>
      </c>
      <c r="E315" s="482" t="s">
        <v>1961</v>
      </c>
      <c r="F315" s="483">
        <v>68</v>
      </c>
      <c r="G315" s="483" t="s">
        <v>2737</v>
      </c>
      <c r="H315" s="483" t="s">
        <v>2641</v>
      </c>
      <c r="I315" s="483" t="s">
        <v>2646</v>
      </c>
      <c r="J315" s="483" t="s">
        <v>2736</v>
      </c>
      <c r="K315" s="483" t="s">
        <v>2735</v>
      </c>
      <c r="L315" s="483" t="s">
        <v>2984</v>
      </c>
      <c r="M315" s="484" t="s">
        <v>1354</v>
      </c>
    </row>
    <row r="316" spans="1:13" ht="14.25" customHeight="1">
      <c r="A316" s="471"/>
      <c r="B316" s="471"/>
      <c r="C316" s="472"/>
      <c r="D316" s="472"/>
      <c r="E316" s="472"/>
      <c r="F316" s="472"/>
      <c r="G316" s="472"/>
      <c r="H316" s="472"/>
      <c r="I316" s="472"/>
      <c r="J316" s="472"/>
      <c r="K316" s="472"/>
      <c r="L316" s="472"/>
      <c r="M316" s="472"/>
    </row>
    <row r="317" spans="1:13" ht="14.25" customHeight="1" thickBot="1">
      <c r="A317" s="446"/>
      <c r="B317" s="1103" t="s">
        <v>78</v>
      </c>
      <c r="C317" s="1103"/>
      <c r="D317" s="1103"/>
      <c r="E317" s="1103"/>
      <c r="F317" s="1103"/>
      <c r="G317" s="1103"/>
      <c r="H317" s="1103"/>
      <c r="I317" s="1103"/>
      <c r="J317" s="1103"/>
      <c r="K317" s="1103"/>
      <c r="L317" s="1103"/>
      <c r="M317" s="1103"/>
    </row>
    <row r="318" spans="1:13" ht="30">
      <c r="A318" s="447" t="s">
        <v>1097</v>
      </c>
      <c r="B318" s="450" t="s">
        <v>1016</v>
      </c>
      <c r="C318" s="491" t="s">
        <v>1365</v>
      </c>
      <c r="D318" s="491" t="s">
        <v>902</v>
      </c>
      <c r="E318" s="491" t="s">
        <v>1017</v>
      </c>
      <c r="F318" s="474" t="s">
        <v>2787</v>
      </c>
      <c r="G318" s="474" t="s">
        <v>2787</v>
      </c>
      <c r="H318" s="474" t="s">
        <v>2787</v>
      </c>
      <c r="I318" s="474" t="s">
        <v>2787</v>
      </c>
      <c r="J318" s="491" t="s">
        <v>4</v>
      </c>
      <c r="K318" s="474">
        <v>8.1999999999999993</v>
      </c>
      <c r="L318" s="491" t="s">
        <v>4</v>
      </c>
      <c r="M318" s="492" t="s">
        <v>1381</v>
      </c>
    </row>
    <row r="319" spans="1:13" ht="60.75" thickBot="1">
      <c r="A319" s="467" t="s">
        <v>1096</v>
      </c>
      <c r="B319" s="468" t="s">
        <v>2800</v>
      </c>
      <c r="C319" s="469" t="s">
        <v>1344</v>
      </c>
      <c r="D319" s="469" t="s">
        <v>902</v>
      </c>
      <c r="E319" s="469" t="s">
        <v>1369</v>
      </c>
      <c r="F319" s="548" t="s">
        <v>2787</v>
      </c>
      <c r="G319" s="548" t="s">
        <v>2787</v>
      </c>
      <c r="H319" s="548" t="s">
        <v>2787</v>
      </c>
      <c r="I319" s="548" t="s">
        <v>1937</v>
      </c>
      <c r="J319" s="469" t="s">
        <v>4</v>
      </c>
      <c r="K319" s="469" t="s">
        <v>2738</v>
      </c>
      <c r="L319" s="469" t="s">
        <v>2738</v>
      </c>
      <c r="M319" s="470" t="s">
        <v>1349</v>
      </c>
    </row>
    <row r="320" spans="1:13" ht="15">
      <c r="A320" s="471"/>
      <c r="B320" s="471"/>
      <c r="C320" s="472"/>
      <c r="D320" s="472"/>
      <c r="E320" s="472"/>
      <c r="F320" s="472"/>
      <c r="G320" s="472"/>
      <c r="H320" s="472"/>
      <c r="I320" s="472"/>
      <c r="J320" s="472"/>
      <c r="K320" s="472"/>
      <c r="L320" s="472"/>
      <c r="M320" s="472"/>
    </row>
    <row r="321" spans="1:13" ht="15.75" thickBot="1">
      <c r="A321" s="446"/>
      <c r="B321" s="1103" t="s">
        <v>79</v>
      </c>
      <c r="C321" s="1103"/>
      <c r="D321" s="1103"/>
      <c r="E321" s="1103"/>
      <c r="F321" s="1103"/>
      <c r="G321" s="1103"/>
      <c r="H321" s="1103"/>
      <c r="I321" s="1103"/>
      <c r="J321" s="1103"/>
      <c r="K321" s="1103"/>
      <c r="L321" s="1103"/>
      <c r="M321" s="1103"/>
    </row>
    <row r="322" spans="1:13" ht="30.75" thickBot="1">
      <c r="A322" s="480" t="s">
        <v>1018</v>
      </c>
      <c r="B322" s="481" t="s">
        <v>1326</v>
      </c>
      <c r="C322" s="482" t="s">
        <v>1083</v>
      </c>
      <c r="D322" s="482" t="s">
        <v>2838</v>
      </c>
      <c r="E322" s="482" t="s">
        <v>1000</v>
      </c>
      <c r="F322" s="483" t="s">
        <v>2097</v>
      </c>
      <c r="G322" s="483" t="s">
        <v>1666</v>
      </c>
      <c r="H322" s="483" t="s">
        <v>2739</v>
      </c>
      <c r="I322" s="483" t="s">
        <v>2097</v>
      </c>
      <c r="J322" s="483" t="s">
        <v>2697</v>
      </c>
      <c r="K322" s="483" t="s">
        <v>2740</v>
      </c>
      <c r="L322" s="483">
        <v>6</v>
      </c>
      <c r="M322" s="484" t="s">
        <v>1347</v>
      </c>
    </row>
    <row r="323" spans="1:13" ht="11.25" customHeight="1">
      <c r="A323" s="471"/>
      <c r="B323" s="471"/>
      <c r="C323" s="472"/>
      <c r="D323" s="472"/>
      <c r="E323" s="472"/>
      <c r="F323" s="472"/>
      <c r="G323" s="472"/>
      <c r="H323" s="472"/>
      <c r="I323" s="472"/>
      <c r="J323" s="472"/>
      <c r="K323" s="472"/>
      <c r="L323" s="472"/>
      <c r="M323" s="472"/>
    </row>
    <row r="324" spans="1:13" ht="21.75" customHeight="1" thickBot="1">
      <c r="A324" s="446"/>
      <c r="B324" s="1103" t="s">
        <v>80</v>
      </c>
      <c r="C324" s="1103"/>
      <c r="D324" s="1103"/>
      <c r="E324" s="1103"/>
      <c r="F324" s="1103"/>
      <c r="G324" s="1103"/>
      <c r="H324" s="1103"/>
      <c r="I324" s="1103"/>
      <c r="J324" s="1103"/>
      <c r="K324" s="1103"/>
      <c r="L324" s="1103"/>
      <c r="M324" s="1103"/>
    </row>
    <row r="325" spans="1:13" ht="31.5" customHeight="1">
      <c r="A325" s="447" t="s">
        <v>1019</v>
      </c>
      <c r="B325" s="448" t="s">
        <v>1489</v>
      </c>
      <c r="C325" s="449" t="s">
        <v>1083</v>
      </c>
      <c r="D325" s="449" t="s">
        <v>2838</v>
      </c>
      <c r="E325" s="449" t="s">
        <v>743</v>
      </c>
      <c r="F325" s="1014">
        <v>0</v>
      </c>
      <c r="G325" s="1014" t="s">
        <v>2741</v>
      </c>
      <c r="H325" s="1014">
        <v>1</v>
      </c>
      <c r="I325" s="1014" t="s">
        <v>2663</v>
      </c>
      <c r="J325" s="336">
        <v>2</v>
      </c>
      <c r="K325" s="336" t="s">
        <v>2062</v>
      </c>
      <c r="L325" s="382">
        <v>0</v>
      </c>
      <c r="M325" s="451" t="s">
        <v>1380</v>
      </c>
    </row>
    <row r="326" spans="1:13" ht="61.5" customHeight="1">
      <c r="A326" s="452" t="s">
        <v>1020</v>
      </c>
      <c r="B326" s="453" t="s">
        <v>1201</v>
      </c>
      <c r="C326" s="454" t="s">
        <v>1083</v>
      </c>
      <c r="D326" s="454" t="s">
        <v>2838</v>
      </c>
      <c r="E326" s="454" t="s">
        <v>1143</v>
      </c>
      <c r="F326" s="547">
        <v>28</v>
      </c>
      <c r="G326" s="547" t="s">
        <v>2742</v>
      </c>
      <c r="H326" s="547" t="s">
        <v>2743</v>
      </c>
      <c r="I326" s="547">
        <v>14</v>
      </c>
      <c r="J326" s="268">
        <v>14</v>
      </c>
      <c r="K326" s="268">
        <v>14</v>
      </c>
      <c r="L326" s="858">
        <v>20</v>
      </c>
      <c r="M326" s="456" t="s">
        <v>1347</v>
      </c>
    </row>
    <row r="327" spans="1:13" ht="48.75" customHeight="1">
      <c r="A327" s="452" t="s">
        <v>1021</v>
      </c>
      <c r="B327" s="453" t="s">
        <v>2801</v>
      </c>
      <c r="C327" s="454" t="s">
        <v>1375</v>
      </c>
      <c r="D327" s="454" t="s">
        <v>2838</v>
      </c>
      <c r="E327" s="454" t="s">
        <v>1327</v>
      </c>
      <c r="F327" s="547" t="s">
        <v>1288</v>
      </c>
      <c r="G327" s="506" t="s">
        <v>1576</v>
      </c>
      <c r="H327" s="506" t="s">
        <v>1747</v>
      </c>
      <c r="I327" s="506" t="s">
        <v>1938</v>
      </c>
      <c r="J327" s="718" t="s">
        <v>2228</v>
      </c>
      <c r="K327" s="718" t="s">
        <v>2550</v>
      </c>
      <c r="L327" s="982" t="s">
        <v>3113</v>
      </c>
      <c r="M327" s="456" t="s">
        <v>1451</v>
      </c>
    </row>
    <row r="328" spans="1:13" ht="26.25" customHeight="1" thickBot="1">
      <c r="A328" s="467" t="s">
        <v>1022</v>
      </c>
      <c r="B328" s="468" t="s">
        <v>1098</v>
      </c>
      <c r="C328" s="469" t="s">
        <v>1368</v>
      </c>
      <c r="D328" s="469" t="s">
        <v>2838</v>
      </c>
      <c r="E328" s="469" t="s">
        <v>1099</v>
      </c>
      <c r="F328" s="548" t="s">
        <v>2745</v>
      </c>
      <c r="G328" s="548" t="s">
        <v>1646</v>
      </c>
      <c r="H328" s="548" t="s">
        <v>2744</v>
      </c>
      <c r="I328" s="545" t="s">
        <v>2746</v>
      </c>
      <c r="J328" s="334" t="s">
        <v>2747</v>
      </c>
      <c r="K328" s="334" t="s">
        <v>2748</v>
      </c>
      <c r="L328" s="138" t="s">
        <v>3114</v>
      </c>
      <c r="M328" s="470" t="s">
        <v>1347</v>
      </c>
    </row>
    <row r="329" spans="1:13" ht="9" customHeight="1">
      <c r="A329" s="471"/>
      <c r="B329" s="471"/>
      <c r="C329" s="472"/>
      <c r="D329" s="472"/>
      <c r="E329" s="472"/>
      <c r="F329" s="472"/>
      <c r="G329" s="472"/>
      <c r="H329" s="472"/>
      <c r="I329" s="472"/>
      <c r="J329" s="472"/>
      <c r="K329" s="472"/>
      <c r="L329" s="472"/>
      <c r="M329" s="472"/>
    </row>
    <row r="330" spans="1:13" ht="15.75" thickBot="1">
      <c r="A330" s="446"/>
      <c r="B330" s="1103" t="s">
        <v>81</v>
      </c>
      <c r="C330" s="1103"/>
      <c r="D330" s="1103"/>
      <c r="E330" s="1103"/>
      <c r="F330" s="1103"/>
      <c r="G330" s="1103"/>
      <c r="H330" s="1103"/>
      <c r="I330" s="1103"/>
      <c r="J330" s="1103"/>
      <c r="K330" s="1103"/>
      <c r="L330" s="1103"/>
      <c r="M330" s="1103"/>
    </row>
    <row r="331" spans="1:13" ht="34.5" customHeight="1" thickBot="1">
      <c r="A331" s="480" t="s">
        <v>1023</v>
      </c>
      <c r="B331" s="481" t="s">
        <v>1202</v>
      </c>
      <c r="C331" s="482" t="s">
        <v>1083</v>
      </c>
      <c r="D331" s="482" t="s">
        <v>2838</v>
      </c>
      <c r="E331" s="482" t="s">
        <v>2035</v>
      </c>
      <c r="F331" s="483">
        <v>71</v>
      </c>
      <c r="G331" s="483" t="s">
        <v>1645</v>
      </c>
      <c r="H331" s="483" t="s">
        <v>2749</v>
      </c>
      <c r="I331" s="483" t="s">
        <v>2750</v>
      </c>
      <c r="J331" s="588" t="s">
        <v>2650</v>
      </c>
      <c r="K331" s="212">
        <v>66</v>
      </c>
      <c r="L331" s="212">
        <v>48</v>
      </c>
      <c r="M331" s="484" t="s">
        <v>1347</v>
      </c>
    </row>
    <row r="332" spans="1:13" ht="8.25" customHeight="1">
      <c r="A332" s="471"/>
      <c r="B332" s="471"/>
      <c r="C332" s="472"/>
      <c r="D332" s="472"/>
      <c r="E332" s="472"/>
      <c r="F332" s="472"/>
      <c r="G332" s="472"/>
      <c r="H332" s="472"/>
      <c r="I332" s="472"/>
      <c r="J332" s="472"/>
      <c r="K332" s="472"/>
      <c r="L332" s="472"/>
      <c r="M332" s="472"/>
    </row>
    <row r="333" spans="1:13" ht="17.25" customHeight="1" thickBot="1">
      <c r="A333" s="446"/>
      <c r="B333" s="1103" t="s">
        <v>82</v>
      </c>
      <c r="C333" s="1103"/>
      <c r="D333" s="1103"/>
      <c r="E333" s="1103"/>
      <c r="F333" s="1103"/>
      <c r="G333" s="1103"/>
      <c r="H333" s="1103"/>
      <c r="I333" s="1103"/>
      <c r="J333" s="1103"/>
      <c r="K333" s="1103"/>
      <c r="L333" s="1103"/>
      <c r="M333" s="1103"/>
    </row>
    <row r="334" spans="1:13" ht="36.75" customHeight="1">
      <c r="A334" s="447" t="s">
        <v>1024</v>
      </c>
      <c r="B334" s="448" t="s">
        <v>1203</v>
      </c>
      <c r="C334" s="449" t="s">
        <v>1083</v>
      </c>
      <c r="D334" s="449" t="s">
        <v>2839</v>
      </c>
      <c r="E334" s="449" t="s">
        <v>743</v>
      </c>
      <c r="F334" s="1014">
        <v>45</v>
      </c>
      <c r="G334" s="1014" t="s">
        <v>2751</v>
      </c>
      <c r="H334" s="1014" t="s">
        <v>2752</v>
      </c>
      <c r="I334" s="1014" t="s">
        <v>2754</v>
      </c>
      <c r="J334" s="1014" t="s">
        <v>2753</v>
      </c>
      <c r="K334" s="1014" t="s">
        <v>2755</v>
      </c>
      <c r="L334" s="1014" t="s">
        <v>3115</v>
      </c>
      <c r="M334" s="451" t="s">
        <v>1347</v>
      </c>
    </row>
    <row r="335" spans="1:13" ht="47.25" customHeight="1">
      <c r="A335" s="473" t="s">
        <v>1025</v>
      </c>
      <c r="B335" s="453" t="s">
        <v>1490</v>
      </c>
      <c r="C335" s="454" t="s">
        <v>1083</v>
      </c>
      <c r="D335" s="454" t="s">
        <v>2839</v>
      </c>
      <c r="E335" s="454" t="s">
        <v>743</v>
      </c>
      <c r="F335" s="547">
        <v>0</v>
      </c>
      <c r="G335" s="547" t="s">
        <v>1597</v>
      </c>
      <c r="H335" s="547" t="s">
        <v>1718</v>
      </c>
      <c r="I335" s="547" t="s">
        <v>2756</v>
      </c>
      <c r="J335" s="547" t="s">
        <v>2757</v>
      </c>
      <c r="K335" s="547">
        <v>35</v>
      </c>
      <c r="L335" s="881" t="s">
        <v>3116</v>
      </c>
      <c r="M335" s="456" t="s">
        <v>1379</v>
      </c>
    </row>
    <row r="336" spans="1:13" ht="45">
      <c r="A336" s="473" t="s">
        <v>1026</v>
      </c>
      <c r="B336" s="453" t="s">
        <v>1100</v>
      </c>
      <c r="C336" s="454" t="s">
        <v>2229</v>
      </c>
      <c r="D336" s="454" t="s">
        <v>2838</v>
      </c>
      <c r="E336" s="454" t="s">
        <v>743</v>
      </c>
      <c r="F336" s="547">
        <v>861.6</v>
      </c>
      <c r="G336" s="547" t="s">
        <v>1647</v>
      </c>
      <c r="H336" s="596" t="s">
        <v>1962</v>
      </c>
      <c r="I336" s="567" t="s">
        <v>1963</v>
      </c>
      <c r="J336" s="609" t="s">
        <v>2758</v>
      </c>
      <c r="K336" s="888" t="s">
        <v>2759</v>
      </c>
      <c r="L336" s="866" t="s">
        <v>3117</v>
      </c>
      <c r="M336" s="456" t="s">
        <v>1347</v>
      </c>
    </row>
    <row r="337" spans="1:13" ht="30.75" thickBot="1">
      <c r="A337" s="467" t="s">
        <v>1931</v>
      </c>
      <c r="B337" s="563" t="s">
        <v>1932</v>
      </c>
      <c r="C337" s="564" t="s">
        <v>17</v>
      </c>
      <c r="D337" s="645" t="s">
        <v>2838</v>
      </c>
      <c r="E337" s="489"/>
      <c r="F337" s="495"/>
      <c r="G337" s="495"/>
      <c r="H337" s="565"/>
      <c r="I337" s="566">
        <v>1</v>
      </c>
      <c r="J337" s="566">
        <v>2</v>
      </c>
      <c r="K337" s="791">
        <v>1</v>
      </c>
      <c r="L337" s="983">
        <v>2</v>
      </c>
      <c r="M337" s="646" t="s">
        <v>1933</v>
      </c>
    </row>
    <row r="338" spans="1:13" ht="12.75" customHeight="1">
      <c r="A338" s="471"/>
      <c r="B338" s="471"/>
      <c r="C338" s="472"/>
      <c r="D338" s="472"/>
      <c r="E338" s="472"/>
      <c r="F338" s="472"/>
      <c r="G338" s="472"/>
      <c r="H338" s="472"/>
      <c r="I338" s="472"/>
      <c r="J338" s="472"/>
      <c r="K338" s="472"/>
      <c r="L338" s="472"/>
      <c r="M338" s="472"/>
    </row>
    <row r="339" spans="1:13" ht="15.75" thickBot="1">
      <c r="A339" s="446"/>
      <c r="B339" s="1103" t="s">
        <v>83</v>
      </c>
      <c r="C339" s="1103"/>
      <c r="D339" s="1103"/>
      <c r="E339" s="1103"/>
      <c r="F339" s="1103"/>
      <c r="G339" s="1103"/>
      <c r="H339" s="1103"/>
      <c r="I339" s="1103"/>
      <c r="J339" s="1103"/>
      <c r="K339" s="1103"/>
      <c r="L339" s="1103"/>
      <c r="M339" s="1103"/>
    </row>
    <row r="340" spans="1:13" ht="31.5" customHeight="1" thickBot="1">
      <c r="A340" s="480" t="s">
        <v>1081</v>
      </c>
      <c r="B340" s="481" t="s">
        <v>1204</v>
      </c>
      <c r="C340" s="482" t="s">
        <v>1365</v>
      </c>
      <c r="D340" s="482" t="s">
        <v>902</v>
      </c>
      <c r="E340" s="482" t="s">
        <v>1027</v>
      </c>
      <c r="F340" s="483" t="s">
        <v>1307</v>
      </c>
      <c r="G340" s="483" t="s">
        <v>1307</v>
      </c>
      <c r="H340" s="483" t="s">
        <v>1307</v>
      </c>
      <c r="I340" s="483" t="s">
        <v>1307</v>
      </c>
      <c r="J340" s="483" t="s">
        <v>1307</v>
      </c>
      <c r="K340" s="483">
        <v>6.9</v>
      </c>
      <c r="L340" s="483" t="s">
        <v>1307</v>
      </c>
      <c r="M340" s="484" t="s">
        <v>1354</v>
      </c>
    </row>
    <row r="341" spans="1:13" ht="8.25" customHeight="1">
      <c r="A341" s="471"/>
      <c r="B341" s="471"/>
      <c r="C341" s="472"/>
      <c r="D341" s="472"/>
      <c r="E341" s="472"/>
      <c r="F341" s="472"/>
      <c r="G341" s="472"/>
      <c r="H341" s="472"/>
      <c r="I341" s="472"/>
      <c r="J341" s="472"/>
      <c r="K341" s="472"/>
      <c r="L341" s="472"/>
      <c r="M341" s="472"/>
    </row>
    <row r="342" spans="1:13" ht="19.5" customHeight="1" thickBot="1">
      <c r="A342" s="446"/>
      <c r="B342" s="1103" t="s">
        <v>84</v>
      </c>
      <c r="C342" s="1103"/>
      <c r="D342" s="1103"/>
      <c r="E342" s="1103"/>
      <c r="F342" s="1103"/>
      <c r="G342" s="1103"/>
      <c r="H342" s="1103"/>
      <c r="I342" s="1103"/>
      <c r="J342" s="1103"/>
      <c r="K342" s="1103"/>
      <c r="L342" s="1103"/>
      <c r="M342" s="1103"/>
    </row>
    <row r="343" spans="1:13" ht="143.25" customHeight="1">
      <c r="A343" s="447" t="s">
        <v>1029</v>
      </c>
      <c r="B343" s="448" t="s">
        <v>1030</v>
      </c>
      <c r="C343" s="449" t="s">
        <v>1344</v>
      </c>
      <c r="D343" s="491" t="s">
        <v>2840</v>
      </c>
      <c r="E343" s="449" t="s">
        <v>1369</v>
      </c>
      <c r="F343" s="719" t="s">
        <v>1520</v>
      </c>
      <c r="G343" s="720" t="s">
        <v>2273</v>
      </c>
      <c r="H343" s="720" t="s">
        <v>2272</v>
      </c>
      <c r="I343" s="720" t="s">
        <v>2270</v>
      </c>
      <c r="J343" s="720" t="s">
        <v>2271</v>
      </c>
      <c r="K343" s="720" t="s">
        <v>2434</v>
      </c>
      <c r="L343" s="720" t="s">
        <v>3007</v>
      </c>
      <c r="M343" s="451" t="s">
        <v>1347</v>
      </c>
    </row>
    <row r="344" spans="1:13" ht="119.25" customHeight="1">
      <c r="A344" s="473" t="s">
        <v>1031</v>
      </c>
      <c r="B344" s="879" t="s">
        <v>1138</v>
      </c>
      <c r="C344" s="877" t="s">
        <v>1083</v>
      </c>
      <c r="D344" s="877" t="s">
        <v>2840</v>
      </c>
      <c r="E344" s="877" t="s">
        <v>1139</v>
      </c>
      <c r="F344" s="966" t="s">
        <v>1521</v>
      </c>
      <c r="G344" s="967" t="s">
        <v>1857</v>
      </c>
      <c r="H344" s="967" t="s">
        <v>1858</v>
      </c>
      <c r="I344" s="967" t="s">
        <v>1964</v>
      </c>
      <c r="J344" s="967" t="s">
        <v>2435</v>
      </c>
      <c r="K344" s="967" t="s">
        <v>2436</v>
      </c>
      <c r="L344" s="967" t="s">
        <v>3193</v>
      </c>
      <c r="M344" s="456" t="s">
        <v>1347</v>
      </c>
    </row>
    <row r="345" spans="1:13" ht="48.75" customHeight="1" thickBot="1">
      <c r="A345" s="507" t="s">
        <v>1140</v>
      </c>
      <c r="B345" s="468" t="s">
        <v>1491</v>
      </c>
      <c r="C345" s="469" t="s">
        <v>1373</v>
      </c>
      <c r="D345" s="489" t="s">
        <v>2840</v>
      </c>
      <c r="E345" s="469" t="s">
        <v>1141</v>
      </c>
      <c r="F345" s="932">
        <v>4470</v>
      </c>
      <c r="G345" s="931">
        <v>6164</v>
      </c>
      <c r="H345" s="931">
        <v>8275</v>
      </c>
      <c r="I345" s="931">
        <v>11216</v>
      </c>
      <c r="J345" s="931">
        <v>14271</v>
      </c>
      <c r="K345" s="931">
        <v>15892</v>
      </c>
      <c r="L345" s="931" t="s">
        <v>3039</v>
      </c>
      <c r="M345" s="470" t="s">
        <v>1347</v>
      </c>
    </row>
    <row r="346" spans="1:13" ht="15">
      <c r="A346" s="471"/>
      <c r="B346" s="471"/>
      <c r="C346" s="472"/>
      <c r="D346" s="472"/>
      <c r="E346" s="472"/>
      <c r="F346" s="472"/>
      <c r="G346" s="472"/>
      <c r="H346" s="472"/>
      <c r="I346" s="472"/>
      <c r="J346" s="472"/>
      <c r="K346" s="472"/>
      <c r="L346" s="472"/>
      <c r="M346" s="472"/>
    </row>
    <row r="347" spans="1:13" ht="15.75" thickBot="1">
      <c r="A347" s="446"/>
      <c r="B347" s="1103" t="s">
        <v>85</v>
      </c>
      <c r="C347" s="1103"/>
      <c r="D347" s="1103"/>
      <c r="E347" s="1103"/>
      <c r="F347" s="1103"/>
      <c r="G347" s="1103"/>
      <c r="H347" s="1103"/>
      <c r="I347" s="1103"/>
      <c r="J347" s="1103"/>
      <c r="K347" s="1103"/>
      <c r="L347" s="1103"/>
      <c r="M347" s="1103"/>
    </row>
    <row r="348" spans="1:13" ht="36" customHeight="1" thickBot="1">
      <c r="A348" s="480" t="s">
        <v>1032</v>
      </c>
      <c r="B348" s="508" t="s">
        <v>1033</v>
      </c>
      <c r="C348" s="482" t="s">
        <v>1083</v>
      </c>
      <c r="D348" s="908" t="s">
        <v>1136</v>
      </c>
      <c r="E348" s="482" t="s">
        <v>755</v>
      </c>
      <c r="F348" s="482">
        <v>12</v>
      </c>
      <c r="G348" s="482">
        <v>14</v>
      </c>
      <c r="H348" s="482" t="s">
        <v>1681</v>
      </c>
      <c r="I348" s="482" t="s">
        <v>1681</v>
      </c>
      <c r="J348" s="483" t="s">
        <v>2336</v>
      </c>
      <c r="K348" s="483" t="s">
        <v>2336</v>
      </c>
      <c r="L348" s="483" t="s">
        <v>3035</v>
      </c>
      <c r="M348" s="484" t="s">
        <v>1354</v>
      </c>
    </row>
    <row r="349" spans="1:13" ht="15">
      <c r="A349" s="471"/>
      <c r="B349" s="471"/>
      <c r="C349" s="472"/>
      <c r="D349" s="472"/>
      <c r="E349" s="472"/>
      <c r="F349" s="472"/>
      <c r="G349" s="472"/>
      <c r="H349" s="472"/>
      <c r="I349" s="472"/>
      <c r="J349" s="472"/>
      <c r="K349" s="472"/>
      <c r="L349" s="472"/>
      <c r="M349" s="472"/>
    </row>
    <row r="350" spans="1:13" ht="15.75" thickBot="1">
      <c r="A350" s="446"/>
      <c r="B350" s="1103" t="s">
        <v>86</v>
      </c>
      <c r="C350" s="1103"/>
      <c r="D350" s="1103"/>
      <c r="E350" s="1103"/>
      <c r="F350" s="1103"/>
      <c r="G350" s="1103"/>
      <c r="H350" s="1103"/>
      <c r="I350" s="1103"/>
      <c r="J350" s="1103"/>
      <c r="K350" s="1103"/>
      <c r="L350" s="1103"/>
      <c r="M350" s="1103"/>
    </row>
    <row r="351" spans="1:13" ht="32.25" customHeight="1">
      <c r="A351" s="447" t="s">
        <v>1034</v>
      </c>
      <c r="B351" s="448" t="s">
        <v>1035</v>
      </c>
      <c r="C351" s="449" t="s">
        <v>1344</v>
      </c>
      <c r="D351" s="449" t="s">
        <v>2841</v>
      </c>
      <c r="E351" s="449" t="s">
        <v>1104</v>
      </c>
      <c r="F351" s="703" t="s">
        <v>2762</v>
      </c>
      <c r="G351" s="704" t="s">
        <v>2761</v>
      </c>
      <c r="H351" s="704" t="s">
        <v>2760</v>
      </c>
      <c r="I351" s="704" t="s">
        <v>2763</v>
      </c>
      <c r="J351" s="704" t="s">
        <v>2641</v>
      </c>
      <c r="K351" s="704" t="s">
        <v>2764</v>
      </c>
      <c r="L351" s="704" t="s">
        <v>2653</v>
      </c>
      <c r="M351" s="451" t="s">
        <v>1376</v>
      </c>
    </row>
    <row r="352" spans="1:13" ht="46.5" customHeight="1">
      <c r="A352" s="473" t="s">
        <v>1036</v>
      </c>
      <c r="B352" s="453" t="s">
        <v>1037</v>
      </c>
      <c r="C352" s="454" t="s">
        <v>1344</v>
      </c>
      <c r="D352" s="454" t="s">
        <v>902</v>
      </c>
      <c r="E352" s="454" t="s">
        <v>1369</v>
      </c>
      <c r="F352" s="547" t="s">
        <v>1307</v>
      </c>
      <c r="G352" s="547" t="s">
        <v>1307</v>
      </c>
      <c r="H352" s="547" t="s">
        <v>1307</v>
      </c>
      <c r="I352" s="547" t="s">
        <v>1307</v>
      </c>
      <c r="J352" s="547" t="s">
        <v>1307</v>
      </c>
      <c r="K352" s="547" t="s">
        <v>1307</v>
      </c>
      <c r="L352" s="881" t="s">
        <v>1307</v>
      </c>
      <c r="M352" s="456" t="s">
        <v>1377</v>
      </c>
    </row>
    <row r="353" spans="1:13" ht="68.25" customHeight="1" thickBot="1">
      <c r="A353" s="507" t="s">
        <v>1101</v>
      </c>
      <c r="B353" s="468" t="s">
        <v>1028</v>
      </c>
      <c r="C353" s="469" t="s">
        <v>1344</v>
      </c>
      <c r="D353" s="469" t="s">
        <v>2834</v>
      </c>
      <c r="E353" s="469" t="s">
        <v>1369</v>
      </c>
      <c r="F353" s="495" t="s">
        <v>1534</v>
      </c>
      <c r="G353" s="495" t="s">
        <v>1965</v>
      </c>
      <c r="H353" s="495" t="s">
        <v>1838</v>
      </c>
      <c r="I353" s="495" t="s">
        <v>1966</v>
      </c>
      <c r="J353" s="495" t="s">
        <v>1966</v>
      </c>
      <c r="K353" s="495" t="s">
        <v>1966</v>
      </c>
      <c r="L353" s="495" t="s">
        <v>3006</v>
      </c>
      <c r="M353" s="470" t="s">
        <v>1378</v>
      </c>
    </row>
    <row r="354" spans="1:13">
      <c r="A354" s="509"/>
      <c r="B354" s="509"/>
      <c r="C354" s="510"/>
      <c r="D354" s="510"/>
      <c r="E354" s="511"/>
      <c r="F354" s="512"/>
      <c r="G354" s="512"/>
      <c r="H354" s="512"/>
      <c r="I354" s="512"/>
      <c r="J354" s="512"/>
      <c r="K354" s="512"/>
      <c r="L354" s="512"/>
      <c r="M354" s="511"/>
    </row>
    <row r="355" spans="1:13" ht="16.5" customHeight="1">
      <c r="A355" s="608">
        <v>1</v>
      </c>
      <c r="B355" s="1120" t="s">
        <v>1492</v>
      </c>
      <c r="C355" s="1120"/>
      <c r="D355" s="1120"/>
      <c r="E355" s="1120"/>
      <c r="F355" s="1120"/>
      <c r="G355" s="1120"/>
      <c r="H355" s="1120"/>
      <c r="I355" s="1120"/>
      <c r="J355" s="1120"/>
      <c r="K355" s="1120"/>
      <c r="L355" s="1120"/>
      <c r="M355" s="1120"/>
    </row>
    <row r="356" spans="1:13" ht="16.5" customHeight="1">
      <c r="A356" s="608">
        <v>2</v>
      </c>
      <c r="B356" s="1120" t="s">
        <v>1233</v>
      </c>
      <c r="C356" s="1120"/>
      <c r="D356" s="1120"/>
      <c r="E356" s="1120"/>
      <c r="F356" s="1120"/>
      <c r="G356" s="1120"/>
      <c r="H356" s="1120"/>
      <c r="I356" s="1120"/>
      <c r="J356" s="1120"/>
      <c r="K356" s="1120"/>
      <c r="L356" s="1120"/>
      <c r="M356" s="1120"/>
    </row>
    <row r="357" spans="1:13" ht="15" customHeight="1">
      <c r="A357" s="608">
        <v>3</v>
      </c>
      <c r="B357" s="1120" t="s">
        <v>1232</v>
      </c>
      <c r="C357" s="1120"/>
      <c r="D357" s="1120"/>
      <c r="E357" s="1120"/>
      <c r="F357" s="1120"/>
      <c r="G357" s="1120"/>
      <c r="H357" s="1120"/>
      <c r="I357" s="1120"/>
      <c r="J357" s="1120"/>
      <c r="K357" s="1120"/>
      <c r="L357" s="1120"/>
      <c r="M357" s="1120"/>
    </row>
    <row r="358" spans="1:13" ht="14.25" customHeight="1">
      <c r="A358" s="608">
        <v>4</v>
      </c>
      <c r="B358" s="1120" t="s">
        <v>1493</v>
      </c>
      <c r="C358" s="1120"/>
      <c r="D358" s="1120"/>
      <c r="E358" s="1120"/>
      <c r="F358" s="1120"/>
      <c r="G358" s="1120"/>
      <c r="H358" s="1120"/>
      <c r="I358" s="1120"/>
      <c r="J358" s="1120"/>
      <c r="K358" s="1120"/>
      <c r="L358" s="1120"/>
      <c r="M358" s="1120"/>
    </row>
    <row r="359" spans="1:13">
      <c r="A359" s="608">
        <v>5</v>
      </c>
      <c r="B359" s="1120" t="s">
        <v>1231</v>
      </c>
      <c r="C359" s="1120"/>
      <c r="D359" s="1120"/>
      <c r="E359" s="1120"/>
      <c r="F359" s="1120"/>
      <c r="G359" s="1120"/>
      <c r="H359" s="1120"/>
      <c r="I359" s="1120"/>
      <c r="J359" s="1120"/>
      <c r="K359" s="1120"/>
      <c r="L359" s="1120"/>
      <c r="M359" s="1120"/>
    </row>
    <row r="360" spans="1:13" ht="15" customHeight="1">
      <c r="A360" s="608">
        <v>6</v>
      </c>
      <c r="B360" s="1120" t="s">
        <v>1494</v>
      </c>
      <c r="C360" s="1120"/>
      <c r="D360" s="1120"/>
      <c r="E360" s="1120"/>
      <c r="F360" s="1120"/>
      <c r="G360" s="1120"/>
      <c r="H360" s="1120"/>
      <c r="I360" s="1120"/>
      <c r="J360" s="1120"/>
      <c r="K360" s="1120"/>
      <c r="L360" s="1120"/>
      <c r="M360" s="1120"/>
    </row>
    <row r="361" spans="1:13" ht="17.25" customHeight="1">
      <c r="A361" s="608">
        <v>7</v>
      </c>
      <c r="B361" s="1120" t="s">
        <v>1230</v>
      </c>
      <c r="C361" s="1120"/>
      <c r="D361" s="1120"/>
      <c r="E361" s="1120"/>
      <c r="F361" s="1120"/>
      <c r="G361" s="1120"/>
      <c r="H361" s="1120"/>
      <c r="I361" s="1120"/>
      <c r="J361" s="1120"/>
      <c r="K361" s="1120"/>
      <c r="L361" s="1120"/>
      <c r="M361" s="1120"/>
    </row>
    <row r="362" spans="1:13">
      <c r="A362" s="340"/>
      <c r="B362" s="340"/>
      <c r="C362" s="721"/>
      <c r="D362" s="721"/>
      <c r="E362" s="722"/>
      <c r="F362" s="723"/>
      <c r="G362" s="723">
        <v>555</v>
      </c>
      <c r="H362" s="723"/>
      <c r="I362" s="723"/>
      <c r="J362" s="723"/>
      <c r="K362" s="723"/>
      <c r="L362" s="723"/>
      <c r="M362" s="722"/>
    </row>
  </sheetData>
  <mergeCells count="92">
    <mergeCell ref="A200:M200"/>
    <mergeCell ref="N266:N268"/>
    <mergeCell ref="O266:O268"/>
    <mergeCell ref="P266:P268"/>
    <mergeCell ref="Q266:Q268"/>
    <mergeCell ref="B264:D264"/>
    <mergeCell ref="B265:M265"/>
    <mergeCell ref="B260:M260"/>
    <mergeCell ref="B209:M209"/>
    <mergeCell ref="B212:M212"/>
    <mergeCell ref="B215:M215"/>
    <mergeCell ref="B220:M220"/>
    <mergeCell ref="B228:M228"/>
    <mergeCell ref="B236:M236"/>
    <mergeCell ref="B245:M245"/>
    <mergeCell ref="B249:M249"/>
    <mergeCell ref="B360:M360"/>
    <mergeCell ref="C309:C311"/>
    <mergeCell ref="D310:D311"/>
    <mergeCell ref="B281:M281"/>
    <mergeCell ref="B286:M286"/>
    <mergeCell ref="D290:D291"/>
    <mergeCell ref="B296:M296"/>
    <mergeCell ref="B302:M302"/>
    <mergeCell ref="B307:M307"/>
    <mergeCell ref="B357:M357"/>
    <mergeCell ref="B358:M358"/>
    <mergeCell ref="B359:M359"/>
    <mergeCell ref="B272:M272"/>
    <mergeCell ref="B277:M277"/>
    <mergeCell ref="F278:I278"/>
    <mergeCell ref="B361:M361"/>
    <mergeCell ref="B356:M356"/>
    <mergeCell ref="B314:M314"/>
    <mergeCell ref="B317:M317"/>
    <mergeCell ref="B321:M321"/>
    <mergeCell ref="B324:M324"/>
    <mergeCell ref="B330:M330"/>
    <mergeCell ref="B333:M333"/>
    <mergeCell ref="B339:M339"/>
    <mergeCell ref="B342:M342"/>
    <mergeCell ref="B347:M347"/>
    <mergeCell ref="B350:M350"/>
    <mergeCell ref="B355:M355"/>
    <mergeCell ref="B252:M252"/>
    <mergeCell ref="B255:M255"/>
    <mergeCell ref="A94:M94"/>
    <mergeCell ref="B187:M187"/>
    <mergeCell ref="B160:M160"/>
    <mergeCell ref="F167:F171"/>
    <mergeCell ref="G167:G171"/>
    <mergeCell ref="H167:H171"/>
    <mergeCell ref="I167:I171"/>
    <mergeCell ref="K167:K171"/>
    <mergeCell ref="D168:D170"/>
    <mergeCell ref="B175:M175"/>
    <mergeCell ref="H181:H182"/>
    <mergeCell ref="I181:K181"/>
    <mergeCell ref="L181:L184"/>
    <mergeCell ref="I182:K182"/>
    <mergeCell ref="I183:K183"/>
    <mergeCell ref="I184:K184"/>
    <mergeCell ref="B102:M102"/>
    <mergeCell ref="B159:D159"/>
    <mergeCell ref="D110:D111"/>
    <mergeCell ref="B115:M115"/>
    <mergeCell ref="B125:M125"/>
    <mergeCell ref="B131:M131"/>
    <mergeCell ref="B134:M134"/>
    <mergeCell ref="B137:M137"/>
    <mergeCell ref="C138:C140"/>
    <mergeCell ref="D139:D140"/>
    <mergeCell ref="B145:M145"/>
    <mergeCell ref="B148:M148"/>
    <mergeCell ref="B152:M152"/>
    <mergeCell ref="A108:M108"/>
    <mergeCell ref="B34:M34"/>
    <mergeCell ref="L167:L171"/>
    <mergeCell ref="B5:M5"/>
    <mergeCell ref="B11:M11"/>
    <mergeCell ref="B14:M14"/>
    <mergeCell ref="B19:M19"/>
    <mergeCell ref="B28:M28"/>
    <mergeCell ref="C35:C38"/>
    <mergeCell ref="D35:D38"/>
    <mergeCell ref="B51:M51"/>
    <mergeCell ref="B56:M56"/>
    <mergeCell ref="B61:M61"/>
    <mergeCell ref="B65:M65"/>
    <mergeCell ref="B77:M77"/>
    <mergeCell ref="B88:M88"/>
    <mergeCell ref="B91:M91"/>
  </mergeCells>
  <conditionalFormatting sqref="A362:A65265 A262:A263 A161:A174 A158">
    <cfRule type="containsText" dxfId="62" priority="63" stopIfTrue="1" operator="containsText" text="tiksl">
      <formula>NOT(ISERROR(SEARCH("tiksl",A158)))</formula>
    </cfRule>
  </conditionalFormatting>
  <conditionalFormatting sqref="B159:C159 A325:A327 A316 A318:A320 A322:A323 A334:A335 A354">
    <cfRule type="containsText" dxfId="61" priority="62" stopIfTrue="1" operator="containsText" text="tiksl">
      <formula>NOT(ISERROR(SEARCH("tiksl",A159)))</formula>
    </cfRule>
  </conditionalFormatting>
  <conditionalFormatting sqref="A355:A361">
    <cfRule type="containsText" dxfId="60" priority="54" stopIfTrue="1" operator="containsText" text="tiksl">
      <formula>NOT(ISERROR(SEARCH("tiksl",A355)))</formula>
    </cfRule>
  </conditionalFormatting>
  <conditionalFormatting sqref="A271">
    <cfRule type="containsText" dxfId="59" priority="61" stopIfTrue="1" operator="containsText" text="tiksl">
      <formula>NOT(ISERROR(SEARCH("tiksl",A271)))</formula>
    </cfRule>
  </conditionalFormatting>
  <conditionalFormatting sqref="A337">
    <cfRule type="containsText" dxfId="58" priority="55" stopIfTrue="1" operator="containsText" text="tiksl">
      <formula>NOT(ISERROR(SEARCH("tiksl",A337)))</formula>
    </cfRule>
  </conditionalFormatting>
  <conditionalFormatting sqref="A295">
    <cfRule type="containsText" dxfId="57" priority="60" stopIfTrue="1" operator="containsText" text="tiksl">
      <formula>NOT(ISERROR(SEARCH("tiksl",A295)))</formula>
    </cfRule>
  </conditionalFormatting>
  <conditionalFormatting sqref="A313">
    <cfRule type="containsText" dxfId="56" priority="59" stopIfTrue="1" operator="containsText" text="tiksl">
      <formula>NOT(ISERROR(SEARCH("tiksl",A313)))</formula>
    </cfRule>
  </conditionalFormatting>
  <conditionalFormatting sqref="A328:A329">
    <cfRule type="containsText" dxfId="55" priority="58" stopIfTrue="1" operator="containsText" text="tiksl">
      <formula>NOT(ISERROR(SEARCH("tiksl",A328)))</formula>
    </cfRule>
  </conditionalFormatting>
  <conditionalFormatting sqref="A331:A332">
    <cfRule type="containsText" dxfId="54" priority="57" stopIfTrue="1" operator="containsText" text="tiksl">
      <formula>NOT(ISERROR(SEARCH("tiksl",A331)))</formula>
    </cfRule>
  </conditionalFormatting>
  <conditionalFormatting sqref="A336 A338">
    <cfRule type="containsText" dxfId="53" priority="56" stopIfTrue="1" operator="containsText" text="tiksl">
      <formula>NOT(ISERROR(SEARCH("tiksl",A336)))</formula>
    </cfRule>
  </conditionalFormatting>
  <conditionalFormatting sqref="A201:A206 A216:A218 A229:A233 A237:A242 A256:A257 A261 B264:C264 A246:A248 A188:A197 A221:A225 A176:A184">
    <cfRule type="containsText" dxfId="52" priority="53" stopIfTrue="1" operator="containsText" text="tiksl">
      <formula>NOT(ISERROR(SEARCH("tiksl",A176)))</formula>
    </cfRule>
  </conditionalFormatting>
  <conditionalFormatting sqref="A185:A186">
    <cfRule type="containsText" dxfId="51" priority="52" stopIfTrue="1" operator="containsText" text="tiksl">
      <formula>NOT(ISERROR(SEARCH("tiksl",A185)))</formula>
    </cfRule>
  </conditionalFormatting>
  <conditionalFormatting sqref="A198:A199">
    <cfRule type="containsText" dxfId="50" priority="51" stopIfTrue="1" operator="containsText" text="tiksl">
      <formula>NOT(ISERROR(SEARCH("tiksl",A198)))</formula>
    </cfRule>
  </conditionalFormatting>
  <conditionalFormatting sqref="A207:A208">
    <cfRule type="containsText" dxfId="49" priority="50" stopIfTrue="1" operator="containsText" text="tiksl">
      <formula>NOT(ISERROR(SEARCH("tiksl",A207)))</formula>
    </cfRule>
  </conditionalFormatting>
  <conditionalFormatting sqref="A210:A211">
    <cfRule type="containsText" dxfId="48" priority="49" stopIfTrue="1" operator="containsText" text="tiksl">
      <formula>NOT(ISERROR(SEARCH("tiksl",A210)))</formula>
    </cfRule>
  </conditionalFormatting>
  <conditionalFormatting sqref="A213:A214">
    <cfRule type="containsText" dxfId="47" priority="48" stopIfTrue="1" operator="containsText" text="tiksl">
      <formula>NOT(ISERROR(SEARCH("tiksl",A213)))</formula>
    </cfRule>
  </conditionalFormatting>
  <conditionalFormatting sqref="A219">
    <cfRule type="containsText" dxfId="46" priority="47" stopIfTrue="1" operator="containsText" text="tiksl">
      <formula>NOT(ISERROR(SEARCH("tiksl",A219)))</formula>
    </cfRule>
  </conditionalFormatting>
  <conditionalFormatting sqref="A226:A227">
    <cfRule type="containsText" dxfId="45" priority="46" stopIfTrue="1" operator="containsText" text="tiksl">
      <formula>NOT(ISERROR(SEARCH("tiksl",A226)))</formula>
    </cfRule>
  </conditionalFormatting>
  <conditionalFormatting sqref="A234:A235">
    <cfRule type="containsText" dxfId="44" priority="45" stopIfTrue="1" operator="containsText" text="tiksl">
      <formula>NOT(ISERROR(SEARCH("tiksl",A234)))</formula>
    </cfRule>
  </conditionalFormatting>
  <conditionalFormatting sqref="A243:A244">
    <cfRule type="containsText" dxfId="43" priority="44" stopIfTrue="1" operator="containsText" text="tiksl">
      <formula>NOT(ISERROR(SEARCH("tiksl",A243)))</formula>
    </cfRule>
  </conditionalFormatting>
  <conditionalFormatting sqref="A250:A251">
    <cfRule type="containsText" dxfId="42" priority="43" stopIfTrue="1" operator="containsText" text="tiksl">
      <formula>NOT(ISERROR(SEARCH("tiksl",A250)))</formula>
    </cfRule>
  </conditionalFormatting>
  <conditionalFormatting sqref="A253:A254">
    <cfRule type="containsText" dxfId="41" priority="42" stopIfTrue="1" operator="containsText" text="tiksl">
      <formula>NOT(ISERROR(SEARCH("tiksl",A253)))</formula>
    </cfRule>
  </conditionalFormatting>
  <conditionalFormatting sqref="A258:A259">
    <cfRule type="containsText" dxfId="40" priority="41" stopIfTrue="1" operator="containsText" text="tiksl">
      <formula>NOT(ISERROR(SEARCH("tiksl",A258)))</formula>
    </cfRule>
  </conditionalFormatting>
  <conditionalFormatting sqref="A353">
    <cfRule type="containsText" dxfId="39" priority="25" stopIfTrue="1" operator="containsText" text="tiksl">
      <formula>NOT(ISERROR(SEARCH("tiksl",A353)))</formula>
    </cfRule>
  </conditionalFormatting>
  <conditionalFormatting sqref="A266:A269">
    <cfRule type="containsText" dxfId="38" priority="40" stopIfTrue="1" operator="containsText" text="tiksl">
      <formula>NOT(ISERROR(SEARCH("tiksl",A266)))</formula>
    </cfRule>
  </conditionalFormatting>
  <conditionalFormatting sqref="A270">
    <cfRule type="containsText" dxfId="37" priority="39" stopIfTrue="1" operator="containsText" text="tiksl">
      <formula>NOT(ISERROR(SEARCH("tiksl",A270)))</formula>
    </cfRule>
  </conditionalFormatting>
  <conditionalFormatting sqref="A278:A279 A282:A283 A273:A274 A287:A293">
    <cfRule type="containsText" dxfId="36" priority="38" stopIfTrue="1" operator="containsText" text="tiksl">
      <formula>NOT(ISERROR(SEARCH("tiksl",A273)))</formula>
    </cfRule>
  </conditionalFormatting>
  <conditionalFormatting sqref="A275:A276">
    <cfRule type="containsText" dxfId="35" priority="37" stopIfTrue="1" operator="containsText" text="tiksl">
      <formula>NOT(ISERROR(SEARCH("tiksl",A275)))</formula>
    </cfRule>
  </conditionalFormatting>
  <conditionalFormatting sqref="A280">
    <cfRule type="containsText" dxfId="34" priority="36" stopIfTrue="1" operator="containsText" text="tiksl">
      <formula>NOT(ISERROR(SEARCH("tiksl",A280)))</formula>
    </cfRule>
  </conditionalFormatting>
  <conditionalFormatting sqref="A284:A285">
    <cfRule type="containsText" dxfId="33" priority="35" stopIfTrue="1" operator="containsText" text="tiksl">
      <formula>NOT(ISERROR(SEARCH("tiksl",A284)))</formula>
    </cfRule>
  </conditionalFormatting>
  <conditionalFormatting sqref="A294">
    <cfRule type="containsText" dxfId="32" priority="34" stopIfTrue="1" operator="containsText" text="tiksl">
      <formula>NOT(ISERROR(SEARCH("tiksl",A294)))</formula>
    </cfRule>
  </conditionalFormatting>
  <conditionalFormatting sqref="A297:A299 A303:A304 A308:A311">
    <cfRule type="containsText" dxfId="31" priority="33" stopIfTrue="1" operator="containsText" text="tiksl">
      <formula>NOT(ISERROR(SEARCH("tiksl",A297)))</formula>
    </cfRule>
  </conditionalFormatting>
  <conditionalFormatting sqref="A300:A301">
    <cfRule type="containsText" dxfId="30" priority="32" stopIfTrue="1" operator="containsText" text="tiksl">
      <formula>NOT(ISERROR(SEARCH("tiksl",A300)))</formula>
    </cfRule>
  </conditionalFormatting>
  <conditionalFormatting sqref="A305:A306">
    <cfRule type="containsText" dxfId="29" priority="31" stopIfTrue="1" operator="containsText" text="tiksl">
      <formula>NOT(ISERROR(SEARCH("tiksl",A305)))</formula>
    </cfRule>
  </conditionalFormatting>
  <conditionalFormatting sqref="A312">
    <cfRule type="containsText" dxfId="28" priority="30" stopIfTrue="1" operator="containsText" text="tiksl">
      <formula>NOT(ISERROR(SEARCH("tiksl",A312)))</formula>
    </cfRule>
  </conditionalFormatting>
  <conditionalFormatting sqref="A315">
    <cfRule type="containsText" dxfId="27" priority="29" stopIfTrue="1" operator="containsText" text="tiksl">
      <formula>NOT(ISERROR(SEARCH("tiksl",A315)))</formula>
    </cfRule>
  </conditionalFormatting>
  <conditionalFormatting sqref="A343 A351 A340:A341 A348:A349">
    <cfRule type="containsText" dxfId="26" priority="28" stopIfTrue="1" operator="containsText" text="tiksl">
      <formula>NOT(ISERROR(SEARCH("tiksl",A340)))</formula>
    </cfRule>
  </conditionalFormatting>
  <conditionalFormatting sqref="A344:A346">
    <cfRule type="containsText" dxfId="25" priority="27" stopIfTrue="1" operator="containsText" text="tiksl">
      <formula>NOT(ISERROR(SEARCH("tiksl",A344)))</formula>
    </cfRule>
  </conditionalFormatting>
  <conditionalFormatting sqref="A352">
    <cfRule type="containsText" dxfId="24" priority="26" stopIfTrue="1" operator="containsText" text="tiksl">
      <formula>NOT(ISERROR(SEARCH("tiksl",A352)))</formula>
    </cfRule>
  </conditionalFormatting>
  <conditionalFormatting sqref="A52:A53 A62 A66:A72 A109:A112 A116:A122 A126:A128 A135 A146 A149:A150 A138:A143 A15:A16 A78:A85 A20:A21 A12:A13 A57:A59 A35:A49 A5:A10 A153:A157 A29:A33 A95:A99 A103:A107">
    <cfRule type="containsText" dxfId="23" priority="24" stopIfTrue="1" operator="containsText" text="tiksl">
      <formula>NOT(ISERROR(SEARCH("tiksl",A5)))</formula>
    </cfRule>
  </conditionalFormatting>
  <conditionalFormatting sqref="A17:A18">
    <cfRule type="containsText" dxfId="22" priority="23" stopIfTrue="1" operator="containsText" text="tiksl">
      <formula>NOT(ISERROR(SEARCH("tiksl",A17)))</formula>
    </cfRule>
  </conditionalFormatting>
  <conditionalFormatting sqref="A27">
    <cfRule type="containsText" dxfId="21" priority="22" stopIfTrue="1" operator="containsText" text="tiksl">
      <formula>NOT(ISERROR(SEARCH("tiksl",A27)))</formula>
    </cfRule>
  </conditionalFormatting>
  <conditionalFormatting sqref="A50">
    <cfRule type="containsText" dxfId="20" priority="21" stopIfTrue="1" operator="containsText" text="tiksl">
      <formula>NOT(ISERROR(SEARCH("tiksl",A50)))</formula>
    </cfRule>
  </conditionalFormatting>
  <conditionalFormatting sqref="A54:A55">
    <cfRule type="containsText" dxfId="19" priority="20" stopIfTrue="1" operator="containsText" text="tiksl">
      <formula>NOT(ISERROR(SEARCH("tiksl",A54)))</formula>
    </cfRule>
  </conditionalFormatting>
  <conditionalFormatting sqref="A60">
    <cfRule type="containsText" dxfId="18" priority="19" stopIfTrue="1" operator="containsText" text="tiksl">
      <formula>NOT(ISERROR(SEARCH("tiksl",A60)))</formula>
    </cfRule>
  </conditionalFormatting>
  <conditionalFormatting sqref="A63:A64">
    <cfRule type="containsText" dxfId="17" priority="18" stopIfTrue="1" operator="containsText" text="tiksl">
      <formula>NOT(ISERROR(SEARCH("tiksl",A63)))</formula>
    </cfRule>
  </conditionalFormatting>
  <conditionalFormatting sqref="A73 A76">
    <cfRule type="containsText" dxfId="16" priority="17" stopIfTrue="1" operator="containsText" text="tiksl">
      <formula>NOT(ISERROR(SEARCH("tiksl",A73)))</formula>
    </cfRule>
  </conditionalFormatting>
  <conditionalFormatting sqref="A86:A87">
    <cfRule type="containsText" dxfId="15" priority="16" stopIfTrue="1" operator="containsText" text="tiksl">
      <formula>NOT(ISERROR(SEARCH("tiksl",A86)))</formula>
    </cfRule>
  </conditionalFormatting>
  <conditionalFormatting sqref="A89:A90">
    <cfRule type="containsText" dxfId="14" priority="15" stopIfTrue="1" operator="containsText" text="tiksl">
      <formula>NOT(ISERROR(SEARCH("tiksl",A89)))</formula>
    </cfRule>
  </conditionalFormatting>
  <conditionalFormatting sqref="A92:A93">
    <cfRule type="containsText" dxfId="13" priority="14" stopIfTrue="1" operator="containsText" text="tiksl">
      <formula>NOT(ISERROR(SEARCH("tiksl",A92)))</formula>
    </cfRule>
  </conditionalFormatting>
  <conditionalFormatting sqref="A100:A101">
    <cfRule type="containsText" dxfId="12" priority="13" stopIfTrue="1" operator="containsText" text="tiksl">
      <formula>NOT(ISERROR(SEARCH("tiksl",A100)))</formula>
    </cfRule>
  </conditionalFormatting>
  <conditionalFormatting sqref="A113:A114">
    <cfRule type="containsText" dxfId="11" priority="12" stopIfTrue="1" operator="containsText" text="tiksl">
      <formula>NOT(ISERROR(SEARCH("tiksl",A113)))</formula>
    </cfRule>
  </conditionalFormatting>
  <conditionalFormatting sqref="A123:A124">
    <cfRule type="containsText" dxfId="10" priority="11" stopIfTrue="1" operator="containsText" text="tiksl">
      <formula>NOT(ISERROR(SEARCH("tiksl",A123)))</formula>
    </cfRule>
  </conditionalFormatting>
  <conditionalFormatting sqref="A129:A130">
    <cfRule type="containsText" dxfId="9" priority="10" stopIfTrue="1" operator="containsText" text="tiksl">
      <formula>NOT(ISERROR(SEARCH("tiksl",A129)))</formula>
    </cfRule>
  </conditionalFormatting>
  <conditionalFormatting sqref="A132:A133">
    <cfRule type="containsText" dxfId="8" priority="9" stopIfTrue="1" operator="containsText" text="tiksl">
      <formula>NOT(ISERROR(SEARCH("tiksl",A132)))</formula>
    </cfRule>
  </conditionalFormatting>
  <conditionalFormatting sqref="A136">
    <cfRule type="containsText" dxfId="7" priority="8" stopIfTrue="1" operator="containsText" text="tiksl">
      <formula>NOT(ISERROR(SEARCH("tiksl",A136)))</formula>
    </cfRule>
  </conditionalFormatting>
  <conditionalFormatting sqref="A144">
    <cfRule type="containsText" dxfId="6" priority="7" stopIfTrue="1" operator="containsText" text="tiksl">
      <formula>NOT(ISERROR(SEARCH("tiksl",A144)))</formula>
    </cfRule>
  </conditionalFormatting>
  <conditionalFormatting sqref="A147">
    <cfRule type="containsText" dxfId="5" priority="6" stopIfTrue="1" operator="containsText" text="tiksl">
      <formula>NOT(ISERROR(SEARCH("tiksl",A147)))</formula>
    </cfRule>
  </conditionalFormatting>
  <conditionalFormatting sqref="A151">
    <cfRule type="containsText" dxfId="4" priority="5" stopIfTrue="1" operator="containsText" text="tiksl">
      <formula>NOT(ISERROR(SEARCH("tiksl",A151)))</formula>
    </cfRule>
  </conditionalFormatting>
  <conditionalFormatting sqref="A22">
    <cfRule type="containsText" dxfId="3" priority="4" stopIfTrue="1" operator="containsText" text="tiksl">
      <formula>NOT(ISERROR(SEARCH("tiksl",A22)))</formula>
    </cfRule>
  </conditionalFormatting>
  <conditionalFormatting sqref="A23:A26">
    <cfRule type="containsText" dxfId="2" priority="3" stopIfTrue="1" operator="containsText" text="tiksl">
      <formula>NOT(ISERROR(SEARCH("tiksl",A23)))</formula>
    </cfRule>
  </conditionalFormatting>
  <conditionalFormatting sqref="A75">
    <cfRule type="containsText" dxfId="1" priority="1" stopIfTrue="1" operator="containsText" text="tiksl">
      <formula>NOT(ISERROR(SEARCH("tiksl",A75)))</formula>
    </cfRule>
  </conditionalFormatting>
  <conditionalFormatting sqref="A74">
    <cfRule type="containsText" dxfId="0" priority="2" stopIfTrue="1" operator="containsText" text="tiksl">
      <formula>NOT(ISERROR(SEARCH("tiksl",A74)))</formula>
    </cfRule>
  </conditionalFormatting>
  <hyperlinks>
    <hyperlink ref="B210" location="_ftn9" display="_ftn9"/>
    <hyperlink ref="B300" r:id="rId1" display="http://www.klaipedainfo.lt/"/>
    <hyperlink ref="B70" location="_ftn5" display="_ftn5"/>
    <hyperlink ref="B106" location="_ftn6" display="_ftn6"/>
    <hyperlink ref="B59" location="_ftn4" display="_ftn4"/>
  </hyperlinks>
  <pageMargins left="0.39370078740157483" right="0.39370078740157483" top="0.59055118110236227" bottom="0.19685039370078741" header="0.31496062992125984" footer="0.31496062992125984"/>
  <pageSetup paperSize="9" scale="67"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08"/>
  <sheetViews>
    <sheetView zoomScaleNormal="100" zoomScaleSheetLayoutView="100" workbookViewId="0"/>
  </sheetViews>
  <sheetFormatPr defaultColWidth="9.140625" defaultRowHeight="12.75"/>
  <cols>
    <col min="1" max="1" width="22" style="11" customWidth="1"/>
    <col min="2" max="2" width="7.5703125" style="6" customWidth="1"/>
    <col min="3" max="3" width="7.140625" style="221"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5703125" style="6" customWidth="1"/>
    <col min="13" max="13" width="8" style="6" customWidth="1"/>
    <col min="14" max="14" width="6.5703125" style="6" customWidth="1"/>
    <col min="15" max="15" width="7.7109375" style="6" customWidth="1"/>
    <col min="16" max="16" width="6" style="6" customWidth="1"/>
    <col min="17" max="16384" width="9.140625" style="6"/>
  </cols>
  <sheetData>
    <row r="1" spans="1:17" s="4" customFormat="1" ht="15.75">
      <c r="A1" s="243" t="s">
        <v>1336</v>
      </c>
      <c r="B1" s="27"/>
      <c r="C1" s="220"/>
      <c r="D1" s="27"/>
      <c r="E1" s="27"/>
      <c r="F1" s="27"/>
      <c r="G1" s="27"/>
      <c r="H1" s="27"/>
      <c r="I1" s="27"/>
      <c r="J1" s="27"/>
      <c r="K1" s="27"/>
      <c r="L1" s="27"/>
      <c r="M1" s="27"/>
      <c r="N1" s="27"/>
      <c r="O1" s="27"/>
      <c r="P1" s="27"/>
    </row>
    <row r="2" spans="1:17" ht="13.5" thickBot="1">
      <c r="A2" s="5"/>
    </row>
    <row r="3" spans="1:17" ht="18.75" customHeight="1">
      <c r="A3" s="1131" t="s">
        <v>19</v>
      </c>
      <c r="B3" s="1133">
        <v>2013</v>
      </c>
      <c r="C3" s="1134"/>
      <c r="D3" s="1139">
        <v>2014</v>
      </c>
      <c r="E3" s="1140"/>
      <c r="F3" s="1126">
        <v>2015</v>
      </c>
      <c r="G3" s="1127"/>
      <c r="H3" s="1126">
        <v>2016</v>
      </c>
      <c r="I3" s="1127"/>
      <c r="J3" s="1126">
        <v>2017</v>
      </c>
      <c r="K3" s="1127"/>
      <c r="L3" s="1126">
        <v>2018</v>
      </c>
      <c r="M3" s="1127"/>
      <c r="N3" s="1126">
        <v>2019</v>
      </c>
      <c r="O3" s="1127"/>
      <c r="P3" s="404">
        <v>2020</v>
      </c>
    </row>
    <row r="4" spans="1:17" ht="19.5" customHeight="1" thickBot="1">
      <c r="A4" s="1132"/>
      <c r="B4" s="82" t="s">
        <v>17</v>
      </c>
      <c r="C4" s="297" t="s">
        <v>18</v>
      </c>
      <c r="D4" s="80" t="s">
        <v>17</v>
      </c>
      <c r="E4" s="222" t="s">
        <v>18</v>
      </c>
      <c r="F4" s="80" t="s">
        <v>17</v>
      </c>
      <c r="G4" s="222" t="s">
        <v>18</v>
      </c>
      <c r="H4" s="80" t="s">
        <v>17</v>
      </c>
      <c r="I4" s="222" t="s">
        <v>18</v>
      </c>
      <c r="J4" s="80" t="s">
        <v>17</v>
      </c>
      <c r="K4" s="222" t="s">
        <v>18</v>
      </c>
      <c r="L4" s="80" t="s">
        <v>17</v>
      </c>
      <c r="M4" s="222" t="s">
        <v>18</v>
      </c>
      <c r="N4" s="80" t="s">
        <v>17</v>
      </c>
      <c r="O4" s="222" t="s">
        <v>18</v>
      </c>
      <c r="P4" s="405"/>
    </row>
    <row r="5" spans="1:17" ht="15.95" customHeight="1">
      <c r="A5" s="233" t="s">
        <v>1225</v>
      </c>
      <c r="B5" s="235">
        <f>B13+B21+B28</f>
        <v>237</v>
      </c>
      <c r="C5" s="323">
        <v>100</v>
      </c>
      <c r="D5" s="325">
        <f>D13+D21+D28</f>
        <v>248</v>
      </c>
      <c r="E5" s="223">
        <v>100</v>
      </c>
      <c r="F5" s="301">
        <f>F6+F7+F8+F9</f>
        <v>250</v>
      </c>
      <c r="G5" s="301">
        <v>100</v>
      </c>
      <c r="H5" s="301">
        <f>H6+H7+H8+H9</f>
        <v>254</v>
      </c>
      <c r="I5" s="301">
        <v>100</v>
      </c>
      <c r="J5" s="301">
        <f>J6+J7+J8+J9</f>
        <v>254</v>
      </c>
      <c r="K5" s="301">
        <v>100</v>
      </c>
      <c r="L5" s="301">
        <f>L6+L7+L8+L9</f>
        <v>252</v>
      </c>
      <c r="M5" s="301">
        <v>100</v>
      </c>
      <c r="N5" s="301">
        <f>N6+N7+N8+N9</f>
        <v>251</v>
      </c>
      <c r="O5" s="301">
        <v>100</v>
      </c>
      <c r="P5" s="81"/>
    </row>
    <row r="6" spans="1:17" ht="15.95" customHeight="1">
      <c r="A6" s="410" t="s">
        <v>1226</v>
      </c>
      <c r="B6" s="411">
        <f>B14+B22+B29</f>
        <v>3</v>
      </c>
      <c r="C6" s="412">
        <v>2</v>
      </c>
      <c r="D6" s="413">
        <f>D14+D22+D29</f>
        <v>4</v>
      </c>
      <c r="E6" s="414">
        <f>D6*E5/D5</f>
        <v>1.6129032258064515</v>
      </c>
      <c r="F6" s="415">
        <f>F14+F22+F29</f>
        <v>10</v>
      </c>
      <c r="G6" s="416">
        <v>4</v>
      </c>
      <c r="H6" s="415">
        <f>H14+H22+H29</f>
        <v>12</v>
      </c>
      <c r="I6" s="611">
        <f>I5*H6/H5</f>
        <v>4.7244094488188972</v>
      </c>
      <c r="J6" s="415">
        <f>J14+J22+J29</f>
        <v>15</v>
      </c>
      <c r="K6" s="611">
        <f>J6*K5/J5</f>
        <v>5.9055118110236222</v>
      </c>
      <c r="L6" s="415">
        <f>L14+L22+L29</f>
        <v>23</v>
      </c>
      <c r="M6" s="611">
        <f>L6*M5/L5</f>
        <v>9.1269841269841265</v>
      </c>
      <c r="N6" s="415">
        <f>N14+N22+N29</f>
        <v>25</v>
      </c>
      <c r="O6" s="611">
        <f>N6*O5/N5</f>
        <v>9.9601593625498008</v>
      </c>
      <c r="P6" s="440"/>
      <c r="Q6" s="614"/>
    </row>
    <row r="7" spans="1:17" ht="15.95" customHeight="1">
      <c r="A7" s="234" t="s">
        <v>1227</v>
      </c>
      <c r="B7" s="236">
        <f>B15+B23+B30</f>
        <v>184</v>
      </c>
      <c r="C7" s="324">
        <f>B7*C5/B5</f>
        <v>77.637130801687761</v>
      </c>
      <c r="D7" s="326">
        <f>D15+D23+D30</f>
        <v>201</v>
      </c>
      <c r="E7" s="237">
        <f>D7*E6/D6</f>
        <v>81.048387096774192</v>
      </c>
      <c r="F7" s="78">
        <f>F15+F23+F30</f>
        <v>211</v>
      </c>
      <c r="G7" s="224">
        <f>F7*G5/F5</f>
        <v>84.4</v>
      </c>
      <c r="H7" s="78">
        <f>H15+H23+H30</f>
        <v>228</v>
      </c>
      <c r="I7" s="613">
        <f>H7*I5/H5</f>
        <v>89.763779527559052</v>
      </c>
      <c r="J7" s="553">
        <f>J15+J23+J30</f>
        <v>229</v>
      </c>
      <c r="K7" s="613">
        <f>J7*K6/J6</f>
        <v>90.157480314960637</v>
      </c>
      <c r="L7" s="553">
        <f>L15+L23+L30</f>
        <v>219</v>
      </c>
      <c r="M7" s="613">
        <f>L7*M6/L6</f>
        <v>86.904761904761898</v>
      </c>
      <c r="N7" s="553">
        <f>N15+N23+N30</f>
        <v>213</v>
      </c>
      <c r="O7" s="613">
        <f>N7*O6/N6</f>
        <v>84.860557768924295</v>
      </c>
      <c r="P7" s="79"/>
    </row>
    <row r="8" spans="1:17" ht="15.95" customHeight="1">
      <c r="A8" s="421" t="s">
        <v>1228</v>
      </c>
      <c r="B8" s="422">
        <f>B16+B24+B31</f>
        <v>50</v>
      </c>
      <c r="C8" s="516">
        <v>21</v>
      </c>
      <c r="D8" s="517">
        <f>D16+D24+D31</f>
        <v>43</v>
      </c>
      <c r="E8" s="423">
        <f>D8*E7/D7</f>
        <v>17.338709677419356</v>
      </c>
      <c r="F8" s="424">
        <f>F16+F24+F31</f>
        <v>27</v>
      </c>
      <c r="G8" s="425">
        <f>F8*G5/F5</f>
        <v>10.8</v>
      </c>
      <c r="H8" s="424">
        <f>H16+H24+H31</f>
        <v>13</v>
      </c>
      <c r="I8" s="612">
        <f>H8*I5/H5</f>
        <v>5.1181102362204722</v>
      </c>
      <c r="J8" s="424">
        <f>J16+J24+J31</f>
        <v>9</v>
      </c>
      <c r="K8" s="658">
        <f>J8*K7/J7</f>
        <v>3.5433070866141732</v>
      </c>
      <c r="L8" s="424">
        <f>L16+L24+L31</f>
        <v>9</v>
      </c>
      <c r="M8" s="658">
        <f>L8*M7/L7</f>
        <v>3.5714285714285712</v>
      </c>
      <c r="N8" s="424">
        <f>N16+N24+N31</f>
        <v>12</v>
      </c>
      <c r="O8" s="658">
        <f>N8*O7/N7</f>
        <v>4.7808764940239037</v>
      </c>
      <c r="P8" s="442"/>
    </row>
    <row r="9" spans="1:17" ht="18" customHeight="1" thickBot="1">
      <c r="A9" s="430" t="s">
        <v>1806</v>
      </c>
      <c r="B9" s="431"/>
      <c r="C9" s="432"/>
      <c r="D9" s="433"/>
      <c r="E9" s="434"/>
      <c r="F9" s="433">
        <v>2</v>
      </c>
      <c r="G9" s="434">
        <v>1</v>
      </c>
      <c r="H9" s="433">
        <f>H17+H25+H32</f>
        <v>1</v>
      </c>
      <c r="I9" s="434"/>
      <c r="J9" s="433">
        <f>J17+J32</f>
        <v>1</v>
      </c>
      <c r="K9" s="659">
        <f>J9*K8/J8</f>
        <v>0.39370078740157477</v>
      </c>
      <c r="L9" s="433">
        <f>L17+L32</f>
        <v>1</v>
      </c>
      <c r="M9" s="659">
        <f>L9*M8/L8</f>
        <v>0.3968253968253968</v>
      </c>
      <c r="N9" s="433">
        <f>N17+N32</f>
        <v>1</v>
      </c>
      <c r="O9" s="659">
        <f>N9*O8/N8</f>
        <v>0.39840637450199196</v>
      </c>
      <c r="P9" s="444"/>
    </row>
    <row r="10" spans="1:17" ht="19.5" customHeight="1" thickBot="1">
      <c r="A10" s="5"/>
      <c r="B10" s="29"/>
      <c r="C10" s="225"/>
      <c r="D10" s="29"/>
      <c r="E10" s="225"/>
      <c r="F10" s="29"/>
      <c r="G10" s="225"/>
      <c r="H10" s="29"/>
      <c r="I10" s="225"/>
      <c r="J10" s="29"/>
      <c r="K10" s="225"/>
      <c r="L10" s="29"/>
      <c r="M10" s="225"/>
      <c r="N10" s="29"/>
      <c r="O10" s="225"/>
      <c r="P10" s="29"/>
    </row>
    <row r="11" spans="1:17" ht="19.5" customHeight="1">
      <c r="A11" s="1135" t="s">
        <v>28</v>
      </c>
      <c r="B11" s="1129">
        <v>2013</v>
      </c>
      <c r="C11" s="1130"/>
      <c r="D11" s="1126">
        <v>2014</v>
      </c>
      <c r="E11" s="1127"/>
      <c r="F11" s="1126">
        <v>2015</v>
      </c>
      <c r="G11" s="1127"/>
      <c r="H11" s="1126">
        <v>2016</v>
      </c>
      <c r="I11" s="1127"/>
      <c r="J11" s="1126">
        <v>2017</v>
      </c>
      <c r="K11" s="1127"/>
      <c r="L11" s="1126">
        <v>2018</v>
      </c>
      <c r="M11" s="1127"/>
      <c r="N11" s="1126">
        <v>2019</v>
      </c>
      <c r="O11" s="1127"/>
      <c r="P11" s="406">
        <v>2020</v>
      </c>
    </row>
    <row r="12" spans="1:17" ht="15.95" customHeight="1" thickBot="1">
      <c r="A12" s="1136"/>
      <c r="B12" s="50" t="s">
        <v>17</v>
      </c>
      <c r="C12" s="298" t="s">
        <v>18</v>
      </c>
      <c r="D12" s="80" t="s">
        <v>17</v>
      </c>
      <c r="E12" s="222" t="s">
        <v>18</v>
      </c>
      <c r="F12" s="80" t="s">
        <v>17</v>
      </c>
      <c r="G12" s="222" t="s">
        <v>18</v>
      </c>
      <c r="H12" s="80" t="s">
        <v>17</v>
      </c>
      <c r="I12" s="222" t="s">
        <v>18</v>
      </c>
      <c r="J12" s="80" t="s">
        <v>17</v>
      </c>
      <c r="K12" s="222" t="s">
        <v>18</v>
      </c>
      <c r="L12" s="80" t="s">
        <v>17</v>
      </c>
      <c r="M12" s="222" t="s">
        <v>18</v>
      </c>
      <c r="N12" s="80" t="s">
        <v>17</v>
      </c>
      <c r="O12" s="222" t="s">
        <v>18</v>
      </c>
      <c r="P12" s="407"/>
    </row>
    <row r="13" spans="1:17" ht="15.95" customHeight="1">
      <c r="A13" s="233" t="s">
        <v>1225</v>
      </c>
      <c r="B13" s="235">
        <f>SUM(B14:B17)</f>
        <v>101</v>
      </c>
      <c r="C13" s="223">
        <v>100</v>
      </c>
      <c r="D13" s="552">
        <f>SUM(D14:D17)</f>
        <v>101</v>
      </c>
      <c r="E13" s="552">
        <v>100</v>
      </c>
      <c r="F13" s="552">
        <f>SUM(F14:F17)</f>
        <v>103</v>
      </c>
      <c r="G13" s="552">
        <v>100</v>
      </c>
      <c r="H13" s="552">
        <f>SUM(H14:H17)</f>
        <v>103</v>
      </c>
      <c r="I13" s="552">
        <v>100</v>
      </c>
      <c r="J13" s="552">
        <f>SUM(J14:J17)</f>
        <v>103</v>
      </c>
      <c r="K13" s="552">
        <v>100</v>
      </c>
      <c r="L13" s="552">
        <f>SUM(L14:L17)</f>
        <v>102</v>
      </c>
      <c r="M13" s="552">
        <v>100</v>
      </c>
      <c r="N13" s="552">
        <f>SUM(N14:N17)</f>
        <v>101</v>
      </c>
      <c r="O13" s="301">
        <v>100</v>
      </c>
      <c r="P13" s="81"/>
    </row>
    <row r="14" spans="1:17" ht="15.95" customHeight="1">
      <c r="A14" s="410" t="s">
        <v>1226</v>
      </c>
      <c r="B14" s="1040">
        <f>'[1]4. Priemonių įgyvendinimas'!B7+'[1]4. Priemonių įgyvendinimas'!B46+'[1]4. Priemonių įgyvendinimas'!B120+'[1]4. Priemonių įgyvendinimas'!B241+'[1]4. Priemonių įgyvendinimas'!B359+'[1]4. Priemonių įgyvendinimas'!B409</f>
        <v>1</v>
      </c>
      <c r="C14" s="416">
        <f>B14*C13/B13</f>
        <v>0.99009900990099009</v>
      </c>
      <c r="D14" s="415">
        <v>1</v>
      </c>
      <c r="E14" s="416">
        <f>D14*E13/D13</f>
        <v>0.99009900990099009</v>
      </c>
      <c r="F14" s="415">
        <v>2</v>
      </c>
      <c r="G14" s="416">
        <f>F14*G13/F13</f>
        <v>1.941747572815534</v>
      </c>
      <c r="H14" s="415">
        <v>4</v>
      </c>
      <c r="I14" s="416">
        <f>H14*I13/H13</f>
        <v>3.883495145631068</v>
      </c>
      <c r="J14" s="415">
        <f>+'4. Priemonių įgyvendinimas'!F7+'4. Priemonių įgyvendinimas'!F46+'4. Priemonių įgyvendinimas'!F119+'4. Priemonių įgyvendinimas'!F244+'4. Priemonių įgyvendinimas'!F361+'4. Priemonių įgyvendinimas'!F411</f>
        <v>5</v>
      </c>
      <c r="K14" s="416">
        <f>J14*K13/J13</f>
        <v>4.8543689320388346</v>
      </c>
      <c r="L14" s="415">
        <v>9</v>
      </c>
      <c r="M14" s="416">
        <f>L14*M13/L13</f>
        <v>8.8235294117647065</v>
      </c>
      <c r="N14" s="415">
        <v>9</v>
      </c>
      <c r="O14" s="416">
        <f>N14*O13/N13</f>
        <v>8.9108910891089117</v>
      </c>
      <c r="P14" s="440"/>
    </row>
    <row r="15" spans="1:17" ht="15.95" customHeight="1">
      <c r="A15" s="234" t="s">
        <v>1227</v>
      </c>
      <c r="B15" s="1041">
        <v>80</v>
      </c>
      <c r="C15" s="224">
        <f>B15*C13/B13</f>
        <v>79.207920792079207</v>
      </c>
      <c r="D15" s="78">
        <v>83</v>
      </c>
      <c r="E15" s="224">
        <v>82</v>
      </c>
      <c r="F15" s="78">
        <v>88</v>
      </c>
      <c r="G15" s="224">
        <f>F15*G13/F13</f>
        <v>85.4368932038835</v>
      </c>
      <c r="H15" s="78">
        <v>97</v>
      </c>
      <c r="I15" s="554">
        <f>H15*I13/H13</f>
        <v>94.174757281553397</v>
      </c>
      <c r="J15" s="78">
        <f>'4. Priemonių įgyvendinimas'!F8+'4. Priemonių įgyvendinimas'!F47+'4. Priemonių įgyvendinimas'!F120+'4. Priemonių įgyvendinimas'!F245+'4. Priemonių įgyvendinimas'!F362+'4. Priemonių įgyvendinimas'!F412</f>
        <v>97</v>
      </c>
      <c r="K15" s="554">
        <f>J15*K13/J13</f>
        <v>94.174757281553397</v>
      </c>
      <c r="L15" s="78">
        <v>92</v>
      </c>
      <c r="M15" s="554">
        <f>L15*M13/L13</f>
        <v>90.196078431372555</v>
      </c>
      <c r="N15" s="78">
        <v>91</v>
      </c>
      <c r="O15" s="554">
        <f>N15*O13/N13</f>
        <v>90.099009900990097</v>
      </c>
      <c r="P15" s="79"/>
    </row>
    <row r="16" spans="1:17" ht="15.95" customHeight="1">
      <c r="A16" s="421" t="s">
        <v>1228</v>
      </c>
      <c r="B16" s="1042">
        <f>'[1]4. Priemonių įgyvendinimas'!B9+'[1]4. Priemonių įgyvendinimas'!B48+'[1]4. Priemonių įgyvendinimas'!B122+'[1]4. Priemonių įgyvendinimas'!B243+'[1]4. Priemonių įgyvendinimas'!B361+'[1]4. Priemonių įgyvendinimas'!B411</f>
        <v>20</v>
      </c>
      <c r="C16" s="425">
        <v>20</v>
      </c>
      <c r="D16" s="424">
        <v>17</v>
      </c>
      <c r="E16" s="425">
        <f>D16*E15/D15</f>
        <v>16.795180722891565</v>
      </c>
      <c r="F16" s="424">
        <v>10</v>
      </c>
      <c r="G16" s="426">
        <f>F16*G13/F13</f>
        <v>9.7087378640776691</v>
      </c>
      <c r="H16" s="424">
        <v>1</v>
      </c>
      <c r="I16" s="426">
        <f>H16*I13/H13</f>
        <v>0.970873786407767</v>
      </c>
      <c r="J16" s="424">
        <f>'4. Priemonių įgyvendinimas'!F9+'4. Priemonių įgyvendinimas'!F48+'4. Priemonių įgyvendinimas'!F121+'4. Priemonių įgyvendinimas'!F246+'4. Priemonių įgyvendinimas'!F363+'4. Priemonių įgyvendinimas'!F413</f>
        <v>0</v>
      </c>
      <c r="K16" s="426">
        <f>J16*K13/J13</f>
        <v>0</v>
      </c>
      <c r="L16" s="424">
        <v>0</v>
      </c>
      <c r="M16" s="426">
        <f>L16*M13/L13</f>
        <v>0</v>
      </c>
      <c r="N16" s="424">
        <v>0</v>
      </c>
      <c r="O16" s="426">
        <f>N16*O13/N13</f>
        <v>0</v>
      </c>
      <c r="P16" s="442"/>
    </row>
    <row r="17" spans="1:19" ht="17.25" customHeight="1" thickBot="1">
      <c r="A17" s="430" t="s">
        <v>1806</v>
      </c>
      <c r="B17" s="1043"/>
      <c r="C17" s="434"/>
      <c r="D17" s="433"/>
      <c r="E17" s="434"/>
      <c r="F17" s="433">
        <v>3</v>
      </c>
      <c r="G17" s="434">
        <f>F17*G13/F13</f>
        <v>2.912621359223301</v>
      </c>
      <c r="H17" s="433">
        <v>1</v>
      </c>
      <c r="I17" s="434">
        <f>H17*I13/H13</f>
        <v>0.970873786407767</v>
      </c>
      <c r="J17" s="433">
        <v>1</v>
      </c>
      <c r="K17" s="434">
        <f>J17*K13/J13</f>
        <v>0.970873786407767</v>
      </c>
      <c r="L17" s="433">
        <v>1</v>
      </c>
      <c r="M17" s="434">
        <f>L17*M13/L13</f>
        <v>0.98039215686274506</v>
      </c>
      <c r="N17" s="433">
        <v>1</v>
      </c>
      <c r="O17" s="434">
        <f>N17*O13/N13</f>
        <v>0.99009900990099009</v>
      </c>
      <c r="P17" s="444"/>
    </row>
    <row r="18" spans="1:19" ht="18" customHeight="1" thickBot="1">
      <c r="A18" s="5"/>
      <c r="B18" s="29"/>
      <c r="C18" s="225"/>
      <c r="D18" s="29"/>
      <c r="E18" s="225"/>
      <c r="F18" s="29"/>
      <c r="G18" s="225"/>
      <c r="H18" s="29"/>
      <c r="I18" s="225"/>
      <c r="J18" s="29"/>
      <c r="K18" s="225"/>
      <c r="L18" s="29"/>
      <c r="M18" s="225"/>
      <c r="N18" s="29"/>
      <c r="O18" s="225"/>
      <c r="P18" s="29"/>
    </row>
    <row r="19" spans="1:19" ht="18" customHeight="1">
      <c r="A19" s="1137" t="s">
        <v>29</v>
      </c>
      <c r="B19" s="1129">
        <v>2013</v>
      </c>
      <c r="C19" s="1130"/>
      <c r="D19" s="1126">
        <v>2014</v>
      </c>
      <c r="E19" s="1127"/>
      <c r="F19" s="1126">
        <v>2015</v>
      </c>
      <c r="G19" s="1127"/>
      <c r="H19" s="1126">
        <v>2016</v>
      </c>
      <c r="I19" s="1127"/>
      <c r="J19" s="1126">
        <v>2017</v>
      </c>
      <c r="K19" s="1127"/>
      <c r="L19" s="1126">
        <v>2018</v>
      </c>
      <c r="M19" s="1127"/>
      <c r="N19" s="1126">
        <v>2019</v>
      </c>
      <c r="O19" s="1127"/>
      <c r="P19" s="406">
        <v>2020</v>
      </c>
    </row>
    <row r="20" spans="1:19" ht="15.95" customHeight="1" thickBot="1">
      <c r="A20" s="1138"/>
      <c r="B20" s="50" t="s">
        <v>17</v>
      </c>
      <c r="C20" s="298" t="s">
        <v>18</v>
      </c>
      <c r="D20" s="80" t="s">
        <v>17</v>
      </c>
      <c r="E20" s="222" t="s">
        <v>18</v>
      </c>
      <c r="F20" s="80" t="s">
        <v>17</v>
      </c>
      <c r="G20" s="222" t="s">
        <v>18</v>
      </c>
      <c r="H20" s="80" t="s">
        <v>17</v>
      </c>
      <c r="I20" s="222" t="s">
        <v>18</v>
      </c>
      <c r="J20" s="80" t="s">
        <v>17</v>
      </c>
      <c r="K20" s="222" t="s">
        <v>18</v>
      </c>
      <c r="L20" s="80" t="s">
        <v>17</v>
      </c>
      <c r="M20" s="222" t="s">
        <v>18</v>
      </c>
      <c r="N20" s="80" t="s">
        <v>17</v>
      </c>
      <c r="O20" s="222" t="s">
        <v>18</v>
      </c>
      <c r="P20" s="408"/>
    </row>
    <row r="21" spans="1:19" ht="15.95" customHeight="1">
      <c r="A21" s="233" t="s">
        <v>1225</v>
      </c>
      <c r="B21" s="299">
        <f>B22+B23+B24</f>
        <v>73</v>
      </c>
      <c r="C21" s="300">
        <v>100</v>
      </c>
      <c r="D21" s="301">
        <f>D22+D23+D24</f>
        <v>83</v>
      </c>
      <c r="E21" s="300">
        <v>100</v>
      </c>
      <c r="F21" s="301">
        <f>F22+F23+F24</f>
        <v>83</v>
      </c>
      <c r="G21" s="301">
        <v>100</v>
      </c>
      <c r="H21" s="552">
        <f>H22+H23+H24</f>
        <v>84</v>
      </c>
      <c r="I21" s="552">
        <v>100</v>
      </c>
      <c r="J21" s="552">
        <f>J22+J23+J24</f>
        <v>84</v>
      </c>
      <c r="K21" s="552">
        <v>100</v>
      </c>
      <c r="L21" s="552">
        <f>L22+L23+L24</f>
        <v>84</v>
      </c>
      <c r="M21" s="552">
        <v>100</v>
      </c>
      <c r="N21" s="552">
        <f>N22+N23+N24</f>
        <v>84</v>
      </c>
      <c r="O21" s="552">
        <v>100</v>
      </c>
      <c r="P21" s="81"/>
    </row>
    <row r="22" spans="1:19" ht="15.95" customHeight="1">
      <c r="A22" s="410" t="s">
        <v>1226</v>
      </c>
      <c r="B22" s="411">
        <v>1</v>
      </c>
      <c r="C22" s="416">
        <f>C21*B22/B21</f>
        <v>1.3698630136986301</v>
      </c>
      <c r="D22" s="415">
        <v>2</v>
      </c>
      <c r="E22" s="416">
        <f>E21*D22/D21</f>
        <v>2.4096385542168677</v>
      </c>
      <c r="F22" s="415">
        <v>4</v>
      </c>
      <c r="G22" s="416">
        <f>F22*G21/F21</f>
        <v>4.8192771084337354</v>
      </c>
      <c r="H22" s="415">
        <v>4</v>
      </c>
      <c r="I22" s="416">
        <f>I21*H22/H21</f>
        <v>4.7619047619047619</v>
      </c>
      <c r="J22" s="415">
        <v>5</v>
      </c>
      <c r="K22" s="416">
        <f>K21*J22/J21</f>
        <v>5.9523809523809526</v>
      </c>
      <c r="L22" s="415">
        <v>6</v>
      </c>
      <c r="M22" s="416">
        <f>M21*L22/L21</f>
        <v>7.1428571428571432</v>
      </c>
      <c r="N22" s="415">
        <v>8</v>
      </c>
      <c r="O22" s="416">
        <f>O21*N22/N21</f>
        <v>9.5238095238095237</v>
      </c>
      <c r="P22" s="440"/>
    </row>
    <row r="23" spans="1:19" ht="15.95" customHeight="1">
      <c r="A23" s="234" t="s">
        <v>1227</v>
      </c>
      <c r="B23" s="236">
        <v>62</v>
      </c>
      <c r="C23" s="224">
        <f>C21*B23/B21</f>
        <v>84.93150684931507</v>
      </c>
      <c r="D23" s="78">
        <v>72</v>
      </c>
      <c r="E23" s="224">
        <f>E21*D23/D21</f>
        <v>86.746987951807228</v>
      </c>
      <c r="F23" s="78">
        <v>69</v>
      </c>
      <c r="G23" s="224">
        <f>F23*G21/F21</f>
        <v>83.132530120481931</v>
      </c>
      <c r="H23" s="553">
        <v>73</v>
      </c>
      <c r="I23" s="554">
        <f>I21*H23/H21</f>
        <v>86.904761904761898</v>
      </c>
      <c r="J23" s="553">
        <v>74</v>
      </c>
      <c r="K23" s="554">
        <f>K21*J23/J21</f>
        <v>88.095238095238102</v>
      </c>
      <c r="L23" s="553">
        <v>72</v>
      </c>
      <c r="M23" s="554">
        <f>M21*L23/L21</f>
        <v>85.714285714285708</v>
      </c>
      <c r="N23" s="553">
        <v>69</v>
      </c>
      <c r="O23" s="554">
        <f>O21*N23/N21</f>
        <v>82.142857142857139</v>
      </c>
      <c r="P23" s="79"/>
    </row>
    <row r="24" spans="1:19" ht="16.5" customHeight="1" thickBot="1">
      <c r="A24" s="417" t="s">
        <v>1228</v>
      </c>
      <c r="B24" s="418">
        <v>10</v>
      </c>
      <c r="C24" s="420">
        <f>C21*B24/B21</f>
        <v>13.698630136986301</v>
      </c>
      <c r="D24" s="419">
        <v>9</v>
      </c>
      <c r="E24" s="420">
        <f>E21*D24/D21</f>
        <v>10.843373493975903</v>
      </c>
      <c r="F24" s="419">
        <v>10</v>
      </c>
      <c r="G24" s="420">
        <f>F24*G21/F21</f>
        <v>12.048192771084338</v>
      </c>
      <c r="H24" s="419">
        <v>7</v>
      </c>
      <c r="I24" s="420">
        <f>I21*H24/H21</f>
        <v>8.3333333333333339</v>
      </c>
      <c r="J24" s="419">
        <v>5</v>
      </c>
      <c r="K24" s="420">
        <f>K21*J24/J21</f>
        <v>5.9523809523809526</v>
      </c>
      <c r="L24" s="419">
        <v>6</v>
      </c>
      <c r="M24" s="420">
        <f>M21*L24/L21</f>
        <v>7.1428571428571432</v>
      </c>
      <c r="N24" s="419">
        <v>7</v>
      </c>
      <c r="O24" s="420">
        <f>O21*N24/N21</f>
        <v>8.3333333333333339</v>
      </c>
      <c r="P24" s="441"/>
      <c r="S24" s="7"/>
    </row>
    <row r="25" spans="1:19" ht="22.9" customHeight="1" thickBot="1">
      <c r="A25" s="3"/>
      <c r="B25" s="29"/>
      <c r="C25" s="225"/>
      <c r="D25" s="29"/>
      <c r="E25" s="225"/>
      <c r="F25" s="29"/>
      <c r="G25" s="225"/>
      <c r="H25" s="29"/>
      <c r="I25" s="225"/>
      <c r="J25" s="29"/>
      <c r="K25" s="225"/>
      <c r="L25" s="29"/>
      <c r="M25" s="225"/>
      <c r="N25" s="29"/>
      <c r="O25" s="225"/>
      <c r="P25" s="29"/>
      <c r="Q25" s="48"/>
      <c r="R25" s="48"/>
    </row>
    <row r="26" spans="1:19" ht="20.45" customHeight="1">
      <c r="A26" s="1128" t="s">
        <v>30</v>
      </c>
      <c r="B26" s="1129">
        <v>2013</v>
      </c>
      <c r="C26" s="1130"/>
      <c r="D26" s="1126">
        <v>2014</v>
      </c>
      <c r="E26" s="1127"/>
      <c r="F26" s="1126">
        <v>2015</v>
      </c>
      <c r="G26" s="1127"/>
      <c r="H26" s="1126">
        <v>2016</v>
      </c>
      <c r="I26" s="1127"/>
      <c r="J26" s="1126">
        <v>2017</v>
      </c>
      <c r="K26" s="1127"/>
      <c r="L26" s="1126">
        <v>2018</v>
      </c>
      <c r="M26" s="1127"/>
      <c r="N26" s="1126">
        <v>2019</v>
      </c>
      <c r="O26" s="1127"/>
      <c r="P26" s="406">
        <v>2020</v>
      </c>
      <c r="Q26" s="49"/>
      <c r="R26" s="49"/>
    </row>
    <row r="27" spans="1:19" ht="15.95" customHeight="1" thickBot="1">
      <c r="A27" s="1124"/>
      <c r="B27" s="45" t="s">
        <v>17</v>
      </c>
      <c r="C27" s="297" t="s">
        <v>18</v>
      </c>
      <c r="D27" s="80" t="s">
        <v>17</v>
      </c>
      <c r="E27" s="222" t="s">
        <v>18</v>
      </c>
      <c r="F27" s="80" t="s">
        <v>17</v>
      </c>
      <c r="G27" s="222" t="s">
        <v>18</v>
      </c>
      <c r="H27" s="80" t="s">
        <v>17</v>
      </c>
      <c r="I27" s="222" t="s">
        <v>18</v>
      </c>
      <c r="J27" s="80" t="s">
        <v>17</v>
      </c>
      <c r="K27" s="222" t="s">
        <v>18</v>
      </c>
      <c r="L27" s="80" t="s">
        <v>17</v>
      </c>
      <c r="M27" s="222" t="s">
        <v>18</v>
      </c>
      <c r="N27" s="80" t="s">
        <v>17</v>
      </c>
      <c r="O27" s="222" t="s">
        <v>18</v>
      </c>
      <c r="P27" s="28"/>
    </row>
    <row r="28" spans="1:19" ht="15.95" customHeight="1">
      <c r="A28" s="233" t="s">
        <v>1225</v>
      </c>
      <c r="B28" s="299">
        <f>B29+B30+B31</f>
        <v>63</v>
      </c>
      <c r="C28" s="300">
        <v>100</v>
      </c>
      <c r="D28" s="301">
        <f>D29+D30+D31</f>
        <v>64</v>
      </c>
      <c r="E28" s="223">
        <v>100</v>
      </c>
      <c r="F28" s="301">
        <v>66</v>
      </c>
      <c r="G28" s="301">
        <v>100</v>
      </c>
      <c r="H28" s="301">
        <v>67</v>
      </c>
      <c r="I28" s="301">
        <v>100</v>
      </c>
      <c r="J28" s="301">
        <f>J29+J30+J31</f>
        <v>67</v>
      </c>
      <c r="K28" s="301">
        <v>100</v>
      </c>
      <c r="L28" s="301">
        <f>L29+L30+L31+L32</f>
        <v>66</v>
      </c>
      <c r="M28" s="301">
        <v>100</v>
      </c>
      <c r="N28" s="301">
        <v>66</v>
      </c>
      <c r="O28" s="301">
        <v>100</v>
      </c>
      <c r="P28" s="81"/>
    </row>
    <row r="29" spans="1:19" ht="15.95" customHeight="1">
      <c r="A29" s="410" t="s">
        <v>1226</v>
      </c>
      <c r="B29" s="411">
        <v>1</v>
      </c>
      <c r="C29" s="414">
        <f>C28*B29/B28</f>
        <v>1.5873015873015872</v>
      </c>
      <c r="D29" s="415">
        <v>1</v>
      </c>
      <c r="E29" s="414">
        <f>E28*D29/D28</f>
        <v>1.5625</v>
      </c>
      <c r="F29" s="415">
        <v>4</v>
      </c>
      <c r="G29" s="416">
        <f>F29*G28/F28</f>
        <v>6.0606060606060606</v>
      </c>
      <c r="H29" s="415">
        <v>4</v>
      </c>
      <c r="I29" s="606">
        <f>H29*I28/H28</f>
        <v>5.9701492537313436</v>
      </c>
      <c r="J29" s="415">
        <v>5</v>
      </c>
      <c r="K29" s="606">
        <f>J29*K28/J28</f>
        <v>7.4626865671641793</v>
      </c>
      <c r="L29" s="415">
        <v>8</v>
      </c>
      <c r="M29" s="606">
        <f>L29*M28/L28</f>
        <v>12.121212121212121</v>
      </c>
      <c r="N29" s="415">
        <v>8</v>
      </c>
      <c r="O29" s="606">
        <f>N29*O28/N28</f>
        <v>12.121212121212121</v>
      </c>
      <c r="P29" s="440"/>
    </row>
    <row r="30" spans="1:19" ht="15.95" customHeight="1">
      <c r="A30" s="234" t="s">
        <v>1227</v>
      </c>
      <c r="B30" s="236">
        <v>42</v>
      </c>
      <c r="C30" s="237">
        <f>B30*C28/B28</f>
        <v>66.666666666666671</v>
      </c>
      <c r="D30" s="78">
        <v>46</v>
      </c>
      <c r="E30" s="237">
        <f>D30*E28/D28</f>
        <v>71.875</v>
      </c>
      <c r="F30" s="78">
        <v>54</v>
      </c>
      <c r="G30" s="224">
        <f>F30*G28/F28</f>
        <v>81.818181818181813</v>
      </c>
      <c r="H30" s="78">
        <v>58</v>
      </c>
      <c r="I30" s="554">
        <f>H30*I28/H28</f>
        <v>86.567164179104481</v>
      </c>
      <c r="J30" s="78">
        <v>58</v>
      </c>
      <c r="K30" s="554">
        <f>J30*K28/J28</f>
        <v>86.567164179104481</v>
      </c>
      <c r="L30" s="78">
        <v>55</v>
      </c>
      <c r="M30" s="554">
        <f>L30*M28/L28</f>
        <v>83.333333333333329</v>
      </c>
      <c r="N30" s="78">
        <v>53</v>
      </c>
      <c r="O30" s="554">
        <f>N30*O28/N28</f>
        <v>80.303030303030297</v>
      </c>
      <c r="P30" s="79"/>
    </row>
    <row r="31" spans="1:19" ht="15.95" customHeight="1">
      <c r="A31" s="409" t="s">
        <v>1228</v>
      </c>
      <c r="B31" s="427">
        <v>20</v>
      </c>
      <c r="C31" s="428">
        <f>B31*C28/B28</f>
        <v>31.746031746031747</v>
      </c>
      <c r="D31" s="429">
        <v>17</v>
      </c>
      <c r="E31" s="428">
        <f>D31*E28/D28</f>
        <v>26.5625</v>
      </c>
      <c r="F31" s="429">
        <v>7</v>
      </c>
      <c r="G31" s="426">
        <f>F31*G28/F28</f>
        <v>10.606060606060606</v>
      </c>
      <c r="H31" s="429">
        <v>5</v>
      </c>
      <c r="I31" s="607">
        <f>H31*I28/H28</f>
        <v>7.4626865671641793</v>
      </c>
      <c r="J31" s="429">
        <v>4</v>
      </c>
      <c r="K31" s="607">
        <f>J31*K28/J28</f>
        <v>5.9701492537313436</v>
      </c>
      <c r="L31" s="429">
        <v>3</v>
      </c>
      <c r="M31" s="607">
        <f>L31*M28/L28</f>
        <v>4.5454545454545459</v>
      </c>
      <c r="N31" s="429">
        <v>5</v>
      </c>
      <c r="O31" s="607">
        <f>N31*O28/N28</f>
        <v>7.5757575757575761</v>
      </c>
      <c r="P31" s="443"/>
    </row>
    <row r="32" spans="1:19" ht="18.75" customHeight="1" thickBot="1">
      <c r="A32" s="435" t="s">
        <v>1806</v>
      </c>
      <c r="B32" s="436"/>
      <c r="C32" s="437"/>
      <c r="D32" s="438"/>
      <c r="E32" s="439"/>
      <c r="F32" s="438">
        <v>1</v>
      </c>
      <c r="G32" s="439">
        <f>F32*G28/F28</f>
        <v>1.5151515151515151</v>
      </c>
      <c r="H32" s="438">
        <v>0</v>
      </c>
      <c r="I32" s="434">
        <f>H32*I28/H28</f>
        <v>0</v>
      </c>
      <c r="J32" s="438">
        <v>0</v>
      </c>
      <c r="K32" s="434">
        <f>J32*K28/J28</f>
        <v>0</v>
      </c>
      <c r="L32" s="438">
        <v>0</v>
      </c>
      <c r="M32" s="434">
        <v>0</v>
      </c>
      <c r="N32" s="438">
        <v>0</v>
      </c>
      <c r="O32" s="434">
        <v>0</v>
      </c>
      <c r="P32" s="445"/>
    </row>
    <row r="33" spans="1:16" ht="15.75">
      <c r="A33" s="3"/>
      <c r="B33" s="46"/>
      <c r="C33" s="226"/>
      <c r="D33" s="47"/>
      <c r="E33" s="388"/>
      <c r="F33" s="47"/>
      <c r="G33" s="388"/>
      <c r="H33" s="47"/>
      <c r="I33" s="388"/>
      <c r="J33" s="47"/>
      <c r="K33" s="388"/>
      <c r="L33" s="47"/>
      <c r="M33" s="388"/>
      <c r="N33" s="47"/>
      <c r="O33" s="388"/>
      <c r="P33" s="47"/>
    </row>
    <row r="34" spans="1:16">
      <c r="A34" s="3"/>
      <c r="B34" s="9"/>
      <c r="C34" s="227"/>
      <c r="D34" s="9"/>
      <c r="E34" s="9"/>
      <c r="F34" s="9"/>
      <c r="G34" s="9"/>
      <c r="H34" s="9"/>
      <c r="I34" s="9"/>
      <c r="J34" s="9"/>
      <c r="K34" s="9"/>
      <c r="L34" s="9"/>
      <c r="M34" s="9"/>
      <c r="N34" s="9"/>
      <c r="O34" s="9"/>
      <c r="P34" s="9"/>
    </row>
    <row r="35" spans="1:16">
      <c r="A35" s="3"/>
      <c r="B35" s="9"/>
      <c r="C35" s="227"/>
      <c r="D35" s="9"/>
      <c r="E35" s="9"/>
      <c r="F35" s="9"/>
      <c r="G35" s="9"/>
      <c r="H35" s="9"/>
      <c r="I35" s="9"/>
      <c r="J35" s="9"/>
      <c r="K35" s="9"/>
      <c r="L35" s="9"/>
      <c r="M35" s="9"/>
      <c r="N35" s="9"/>
      <c r="O35" s="9"/>
      <c r="P35" s="9"/>
    </row>
    <row r="36" spans="1:16">
      <c r="A36" s="3"/>
      <c r="B36" s="9"/>
      <c r="C36" s="227"/>
      <c r="D36" s="9"/>
      <c r="E36" s="9"/>
      <c r="F36" s="9"/>
      <c r="G36" s="9"/>
      <c r="H36" s="9"/>
      <c r="I36" s="9"/>
      <c r="J36" s="9"/>
      <c r="K36" s="9"/>
      <c r="L36" s="9"/>
      <c r="M36" s="9"/>
      <c r="N36" s="9"/>
      <c r="O36" s="9"/>
      <c r="P36" s="9"/>
    </row>
    <row r="37" spans="1:16">
      <c r="A37" s="3"/>
      <c r="B37" s="9"/>
      <c r="C37" s="227"/>
      <c r="D37" s="9"/>
      <c r="E37" s="9"/>
      <c r="F37" s="9"/>
      <c r="G37" s="9"/>
      <c r="H37" s="9"/>
      <c r="I37" s="9"/>
      <c r="J37" s="9"/>
      <c r="K37" s="9"/>
      <c r="L37" s="9"/>
      <c r="M37" s="9"/>
      <c r="N37" s="9"/>
      <c r="O37" s="9"/>
      <c r="P37" s="9"/>
    </row>
    <row r="38" spans="1:16">
      <c r="A38" s="3"/>
      <c r="B38" s="9"/>
      <c r="C38" s="227"/>
      <c r="D38" s="9"/>
      <c r="E38" s="9"/>
      <c r="F38" s="9"/>
      <c r="G38" s="9"/>
      <c r="H38" s="9"/>
      <c r="I38" s="9"/>
      <c r="J38" s="9"/>
      <c r="K38" s="9"/>
      <c r="L38" s="9"/>
      <c r="M38" s="9"/>
      <c r="N38" s="9"/>
      <c r="O38" s="9"/>
      <c r="P38" s="9"/>
    </row>
    <row r="39" spans="1:16" s="10" customFormat="1">
      <c r="A39" s="3"/>
      <c r="B39" s="9"/>
      <c r="C39" s="227"/>
      <c r="D39" s="9"/>
      <c r="E39" s="9"/>
      <c r="F39" s="9"/>
      <c r="G39" s="9"/>
      <c r="H39" s="9"/>
      <c r="I39" s="9"/>
      <c r="J39" s="9"/>
      <c r="K39" s="9"/>
      <c r="L39" s="9"/>
      <c r="M39" s="9"/>
      <c r="N39" s="9"/>
      <c r="O39" s="9"/>
      <c r="P39" s="9"/>
    </row>
    <row r="40" spans="1:16">
      <c r="A40" s="30"/>
      <c r="B40" s="24"/>
      <c r="C40" s="228"/>
      <c r="D40" s="24"/>
      <c r="E40" s="24"/>
      <c r="F40" s="24"/>
      <c r="G40" s="24"/>
      <c r="H40" s="24"/>
      <c r="I40" s="24"/>
      <c r="J40" s="24"/>
      <c r="K40" s="24"/>
      <c r="L40" s="24"/>
      <c r="M40" s="24"/>
      <c r="N40" s="24"/>
      <c r="O40" s="24"/>
      <c r="P40" s="24"/>
    </row>
    <row r="41" spans="1:16" s="1" customFormat="1">
      <c r="A41" s="12"/>
      <c r="B41" s="14"/>
      <c r="C41" s="34"/>
      <c r="D41" s="14"/>
      <c r="E41" s="14"/>
      <c r="F41" s="14"/>
      <c r="G41" s="14"/>
      <c r="H41" s="14"/>
      <c r="I41" s="14"/>
      <c r="J41" s="14"/>
      <c r="K41" s="14"/>
      <c r="L41" s="14"/>
      <c r="M41" s="14"/>
      <c r="N41" s="14"/>
      <c r="O41" s="14"/>
      <c r="P41" s="14"/>
    </row>
    <row r="42" spans="1:16">
      <c r="A42" s="31"/>
      <c r="B42" s="13"/>
      <c r="C42" s="229"/>
      <c r="D42" s="13"/>
      <c r="E42" s="13"/>
      <c r="F42" s="13"/>
      <c r="G42" s="13"/>
      <c r="H42" s="13"/>
      <c r="I42" s="13"/>
      <c r="J42" s="13"/>
      <c r="K42" s="13"/>
      <c r="L42" s="13"/>
      <c r="M42" s="13"/>
      <c r="N42" s="13"/>
      <c r="O42" s="13"/>
      <c r="P42" s="13"/>
    </row>
    <row r="43" spans="1:16">
      <c r="A43" s="15"/>
      <c r="B43" s="32"/>
      <c r="C43" s="230"/>
      <c r="D43" s="32"/>
      <c r="E43" s="32"/>
      <c r="F43" s="32"/>
      <c r="G43" s="32"/>
      <c r="H43" s="32"/>
      <c r="I43" s="32"/>
      <c r="J43" s="32"/>
      <c r="K43" s="32"/>
      <c r="L43" s="32"/>
      <c r="M43" s="32"/>
      <c r="N43" s="32"/>
      <c r="O43" s="32"/>
      <c r="P43" s="32"/>
    </row>
    <row r="44" spans="1:16">
      <c r="A44" s="3"/>
      <c r="B44" s="9"/>
      <c r="C44" s="227"/>
      <c r="D44" s="9"/>
      <c r="E44" s="9"/>
      <c r="F44" s="9"/>
      <c r="G44" s="9"/>
      <c r="H44" s="9"/>
      <c r="I44" s="9"/>
      <c r="J44" s="9"/>
      <c r="K44" s="9"/>
      <c r="L44" s="9"/>
      <c r="M44" s="9"/>
      <c r="N44" s="9"/>
      <c r="O44" s="9"/>
      <c r="P44" s="9"/>
    </row>
    <row r="45" spans="1:16">
      <c r="A45" s="3"/>
      <c r="B45" s="9"/>
      <c r="C45" s="227"/>
      <c r="D45" s="9"/>
      <c r="E45" s="9"/>
      <c r="F45" s="9"/>
      <c r="G45" s="9"/>
      <c r="H45" s="9"/>
      <c r="I45" s="9"/>
      <c r="J45" s="9"/>
      <c r="K45" s="9"/>
      <c r="L45" s="9"/>
      <c r="M45" s="9"/>
      <c r="N45" s="9"/>
      <c r="O45" s="9"/>
      <c r="P45" s="9"/>
    </row>
    <row r="46" spans="1:16">
      <c r="A46" s="3"/>
      <c r="B46" s="14"/>
      <c r="C46" s="34"/>
      <c r="D46" s="14"/>
      <c r="E46" s="14"/>
      <c r="F46" s="14"/>
      <c r="G46" s="14"/>
      <c r="H46" s="14"/>
      <c r="I46" s="14"/>
      <c r="J46" s="14"/>
      <c r="K46" s="14"/>
      <c r="L46" s="14"/>
      <c r="M46" s="14"/>
      <c r="N46" s="14"/>
      <c r="O46" s="14"/>
      <c r="P46" s="14"/>
    </row>
    <row r="47" spans="1:16">
      <c r="A47" s="15"/>
      <c r="B47" s="13"/>
      <c r="C47" s="229"/>
      <c r="D47" s="13"/>
      <c r="E47" s="13"/>
      <c r="F47" s="13"/>
      <c r="G47" s="13"/>
      <c r="H47" s="13"/>
      <c r="I47" s="13"/>
      <c r="J47" s="13"/>
      <c r="K47" s="13"/>
      <c r="L47" s="13"/>
      <c r="M47" s="13"/>
      <c r="N47" s="13"/>
      <c r="O47" s="13"/>
      <c r="P47" s="13"/>
    </row>
    <row r="48" spans="1:16">
      <c r="A48" s="15"/>
      <c r="B48" s="14"/>
      <c r="C48" s="34"/>
      <c r="D48" s="14"/>
      <c r="E48" s="14"/>
      <c r="F48" s="14"/>
      <c r="G48" s="14"/>
      <c r="H48" s="14"/>
      <c r="I48" s="14"/>
      <c r="J48" s="14"/>
      <c r="K48" s="14"/>
      <c r="L48" s="14"/>
      <c r="M48" s="14"/>
      <c r="N48" s="14"/>
      <c r="O48" s="14"/>
      <c r="P48" s="14"/>
    </row>
    <row r="49" spans="1:16">
      <c r="A49" s="3"/>
      <c r="B49" s="14"/>
      <c r="C49" s="34"/>
      <c r="D49" s="14"/>
      <c r="E49" s="14"/>
      <c r="F49" s="14"/>
      <c r="G49" s="14"/>
      <c r="H49" s="14"/>
      <c r="I49" s="14"/>
      <c r="J49" s="14"/>
      <c r="K49" s="14"/>
      <c r="L49" s="14"/>
      <c r="M49" s="14"/>
      <c r="N49" s="14"/>
      <c r="O49" s="14"/>
      <c r="P49" s="14"/>
    </row>
    <row r="50" spans="1:16">
      <c r="A50" s="3"/>
      <c r="B50" s="14"/>
      <c r="C50" s="34"/>
      <c r="D50" s="14"/>
      <c r="E50" s="14"/>
      <c r="F50" s="14"/>
      <c r="G50" s="14"/>
      <c r="H50" s="14"/>
      <c r="I50" s="14"/>
      <c r="J50" s="14"/>
      <c r="K50" s="14"/>
      <c r="L50" s="14"/>
      <c r="M50" s="14"/>
      <c r="N50" s="14"/>
      <c r="O50" s="14"/>
      <c r="P50" s="14"/>
    </row>
    <row r="51" spans="1:16">
      <c r="A51" s="3"/>
      <c r="B51" s="14"/>
      <c r="C51" s="34"/>
      <c r="D51" s="14"/>
      <c r="E51" s="14"/>
      <c r="F51" s="14"/>
      <c r="G51" s="14"/>
      <c r="H51" s="14"/>
      <c r="I51" s="14"/>
      <c r="J51" s="14"/>
      <c r="K51" s="14"/>
      <c r="L51" s="14"/>
      <c r="M51" s="14"/>
      <c r="N51" s="14"/>
      <c r="O51" s="14"/>
      <c r="P51" s="14"/>
    </row>
    <row r="52" spans="1:16">
      <c r="A52" s="2"/>
      <c r="B52" s="13"/>
      <c r="C52" s="229"/>
      <c r="D52" s="13"/>
      <c r="E52" s="13"/>
      <c r="F52" s="13"/>
      <c r="G52" s="13"/>
      <c r="H52" s="13"/>
      <c r="I52" s="13"/>
      <c r="J52" s="13"/>
      <c r="K52" s="13"/>
      <c r="L52" s="13"/>
      <c r="M52" s="13"/>
      <c r="N52" s="13"/>
      <c r="O52" s="13"/>
      <c r="P52" s="13"/>
    </row>
    <row r="53" spans="1:16">
      <c r="A53" s="15"/>
      <c r="B53" s="33"/>
      <c r="C53" s="33"/>
      <c r="D53" s="33"/>
      <c r="E53" s="33"/>
      <c r="F53" s="33"/>
      <c r="G53" s="33"/>
      <c r="H53" s="33"/>
      <c r="I53" s="33"/>
      <c r="J53" s="33"/>
      <c r="K53" s="33"/>
      <c r="L53" s="33"/>
      <c r="M53" s="33"/>
      <c r="N53" s="33"/>
      <c r="O53" s="33"/>
      <c r="P53" s="33"/>
    </row>
    <row r="54" spans="1:16">
      <c r="A54" s="3"/>
      <c r="B54" s="34"/>
      <c r="C54" s="34"/>
      <c r="D54" s="34"/>
      <c r="E54" s="34"/>
      <c r="F54" s="34"/>
      <c r="G54" s="34"/>
      <c r="H54" s="34"/>
      <c r="I54" s="34"/>
      <c r="J54" s="34"/>
      <c r="K54" s="34"/>
      <c r="L54" s="34"/>
      <c r="M54" s="34"/>
      <c r="N54" s="34"/>
      <c r="O54" s="34"/>
      <c r="P54" s="34"/>
    </row>
    <row r="55" spans="1:16">
      <c r="A55" s="3"/>
      <c r="B55" s="34"/>
      <c r="C55" s="34"/>
      <c r="D55" s="34"/>
      <c r="E55" s="34"/>
      <c r="F55" s="34"/>
      <c r="G55" s="34"/>
      <c r="H55" s="34"/>
      <c r="I55" s="34"/>
      <c r="J55" s="34"/>
      <c r="K55" s="34"/>
      <c r="L55" s="34"/>
      <c r="M55" s="34"/>
      <c r="N55" s="34"/>
      <c r="O55" s="34"/>
      <c r="P55" s="34"/>
    </row>
    <row r="56" spans="1:16">
      <c r="A56" s="12"/>
      <c r="B56" s="14"/>
      <c r="C56" s="34"/>
      <c r="D56" s="14"/>
      <c r="E56" s="14"/>
      <c r="F56" s="14"/>
      <c r="G56" s="14"/>
      <c r="H56" s="14"/>
      <c r="I56" s="14"/>
      <c r="J56" s="14"/>
      <c r="K56" s="14"/>
      <c r="L56" s="14"/>
      <c r="M56" s="14"/>
      <c r="N56" s="14"/>
      <c r="O56" s="14"/>
      <c r="P56" s="14"/>
    </row>
    <row r="57" spans="1:16" s="1" customFormat="1">
      <c r="A57" s="12"/>
      <c r="B57" s="13"/>
      <c r="C57" s="229"/>
      <c r="D57" s="13"/>
      <c r="E57" s="13"/>
      <c r="F57" s="13"/>
      <c r="G57" s="13"/>
      <c r="H57" s="13"/>
      <c r="I57" s="13"/>
      <c r="J57" s="13"/>
      <c r="K57" s="13"/>
      <c r="L57" s="13"/>
      <c r="M57" s="13"/>
      <c r="N57" s="13"/>
      <c r="O57" s="13"/>
      <c r="P57" s="13"/>
    </row>
    <row r="58" spans="1:16">
      <c r="A58" s="2"/>
      <c r="B58" s="35"/>
      <c r="C58" s="16"/>
      <c r="D58" s="35"/>
      <c r="E58" s="35"/>
      <c r="F58" s="35"/>
      <c r="G58" s="35"/>
      <c r="H58" s="35"/>
      <c r="I58" s="35"/>
      <c r="J58" s="35"/>
      <c r="K58" s="35"/>
      <c r="L58" s="35"/>
      <c r="M58" s="35"/>
      <c r="N58" s="35"/>
      <c r="O58" s="35"/>
      <c r="P58" s="35"/>
    </row>
    <row r="59" spans="1:16">
      <c r="A59" s="3"/>
      <c r="B59" s="36"/>
      <c r="C59" s="36"/>
      <c r="D59" s="8"/>
      <c r="E59" s="8"/>
      <c r="F59" s="36"/>
      <c r="G59" s="36"/>
      <c r="H59" s="36"/>
      <c r="I59" s="36"/>
      <c r="J59" s="36"/>
      <c r="K59" s="36"/>
      <c r="L59" s="36"/>
      <c r="M59" s="36"/>
      <c r="N59" s="36"/>
      <c r="O59" s="36"/>
      <c r="P59" s="36"/>
    </row>
    <row r="60" spans="1:16">
      <c r="A60" s="3"/>
      <c r="B60" s="17"/>
      <c r="C60" s="17"/>
      <c r="D60" s="8"/>
      <c r="E60" s="8"/>
      <c r="F60" s="17"/>
      <c r="G60" s="17"/>
      <c r="H60" s="17"/>
      <c r="I60" s="17"/>
      <c r="J60" s="17"/>
      <c r="K60" s="17"/>
      <c r="L60" s="17"/>
      <c r="M60" s="17"/>
      <c r="N60" s="17"/>
      <c r="O60" s="17"/>
      <c r="P60" s="17"/>
    </row>
    <row r="61" spans="1:16">
      <c r="A61" s="2"/>
      <c r="B61" s="37"/>
      <c r="C61" s="231"/>
      <c r="D61" s="37"/>
      <c r="E61" s="37"/>
      <c r="F61" s="37"/>
      <c r="G61" s="37"/>
      <c r="H61" s="37"/>
      <c r="I61" s="37"/>
      <c r="J61" s="37"/>
      <c r="K61" s="37"/>
      <c r="L61" s="37"/>
      <c r="M61" s="37"/>
      <c r="N61" s="37"/>
      <c r="O61" s="37"/>
      <c r="P61" s="37"/>
    </row>
    <row r="62" spans="1:16">
      <c r="A62" s="2"/>
      <c r="B62" s="8"/>
      <c r="C62" s="232"/>
      <c r="D62" s="17"/>
      <c r="E62" s="17"/>
      <c r="F62" s="17"/>
      <c r="G62" s="17"/>
      <c r="H62" s="17"/>
      <c r="I62" s="17"/>
      <c r="J62" s="17"/>
      <c r="K62" s="17"/>
      <c r="L62" s="17"/>
      <c r="M62" s="17"/>
      <c r="N62" s="17"/>
      <c r="O62" s="17"/>
      <c r="P62" s="17"/>
    </row>
    <row r="63" spans="1:16">
      <c r="A63" s="3"/>
      <c r="B63" s="8"/>
      <c r="C63" s="232"/>
      <c r="D63" s="17"/>
      <c r="E63" s="17"/>
      <c r="F63" s="17"/>
      <c r="G63" s="17"/>
      <c r="H63" s="17"/>
      <c r="I63" s="17"/>
      <c r="J63" s="17"/>
      <c r="K63" s="17"/>
      <c r="L63" s="17"/>
      <c r="M63" s="17"/>
      <c r="N63" s="17"/>
      <c r="O63" s="17"/>
      <c r="P63" s="17"/>
    </row>
    <row r="64" spans="1:16" s="14" customFormat="1">
      <c r="A64" s="3"/>
      <c r="B64" s="8"/>
      <c r="C64" s="232"/>
      <c r="D64" s="17"/>
      <c r="E64" s="17"/>
      <c r="F64" s="17"/>
      <c r="G64" s="17"/>
      <c r="H64" s="17"/>
      <c r="I64" s="17"/>
      <c r="J64" s="17"/>
      <c r="K64" s="17"/>
      <c r="L64" s="17"/>
      <c r="M64" s="17"/>
      <c r="N64" s="17"/>
      <c r="O64" s="17"/>
      <c r="P64" s="17"/>
    </row>
    <row r="65" spans="1:16" s="14" customFormat="1">
      <c r="A65" s="2"/>
      <c r="B65" s="13"/>
      <c r="C65" s="229"/>
      <c r="D65" s="13"/>
      <c r="E65" s="13"/>
      <c r="F65" s="13"/>
      <c r="G65" s="13"/>
      <c r="H65" s="13"/>
      <c r="I65" s="13"/>
      <c r="J65" s="13"/>
      <c r="K65" s="13"/>
      <c r="L65" s="13"/>
      <c r="M65" s="13"/>
      <c r="N65" s="13"/>
      <c r="O65" s="13"/>
      <c r="P65" s="13"/>
    </row>
    <row r="66" spans="1:16" s="14" customFormat="1">
      <c r="A66" s="15"/>
      <c r="B66" s="16"/>
      <c r="C66" s="16"/>
      <c r="D66" s="16"/>
      <c r="E66" s="16"/>
      <c r="F66" s="16"/>
      <c r="G66" s="16"/>
      <c r="H66" s="16"/>
      <c r="I66" s="16"/>
      <c r="J66" s="16"/>
      <c r="K66" s="16"/>
      <c r="L66" s="16"/>
      <c r="M66" s="16"/>
      <c r="N66" s="16"/>
      <c r="O66" s="16"/>
      <c r="P66" s="16"/>
    </row>
    <row r="67" spans="1:16" s="14" customFormat="1">
      <c r="A67" s="2"/>
      <c r="B67" s="17"/>
      <c r="C67" s="17"/>
      <c r="D67" s="17"/>
      <c r="E67" s="17"/>
      <c r="F67" s="17"/>
      <c r="G67" s="17"/>
      <c r="H67" s="17"/>
      <c r="I67" s="17"/>
      <c r="J67" s="17"/>
      <c r="K67" s="17"/>
      <c r="L67" s="17"/>
      <c r="M67" s="17"/>
      <c r="N67" s="17"/>
      <c r="O67" s="17"/>
      <c r="P67" s="17"/>
    </row>
    <row r="68" spans="1:16" s="14" customFormat="1">
      <c r="A68" s="3"/>
      <c r="B68" s="17"/>
      <c r="C68" s="17"/>
      <c r="D68" s="17"/>
      <c r="E68" s="17"/>
      <c r="F68" s="17"/>
      <c r="G68" s="17"/>
      <c r="H68" s="17"/>
      <c r="I68" s="17"/>
      <c r="J68" s="17"/>
      <c r="K68" s="17"/>
      <c r="L68" s="17"/>
      <c r="M68" s="17"/>
      <c r="N68" s="17"/>
      <c r="O68" s="17"/>
      <c r="P68" s="17"/>
    </row>
    <row r="69" spans="1:16">
      <c r="A69" s="3"/>
      <c r="B69" s="17"/>
      <c r="C69" s="17"/>
      <c r="D69" s="17"/>
      <c r="E69" s="17"/>
      <c r="F69" s="17"/>
      <c r="G69" s="17"/>
      <c r="H69" s="17"/>
      <c r="I69" s="17"/>
      <c r="J69" s="17"/>
      <c r="K69" s="17"/>
      <c r="L69" s="17"/>
      <c r="M69" s="17"/>
      <c r="N69" s="17"/>
      <c r="O69" s="17"/>
      <c r="P69" s="17"/>
    </row>
    <row r="70" spans="1:16">
      <c r="A70" s="3"/>
      <c r="B70" s="17"/>
      <c r="C70" s="17"/>
      <c r="D70" s="17"/>
      <c r="E70" s="17"/>
      <c r="F70" s="17"/>
      <c r="G70" s="17"/>
      <c r="H70" s="17"/>
      <c r="I70" s="17"/>
      <c r="J70" s="17"/>
      <c r="K70" s="17"/>
      <c r="L70" s="17"/>
      <c r="M70" s="17"/>
      <c r="N70" s="17"/>
      <c r="O70" s="17"/>
      <c r="P70" s="17"/>
    </row>
    <row r="71" spans="1:16">
      <c r="A71" s="3"/>
      <c r="B71" s="17"/>
      <c r="C71" s="17"/>
      <c r="D71" s="17"/>
      <c r="E71" s="17"/>
      <c r="F71" s="17"/>
      <c r="G71" s="17"/>
      <c r="H71" s="17"/>
      <c r="I71" s="17"/>
      <c r="J71" s="17"/>
      <c r="K71" s="17"/>
      <c r="L71" s="17"/>
      <c r="M71" s="17"/>
      <c r="N71" s="17"/>
      <c r="O71" s="17"/>
      <c r="P71" s="17"/>
    </row>
    <row r="72" spans="1:16">
      <c r="A72" s="3"/>
      <c r="B72" s="17"/>
      <c r="C72" s="17"/>
      <c r="D72" s="17"/>
      <c r="E72" s="17"/>
      <c r="F72" s="17"/>
      <c r="G72" s="17"/>
      <c r="H72" s="17"/>
      <c r="I72" s="17"/>
      <c r="J72" s="17"/>
      <c r="K72" s="17"/>
      <c r="L72" s="17"/>
      <c r="M72" s="17"/>
      <c r="N72" s="17"/>
      <c r="O72" s="17"/>
      <c r="P72" s="17"/>
    </row>
    <row r="73" spans="1:16">
      <c r="A73" s="3"/>
      <c r="B73" s="17"/>
      <c r="C73" s="17"/>
      <c r="D73" s="17"/>
      <c r="E73" s="17"/>
      <c r="F73" s="17"/>
      <c r="G73" s="17"/>
      <c r="H73" s="17"/>
      <c r="I73" s="17"/>
      <c r="J73" s="17"/>
      <c r="K73" s="17"/>
      <c r="L73" s="17"/>
      <c r="M73" s="17"/>
      <c r="N73" s="17"/>
      <c r="O73" s="17"/>
      <c r="P73" s="17"/>
    </row>
    <row r="74" spans="1:16">
      <c r="A74" s="3"/>
      <c r="B74" s="17"/>
      <c r="C74" s="17"/>
      <c r="D74" s="17"/>
      <c r="E74" s="17"/>
      <c r="F74" s="17"/>
      <c r="G74" s="17"/>
      <c r="H74" s="17"/>
      <c r="I74" s="17"/>
      <c r="J74" s="17"/>
      <c r="K74" s="17"/>
      <c r="L74" s="17"/>
      <c r="M74" s="17"/>
      <c r="N74" s="17"/>
      <c r="O74" s="17"/>
      <c r="P74" s="17"/>
    </row>
    <row r="75" spans="1:16" s="8" customFormat="1">
      <c r="A75" s="3"/>
      <c r="B75" s="17"/>
      <c r="C75" s="17"/>
      <c r="D75" s="17"/>
      <c r="E75" s="17"/>
      <c r="F75" s="17"/>
      <c r="G75" s="17"/>
      <c r="H75" s="17"/>
      <c r="I75" s="17"/>
      <c r="J75" s="17"/>
      <c r="K75" s="17"/>
      <c r="L75" s="17"/>
      <c r="M75" s="17"/>
      <c r="N75" s="17"/>
      <c r="O75" s="17"/>
      <c r="P75" s="17"/>
    </row>
    <row r="76" spans="1:16" s="8" customFormat="1">
      <c r="A76" s="3"/>
      <c r="B76" s="17"/>
      <c r="C76" s="17"/>
      <c r="D76" s="17"/>
      <c r="E76" s="17"/>
      <c r="F76" s="17"/>
      <c r="G76" s="17"/>
      <c r="H76" s="17"/>
      <c r="I76" s="17"/>
      <c r="J76" s="17"/>
      <c r="K76" s="17"/>
      <c r="L76" s="17"/>
      <c r="M76" s="17"/>
      <c r="N76" s="17"/>
      <c r="O76" s="17"/>
      <c r="P76" s="17"/>
    </row>
    <row r="77" spans="1:16" s="8" customFormat="1">
      <c r="A77" s="3"/>
      <c r="B77" s="17"/>
      <c r="C77" s="17"/>
      <c r="D77" s="17"/>
      <c r="E77" s="17"/>
      <c r="F77" s="17"/>
      <c r="G77" s="17"/>
      <c r="H77" s="17"/>
      <c r="I77" s="17"/>
      <c r="J77" s="17"/>
      <c r="K77" s="17"/>
      <c r="L77" s="17"/>
      <c r="M77" s="17"/>
      <c r="N77" s="17"/>
      <c r="O77" s="17"/>
      <c r="P77" s="17"/>
    </row>
    <row r="78" spans="1:16" s="8" customFormat="1">
      <c r="A78" s="3"/>
      <c r="B78" s="17"/>
      <c r="C78" s="17"/>
      <c r="D78" s="17"/>
      <c r="E78" s="17"/>
      <c r="F78" s="17"/>
      <c r="G78" s="17"/>
      <c r="H78" s="17"/>
      <c r="I78" s="17"/>
      <c r="J78" s="17"/>
      <c r="K78" s="17"/>
      <c r="L78" s="17"/>
      <c r="M78" s="17"/>
      <c r="N78" s="17"/>
      <c r="O78" s="17"/>
      <c r="P78" s="17"/>
    </row>
    <row r="79" spans="1:16" s="8" customFormat="1">
      <c r="A79" s="3"/>
      <c r="C79" s="232"/>
    </row>
    <row r="80" spans="1:16" s="8" customFormat="1">
      <c r="A80" s="3"/>
      <c r="C80" s="232"/>
    </row>
    <row r="81" spans="1:3" s="8" customFormat="1">
      <c r="A81" s="18"/>
      <c r="C81" s="232"/>
    </row>
    <row r="82" spans="1:3" s="8" customFormat="1">
      <c r="A82" s="12"/>
      <c r="C82" s="232"/>
    </row>
    <row r="83" spans="1:3" s="8" customFormat="1">
      <c r="A83" s="3"/>
      <c r="C83" s="232"/>
    </row>
    <row r="84" spans="1:3" s="8" customFormat="1">
      <c r="A84" s="3"/>
      <c r="C84" s="232"/>
    </row>
    <row r="85" spans="1:3" s="8" customFormat="1">
      <c r="A85" s="3"/>
      <c r="C85" s="232"/>
    </row>
    <row r="86" spans="1:3" s="8" customFormat="1">
      <c r="A86" s="18"/>
      <c r="C86" s="232"/>
    </row>
    <row r="87" spans="1:3" s="8" customFormat="1">
      <c r="A87" s="3"/>
      <c r="C87" s="232"/>
    </row>
    <row r="88" spans="1:3" s="8" customFormat="1">
      <c r="A88" s="3"/>
      <c r="C88" s="232"/>
    </row>
    <row r="89" spans="1:3" s="8" customFormat="1">
      <c r="A89" s="3"/>
      <c r="C89" s="232"/>
    </row>
    <row r="90" spans="1:3" s="8" customFormat="1">
      <c r="A90" s="3"/>
      <c r="C90" s="232"/>
    </row>
    <row r="91" spans="1:3" s="8" customFormat="1">
      <c r="A91" s="3"/>
      <c r="C91" s="232"/>
    </row>
    <row r="92" spans="1:3" s="8" customFormat="1">
      <c r="A92" s="3"/>
      <c r="C92" s="232"/>
    </row>
    <row r="93" spans="1:3" s="8" customFormat="1">
      <c r="A93" s="3"/>
      <c r="C93" s="232"/>
    </row>
    <row r="94" spans="1:3" s="8" customFormat="1">
      <c r="A94" s="3"/>
      <c r="C94" s="232"/>
    </row>
    <row r="95" spans="1:3" s="8" customFormat="1">
      <c r="A95" s="3"/>
      <c r="C95" s="232"/>
    </row>
    <row r="96" spans="1:3" s="8" customFormat="1">
      <c r="A96" s="3"/>
      <c r="C96" s="232"/>
    </row>
    <row r="97" spans="1:3" s="8" customFormat="1">
      <c r="A97" s="3"/>
      <c r="C97" s="232"/>
    </row>
    <row r="98" spans="1:3" s="8" customFormat="1">
      <c r="A98" s="18"/>
      <c r="C98" s="232"/>
    </row>
    <row r="99" spans="1:3" s="8" customFormat="1">
      <c r="A99" s="3"/>
      <c r="C99" s="232"/>
    </row>
    <row r="100" spans="1:3" s="8" customFormat="1">
      <c r="A100" s="3"/>
      <c r="C100" s="232"/>
    </row>
    <row r="101" spans="1:3" s="8" customFormat="1">
      <c r="A101" s="3"/>
      <c r="C101" s="232"/>
    </row>
    <row r="102" spans="1:3" s="8" customFormat="1">
      <c r="A102" s="3"/>
      <c r="C102" s="232"/>
    </row>
    <row r="103" spans="1:3" s="8" customFormat="1">
      <c r="A103" s="3"/>
      <c r="C103" s="232"/>
    </row>
    <row r="104" spans="1:3" s="8" customFormat="1">
      <c r="A104" s="18"/>
      <c r="C104" s="232"/>
    </row>
    <row r="105" spans="1:3" s="8" customFormat="1">
      <c r="A105" s="12"/>
      <c r="C105" s="232"/>
    </row>
    <row r="106" spans="1:3" s="8" customFormat="1">
      <c r="A106" s="3"/>
      <c r="C106" s="232"/>
    </row>
    <row r="107" spans="1:3" s="8" customFormat="1">
      <c r="A107" s="3"/>
      <c r="C107" s="232"/>
    </row>
    <row r="108" spans="1:3" s="8" customFormat="1">
      <c r="A108" s="3"/>
      <c r="C108" s="232"/>
    </row>
    <row r="109" spans="1:3" s="8" customFormat="1">
      <c r="A109" s="3"/>
      <c r="C109" s="232"/>
    </row>
    <row r="110" spans="1:3" s="8" customFormat="1">
      <c r="A110" s="3"/>
      <c r="C110" s="232"/>
    </row>
    <row r="111" spans="1:3" s="8" customFormat="1">
      <c r="A111" s="18"/>
      <c r="C111" s="232"/>
    </row>
    <row r="112" spans="1:3" s="8" customFormat="1">
      <c r="A112" s="3"/>
      <c r="C112" s="232"/>
    </row>
    <row r="113" spans="1:3" s="8" customFormat="1">
      <c r="A113" s="3"/>
      <c r="C113" s="232"/>
    </row>
    <row r="114" spans="1:3" s="8" customFormat="1">
      <c r="A114" s="3"/>
      <c r="C114" s="232"/>
    </row>
    <row r="115" spans="1:3" s="8" customFormat="1">
      <c r="A115" s="3"/>
      <c r="C115" s="232"/>
    </row>
    <row r="116" spans="1:3" s="8" customFormat="1">
      <c r="A116" s="3"/>
      <c r="C116" s="232"/>
    </row>
    <row r="117" spans="1:3" s="8" customFormat="1">
      <c r="A117" s="3"/>
      <c r="C117" s="232"/>
    </row>
    <row r="118" spans="1:3" s="8" customFormat="1">
      <c r="A118" s="3"/>
      <c r="C118" s="232"/>
    </row>
    <row r="119" spans="1:3" s="8" customFormat="1">
      <c r="A119" s="3"/>
      <c r="C119" s="232"/>
    </row>
    <row r="120" spans="1:3" s="8" customFormat="1">
      <c r="A120" s="3"/>
      <c r="C120" s="232"/>
    </row>
    <row r="121" spans="1:3" s="8" customFormat="1">
      <c r="A121" s="3"/>
      <c r="C121" s="232"/>
    </row>
    <row r="122" spans="1:3" s="8" customFormat="1">
      <c r="A122" s="3"/>
      <c r="C122" s="232"/>
    </row>
    <row r="123" spans="1:3" s="8" customFormat="1">
      <c r="A123" s="3"/>
      <c r="C123" s="232"/>
    </row>
    <row r="124" spans="1:3" s="8" customFormat="1">
      <c r="A124" s="3"/>
      <c r="C124" s="232"/>
    </row>
    <row r="125" spans="1:3" s="8" customFormat="1">
      <c r="A125" s="3"/>
      <c r="C125" s="232"/>
    </row>
    <row r="126" spans="1:3" s="8" customFormat="1">
      <c r="A126" s="12"/>
      <c r="C126" s="232"/>
    </row>
    <row r="127" spans="1:3" s="8" customFormat="1">
      <c r="A127" s="3"/>
      <c r="C127" s="232"/>
    </row>
    <row r="128" spans="1:3" s="8" customFormat="1">
      <c r="A128" s="3"/>
      <c r="C128" s="232"/>
    </row>
    <row r="129" spans="1:3" s="8" customFormat="1">
      <c r="A129" s="3"/>
      <c r="C129" s="232"/>
    </row>
    <row r="130" spans="1:3" s="8" customFormat="1">
      <c r="A130" s="18"/>
      <c r="C130" s="232"/>
    </row>
    <row r="131" spans="1:3" s="8" customFormat="1">
      <c r="A131" s="3"/>
      <c r="C131" s="232"/>
    </row>
    <row r="132" spans="1:3" s="8" customFormat="1">
      <c r="A132" s="3"/>
      <c r="C132" s="232"/>
    </row>
    <row r="133" spans="1:3" s="8" customFormat="1">
      <c r="A133" s="3"/>
      <c r="C133" s="232"/>
    </row>
    <row r="134" spans="1:3" s="8" customFormat="1">
      <c r="A134" s="3"/>
      <c r="C134" s="232"/>
    </row>
    <row r="135" spans="1:3" s="8" customFormat="1">
      <c r="A135" s="3"/>
      <c r="C135" s="232"/>
    </row>
    <row r="136" spans="1:3" s="8" customFormat="1">
      <c r="A136" s="3"/>
      <c r="C136" s="232"/>
    </row>
    <row r="137" spans="1:3" s="8" customFormat="1">
      <c r="A137" s="3"/>
      <c r="C137" s="232"/>
    </row>
    <row r="138" spans="1:3" s="8" customFormat="1">
      <c r="A138" s="3"/>
      <c r="C138" s="232"/>
    </row>
    <row r="139" spans="1:3" s="8" customFormat="1">
      <c r="A139" s="3"/>
      <c r="C139" s="232"/>
    </row>
    <row r="140" spans="1:3" s="8" customFormat="1">
      <c r="A140" s="3"/>
      <c r="C140" s="232"/>
    </row>
    <row r="141" spans="1:3" s="8" customFormat="1">
      <c r="A141" s="3"/>
      <c r="C141" s="232"/>
    </row>
    <row r="142" spans="1:3" s="8" customFormat="1">
      <c r="A142" s="3"/>
      <c r="C142" s="232"/>
    </row>
    <row r="143" spans="1:3" s="8" customFormat="1">
      <c r="A143" s="3"/>
      <c r="C143" s="232"/>
    </row>
    <row r="144" spans="1:3" s="8" customFormat="1">
      <c r="A144" s="3"/>
      <c r="C144" s="232"/>
    </row>
    <row r="145" spans="1:3" s="8" customFormat="1">
      <c r="A145" s="18"/>
      <c r="C145" s="232"/>
    </row>
    <row r="146" spans="1:3" s="8" customFormat="1">
      <c r="A146" s="3"/>
      <c r="C146" s="232"/>
    </row>
    <row r="147" spans="1:3" s="8" customFormat="1">
      <c r="A147" s="3"/>
      <c r="C147" s="232"/>
    </row>
    <row r="148" spans="1:3" s="8" customFormat="1">
      <c r="A148" s="3"/>
      <c r="C148" s="232"/>
    </row>
    <row r="149" spans="1:3" s="8" customFormat="1">
      <c r="A149" s="3"/>
      <c r="C149" s="232"/>
    </row>
    <row r="150" spans="1:3" s="8" customFormat="1">
      <c r="A150" s="3"/>
      <c r="C150" s="232"/>
    </row>
    <row r="151" spans="1:3" s="8" customFormat="1">
      <c r="A151" s="18"/>
      <c r="C151" s="232"/>
    </row>
    <row r="152" spans="1:3" s="8" customFormat="1">
      <c r="A152" s="12"/>
      <c r="C152" s="232"/>
    </row>
    <row r="153" spans="1:3" s="8" customFormat="1">
      <c r="A153" s="3"/>
      <c r="C153" s="232"/>
    </row>
    <row r="154" spans="1:3" s="8" customFormat="1">
      <c r="A154" s="3"/>
      <c r="C154" s="232"/>
    </row>
    <row r="155" spans="1:3" s="8" customFormat="1">
      <c r="A155" s="19"/>
      <c r="C155" s="232"/>
    </row>
    <row r="156" spans="1:3" s="8" customFormat="1">
      <c r="A156" s="18"/>
      <c r="C156" s="232"/>
    </row>
    <row r="157" spans="1:3" s="8" customFormat="1">
      <c r="A157" s="19"/>
      <c r="C157" s="232"/>
    </row>
    <row r="158" spans="1:3" s="8" customFormat="1">
      <c r="A158" s="3"/>
      <c r="C158" s="232"/>
    </row>
    <row r="159" spans="1:3" s="8" customFormat="1">
      <c r="A159" s="3"/>
      <c r="C159" s="232"/>
    </row>
    <row r="160" spans="1:3" s="8" customFormat="1">
      <c r="A160" s="3"/>
      <c r="C160" s="232"/>
    </row>
    <row r="161" spans="1:3" s="8" customFormat="1">
      <c r="A161" s="3"/>
      <c r="C161" s="232"/>
    </row>
    <row r="162" spans="1:3" s="8" customFormat="1">
      <c r="A162" s="3"/>
      <c r="C162" s="232"/>
    </row>
    <row r="163" spans="1:3" s="8" customFormat="1">
      <c r="A163" s="3"/>
      <c r="C163" s="232"/>
    </row>
    <row r="164" spans="1:3" s="8" customFormat="1">
      <c r="A164" s="19"/>
      <c r="C164" s="232"/>
    </row>
    <row r="165" spans="1:3" s="8" customFormat="1">
      <c r="A165" s="3"/>
      <c r="C165" s="232"/>
    </row>
    <row r="166" spans="1:3" s="8" customFormat="1">
      <c r="A166" s="18"/>
      <c r="C166" s="232"/>
    </row>
    <row r="167" spans="1:3" s="8" customFormat="1">
      <c r="A167" s="12"/>
      <c r="C167" s="232"/>
    </row>
    <row r="168" spans="1:3" s="8" customFormat="1">
      <c r="A168" s="3"/>
      <c r="C168" s="232"/>
    </row>
    <row r="169" spans="1:3" s="8" customFormat="1">
      <c r="A169" s="3"/>
      <c r="C169" s="232"/>
    </row>
    <row r="170" spans="1:3" s="8" customFormat="1">
      <c r="A170" s="3"/>
      <c r="C170" s="232"/>
    </row>
    <row r="171" spans="1:3" s="8" customFormat="1">
      <c r="A171" s="3"/>
      <c r="C171" s="232"/>
    </row>
    <row r="172" spans="1:3" s="8" customFormat="1">
      <c r="A172" s="19"/>
      <c r="C172" s="232"/>
    </row>
    <row r="173" spans="1:3" s="8" customFormat="1">
      <c r="A173" s="18"/>
      <c r="C173" s="232"/>
    </row>
    <row r="174" spans="1:3" s="8" customFormat="1">
      <c r="A174" s="19"/>
      <c r="C174" s="232"/>
    </row>
    <row r="175" spans="1:3" s="8" customFormat="1">
      <c r="A175" s="3"/>
      <c r="C175" s="232"/>
    </row>
    <row r="176" spans="1:3" s="8" customFormat="1">
      <c r="A176" s="3"/>
      <c r="C176" s="232"/>
    </row>
    <row r="177" spans="1:3" s="8" customFormat="1">
      <c r="A177" s="3"/>
      <c r="C177" s="232"/>
    </row>
    <row r="178" spans="1:3" s="8" customFormat="1">
      <c r="A178" s="3"/>
      <c r="C178" s="232"/>
    </row>
    <row r="179" spans="1:3" s="8" customFormat="1">
      <c r="A179" s="3"/>
      <c r="C179" s="232"/>
    </row>
    <row r="180" spans="1:3" s="8" customFormat="1">
      <c r="A180" s="19"/>
      <c r="C180" s="232"/>
    </row>
    <row r="181" spans="1:3" s="8" customFormat="1">
      <c r="A181" s="3"/>
      <c r="C181" s="232"/>
    </row>
    <row r="182" spans="1:3" s="8" customFormat="1">
      <c r="A182" s="3"/>
      <c r="C182" s="232"/>
    </row>
    <row r="183" spans="1:3" s="8" customFormat="1">
      <c r="A183" s="3"/>
      <c r="C183" s="232"/>
    </row>
    <row r="184" spans="1:3" s="8" customFormat="1">
      <c r="A184" s="3"/>
      <c r="C184" s="232"/>
    </row>
    <row r="185" spans="1:3" s="8" customFormat="1">
      <c r="A185" s="3"/>
      <c r="C185" s="232"/>
    </row>
    <row r="186" spans="1:3" s="8" customFormat="1">
      <c r="A186" s="3"/>
      <c r="C186" s="232"/>
    </row>
    <row r="187" spans="1:3" s="8" customFormat="1">
      <c r="A187" s="3"/>
      <c r="C187" s="232"/>
    </row>
    <row r="188" spans="1:3" s="8" customFormat="1">
      <c r="A188" s="3"/>
      <c r="C188" s="232"/>
    </row>
    <row r="189" spans="1:3" s="8" customFormat="1">
      <c r="A189" s="3"/>
      <c r="C189" s="232"/>
    </row>
    <row r="190" spans="1:3" s="8" customFormat="1">
      <c r="A190" s="19"/>
      <c r="C190" s="232"/>
    </row>
    <row r="191" spans="1:3" s="8" customFormat="1">
      <c r="A191" s="18"/>
      <c r="C191" s="232"/>
    </row>
    <row r="192" spans="1:3" s="8" customFormat="1">
      <c r="A192" s="12"/>
      <c r="C192" s="232"/>
    </row>
    <row r="193" spans="1:3" s="8" customFormat="1">
      <c r="A193" s="3"/>
      <c r="C193" s="232"/>
    </row>
    <row r="194" spans="1:3" s="8" customFormat="1">
      <c r="A194" s="3"/>
      <c r="C194" s="232"/>
    </row>
    <row r="195" spans="1:3" s="8" customFormat="1">
      <c r="A195" s="3"/>
      <c r="C195" s="232"/>
    </row>
    <row r="196" spans="1:3" s="8" customFormat="1">
      <c r="A196" s="18"/>
      <c r="C196" s="232"/>
    </row>
    <row r="197" spans="1:3" s="8" customFormat="1">
      <c r="A197" s="19"/>
      <c r="C197" s="232"/>
    </row>
    <row r="198" spans="1:3" s="8" customFormat="1">
      <c r="A198" s="3"/>
      <c r="C198" s="232"/>
    </row>
    <row r="199" spans="1:3" s="8" customFormat="1">
      <c r="A199" s="3"/>
      <c r="C199" s="232"/>
    </row>
    <row r="200" spans="1:3" s="8" customFormat="1">
      <c r="A200" s="3"/>
      <c r="C200" s="232"/>
    </row>
    <row r="201" spans="1:3" s="8" customFormat="1">
      <c r="A201" s="3"/>
      <c r="C201" s="232"/>
    </row>
    <row r="202" spans="1:3" s="8" customFormat="1">
      <c r="A202" s="3"/>
      <c r="C202" s="232"/>
    </row>
    <row r="203" spans="1:3" s="8" customFormat="1">
      <c r="A203" s="19"/>
      <c r="C203" s="232"/>
    </row>
    <row r="204" spans="1:3" s="8" customFormat="1">
      <c r="A204" s="3"/>
      <c r="C204" s="232"/>
    </row>
    <row r="205" spans="1:3" s="8" customFormat="1">
      <c r="A205" s="3"/>
      <c r="C205" s="232"/>
    </row>
    <row r="206" spans="1:3" s="8" customFormat="1">
      <c r="A206" s="3"/>
      <c r="C206" s="232"/>
    </row>
    <row r="207" spans="1:3" s="8" customFormat="1">
      <c r="A207" s="3"/>
      <c r="C207" s="232"/>
    </row>
    <row r="208" spans="1:3" s="8" customFormat="1">
      <c r="A208" s="3"/>
      <c r="C208" s="232"/>
    </row>
    <row r="209" spans="1:3" s="8" customFormat="1">
      <c r="A209" s="3"/>
      <c r="C209" s="232"/>
    </row>
    <row r="210" spans="1:3" s="8" customFormat="1">
      <c r="A210" s="3"/>
      <c r="C210" s="232"/>
    </row>
    <row r="211" spans="1:3" s="8" customFormat="1">
      <c r="A211" s="3"/>
      <c r="C211" s="232"/>
    </row>
    <row r="212" spans="1:3" s="8" customFormat="1">
      <c r="A212" s="3"/>
      <c r="C212" s="232"/>
    </row>
    <row r="213" spans="1:3" s="8" customFormat="1">
      <c r="A213" s="3"/>
      <c r="C213" s="232"/>
    </row>
    <row r="214" spans="1:3" s="8" customFormat="1">
      <c r="A214" s="3"/>
      <c r="C214" s="232"/>
    </row>
    <row r="215" spans="1:3" s="8" customFormat="1">
      <c r="A215" s="3"/>
      <c r="C215" s="232"/>
    </row>
    <row r="216" spans="1:3" s="8" customFormat="1">
      <c r="A216" s="3"/>
      <c r="C216" s="232"/>
    </row>
    <row r="217" spans="1:3" s="8" customFormat="1">
      <c r="A217" s="3"/>
      <c r="C217" s="232"/>
    </row>
    <row r="218" spans="1:3" s="8" customFormat="1">
      <c r="A218" s="3"/>
      <c r="C218" s="232"/>
    </row>
    <row r="219" spans="1:3" s="8" customFormat="1">
      <c r="A219" s="3"/>
      <c r="C219" s="232"/>
    </row>
    <row r="220" spans="1:3" s="8" customFormat="1">
      <c r="A220" s="3"/>
      <c r="C220" s="232"/>
    </row>
    <row r="221" spans="1:3" s="8" customFormat="1">
      <c r="A221" s="18"/>
      <c r="C221" s="232"/>
    </row>
    <row r="222" spans="1:3" s="8" customFormat="1">
      <c r="A222" s="12"/>
      <c r="C222" s="232"/>
    </row>
    <row r="223" spans="1:3" s="8" customFormat="1">
      <c r="A223" s="3"/>
      <c r="C223" s="232"/>
    </row>
    <row r="224" spans="1:3" s="8" customFormat="1">
      <c r="A224" s="3"/>
      <c r="C224" s="232"/>
    </row>
    <row r="225" spans="1:3" s="8" customFormat="1">
      <c r="A225" s="3"/>
      <c r="C225" s="232"/>
    </row>
    <row r="226" spans="1:3" s="8" customFormat="1">
      <c r="A226" s="3"/>
      <c r="C226" s="232"/>
    </row>
    <row r="227" spans="1:3" s="8" customFormat="1">
      <c r="A227" s="3"/>
      <c r="C227" s="232"/>
    </row>
    <row r="228" spans="1:3" s="8" customFormat="1">
      <c r="A228" s="18"/>
      <c r="C228" s="232"/>
    </row>
    <row r="229" spans="1:3" s="8" customFormat="1">
      <c r="A229" s="19"/>
      <c r="C229" s="232"/>
    </row>
    <row r="230" spans="1:3" s="8" customFormat="1">
      <c r="A230" s="3"/>
      <c r="C230" s="232"/>
    </row>
    <row r="231" spans="1:3" s="8" customFormat="1">
      <c r="A231" s="3"/>
      <c r="C231" s="232"/>
    </row>
    <row r="232" spans="1:3" s="8" customFormat="1">
      <c r="A232" s="19"/>
      <c r="C232" s="232"/>
    </row>
    <row r="233" spans="1:3" s="8" customFormat="1">
      <c r="A233" s="3"/>
      <c r="C233" s="232"/>
    </row>
    <row r="234" spans="1:3" s="8" customFormat="1">
      <c r="A234" s="3"/>
      <c r="C234" s="232"/>
    </row>
    <row r="235" spans="1:3" s="8" customFormat="1">
      <c r="A235" s="19"/>
      <c r="C235" s="232"/>
    </row>
    <row r="236" spans="1:3" s="8" customFormat="1">
      <c r="A236" s="3"/>
      <c r="C236" s="232"/>
    </row>
    <row r="237" spans="1:3" s="8" customFormat="1">
      <c r="A237" s="3"/>
      <c r="C237" s="232"/>
    </row>
    <row r="238" spans="1:3" s="8" customFormat="1">
      <c r="A238" s="3"/>
      <c r="C238" s="232"/>
    </row>
    <row r="239" spans="1:3" s="8" customFormat="1">
      <c r="A239" s="3"/>
      <c r="C239" s="232"/>
    </row>
    <row r="240" spans="1:3" s="8" customFormat="1">
      <c r="A240" s="18"/>
      <c r="C240" s="232"/>
    </row>
    <row r="241" spans="1:3" s="8" customFormat="1">
      <c r="A241" s="3"/>
      <c r="C241" s="232"/>
    </row>
    <row r="242" spans="1:3" s="8" customFormat="1">
      <c r="A242" s="3"/>
      <c r="C242" s="232"/>
    </row>
    <row r="243" spans="1:3" s="8" customFormat="1">
      <c r="A243" s="3"/>
      <c r="C243" s="232"/>
    </row>
    <row r="244" spans="1:3" s="8" customFormat="1">
      <c r="A244" s="3"/>
      <c r="C244" s="232"/>
    </row>
    <row r="245" spans="1:3" s="8" customFormat="1">
      <c r="A245" s="18"/>
      <c r="C245" s="232"/>
    </row>
    <row r="246" spans="1:3" s="8" customFormat="1">
      <c r="A246" s="12"/>
      <c r="C246" s="232"/>
    </row>
    <row r="247" spans="1:3" s="8" customFormat="1">
      <c r="A247" s="3"/>
      <c r="C247" s="232"/>
    </row>
    <row r="248" spans="1:3" s="8" customFormat="1">
      <c r="A248" s="3"/>
      <c r="C248" s="232"/>
    </row>
    <row r="249" spans="1:3" s="8" customFormat="1">
      <c r="A249" s="3"/>
      <c r="C249" s="232"/>
    </row>
    <row r="250" spans="1:3" s="8" customFormat="1">
      <c r="A250" s="18"/>
      <c r="C250" s="232"/>
    </row>
    <row r="251" spans="1:3" s="8" customFormat="1">
      <c r="A251" s="19"/>
      <c r="C251" s="232"/>
    </row>
    <row r="252" spans="1:3" s="8" customFormat="1">
      <c r="A252" s="3"/>
      <c r="C252" s="232"/>
    </row>
    <row r="253" spans="1:3" s="8" customFormat="1">
      <c r="A253" s="3"/>
      <c r="C253" s="232"/>
    </row>
    <row r="254" spans="1:3" s="8" customFormat="1">
      <c r="A254" s="3"/>
      <c r="C254" s="232"/>
    </row>
    <row r="255" spans="1:3" s="8" customFormat="1">
      <c r="A255" s="3"/>
      <c r="C255" s="232"/>
    </row>
    <row r="256" spans="1:3" s="8" customFormat="1">
      <c r="A256" s="3"/>
      <c r="C256" s="232"/>
    </row>
    <row r="257" spans="1:3" s="8" customFormat="1">
      <c r="A257" s="3"/>
      <c r="C257" s="232"/>
    </row>
    <row r="258" spans="1:3" s="8" customFormat="1">
      <c r="A258" s="3"/>
      <c r="C258" s="232"/>
    </row>
    <row r="259" spans="1:3" s="8" customFormat="1">
      <c r="A259" s="3"/>
      <c r="C259" s="232"/>
    </row>
    <row r="260" spans="1:3" s="8" customFormat="1">
      <c r="A260" s="3"/>
      <c r="C260" s="232"/>
    </row>
    <row r="261" spans="1:3" s="8" customFormat="1">
      <c r="A261" s="3"/>
      <c r="C261" s="232"/>
    </row>
    <row r="262" spans="1:3" s="8" customFormat="1">
      <c r="A262" s="3"/>
      <c r="C262" s="232"/>
    </row>
    <row r="263" spans="1:3" s="8" customFormat="1">
      <c r="A263" s="3"/>
      <c r="C263" s="232"/>
    </row>
    <row r="264" spans="1:3" s="8" customFormat="1">
      <c r="A264" s="3"/>
      <c r="C264" s="232"/>
    </row>
    <row r="265" spans="1:3" s="8" customFormat="1">
      <c r="A265" s="3"/>
      <c r="C265" s="232"/>
    </row>
    <row r="266" spans="1:3" s="8" customFormat="1">
      <c r="A266" s="3"/>
      <c r="C266" s="232"/>
    </row>
    <row r="267" spans="1:3" s="8" customFormat="1">
      <c r="A267" s="3"/>
      <c r="C267" s="232"/>
    </row>
    <row r="268" spans="1:3" s="8" customFormat="1">
      <c r="A268" s="3"/>
      <c r="C268" s="232"/>
    </row>
    <row r="269" spans="1:3" s="8" customFormat="1">
      <c r="A269" s="3"/>
      <c r="C269" s="232"/>
    </row>
    <row r="270" spans="1:3" s="8" customFormat="1">
      <c r="A270" s="3"/>
      <c r="C270" s="232"/>
    </row>
    <row r="271" spans="1:3" s="8" customFormat="1">
      <c r="A271" s="3"/>
      <c r="C271" s="232"/>
    </row>
    <row r="272" spans="1:3" s="8" customFormat="1">
      <c r="A272" s="3"/>
      <c r="C272" s="232"/>
    </row>
    <row r="273" spans="1:3" s="8" customFormat="1">
      <c r="A273" s="3"/>
      <c r="C273" s="232"/>
    </row>
    <row r="274" spans="1:3" s="8" customFormat="1">
      <c r="A274" s="3"/>
      <c r="C274" s="232"/>
    </row>
    <row r="275" spans="1:3" s="8" customFormat="1">
      <c r="A275" s="3"/>
      <c r="C275" s="232"/>
    </row>
    <row r="276" spans="1:3" s="8" customFormat="1">
      <c r="A276" s="3"/>
      <c r="C276" s="232"/>
    </row>
    <row r="277" spans="1:3" s="8" customFormat="1">
      <c r="A277" s="3"/>
      <c r="C277" s="232"/>
    </row>
    <row r="278" spans="1:3" s="8" customFormat="1">
      <c r="A278" s="3"/>
      <c r="C278" s="232"/>
    </row>
    <row r="279" spans="1:3" s="8" customFormat="1">
      <c r="A279" s="3"/>
      <c r="C279" s="232"/>
    </row>
    <row r="280" spans="1:3" s="8" customFormat="1">
      <c r="A280" s="3"/>
      <c r="C280" s="232"/>
    </row>
    <row r="281" spans="1:3" s="8" customFormat="1">
      <c r="A281" s="3"/>
      <c r="C281" s="232"/>
    </row>
    <row r="282" spans="1:3" s="8" customFormat="1">
      <c r="A282" s="3"/>
      <c r="C282" s="232"/>
    </row>
    <row r="283" spans="1:3" s="8" customFormat="1">
      <c r="A283" s="3"/>
      <c r="C283" s="232"/>
    </row>
    <row r="284" spans="1:3" s="8" customFormat="1">
      <c r="A284" s="3"/>
      <c r="C284" s="232"/>
    </row>
    <row r="285" spans="1:3" s="8" customFormat="1">
      <c r="A285" s="3"/>
      <c r="C285" s="232"/>
    </row>
    <row r="286" spans="1:3" s="8" customFormat="1">
      <c r="A286" s="18"/>
      <c r="C286" s="232"/>
    </row>
    <row r="287" spans="1:3" s="8" customFormat="1">
      <c r="A287" s="12"/>
      <c r="C287" s="232"/>
    </row>
    <row r="288" spans="1:3" s="8" customFormat="1">
      <c r="A288" s="3"/>
      <c r="C288" s="232"/>
    </row>
    <row r="289" spans="1:3" s="8" customFormat="1">
      <c r="A289" s="3"/>
      <c r="C289" s="232"/>
    </row>
    <row r="290" spans="1:3" s="8" customFormat="1">
      <c r="A290" s="3"/>
      <c r="C290" s="232"/>
    </row>
    <row r="291" spans="1:3" s="8" customFormat="1">
      <c r="A291" s="3"/>
      <c r="C291" s="232"/>
    </row>
    <row r="292" spans="1:3" s="8" customFormat="1">
      <c r="A292" s="18"/>
      <c r="C292" s="232"/>
    </row>
    <row r="293" spans="1:3" s="8" customFormat="1">
      <c r="A293" s="19"/>
      <c r="C293" s="232"/>
    </row>
    <row r="294" spans="1:3" s="8" customFormat="1">
      <c r="A294" s="3"/>
      <c r="C294" s="232"/>
    </row>
    <row r="295" spans="1:3" s="8" customFormat="1">
      <c r="A295" s="3"/>
      <c r="C295" s="232"/>
    </row>
    <row r="296" spans="1:3" s="8" customFormat="1">
      <c r="A296" s="3"/>
      <c r="C296" s="232"/>
    </row>
    <row r="297" spans="1:3" s="8" customFormat="1">
      <c r="A297" s="3"/>
      <c r="C297" s="232"/>
    </row>
    <row r="298" spans="1:3" s="8" customFormat="1">
      <c r="A298" s="3"/>
      <c r="C298" s="232"/>
    </row>
    <row r="299" spans="1:3" s="8" customFormat="1">
      <c r="A299" s="3"/>
      <c r="C299" s="232"/>
    </row>
    <row r="300" spans="1:3" s="8" customFormat="1">
      <c r="A300" s="3"/>
      <c r="C300" s="232"/>
    </row>
    <row r="301" spans="1:3" s="8" customFormat="1">
      <c r="A301" s="3"/>
      <c r="C301" s="232"/>
    </row>
    <row r="302" spans="1:3" s="8" customFormat="1">
      <c r="A302" s="3"/>
      <c r="C302" s="232"/>
    </row>
    <row r="303" spans="1:3" s="8" customFormat="1">
      <c r="A303" s="3"/>
      <c r="C303" s="232"/>
    </row>
    <row r="304" spans="1:3" s="8" customFormat="1">
      <c r="A304" s="3"/>
      <c r="C304" s="232"/>
    </row>
    <row r="305" spans="1:3" s="8" customFormat="1">
      <c r="A305" s="3"/>
      <c r="C305" s="232"/>
    </row>
    <row r="306" spans="1:3" s="8" customFormat="1">
      <c r="A306" s="3"/>
      <c r="C306" s="232"/>
    </row>
    <row r="307" spans="1:3" s="8" customFormat="1">
      <c r="A307" s="3"/>
      <c r="C307" s="232"/>
    </row>
    <row r="308" spans="1:3" s="8" customFormat="1">
      <c r="A308" s="3"/>
      <c r="C308" s="232"/>
    </row>
    <row r="309" spans="1:3" s="8" customFormat="1">
      <c r="A309" s="3"/>
      <c r="C309" s="232"/>
    </row>
    <row r="310" spans="1:3" s="8" customFormat="1">
      <c r="A310" s="3"/>
      <c r="C310" s="232"/>
    </row>
    <row r="311" spans="1:3" s="8" customFormat="1">
      <c r="A311" s="3"/>
      <c r="C311" s="232"/>
    </row>
    <row r="312" spans="1:3" s="8" customFormat="1">
      <c r="A312" s="3"/>
      <c r="C312" s="232"/>
    </row>
    <row r="313" spans="1:3" s="8" customFormat="1">
      <c r="A313" s="3"/>
      <c r="C313" s="232"/>
    </row>
    <row r="314" spans="1:3" s="8" customFormat="1">
      <c r="A314" s="3"/>
      <c r="C314" s="232"/>
    </row>
    <row r="315" spans="1:3" s="8" customFormat="1">
      <c r="A315" s="3"/>
      <c r="C315" s="232"/>
    </row>
    <row r="316" spans="1:3" s="8" customFormat="1">
      <c r="A316" s="18"/>
      <c r="C316" s="232"/>
    </row>
    <row r="317" spans="1:3" s="8" customFormat="1">
      <c r="A317" s="12"/>
      <c r="C317" s="232"/>
    </row>
    <row r="318" spans="1:3" s="8" customFormat="1">
      <c r="A318" s="3"/>
      <c r="C318" s="232"/>
    </row>
    <row r="319" spans="1:3" s="8" customFormat="1">
      <c r="A319" s="3"/>
      <c r="C319" s="232"/>
    </row>
    <row r="320" spans="1:3" s="8" customFormat="1">
      <c r="A320" s="3"/>
      <c r="C320" s="232"/>
    </row>
    <row r="321" spans="1:3" s="8" customFormat="1">
      <c r="A321" s="3"/>
      <c r="C321" s="232"/>
    </row>
    <row r="322" spans="1:3" s="8" customFormat="1">
      <c r="A322" s="3"/>
      <c r="C322" s="232"/>
    </row>
    <row r="323" spans="1:3" s="8" customFormat="1">
      <c r="A323" s="3"/>
      <c r="C323" s="232"/>
    </row>
    <row r="324" spans="1:3" s="8" customFormat="1">
      <c r="A324" s="3"/>
      <c r="C324" s="232"/>
    </row>
    <row r="325" spans="1:3" s="8" customFormat="1">
      <c r="A325" s="3"/>
      <c r="C325" s="232"/>
    </row>
    <row r="326" spans="1:3" s="8" customFormat="1">
      <c r="A326" s="18"/>
      <c r="C326" s="232"/>
    </row>
    <row r="327" spans="1:3" s="8" customFormat="1">
      <c r="A327" s="19"/>
      <c r="C327" s="232"/>
    </row>
    <row r="328" spans="1:3" s="8" customFormat="1">
      <c r="A328" s="3"/>
      <c r="C328" s="232"/>
    </row>
    <row r="329" spans="1:3" s="8" customFormat="1">
      <c r="A329" s="3"/>
      <c r="C329" s="232"/>
    </row>
    <row r="330" spans="1:3" s="8" customFormat="1">
      <c r="A330" s="3"/>
      <c r="C330" s="232"/>
    </row>
    <row r="331" spans="1:3" s="8" customFormat="1">
      <c r="A331" s="3"/>
      <c r="C331" s="232"/>
    </row>
    <row r="332" spans="1:3" s="8" customFormat="1">
      <c r="A332" s="3"/>
      <c r="C332" s="232"/>
    </row>
    <row r="333" spans="1:3" s="8" customFormat="1">
      <c r="A333" s="3"/>
      <c r="C333" s="232"/>
    </row>
    <row r="334" spans="1:3" s="8" customFormat="1">
      <c r="A334" s="3"/>
      <c r="C334" s="232"/>
    </row>
    <row r="335" spans="1:3" s="8" customFormat="1">
      <c r="A335" s="3"/>
      <c r="C335" s="232"/>
    </row>
    <row r="336" spans="1:3" s="8" customFormat="1">
      <c r="A336" s="3"/>
      <c r="C336" s="232"/>
    </row>
    <row r="337" spans="1:3" s="8" customFormat="1">
      <c r="A337" s="3"/>
      <c r="C337" s="232"/>
    </row>
    <row r="338" spans="1:3" s="8" customFormat="1">
      <c r="A338" s="3"/>
      <c r="C338" s="232"/>
    </row>
    <row r="339" spans="1:3" s="8" customFormat="1">
      <c r="A339" s="3"/>
      <c r="C339" s="232"/>
    </row>
    <row r="340" spans="1:3" s="8" customFormat="1">
      <c r="A340" s="3"/>
      <c r="C340" s="232"/>
    </row>
    <row r="341" spans="1:3" s="8" customFormat="1">
      <c r="A341" s="3"/>
      <c r="C341" s="232"/>
    </row>
    <row r="342" spans="1:3" s="8" customFormat="1">
      <c r="A342" s="3"/>
      <c r="C342" s="232"/>
    </row>
    <row r="343" spans="1:3" s="8" customFormat="1">
      <c r="A343" s="3"/>
      <c r="C343" s="232"/>
    </row>
    <row r="344" spans="1:3" s="8" customFormat="1">
      <c r="A344" s="3"/>
      <c r="C344" s="232"/>
    </row>
    <row r="345" spans="1:3" s="8" customFormat="1">
      <c r="A345" s="18"/>
      <c r="C345" s="232"/>
    </row>
    <row r="346" spans="1:3" s="8" customFormat="1">
      <c r="A346" s="12"/>
      <c r="C346" s="232"/>
    </row>
    <row r="347" spans="1:3" s="8" customFormat="1">
      <c r="A347" s="3"/>
      <c r="C347" s="232"/>
    </row>
    <row r="348" spans="1:3" s="8" customFormat="1">
      <c r="A348" s="3"/>
      <c r="C348" s="232"/>
    </row>
    <row r="349" spans="1:3" s="8" customFormat="1">
      <c r="A349" s="3"/>
      <c r="C349" s="232"/>
    </row>
    <row r="350" spans="1:3" s="8" customFormat="1">
      <c r="A350" s="3"/>
      <c r="C350" s="232"/>
    </row>
    <row r="351" spans="1:3" s="8" customFormat="1">
      <c r="A351" s="18"/>
      <c r="C351" s="232"/>
    </row>
    <row r="352" spans="1:3" s="8" customFormat="1">
      <c r="A352" s="19"/>
      <c r="C352" s="232"/>
    </row>
    <row r="353" spans="1:3" s="8" customFormat="1">
      <c r="A353" s="3"/>
      <c r="C353" s="232"/>
    </row>
    <row r="354" spans="1:3" s="8" customFormat="1">
      <c r="A354" s="3"/>
      <c r="C354" s="232"/>
    </row>
    <row r="355" spans="1:3" s="8" customFormat="1">
      <c r="A355" s="3"/>
      <c r="C355" s="232"/>
    </row>
    <row r="356" spans="1:3" s="8" customFormat="1">
      <c r="A356" s="3"/>
      <c r="C356" s="232"/>
    </row>
    <row r="357" spans="1:3" s="8" customFormat="1">
      <c r="A357" s="3"/>
      <c r="C357" s="232"/>
    </row>
    <row r="358" spans="1:3" s="8" customFormat="1">
      <c r="A358" s="3"/>
      <c r="C358" s="232"/>
    </row>
    <row r="359" spans="1:3" s="8" customFormat="1">
      <c r="A359" s="3"/>
      <c r="C359" s="232"/>
    </row>
    <row r="360" spans="1:3" s="8" customFormat="1">
      <c r="A360" s="3"/>
      <c r="C360" s="232"/>
    </row>
    <row r="361" spans="1:3" s="8" customFormat="1">
      <c r="A361" s="3"/>
      <c r="C361" s="232"/>
    </row>
    <row r="362" spans="1:3" s="8" customFormat="1">
      <c r="A362" s="3"/>
      <c r="C362" s="232"/>
    </row>
    <row r="363" spans="1:3" s="8" customFormat="1">
      <c r="A363" s="3"/>
      <c r="C363" s="232"/>
    </row>
    <row r="364" spans="1:3" s="8" customFormat="1">
      <c r="A364" s="3"/>
      <c r="C364" s="232"/>
    </row>
    <row r="365" spans="1:3" s="8" customFormat="1">
      <c r="A365" s="3"/>
      <c r="C365" s="232"/>
    </row>
    <row r="366" spans="1:3" s="8" customFormat="1">
      <c r="A366" s="3"/>
      <c r="C366" s="232"/>
    </row>
    <row r="367" spans="1:3" s="8" customFormat="1">
      <c r="A367" s="3"/>
      <c r="C367" s="232"/>
    </row>
    <row r="368" spans="1:3" s="8" customFormat="1">
      <c r="A368" s="3"/>
      <c r="C368" s="232"/>
    </row>
    <row r="369" spans="1:3" s="8" customFormat="1">
      <c r="A369" s="18"/>
      <c r="C369" s="232"/>
    </row>
    <row r="370" spans="1:3" s="8" customFormat="1">
      <c r="A370" s="3"/>
      <c r="C370" s="232"/>
    </row>
    <row r="371" spans="1:3" s="8" customFormat="1">
      <c r="A371" s="3"/>
      <c r="C371" s="232"/>
    </row>
    <row r="372" spans="1:3" s="8" customFormat="1">
      <c r="A372" s="3"/>
      <c r="C372" s="232"/>
    </row>
    <row r="373" spans="1:3" s="8" customFormat="1">
      <c r="A373" s="3"/>
      <c r="C373" s="232"/>
    </row>
    <row r="374" spans="1:3" s="8" customFormat="1">
      <c r="A374" s="3"/>
      <c r="C374" s="232"/>
    </row>
    <row r="375" spans="1:3" s="8" customFormat="1">
      <c r="A375" s="18"/>
      <c r="C375" s="232"/>
    </row>
    <row r="376" spans="1:3" s="8" customFormat="1">
      <c r="A376" s="12"/>
      <c r="C376" s="232"/>
    </row>
    <row r="377" spans="1:3" s="8" customFormat="1">
      <c r="A377" s="3"/>
      <c r="C377" s="232"/>
    </row>
    <row r="378" spans="1:3" s="8" customFormat="1">
      <c r="A378" s="3"/>
      <c r="C378" s="232"/>
    </row>
    <row r="379" spans="1:3" s="8" customFormat="1">
      <c r="A379" s="3"/>
      <c r="C379" s="232"/>
    </row>
    <row r="380" spans="1:3" s="8" customFormat="1">
      <c r="A380" s="3"/>
      <c r="C380" s="232"/>
    </row>
    <row r="381" spans="1:3" s="8" customFormat="1">
      <c r="A381" s="18"/>
      <c r="C381" s="232"/>
    </row>
    <row r="382" spans="1:3" s="8" customFormat="1">
      <c r="A382" s="3"/>
      <c r="C382" s="232"/>
    </row>
    <row r="383" spans="1:3" s="8" customFormat="1">
      <c r="A383" s="3"/>
      <c r="C383" s="232"/>
    </row>
    <row r="384" spans="1:3" s="8" customFormat="1">
      <c r="A384" s="3"/>
      <c r="C384" s="232"/>
    </row>
    <row r="385" spans="1:3" s="8" customFormat="1">
      <c r="A385" s="3"/>
      <c r="C385" s="232"/>
    </row>
    <row r="386" spans="1:3" s="8" customFormat="1">
      <c r="A386" s="3"/>
      <c r="C386" s="232"/>
    </row>
    <row r="387" spans="1:3" s="8" customFormat="1">
      <c r="A387" s="3"/>
      <c r="C387" s="232"/>
    </row>
    <row r="388" spans="1:3" s="8" customFormat="1">
      <c r="A388" s="3"/>
      <c r="C388" s="232"/>
    </row>
    <row r="389" spans="1:3" s="8" customFormat="1">
      <c r="A389" s="3"/>
      <c r="C389" s="232"/>
    </row>
    <row r="390" spans="1:3" s="8" customFormat="1">
      <c r="A390" s="3"/>
      <c r="C390" s="232"/>
    </row>
    <row r="391" spans="1:3" s="8" customFormat="1">
      <c r="A391" s="3"/>
      <c r="C391" s="232"/>
    </row>
    <row r="392" spans="1:3" s="8" customFormat="1">
      <c r="A392" s="3"/>
      <c r="C392" s="232"/>
    </row>
    <row r="393" spans="1:3" s="8" customFormat="1">
      <c r="A393" s="3"/>
      <c r="C393" s="232"/>
    </row>
    <row r="394" spans="1:3" s="8" customFormat="1">
      <c r="A394" s="3"/>
      <c r="C394" s="232"/>
    </row>
    <row r="395" spans="1:3" s="8" customFormat="1">
      <c r="A395" s="3"/>
      <c r="C395" s="232"/>
    </row>
    <row r="396" spans="1:3" s="8" customFormat="1">
      <c r="A396" s="3"/>
      <c r="C396" s="232"/>
    </row>
    <row r="397" spans="1:3" s="8" customFormat="1">
      <c r="A397" s="3"/>
      <c r="C397" s="232"/>
    </row>
    <row r="398" spans="1:3" s="8" customFormat="1">
      <c r="A398" s="3"/>
      <c r="C398" s="232"/>
    </row>
    <row r="399" spans="1:3" s="8" customFormat="1">
      <c r="A399" s="3"/>
      <c r="C399" s="232"/>
    </row>
    <row r="400" spans="1:3" s="8" customFormat="1">
      <c r="A400" s="3"/>
      <c r="C400" s="232"/>
    </row>
    <row r="401" spans="1:3" s="8" customFormat="1">
      <c r="A401" s="18"/>
      <c r="C401" s="232"/>
    </row>
    <row r="402" spans="1:3" s="8" customFormat="1">
      <c r="A402" s="12"/>
      <c r="C402" s="232"/>
    </row>
    <row r="403" spans="1:3" s="8" customFormat="1">
      <c r="A403" s="3"/>
      <c r="C403" s="232"/>
    </row>
    <row r="404" spans="1:3" s="8" customFormat="1">
      <c r="A404" s="3"/>
      <c r="C404" s="232"/>
    </row>
    <row r="405" spans="1:3" s="8" customFormat="1">
      <c r="A405" s="3"/>
      <c r="C405" s="232"/>
    </row>
    <row r="406" spans="1:3" s="8" customFormat="1">
      <c r="A406" s="18"/>
      <c r="C406" s="232"/>
    </row>
    <row r="407" spans="1:3" s="8" customFormat="1">
      <c r="A407" s="3"/>
      <c r="C407" s="232"/>
    </row>
    <row r="408" spans="1:3" s="8" customFormat="1">
      <c r="A408" s="3"/>
      <c r="C408" s="232"/>
    </row>
    <row r="409" spans="1:3" s="8" customFormat="1">
      <c r="A409" s="3"/>
      <c r="C409" s="232"/>
    </row>
    <row r="410" spans="1:3" s="8" customFormat="1">
      <c r="A410" s="3"/>
      <c r="C410" s="232"/>
    </row>
    <row r="411" spans="1:3" s="8" customFormat="1">
      <c r="A411" s="3"/>
      <c r="C411" s="232"/>
    </row>
    <row r="412" spans="1:3" s="8" customFormat="1">
      <c r="A412" s="3"/>
      <c r="C412" s="232"/>
    </row>
    <row r="413" spans="1:3" s="8" customFormat="1">
      <c r="A413" s="3"/>
      <c r="C413" s="232"/>
    </row>
    <row r="414" spans="1:3" s="8" customFormat="1">
      <c r="A414" s="3"/>
      <c r="C414" s="232"/>
    </row>
    <row r="415" spans="1:3" s="8" customFormat="1">
      <c r="A415" s="3"/>
      <c r="C415" s="232"/>
    </row>
    <row r="416" spans="1:3" s="8" customFormat="1">
      <c r="A416" s="3"/>
      <c r="C416" s="232"/>
    </row>
    <row r="417" spans="1:3" s="8" customFormat="1">
      <c r="A417" s="3"/>
      <c r="C417" s="232"/>
    </row>
    <row r="418" spans="1:3" s="8" customFormat="1">
      <c r="A418" s="3"/>
      <c r="C418" s="232"/>
    </row>
    <row r="419" spans="1:3" s="8" customFormat="1">
      <c r="A419" s="3"/>
      <c r="C419" s="232"/>
    </row>
    <row r="420" spans="1:3" s="8" customFormat="1">
      <c r="A420" s="3"/>
      <c r="C420" s="232"/>
    </row>
    <row r="421" spans="1:3" s="8" customFormat="1">
      <c r="A421" s="3"/>
      <c r="C421" s="232"/>
    </row>
    <row r="422" spans="1:3" s="8" customFormat="1">
      <c r="A422" s="3"/>
      <c r="C422" s="232"/>
    </row>
    <row r="423" spans="1:3" s="8" customFormat="1">
      <c r="A423" s="3"/>
      <c r="C423" s="232"/>
    </row>
    <row r="424" spans="1:3" s="8" customFormat="1">
      <c r="A424" s="3"/>
      <c r="C424" s="232"/>
    </row>
    <row r="425" spans="1:3" s="8" customFormat="1">
      <c r="A425" s="3"/>
      <c r="C425" s="232"/>
    </row>
    <row r="426" spans="1:3" s="8" customFormat="1">
      <c r="A426" s="3"/>
      <c r="C426" s="232"/>
    </row>
    <row r="427" spans="1:3" s="8" customFormat="1">
      <c r="A427" s="3"/>
      <c r="C427" s="232"/>
    </row>
    <row r="428" spans="1:3" s="8" customFormat="1">
      <c r="A428" s="3"/>
      <c r="C428" s="232"/>
    </row>
    <row r="429" spans="1:3" s="8" customFormat="1">
      <c r="A429" s="3"/>
      <c r="C429" s="232"/>
    </row>
    <row r="430" spans="1:3" s="8" customFormat="1">
      <c r="A430" s="3"/>
      <c r="C430" s="232"/>
    </row>
    <row r="431" spans="1:3" s="8" customFormat="1">
      <c r="A431" s="3"/>
      <c r="C431" s="232"/>
    </row>
    <row r="432" spans="1:3" s="8" customFormat="1">
      <c r="A432" s="3"/>
      <c r="C432" s="232"/>
    </row>
    <row r="433" spans="1:3" s="8" customFormat="1">
      <c r="A433" s="3"/>
      <c r="C433" s="232"/>
    </row>
    <row r="434" spans="1:3" s="8" customFormat="1">
      <c r="A434" s="3"/>
      <c r="C434" s="232"/>
    </row>
    <row r="435" spans="1:3" s="8" customFormat="1">
      <c r="A435" s="18"/>
      <c r="C435" s="232"/>
    </row>
    <row r="436" spans="1:3" s="8" customFormat="1">
      <c r="A436" s="12"/>
      <c r="C436" s="232"/>
    </row>
    <row r="437" spans="1:3" s="8" customFormat="1">
      <c r="A437" s="3"/>
      <c r="C437" s="232"/>
    </row>
    <row r="438" spans="1:3" s="8" customFormat="1">
      <c r="A438" s="3"/>
      <c r="C438" s="232"/>
    </row>
    <row r="439" spans="1:3" s="8" customFormat="1">
      <c r="A439" s="3"/>
      <c r="C439" s="232"/>
    </row>
    <row r="440" spans="1:3" s="8" customFormat="1">
      <c r="A440" s="18"/>
      <c r="C440" s="232"/>
    </row>
    <row r="441" spans="1:3" s="8" customFormat="1">
      <c r="A441" s="3"/>
      <c r="C441" s="232"/>
    </row>
    <row r="442" spans="1:3" s="8" customFormat="1">
      <c r="A442" s="3"/>
      <c r="C442" s="232"/>
    </row>
    <row r="443" spans="1:3" s="8" customFormat="1">
      <c r="A443" s="3"/>
      <c r="C443" s="232"/>
    </row>
    <row r="444" spans="1:3" s="8" customFormat="1">
      <c r="A444" s="3"/>
      <c r="C444" s="232"/>
    </row>
    <row r="445" spans="1:3" s="8" customFormat="1">
      <c r="A445" s="3"/>
      <c r="C445" s="232"/>
    </row>
    <row r="446" spans="1:3" s="8" customFormat="1">
      <c r="A446" s="3"/>
      <c r="C446" s="232"/>
    </row>
    <row r="447" spans="1:3" s="8" customFormat="1">
      <c r="A447" s="3"/>
      <c r="C447" s="232"/>
    </row>
    <row r="448" spans="1:3" s="8" customFormat="1">
      <c r="A448" s="3"/>
      <c r="C448" s="232"/>
    </row>
    <row r="449" spans="1:3" s="8" customFormat="1">
      <c r="A449" s="18"/>
      <c r="C449" s="232"/>
    </row>
    <row r="450" spans="1:3" s="8" customFormat="1">
      <c r="A450" s="3"/>
      <c r="C450" s="232"/>
    </row>
    <row r="451" spans="1:3" s="8" customFormat="1">
      <c r="A451" s="3"/>
      <c r="C451" s="232"/>
    </row>
    <row r="452" spans="1:3" s="8" customFormat="1">
      <c r="A452" s="3"/>
      <c r="C452" s="232"/>
    </row>
    <row r="453" spans="1:3" s="8" customFormat="1">
      <c r="A453" s="3"/>
      <c r="C453" s="232"/>
    </row>
    <row r="454" spans="1:3" s="8" customFormat="1">
      <c r="A454" s="3"/>
      <c r="C454" s="232"/>
    </row>
    <row r="455" spans="1:3" s="8" customFormat="1">
      <c r="A455" s="3"/>
      <c r="C455" s="232"/>
    </row>
    <row r="456" spans="1:3" s="8" customFormat="1">
      <c r="A456" s="3"/>
      <c r="C456" s="232"/>
    </row>
    <row r="457" spans="1:3" s="8" customFormat="1">
      <c r="A457" s="18"/>
      <c r="C457" s="232"/>
    </row>
    <row r="458" spans="1:3" s="8" customFormat="1">
      <c r="A458" s="12"/>
      <c r="C458" s="232"/>
    </row>
    <row r="459" spans="1:3" s="8" customFormat="1">
      <c r="A459" s="3"/>
      <c r="C459" s="232"/>
    </row>
    <row r="460" spans="1:3" s="8" customFormat="1">
      <c r="A460" s="3"/>
      <c r="C460" s="232"/>
    </row>
    <row r="461" spans="1:3" s="8" customFormat="1">
      <c r="A461" s="3"/>
      <c r="C461" s="232"/>
    </row>
    <row r="462" spans="1:3" s="8" customFormat="1">
      <c r="A462" s="18"/>
      <c r="C462" s="232"/>
    </row>
    <row r="463" spans="1:3" s="8" customFormat="1">
      <c r="A463" s="3"/>
      <c r="C463" s="232"/>
    </row>
    <row r="464" spans="1:3" s="8" customFormat="1">
      <c r="A464" s="3"/>
      <c r="C464" s="232"/>
    </row>
    <row r="465" spans="1:3" s="8" customFormat="1">
      <c r="A465" s="3"/>
      <c r="C465" s="232"/>
    </row>
    <row r="466" spans="1:3" s="8" customFormat="1">
      <c r="A466" s="3"/>
      <c r="C466" s="232"/>
    </row>
    <row r="467" spans="1:3" s="8" customFormat="1">
      <c r="A467" s="3"/>
      <c r="C467" s="232"/>
    </row>
    <row r="468" spans="1:3" s="8" customFormat="1">
      <c r="A468" s="3"/>
      <c r="C468" s="232"/>
    </row>
    <row r="469" spans="1:3" s="8" customFormat="1">
      <c r="A469" s="3"/>
      <c r="C469" s="232"/>
    </row>
    <row r="470" spans="1:3" s="8" customFormat="1">
      <c r="A470" s="3"/>
      <c r="C470" s="232"/>
    </row>
    <row r="471" spans="1:3" s="8" customFormat="1">
      <c r="A471" s="3"/>
      <c r="C471" s="232"/>
    </row>
    <row r="472" spans="1:3" s="8" customFormat="1">
      <c r="A472" s="3"/>
      <c r="C472" s="232"/>
    </row>
    <row r="473" spans="1:3" s="8" customFormat="1">
      <c r="A473" s="3"/>
      <c r="C473" s="232"/>
    </row>
    <row r="474" spans="1:3" s="8" customFormat="1">
      <c r="A474" s="3"/>
      <c r="C474" s="232"/>
    </row>
    <row r="475" spans="1:3" s="8" customFormat="1">
      <c r="A475" s="3"/>
      <c r="C475" s="232"/>
    </row>
    <row r="476" spans="1:3" s="8" customFormat="1">
      <c r="A476" s="3"/>
      <c r="C476" s="232"/>
    </row>
    <row r="477" spans="1:3" s="8" customFormat="1">
      <c r="A477" s="3"/>
      <c r="C477" s="232"/>
    </row>
    <row r="478" spans="1:3" s="8" customFormat="1">
      <c r="A478" s="3"/>
      <c r="C478" s="232"/>
    </row>
    <row r="479" spans="1:3" s="8" customFormat="1">
      <c r="A479" s="3"/>
      <c r="C479" s="232"/>
    </row>
    <row r="480" spans="1:3" s="8" customFormat="1">
      <c r="A480" s="3"/>
      <c r="C480" s="232"/>
    </row>
    <row r="481" spans="1:3" s="8" customFormat="1">
      <c r="A481" s="3"/>
      <c r="C481" s="232"/>
    </row>
    <row r="482" spans="1:3" s="8" customFormat="1">
      <c r="A482" s="3"/>
      <c r="C482" s="232"/>
    </row>
    <row r="483" spans="1:3" s="8" customFormat="1">
      <c r="A483" s="3"/>
      <c r="C483" s="232"/>
    </row>
    <row r="484" spans="1:3" s="8" customFormat="1">
      <c r="A484" s="3"/>
      <c r="C484" s="232"/>
    </row>
    <row r="485" spans="1:3" s="8" customFormat="1">
      <c r="A485" s="3"/>
      <c r="C485" s="232"/>
    </row>
    <row r="486" spans="1:3" s="8" customFormat="1">
      <c r="A486" s="3"/>
      <c r="C486" s="232"/>
    </row>
    <row r="487" spans="1:3" s="8" customFormat="1">
      <c r="A487" s="3"/>
      <c r="C487" s="232"/>
    </row>
    <row r="488" spans="1:3" s="8" customFormat="1">
      <c r="A488" s="3"/>
      <c r="C488" s="232"/>
    </row>
    <row r="489" spans="1:3" s="8" customFormat="1">
      <c r="A489" s="3"/>
      <c r="C489" s="232"/>
    </row>
    <row r="490" spans="1:3" s="8" customFormat="1">
      <c r="A490" s="3"/>
      <c r="C490" s="232"/>
    </row>
    <row r="491" spans="1:3" s="8" customFormat="1">
      <c r="A491" s="3"/>
      <c r="C491" s="232"/>
    </row>
    <row r="492" spans="1:3" s="8" customFormat="1">
      <c r="A492" s="3"/>
      <c r="C492" s="232"/>
    </row>
    <row r="493" spans="1:3" s="8" customFormat="1">
      <c r="A493" s="3"/>
      <c r="C493" s="232"/>
    </row>
    <row r="494" spans="1:3" s="8" customFormat="1">
      <c r="A494" s="3"/>
      <c r="C494" s="232"/>
    </row>
    <row r="495" spans="1:3" s="8" customFormat="1">
      <c r="A495" s="18"/>
      <c r="C495" s="232"/>
    </row>
    <row r="496" spans="1:3" s="8" customFormat="1">
      <c r="A496" s="12"/>
      <c r="C496" s="232"/>
    </row>
    <row r="497" spans="1:3" s="8" customFormat="1">
      <c r="A497" s="3"/>
      <c r="C497" s="232"/>
    </row>
    <row r="498" spans="1:3" s="8" customFormat="1">
      <c r="A498" s="3"/>
      <c r="C498" s="232"/>
    </row>
    <row r="499" spans="1:3" s="8" customFormat="1">
      <c r="A499" s="3"/>
      <c r="C499" s="232"/>
    </row>
    <row r="500" spans="1:3" s="8" customFormat="1">
      <c r="A500" s="3"/>
      <c r="C500" s="232"/>
    </row>
    <row r="501" spans="1:3" s="8" customFormat="1">
      <c r="A501" s="18"/>
      <c r="C501" s="232"/>
    </row>
    <row r="502" spans="1:3" s="8" customFormat="1">
      <c r="A502" s="3"/>
      <c r="C502" s="232"/>
    </row>
    <row r="503" spans="1:3" s="8" customFormat="1">
      <c r="A503" s="3"/>
      <c r="C503" s="232"/>
    </row>
    <row r="504" spans="1:3" s="8" customFormat="1">
      <c r="A504" s="3"/>
      <c r="C504" s="232"/>
    </row>
    <row r="505" spans="1:3" s="8" customFormat="1">
      <c r="A505" s="3"/>
      <c r="C505" s="232"/>
    </row>
    <row r="506" spans="1:3" s="8" customFormat="1">
      <c r="A506" s="3"/>
      <c r="C506" s="232"/>
    </row>
    <row r="507" spans="1:3" s="8" customFormat="1">
      <c r="A507" s="3"/>
      <c r="C507" s="232"/>
    </row>
    <row r="508" spans="1:3" s="8" customFormat="1">
      <c r="A508" s="3"/>
      <c r="C508" s="232"/>
    </row>
    <row r="509" spans="1:3" s="8" customFormat="1">
      <c r="A509" s="3"/>
      <c r="C509" s="232"/>
    </row>
    <row r="510" spans="1:3" s="8" customFormat="1">
      <c r="A510" s="3"/>
      <c r="C510" s="232"/>
    </row>
    <row r="511" spans="1:3" s="8" customFormat="1">
      <c r="A511" s="3"/>
      <c r="C511" s="232"/>
    </row>
    <row r="512" spans="1:3" s="8" customFormat="1">
      <c r="A512" s="3"/>
      <c r="C512" s="232"/>
    </row>
    <row r="513" spans="1:3" s="8" customFormat="1">
      <c r="A513" s="3"/>
      <c r="C513" s="232"/>
    </row>
    <row r="514" spans="1:3" s="8" customFormat="1">
      <c r="A514" s="3"/>
      <c r="C514" s="232"/>
    </row>
    <row r="515" spans="1:3" s="8" customFormat="1">
      <c r="A515" s="18"/>
      <c r="C515" s="232"/>
    </row>
    <row r="516" spans="1:3" s="8" customFormat="1">
      <c r="A516" s="12"/>
      <c r="C516" s="232"/>
    </row>
    <row r="517" spans="1:3" s="8" customFormat="1">
      <c r="A517" s="3"/>
      <c r="C517" s="232"/>
    </row>
    <row r="518" spans="1:3" s="8" customFormat="1">
      <c r="A518" s="3"/>
      <c r="C518" s="232"/>
    </row>
    <row r="519" spans="1:3" s="8" customFormat="1">
      <c r="A519" s="3"/>
      <c r="C519" s="232"/>
    </row>
    <row r="520" spans="1:3" s="8" customFormat="1">
      <c r="A520" s="3"/>
      <c r="C520" s="232"/>
    </row>
    <row r="521" spans="1:3" s="8" customFormat="1">
      <c r="A521" s="3"/>
      <c r="C521" s="232"/>
    </row>
    <row r="522" spans="1:3" s="8" customFormat="1">
      <c r="A522" s="3"/>
      <c r="C522" s="232"/>
    </row>
    <row r="523" spans="1:3" s="8" customFormat="1">
      <c r="A523" s="18"/>
      <c r="C523" s="232"/>
    </row>
    <row r="524" spans="1:3" s="8" customFormat="1">
      <c r="A524" s="3"/>
      <c r="C524" s="232"/>
    </row>
    <row r="525" spans="1:3" s="8" customFormat="1">
      <c r="A525" s="3"/>
      <c r="C525" s="232"/>
    </row>
    <row r="526" spans="1:3" s="8" customFormat="1">
      <c r="A526" s="3"/>
      <c r="C526" s="232"/>
    </row>
    <row r="527" spans="1:3" s="8" customFormat="1">
      <c r="A527" s="3"/>
      <c r="C527" s="232"/>
    </row>
    <row r="528" spans="1:3" s="8" customFormat="1">
      <c r="A528" s="3"/>
      <c r="C528" s="232"/>
    </row>
    <row r="529" spans="1:3" s="8" customFormat="1">
      <c r="A529" s="3"/>
      <c r="C529" s="232"/>
    </row>
    <row r="530" spans="1:3" s="8" customFormat="1">
      <c r="A530" s="3"/>
      <c r="C530" s="232"/>
    </row>
    <row r="531" spans="1:3" s="8" customFormat="1">
      <c r="A531" s="3"/>
      <c r="C531" s="232"/>
    </row>
    <row r="532" spans="1:3" s="8" customFormat="1">
      <c r="A532" s="3"/>
      <c r="C532" s="232"/>
    </row>
    <row r="533" spans="1:3" s="8" customFormat="1">
      <c r="A533" s="3"/>
      <c r="C533" s="232"/>
    </row>
    <row r="534" spans="1:3" s="8" customFormat="1">
      <c r="A534" s="3"/>
      <c r="C534" s="232"/>
    </row>
    <row r="535" spans="1:3" s="8" customFormat="1">
      <c r="A535" s="3"/>
      <c r="C535" s="232"/>
    </row>
    <row r="536" spans="1:3" s="8" customFormat="1">
      <c r="A536" s="3"/>
      <c r="C536" s="232"/>
    </row>
    <row r="537" spans="1:3" s="8" customFormat="1">
      <c r="A537" s="3"/>
      <c r="C537" s="232"/>
    </row>
    <row r="538" spans="1:3" s="8" customFormat="1">
      <c r="A538" s="3"/>
      <c r="C538" s="232"/>
    </row>
    <row r="539" spans="1:3" s="8" customFormat="1">
      <c r="A539" s="3"/>
      <c r="C539" s="232"/>
    </row>
    <row r="540" spans="1:3" s="8" customFormat="1">
      <c r="A540" s="3"/>
      <c r="C540" s="232"/>
    </row>
    <row r="541" spans="1:3" s="8" customFormat="1">
      <c r="A541" s="3"/>
      <c r="C541" s="232"/>
    </row>
    <row r="542" spans="1:3" s="8" customFormat="1">
      <c r="A542" s="3"/>
      <c r="C542" s="232"/>
    </row>
    <row r="543" spans="1:3" s="8" customFormat="1">
      <c r="A543" s="3"/>
      <c r="C543" s="232"/>
    </row>
    <row r="544" spans="1:3" s="8" customFormat="1">
      <c r="A544" s="3"/>
      <c r="C544" s="232"/>
    </row>
    <row r="545" spans="1:3" s="8" customFormat="1">
      <c r="A545" s="3"/>
      <c r="C545" s="232"/>
    </row>
    <row r="546" spans="1:3" s="8" customFormat="1">
      <c r="A546" s="3"/>
      <c r="C546" s="232"/>
    </row>
    <row r="547" spans="1:3" s="8" customFormat="1">
      <c r="A547" s="3"/>
      <c r="C547" s="232"/>
    </row>
    <row r="548" spans="1:3" s="8" customFormat="1">
      <c r="A548" s="3"/>
      <c r="C548" s="232"/>
    </row>
    <row r="549" spans="1:3" s="8" customFormat="1">
      <c r="A549" s="3"/>
      <c r="C549" s="232"/>
    </row>
    <row r="550" spans="1:3" s="8" customFormat="1">
      <c r="A550" s="3"/>
      <c r="C550" s="232"/>
    </row>
    <row r="551" spans="1:3" s="8" customFormat="1">
      <c r="A551" s="3"/>
      <c r="C551" s="232"/>
    </row>
    <row r="552" spans="1:3" s="8" customFormat="1">
      <c r="A552" s="3"/>
      <c r="C552" s="232"/>
    </row>
    <row r="553" spans="1:3" s="8" customFormat="1">
      <c r="A553" s="3"/>
      <c r="C553" s="232"/>
    </row>
    <row r="554" spans="1:3" s="8" customFormat="1">
      <c r="A554" s="3"/>
      <c r="C554" s="232"/>
    </row>
    <row r="555" spans="1:3" s="8" customFormat="1">
      <c r="A555" s="3"/>
      <c r="C555" s="232"/>
    </row>
    <row r="556" spans="1:3" s="8" customFormat="1">
      <c r="A556" s="3"/>
      <c r="C556" s="232"/>
    </row>
    <row r="557" spans="1:3" s="8" customFormat="1">
      <c r="A557" s="3"/>
      <c r="C557" s="232"/>
    </row>
    <row r="558" spans="1:3" s="8" customFormat="1">
      <c r="A558" s="3"/>
      <c r="C558" s="232"/>
    </row>
    <row r="559" spans="1:3" s="8" customFormat="1">
      <c r="A559" s="3"/>
      <c r="C559" s="232"/>
    </row>
    <row r="560" spans="1:3" s="8" customFormat="1">
      <c r="A560" s="3"/>
      <c r="C560" s="232"/>
    </row>
    <row r="561" spans="1:3" s="8" customFormat="1">
      <c r="A561" s="3"/>
      <c r="C561" s="232"/>
    </row>
    <row r="562" spans="1:3" s="8" customFormat="1">
      <c r="A562" s="3"/>
      <c r="C562" s="232"/>
    </row>
    <row r="563" spans="1:3" s="8" customFormat="1">
      <c r="A563" s="3"/>
      <c r="C563" s="232"/>
    </row>
    <row r="564" spans="1:3" s="8" customFormat="1">
      <c r="A564" s="3"/>
      <c r="C564" s="232"/>
    </row>
    <row r="565" spans="1:3" s="8" customFormat="1">
      <c r="A565" s="3"/>
      <c r="C565" s="232"/>
    </row>
    <row r="566" spans="1:3" s="8" customFormat="1">
      <c r="A566" s="3"/>
      <c r="C566" s="232"/>
    </row>
    <row r="567" spans="1:3" s="8" customFormat="1">
      <c r="A567" s="3"/>
      <c r="C567" s="232"/>
    </row>
    <row r="568" spans="1:3" s="8" customFormat="1">
      <c r="A568" s="3"/>
      <c r="C568" s="232"/>
    </row>
    <row r="569" spans="1:3" s="8" customFormat="1">
      <c r="A569" s="3"/>
      <c r="C569" s="232"/>
    </row>
    <row r="570" spans="1:3" s="8" customFormat="1">
      <c r="A570" s="3"/>
      <c r="C570" s="232"/>
    </row>
    <row r="571" spans="1:3" s="8" customFormat="1">
      <c r="A571" s="3"/>
      <c r="C571" s="232"/>
    </row>
    <row r="572" spans="1:3" s="8" customFormat="1">
      <c r="A572" s="3"/>
      <c r="C572" s="232"/>
    </row>
    <row r="573" spans="1:3" s="8" customFormat="1">
      <c r="A573" s="3"/>
      <c r="C573" s="232"/>
    </row>
    <row r="574" spans="1:3" s="8" customFormat="1">
      <c r="A574" s="3"/>
      <c r="C574" s="232"/>
    </row>
    <row r="575" spans="1:3" s="8" customFormat="1">
      <c r="A575" s="3"/>
      <c r="C575" s="232"/>
    </row>
    <row r="576" spans="1:3" s="8" customFormat="1">
      <c r="A576" s="12"/>
      <c r="C576" s="232"/>
    </row>
    <row r="577" spans="1:3" s="8" customFormat="1">
      <c r="A577" s="3"/>
      <c r="C577" s="232"/>
    </row>
    <row r="578" spans="1:3" s="8" customFormat="1">
      <c r="A578" s="3"/>
      <c r="C578" s="232"/>
    </row>
    <row r="579" spans="1:3" s="8" customFormat="1">
      <c r="A579" s="18"/>
      <c r="C579" s="232"/>
    </row>
    <row r="580" spans="1:3" s="8" customFormat="1">
      <c r="A580" s="12"/>
      <c r="C580" s="232"/>
    </row>
    <row r="581" spans="1:3" s="8" customFormat="1">
      <c r="A581" s="3"/>
      <c r="C581" s="232"/>
    </row>
    <row r="582" spans="1:3" s="8" customFormat="1">
      <c r="A582" s="3"/>
      <c r="C582" s="232"/>
    </row>
    <row r="583" spans="1:3" s="8" customFormat="1">
      <c r="A583" s="3"/>
      <c r="C583" s="232"/>
    </row>
    <row r="584" spans="1:3" s="8" customFormat="1">
      <c r="A584" s="3"/>
      <c r="C584" s="232"/>
    </row>
    <row r="585" spans="1:3" s="8" customFormat="1">
      <c r="A585" s="3"/>
      <c r="C585" s="232"/>
    </row>
    <row r="586" spans="1:3" s="8" customFormat="1">
      <c r="A586" s="3"/>
      <c r="C586" s="232"/>
    </row>
    <row r="587" spans="1:3" s="8" customFormat="1">
      <c r="A587" s="18"/>
      <c r="C587" s="232"/>
    </row>
    <row r="588" spans="1:3" s="8" customFormat="1">
      <c r="A588" s="3"/>
      <c r="C588" s="232"/>
    </row>
    <row r="589" spans="1:3" s="8" customFormat="1">
      <c r="A589" s="3"/>
      <c r="C589" s="232"/>
    </row>
    <row r="590" spans="1:3" s="8" customFormat="1">
      <c r="A590" s="3"/>
      <c r="C590" s="232"/>
    </row>
    <row r="591" spans="1:3" s="8" customFormat="1">
      <c r="A591" s="3"/>
      <c r="C591" s="232"/>
    </row>
    <row r="592" spans="1:3" s="8" customFormat="1">
      <c r="A592" s="3"/>
      <c r="C592" s="232"/>
    </row>
    <row r="593" spans="1:3" s="8" customFormat="1">
      <c r="A593" s="3"/>
      <c r="C593" s="232"/>
    </row>
    <row r="594" spans="1:3" s="8" customFormat="1">
      <c r="A594" s="18"/>
      <c r="C594" s="232"/>
    </row>
    <row r="595" spans="1:3" s="8" customFormat="1">
      <c r="A595" s="12"/>
      <c r="C595" s="232"/>
    </row>
    <row r="596" spans="1:3" s="8" customFormat="1">
      <c r="A596" s="3"/>
      <c r="C596" s="232"/>
    </row>
    <row r="597" spans="1:3" s="8" customFormat="1">
      <c r="A597" s="3"/>
      <c r="C597" s="232"/>
    </row>
    <row r="598" spans="1:3" s="8" customFormat="1">
      <c r="A598" s="3"/>
      <c r="C598" s="232"/>
    </row>
    <row r="599" spans="1:3" s="8" customFormat="1">
      <c r="A599" s="18"/>
      <c r="C599" s="232"/>
    </row>
    <row r="600" spans="1:3" s="8" customFormat="1">
      <c r="A600" s="3"/>
      <c r="C600" s="232"/>
    </row>
    <row r="601" spans="1:3" s="8" customFormat="1">
      <c r="A601" s="3"/>
      <c r="C601" s="232"/>
    </row>
    <row r="602" spans="1:3" s="8" customFormat="1">
      <c r="A602" s="3"/>
      <c r="C602" s="232"/>
    </row>
    <row r="603" spans="1:3" s="8" customFormat="1">
      <c r="A603" s="3"/>
      <c r="C603" s="232"/>
    </row>
    <row r="604" spans="1:3" s="8" customFormat="1">
      <c r="A604" s="3"/>
      <c r="C604" s="232"/>
    </row>
    <row r="605" spans="1:3" s="8" customFormat="1">
      <c r="A605" s="3"/>
      <c r="C605" s="232"/>
    </row>
    <row r="606" spans="1:3" s="8" customFormat="1">
      <c r="A606" s="3"/>
      <c r="C606" s="232"/>
    </row>
    <row r="607" spans="1:3" s="8" customFormat="1">
      <c r="A607" s="3"/>
      <c r="C607" s="232"/>
    </row>
    <row r="608" spans="1:3" s="8" customFormat="1">
      <c r="A608" s="3"/>
      <c r="C608" s="232"/>
    </row>
    <row r="609" spans="1:3" s="8" customFormat="1">
      <c r="A609" s="3"/>
      <c r="C609" s="232"/>
    </row>
    <row r="610" spans="1:3" s="8" customFormat="1">
      <c r="A610" s="3"/>
      <c r="C610" s="232"/>
    </row>
    <row r="611" spans="1:3" s="8" customFormat="1">
      <c r="A611" s="3"/>
      <c r="C611" s="232"/>
    </row>
    <row r="612" spans="1:3" s="8" customFormat="1">
      <c r="A612" s="3"/>
      <c r="C612" s="232"/>
    </row>
    <row r="613" spans="1:3" s="8" customFormat="1">
      <c r="A613" s="3"/>
      <c r="C613" s="232"/>
    </row>
    <row r="614" spans="1:3" s="8" customFormat="1">
      <c r="A614" s="3"/>
      <c r="C614" s="232"/>
    </row>
    <row r="615" spans="1:3" s="8" customFormat="1">
      <c r="A615" s="3"/>
      <c r="C615" s="232"/>
    </row>
    <row r="616" spans="1:3" s="8" customFormat="1">
      <c r="A616" s="18"/>
      <c r="C616" s="232"/>
    </row>
    <row r="617" spans="1:3" s="8" customFormat="1">
      <c r="A617" s="12"/>
      <c r="C617" s="232"/>
    </row>
    <row r="618" spans="1:3" s="8" customFormat="1">
      <c r="A618" s="3"/>
      <c r="C618" s="232"/>
    </row>
    <row r="619" spans="1:3" s="8" customFormat="1">
      <c r="A619" s="3"/>
      <c r="C619" s="232"/>
    </row>
    <row r="620" spans="1:3" s="8" customFormat="1">
      <c r="A620" s="3"/>
      <c r="C620" s="232"/>
    </row>
    <row r="621" spans="1:3" s="8" customFormat="1">
      <c r="A621" s="18"/>
      <c r="C621" s="232"/>
    </row>
    <row r="622" spans="1:3" s="8" customFormat="1">
      <c r="A622" s="3"/>
      <c r="C622" s="232"/>
    </row>
    <row r="623" spans="1:3" s="8" customFormat="1">
      <c r="A623" s="3"/>
      <c r="C623" s="232"/>
    </row>
    <row r="624" spans="1:3" s="8" customFormat="1">
      <c r="A624" s="3"/>
      <c r="C624" s="232"/>
    </row>
    <row r="625" spans="1:3" s="8" customFormat="1">
      <c r="A625" s="3"/>
      <c r="C625" s="232"/>
    </row>
    <row r="626" spans="1:3" s="8" customFormat="1">
      <c r="A626" s="3"/>
      <c r="C626" s="232"/>
    </row>
    <row r="627" spans="1:3" s="8" customFormat="1">
      <c r="A627" s="3"/>
      <c r="C627" s="232"/>
    </row>
    <row r="628" spans="1:3" s="8" customFormat="1">
      <c r="A628" s="3"/>
      <c r="C628" s="232"/>
    </row>
    <row r="629" spans="1:3" s="8" customFormat="1">
      <c r="A629" s="18"/>
      <c r="C629" s="232"/>
    </row>
    <row r="630" spans="1:3" s="8" customFormat="1">
      <c r="A630" s="20"/>
      <c r="C630" s="232"/>
    </row>
    <row r="631" spans="1:3" s="8" customFormat="1">
      <c r="A631" s="3"/>
      <c r="C631" s="232"/>
    </row>
    <row r="632" spans="1:3" s="8" customFormat="1">
      <c r="A632" s="3"/>
      <c r="C632" s="232"/>
    </row>
    <row r="633" spans="1:3" s="8" customFormat="1">
      <c r="A633" s="3"/>
      <c r="C633" s="232"/>
    </row>
    <row r="634" spans="1:3" s="8" customFormat="1">
      <c r="A634" s="18"/>
      <c r="C634" s="232"/>
    </row>
    <row r="635" spans="1:3" s="8" customFormat="1">
      <c r="A635" s="3"/>
      <c r="C635" s="232"/>
    </row>
    <row r="636" spans="1:3" s="8" customFormat="1">
      <c r="A636" s="3"/>
      <c r="C636" s="232"/>
    </row>
    <row r="637" spans="1:3" s="8" customFormat="1">
      <c r="A637" s="3"/>
      <c r="C637" s="232"/>
    </row>
    <row r="638" spans="1:3" s="8" customFormat="1">
      <c r="A638" s="3"/>
      <c r="C638" s="232"/>
    </row>
    <row r="639" spans="1:3" s="8" customFormat="1">
      <c r="A639" s="3"/>
      <c r="C639" s="232"/>
    </row>
    <row r="640" spans="1:3" s="8" customFormat="1">
      <c r="A640" s="3"/>
      <c r="C640" s="232"/>
    </row>
    <row r="641" spans="1:3" s="8" customFormat="1">
      <c r="A641" s="3"/>
      <c r="C641" s="232"/>
    </row>
    <row r="642" spans="1:3" s="8" customFormat="1">
      <c r="A642" s="3"/>
      <c r="C642" s="232"/>
    </row>
    <row r="643" spans="1:3" s="8" customFormat="1">
      <c r="A643" s="3"/>
      <c r="C643" s="232"/>
    </row>
    <row r="644" spans="1:3" s="8" customFormat="1">
      <c r="A644" s="3"/>
      <c r="C644" s="232"/>
    </row>
    <row r="645" spans="1:3" s="8" customFormat="1">
      <c r="A645" s="3"/>
      <c r="C645" s="232"/>
    </row>
    <row r="646" spans="1:3" s="8" customFormat="1">
      <c r="A646" s="3"/>
      <c r="C646" s="232"/>
    </row>
    <row r="647" spans="1:3" s="8" customFormat="1">
      <c r="A647" s="3"/>
      <c r="C647" s="232"/>
    </row>
    <row r="648" spans="1:3" s="8" customFormat="1">
      <c r="A648" s="3"/>
      <c r="C648" s="232"/>
    </row>
    <row r="649" spans="1:3" s="8" customFormat="1">
      <c r="A649" s="3"/>
      <c r="C649" s="232"/>
    </row>
    <row r="650" spans="1:3" s="8" customFormat="1">
      <c r="A650" s="3"/>
      <c r="C650" s="232"/>
    </row>
    <row r="651" spans="1:3" s="8" customFormat="1">
      <c r="A651" s="3"/>
      <c r="C651" s="232"/>
    </row>
    <row r="652" spans="1:3" s="8" customFormat="1">
      <c r="A652" s="3"/>
      <c r="C652" s="232"/>
    </row>
    <row r="653" spans="1:3" s="8" customFormat="1">
      <c r="A653" s="3"/>
      <c r="C653" s="232"/>
    </row>
    <row r="654" spans="1:3" s="8" customFormat="1">
      <c r="A654" s="3"/>
      <c r="C654" s="232"/>
    </row>
    <row r="655" spans="1:3" s="8" customFormat="1">
      <c r="A655" s="18"/>
      <c r="C655" s="232"/>
    </row>
    <row r="656" spans="1:3" s="8" customFormat="1">
      <c r="A656" s="3"/>
      <c r="C656" s="232"/>
    </row>
    <row r="657" spans="1:3" s="8" customFormat="1">
      <c r="A657" s="3"/>
      <c r="C657" s="232"/>
    </row>
    <row r="658" spans="1:3" s="8" customFormat="1">
      <c r="A658" s="3"/>
      <c r="C658" s="232"/>
    </row>
    <row r="659" spans="1:3" s="8" customFormat="1">
      <c r="A659" s="3"/>
      <c r="C659" s="232"/>
    </row>
    <row r="660" spans="1:3" s="8" customFormat="1">
      <c r="A660" s="3"/>
      <c r="C660" s="232"/>
    </row>
    <row r="661" spans="1:3" s="8" customFormat="1">
      <c r="A661" s="3"/>
      <c r="C661" s="232"/>
    </row>
    <row r="662" spans="1:3" s="8" customFormat="1">
      <c r="A662" s="3"/>
      <c r="C662" s="232"/>
    </row>
    <row r="663" spans="1:3" s="8" customFormat="1">
      <c r="A663" s="18"/>
      <c r="C663" s="232"/>
    </row>
    <row r="664" spans="1:3" s="8" customFormat="1">
      <c r="A664" s="12"/>
      <c r="C664" s="232"/>
    </row>
    <row r="665" spans="1:3" s="8" customFormat="1">
      <c r="A665" s="3"/>
      <c r="C665" s="232"/>
    </row>
    <row r="666" spans="1:3" s="8" customFormat="1">
      <c r="A666" s="3"/>
      <c r="C666" s="232"/>
    </row>
    <row r="667" spans="1:3" s="8" customFormat="1">
      <c r="A667" s="3"/>
      <c r="C667" s="232"/>
    </row>
    <row r="668" spans="1:3" s="8" customFormat="1">
      <c r="A668" s="3"/>
      <c r="C668" s="232"/>
    </row>
    <row r="669" spans="1:3" s="8" customFormat="1">
      <c r="A669" s="3"/>
      <c r="C669" s="232"/>
    </row>
    <row r="670" spans="1:3" s="8" customFormat="1">
      <c r="A670" s="18"/>
      <c r="C670" s="232"/>
    </row>
    <row r="671" spans="1:3" s="8" customFormat="1">
      <c r="A671" s="3"/>
      <c r="C671" s="232"/>
    </row>
    <row r="672" spans="1:3" s="8" customFormat="1">
      <c r="A672" s="3"/>
      <c r="C672" s="232"/>
    </row>
    <row r="673" spans="1:3" s="8" customFormat="1">
      <c r="A673" s="3"/>
      <c r="C673" s="232"/>
    </row>
    <row r="674" spans="1:3" s="8" customFormat="1">
      <c r="A674" s="3"/>
      <c r="C674" s="232"/>
    </row>
    <row r="675" spans="1:3" s="8" customFormat="1">
      <c r="A675" s="3"/>
      <c r="C675" s="232"/>
    </row>
    <row r="676" spans="1:3" s="8" customFormat="1">
      <c r="A676" s="3"/>
      <c r="C676" s="232"/>
    </row>
    <row r="677" spans="1:3" s="8" customFormat="1">
      <c r="A677" s="3"/>
      <c r="C677" s="232"/>
    </row>
    <row r="678" spans="1:3" s="8" customFormat="1">
      <c r="A678" s="3"/>
      <c r="C678" s="232"/>
    </row>
    <row r="679" spans="1:3" s="8" customFormat="1">
      <c r="A679" s="3"/>
      <c r="C679" s="232"/>
    </row>
    <row r="680" spans="1:3" s="8" customFormat="1">
      <c r="A680" s="3"/>
      <c r="C680" s="232"/>
    </row>
    <row r="681" spans="1:3" s="8" customFormat="1">
      <c r="A681" s="3"/>
      <c r="C681" s="232"/>
    </row>
    <row r="682" spans="1:3" s="8" customFormat="1">
      <c r="A682" s="3"/>
      <c r="C682" s="232"/>
    </row>
    <row r="683" spans="1:3" s="8" customFormat="1">
      <c r="A683" s="3"/>
      <c r="C683" s="232"/>
    </row>
    <row r="684" spans="1:3" s="8" customFormat="1">
      <c r="A684" s="3"/>
      <c r="C684" s="232"/>
    </row>
    <row r="685" spans="1:3" s="8" customFormat="1">
      <c r="A685" s="3"/>
      <c r="C685" s="232"/>
    </row>
    <row r="686" spans="1:3" s="8" customFormat="1">
      <c r="A686" s="3"/>
      <c r="C686" s="232"/>
    </row>
    <row r="687" spans="1:3" s="8" customFormat="1">
      <c r="A687" s="3"/>
      <c r="C687" s="232"/>
    </row>
    <row r="688" spans="1:3" s="8" customFormat="1">
      <c r="A688" s="3"/>
      <c r="C688" s="232"/>
    </row>
    <row r="689" spans="1:3" s="8" customFormat="1">
      <c r="A689" s="3"/>
      <c r="C689" s="232"/>
    </row>
    <row r="690" spans="1:3" s="8" customFormat="1">
      <c r="A690" s="3"/>
      <c r="C690" s="232"/>
    </row>
    <row r="691" spans="1:3" s="8" customFormat="1">
      <c r="A691" s="3"/>
      <c r="C691" s="232"/>
    </row>
    <row r="692" spans="1:3" s="8" customFormat="1">
      <c r="A692" s="3"/>
      <c r="C692" s="232"/>
    </row>
    <row r="693" spans="1:3" s="8" customFormat="1">
      <c r="A693" s="3"/>
      <c r="C693" s="232"/>
    </row>
    <row r="694" spans="1:3" s="8" customFormat="1">
      <c r="A694" s="3"/>
      <c r="C694" s="232"/>
    </row>
    <row r="695" spans="1:3" s="8" customFormat="1">
      <c r="A695" s="3"/>
      <c r="C695" s="232"/>
    </row>
    <row r="696" spans="1:3" s="8" customFormat="1">
      <c r="A696" s="3"/>
      <c r="C696" s="232"/>
    </row>
    <row r="697" spans="1:3" s="8" customFormat="1">
      <c r="A697" s="3"/>
      <c r="C697" s="232"/>
    </row>
    <row r="698" spans="1:3" s="8" customFormat="1">
      <c r="A698" s="3"/>
      <c r="C698" s="232"/>
    </row>
    <row r="699" spans="1:3" s="8" customFormat="1">
      <c r="A699" s="18"/>
      <c r="C699" s="232"/>
    </row>
    <row r="700" spans="1:3" s="8" customFormat="1">
      <c r="A700" s="12"/>
      <c r="C700" s="232"/>
    </row>
    <row r="701" spans="1:3" s="8" customFormat="1">
      <c r="A701" s="3"/>
      <c r="C701" s="232"/>
    </row>
    <row r="702" spans="1:3" s="8" customFormat="1">
      <c r="A702" s="3"/>
      <c r="C702" s="232"/>
    </row>
    <row r="703" spans="1:3" s="8" customFormat="1">
      <c r="A703" s="3"/>
      <c r="C703" s="232"/>
    </row>
    <row r="704" spans="1:3" s="8" customFormat="1">
      <c r="A704" s="3"/>
      <c r="C704" s="232"/>
    </row>
    <row r="705" spans="1:3" s="8" customFormat="1">
      <c r="A705" s="18"/>
      <c r="C705" s="232"/>
    </row>
    <row r="706" spans="1:3" s="8" customFormat="1">
      <c r="A706" s="3"/>
      <c r="C706" s="232"/>
    </row>
    <row r="707" spans="1:3" s="8" customFormat="1">
      <c r="A707" s="3"/>
      <c r="C707" s="232"/>
    </row>
    <row r="708" spans="1:3" s="8" customFormat="1">
      <c r="A708" s="3"/>
      <c r="C708" s="232"/>
    </row>
    <row r="709" spans="1:3" s="8" customFormat="1">
      <c r="A709" s="3"/>
      <c r="C709" s="232"/>
    </row>
    <row r="710" spans="1:3" s="8" customFormat="1">
      <c r="A710" s="3"/>
      <c r="C710" s="232"/>
    </row>
    <row r="711" spans="1:3" s="8" customFormat="1">
      <c r="A711" s="3"/>
      <c r="C711" s="232"/>
    </row>
    <row r="712" spans="1:3" s="8" customFormat="1">
      <c r="A712" s="3"/>
      <c r="C712" s="232"/>
    </row>
    <row r="713" spans="1:3" s="8" customFormat="1">
      <c r="A713" s="3"/>
      <c r="C713" s="232"/>
    </row>
    <row r="714" spans="1:3" s="8" customFormat="1">
      <c r="A714" s="3"/>
      <c r="C714" s="232"/>
    </row>
    <row r="715" spans="1:3" s="8" customFormat="1">
      <c r="A715" s="3"/>
      <c r="C715" s="232"/>
    </row>
    <row r="716" spans="1:3" s="8" customFormat="1">
      <c r="A716" s="3"/>
      <c r="C716" s="232"/>
    </row>
    <row r="717" spans="1:3" s="8" customFormat="1">
      <c r="A717" s="3"/>
      <c r="C717" s="232"/>
    </row>
    <row r="718" spans="1:3" s="8" customFormat="1">
      <c r="A718" s="3"/>
      <c r="C718" s="232"/>
    </row>
    <row r="719" spans="1:3" s="8" customFormat="1">
      <c r="A719" s="3"/>
      <c r="C719" s="232"/>
    </row>
    <row r="720" spans="1:3" s="8" customFormat="1">
      <c r="A720" s="3"/>
      <c r="C720" s="232"/>
    </row>
    <row r="721" spans="1:3" s="8" customFormat="1">
      <c r="A721" s="3"/>
      <c r="C721" s="232"/>
    </row>
    <row r="722" spans="1:3" s="8" customFormat="1">
      <c r="A722" s="3"/>
      <c r="C722" s="232"/>
    </row>
    <row r="723" spans="1:3" s="8" customFormat="1">
      <c r="A723" s="3"/>
      <c r="C723" s="232"/>
    </row>
    <row r="724" spans="1:3" s="8" customFormat="1">
      <c r="A724" s="3"/>
      <c r="C724" s="232"/>
    </row>
    <row r="725" spans="1:3" s="8" customFormat="1">
      <c r="A725" s="3"/>
      <c r="C725" s="232"/>
    </row>
    <row r="726" spans="1:3" s="8" customFormat="1">
      <c r="A726" s="3"/>
      <c r="C726" s="232"/>
    </row>
    <row r="727" spans="1:3" s="8" customFormat="1">
      <c r="A727" s="3"/>
      <c r="C727" s="232"/>
    </row>
    <row r="728" spans="1:3" s="8" customFormat="1">
      <c r="A728" s="3"/>
      <c r="C728" s="232"/>
    </row>
    <row r="729" spans="1:3" s="8" customFormat="1">
      <c r="A729" s="18"/>
      <c r="C729" s="232"/>
    </row>
    <row r="730" spans="1:3" s="8" customFormat="1">
      <c r="A730" s="12"/>
      <c r="C730" s="232"/>
    </row>
    <row r="731" spans="1:3" s="8" customFormat="1">
      <c r="A731" s="3"/>
      <c r="C731" s="232"/>
    </row>
    <row r="732" spans="1:3" s="8" customFormat="1">
      <c r="A732" s="3"/>
      <c r="C732" s="232"/>
    </row>
    <row r="733" spans="1:3" s="8" customFormat="1">
      <c r="A733" s="3"/>
      <c r="C733" s="232"/>
    </row>
    <row r="734" spans="1:3" s="8" customFormat="1">
      <c r="A734" s="18"/>
      <c r="C734" s="232"/>
    </row>
    <row r="735" spans="1:3" s="8" customFormat="1">
      <c r="A735" s="3"/>
      <c r="C735" s="232"/>
    </row>
    <row r="736" spans="1:3" s="8" customFormat="1">
      <c r="A736" s="3"/>
      <c r="C736" s="232"/>
    </row>
    <row r="737" spans="1:3" s="8" customFormat="1">
      <c r="A737" s="3"/>
      <c r="C737" s="232"/>
    </row>
    <row r="738" spans="1:3" s="8" customFormat="1">
      <c r="A738" s="3"/>
      <c r="C738" s="232"/>
    </row>
    <row r="739" spans="1:3" s="8" customFormat="1">
      <c r="A739" s="3"/>
      <c r="C739" s="232"/>
    </row>
    <row r="740" spans="1:3" s="8" customFormat="1">
      <c r="A740" s="3"/>
      <c r="C740" s="232"/>
    </row>
    <row r="741" spans="1:3" s="8" customFormat="1">
      <c r="A741" s="21"/>
      <c r="C741" s="232"/>
    </row>
    <row r="742" spans="1:3" s="8" customFormat="1">
      <c r="A742" s="3"/>
      <c r="C742" s="232"/>
    </row>
    <row r="743" spans="1:3" s="8" customFormat="1">
      <c r="A743" s="3"/>
      <c r="C743" s="232"/>
    </row>
    <row r="744" spans="1:3" s="8" customFormat="1">
      <c r="A744" s="3"/>
      <c r="C744" s="232"/>
    </row>
    <row r="745" spans="1:3" s="8" customFormat="1">
      <c r="A745" s="3"/>
      <c r="C745" s="232"/>
    </row>
    <row r="746" spans="1:3" s="8" customFormat="1">
      <c r="A746" s="3"/>
      <c r="C746" s="232"/>
    </row>
    <row r="747" spans="1:3" s="8" customFormat="1">
      <c r="A747" s="3"/>
      <c r="C747" s="232"/>
    </row>
    <row r="748" spans="1:3" s="8" customFormat="1">
      <c r="A748" s="3"/>
      <c r="C748" s="232"/>
    </row>
    <row r="749" spans="1:3" s="8" customFormat="1">
      <c r="A749" s="18"/>
      <c r="C749" s="232"/>
    </row>
    <row r="750" spans="1:3" s="8" customFormat="1">
      <c r="A750" s="12"/>
      <c r="C750" s="232"/>
    </row>
    <row r="751" spans="1:3" s="8" customFormat="1">
      <c r="A751" s="3"/>
      <c r="C751" s="232"/>
    </row>
    <row r="752" spans="1:3" s="8" customFormat="1">
      <c r="A752" s="3"/>
      <c r="C752" s="232"/>
    </row>
    <row r="753" spans="1:3" s="8" customFormat="1">
      <c r="A753" s="3"/>
      <c r="C753" s="232"/>
    </row>
    <row r="754" spans="1:3" s="8" customFormat="1">
      <c r="A754" s="18"/>
      <c r="C754" s="232"/>
    </row>
    <row r="755" spans="1:3" s="8" customFormat="1">
      <c r="A755" s="3"/>
      <c r="C755" s="232"/>
    </row>
    <row r="756" spans="1:3" s="8" customFormat="1">
      <c r="A756" s="3"/>
      <c r="C756" s="232"/>
    </row>
    <row r="757" spans="1:3" s="8" customFormat="1">
      <c r="A757" s="3"/>
      <c r="C757" s="232"/>
    </row>
    <row r="758" spans="1:3" s="8" customFormat="1">
      <c r="A758" s="3"/>
      <c r="C758" s="232"/>
    </row>
    <row r="759" spans="1:3" s="8" customFormat="1">
      <c r="A759" s="3"/>
      <c r="C759" s="232"/>
    </row>
    <row r="760" spans="1:3" s="8" customFormat="1">
      <c r="A760" s="3"/>
      <c r="C760" s="232"/>
    </row>
    <row r="761" spans="1:3" s="8" customFormat="1">
      <c r="A761" s="3"/>
      <c r="C761" s="232"/>
    </row>
    <row r="762" spans="1:3" s="8" customFormat="1">
      <c r="A762" s="3"/>
      <c r="C762" s="232"/>
    </row>
    <row r="763" spans="1:3" s="8" customFormat="1">
      <c r="A763" s="3"/>
      <c r="C763" s="232"/>
    </row>
    <row r="764" spans="1:3" s="8" customFormat="1">
      <c r="A764" s="3"/>
      <c r="C764" s="232"/>
    </row>
    <row r="765" spans="1:3" s="8" customFormat="1">
      <c r="A765" s="3"/>
      <c r="C765" s="232"/>
    </row>
    <row r="766" spans="1:3" s="8" customFormat="1">
      <c r="A766" s="3"/>
      <c r="C766" s="232"/>
    </row>
    <row r="767" spans="1:3" s="8" customFormat="1">
      <c r="A767" s="3"/>
      <c r="C767" s="232"/>
    </row>
    <row r="768" spans="1:3" s="8" customFormat="1">
      <c r="A768" s="3"/>
      <c r="C768" s="232"/>
    </row>
    <row r="769" spans="1:3" s="8" customFormat="1">
      <c r="A769" s="3"/>
      <c r="C769" s="232"/>
    </row>
    <row r="770" spans="1:3" s="8" customFormat="1">
      <c r="A770" s="3"/>
      <c r="C770" s="232"/>
    </row>
    <row r="771" spans="1:3" s="8" customFormat="1">
      <c r="A771" s="3"/>
      <c r="C771" s="232"/>
    </row>
    <row r="772" spans="1:3" s="8" customFormat="1">
      <c r="A772" s="3"/>
      <c r="C772" s="232"/>
    </row>
    <row r="773" spans="1:3" s="8" customFormat="1">
      <c r="A773" s="3"/>
      <c r="C773" s="232"/>
    </row>
    <row r="774" spans="1:3" s="8" customFormat="1">
      <c r="A774" s="3"/>
      <c r="C774" s="232"/>
    </row>
    <row r="775" spans="1:3" s="8" customFormat="1">
      <c r="A775" s="3"/>
      <c r="C775" s="232"/>
    </row>
    <row r="776" spans="1:3" s="8" customFormat="1">
      <c r="A776" s="3"/>
      <c r="C776" s="232"/>
    </row>
    <row r="777" spans="1:3" s="8" customFormat="1">
      <c r="A777" s="3"/>
      <c r="C777" s="232"/>
    </row>
    <row r="778" spans="1:3" s="8" customFormat="1">
      <c r="A778" s="3"/>
      <c r="C778" s="232"/>
    </row>
    <row r="779" spans="1:3" s="8" customFormat="1">
      <c r="A779" s="3"/>
      <c r="C779" s="232"/>
    </row>
    <row r="780" spans="1:3" s="8" customFormat="1">
      <c r="A780" s="3"/>
      <c r="C780" s="232"/>
    </row>
    <row r="781" spans="1:3" s="8" customFormat="1">
      <c r="A781" s="3"/>
      <c r="C781" s="232"/>
    </row>
    <row r="782" spans="1:3" s="8" customFormat="1">
      <c r="A782" s="3"/>
      <c r="C782" s="232"/>
    </row>
    <row r="783" spans="1:3" s="8" customFormat="1">
      <c r="A783" s="3"/>
      <c r="C783" s="232"/>
    </row>
    <row r="784" spans="1:3" s="8" customFormat="1">
      <c r="A784" s="3"/>
      <c r="C784" s="232"/>
    </row>
    <row r="785" spans="1:3" s="8" customFormat="1">
      <c r="A785" s="3"/>
      <c r="C785" s="232"/>
    </row>
    <row r="786" spans="1:3" s="8" customFormat="1">
      <c r="A786" s="3"/>
      <c r="C786" s="232"/>
    </row>
    <row r="787" spans="1:3" s="8" customFormat="1">
      <c r="A787" s="3"/>
      <c r="C787" s="232"/>
    </row>
    <row r="788" spans="1:3" s="8" customFormat="1">
      <c r="A788" s="3"/>
      <c r="C788" s="232"/>
    </row>
    <row r="789" spans="1:3" s="8" customFormat="1">
      <c r="A789" s="3"/>
      <c r="C789" s="232"/>
    </row>
    <row r="790" spans="1:3" s="8" customFormat="1">
      <c r="A790" s="3"/>
      <c r="C790" s="232"/>
    </row>
    <row r="791" spans="1:3" s="8" customFormat="1">
      <c r="A791" s="3"/>
      <c r="C791" s="232"/>
    </row>
    <row r="792" spans="1:3" s="8" customFormat="1">
      <c r="A792" s="3"/>
      <c r="C792" s="232"/>
    </row>
    <row r="793" spans="1:3" s="8" customFormat="1">
      <c r="A793" s="3"/>
      <c r="C793" s="232"/>
    </row>
    <row r="794" spans="1:3" s="8" customFormat="1">
      <c r="A794" s="3"/>
      <c r="C794" s="232"/>
    </row>
    <row r="795" spans="1:3" s="8" customFormat="1">
      <c r="A795" s="3"/>
      <c r="C795" s="232"/>
    </row>
    <row r="796" spans="1:3" s="8" customFormat="1">
      <c r="A796" s="3"/>
      <c r="C796" s="232"/>
    </row>
    <row r="797" spans="1:3" s="8" customFormat="1">
      <c r="A797" s="3"/>
      <c r="C797" s="232"/>
    </row>
    <row r="798" spans="1:3" s="8" customFormat="1">
      <c r="A798" s="3"/>
      <c r="C798" s="232"/>
    </row>
    <row r="799" spans="1:3" s="8" customFormat="1">
      <c r="A799" s="3"/>
      <c r="C799" s="232"/>
    </row>
    <row r="800" spans="1:3" s="8" customFormat="1">
      <c r="A800" s="3"/>
      <c r="C800" s="232"/>
    </row>
    <row r="801" spans="1:3" s="8" customFormat="1">
      <c r="A801" s="3"/>
      <c r="C801" s="232"/>
    </row>
    <row r="802" spans="1:3" s="8" customFormat="1">
      <c r="A802" s="22"/>
      <c r="C802" s="232"/>
    </row>
    <row r="803" spans="1:3" s="8" customFormat="1">
      <c r="A803" s="21"/>
      <c r="C803" s="232"/>
    </row>
    <row r="804" spans="1:3" s="8" customFormat="1">
      <c r="A804" s="18"/>
      <c r="C804" s="232"/>
    </row>
    <row r="805" spans="1:3" s="8" customFormat="1">
      <c r="A805" s="22"/>
      <c r="C805" s="232"/>
    </row>
    <row r="806" spans="1:3" s="8" customFormat="1">
      <c r="A806" s="21"/>
      <c r="C806" s="232"/>
    </row>
    <row r="807" spans="1:3" s="8" customFormat="1">
      <c r="A807" s="21"/>
      <c r="C807" s="232"/>
    </row>
    <row r="808" spans="1:3" s="8" customFormat="1">
      <c r="A808" s="21"/>
      <c r="C808" s="232"/>
    </row>
    <row r="809" spans="1:3" s="8" customFormat="1">
      <c r="A809" s="21"/>
      <c r="C809" s="232"/>
    </row>
    <row r="810" spans="1:3" s="8" customFormat="1">
      <c r="A810" s="18"/>
      <c r="C810" s="232"/>
    </row>
    <row r="811" spans="1:3" s="8" customFormat="1">
      <c r="A811" s="21"/>
      <c r="C811" s="232"/>
    </row>
    <row r="812" spans="1:3" s="8" customFormat="1">
      <c r="A812" s="21"/>
      <c r="C812" s="232"/>
    </row>
    <row r="813" spans="1:3" s="8" customFormat="1">
      <c r="A813" s="21"/>
      <c r="C813" s="232"/>
    </row>
    <row r="814" spans="1:3" s="8" customFormat="1">
      <c r="A814" s="21"/>
      <c r="C814" s="232"/>
    </row>
    <row r="815" spans="1:3" s="8" customFormat="1">
      <c r="A815" s="21"/>
      <c r="C815" s="232"/>
    </row>
    <row r="816" spans="1:3" s="8" customFormat="1">
      <c r="A816" s="21"/>
      <c r="C816" s="232"/>
    </row>
    <row r="817" spans="1:3" s="8" customFormat="1">
      <c r="A817" s="18"/>
      <c r="C817" s="232"/>
    </row>
    <row r="818" spans="1:3" s="8" customFormat="1">
      <c r="A818" s="22"/>
      <c r="C818" s="232"/>
    </row>
    <row r="819" spans="1:3" s="8" customFormat="1">
      <c r="A819" s="21"/>
      <c r="C819" s="232"/>
    </row>
    <row r="820" spans="1:3" s="8" customFormat="1">
      <c r="A820" s="21"/>
      <c r="C820" s="232"/>
    </row>
    <row r="821" spans="1:3" s="8" customFormat="1">
      <c r="A821" s="21"/>
      <c r="C821" s="232"/>
    </row>
    <row r="822" spans="1:3" s="8" customFormat="1">
      <c r="A822" s="21"/>
      <c r="C822" s="232"/>
    </row>
    <row r="823" spans="1:3" s="8" customFormat="1">
      <c r="A823" s="18"/>
      <c r="C823" s="232"/>
    </row>
    <row r="824" spans="1:3" s="8" customFormat="1">
      <c r="A824" s="21"/>
      <c r="C824" s="232"/>
    </row>
    <row r="825" spans="1:3" s="8" customFormat="1">
      <c r="A825" s="21"/>
      <c r="C825" s="232"/>
    </row>
    <row r="826" spans="1:3" s="8" customFormat="1">
      <c r="A826" s="21"/>
      <c r="C826" s="232"/>
    </row>
    <row r="827" spans="1:3" s="8" customFormat="1">
      <c r="A827" s="21"/>
      <c r="C827" s="232"/>
    </row>
    <row r="828" spans="1:3" s="8" customFormat="1">
      <c r="A828" s="21"/>
      <c r="C828" s="232"/>
    </row>
    <row r="829" spans="1:3" s="8" customFormat="1">
      <c r="A829" s="21"/>
      <c r="C829" s="232"/>
    </row>
    <row r="830" spans="1:3" s="8" customFormat="1">
      <c r="A830" s="21"/>
      <c r="C830" s="232"/>
    </row>
    <row r="831" spans="1:3" s="8" customFormat="1">
      <c r="A831" s="21"/>
      <c r="C831" s="232"/>
    </row>
    <row r="832" spans="1:3" s="8" customFormat="1">
      <c r="A832" s="21"/>
      <c r="C832" s="232"/>
    </row>
    <row r="833" spans="1:3" s="8" customFormat="1">
      <c r="A833" s="21"/>
      <c r="C833" s="232"/>
    </row>
    <row r="834" spans="1:3" s="8" customFormat="1">
      <c r="A834" s="21"/>
      <c r="C834" s="232"/>
    </row>
    <row r="835" spans="1:3" s="8" customFormat="1">
      <c r="A835" s="21"/>
      <c r="C835" s="232"/>
    </row>
    <row r="836" spans="1:3" s="8" customFormat="1">
      <c r="A836" s="21"/>
      <c r="C836" s="232"/>
    </row>
    <row r="837" spans="1:3" s="8" customFormat="1">
      <c r="A837" s="21"/>
      <c r="C837" s="232"/>
    </row>
    <row r="838" spans="1:3" s="8" customFormat="1">
      <c r="A838" s="21"/>
      <c r="C838" s="232"/>
    </row>
    <row r="839" spans="1:3" s="8" customFormat="1">
      <c r="A839" s="21"/>
      <c r="C839" s="232"/>
    </row>
    <row r="840" spans="1:3" s="8" customFormat="1">
      <c r="A840" s="21"/>
      <c r="C840" s="232"/>
    </row>
    <row r="841" spans="1:3" s="8" customFormat="1">
      <c r="A841" s="21"/>
      <c r="C841" s="232"/>
    </row>
    <row r="842" spans="1:3" s="8" customFormat="1">
      <c r="A842" s="21"/>
      <c r="C842" s="232"/>
    </row>
    <row r="843" spans="1:3" s="8" customFormat="1">
      <c r="A843" s="21"/>
      <c r="C843" s="232"/>
    </row>
    <row r="844" spans="1:3" s="8" customFormat="1">
      <c r="A844" s="21"/>
      <c r="C844" s="232"/>
    </row>
    <row r="845" spans="1:3" s="8" customFormat="1">
      <c r="A845" s="21"/>
      <c r="C845" s="232"/>
    </row>
    <row r="846" spans="1:3" s="8" customFormat="1">
      <c r="A846" s="21"/>
      <c r="C846" s="232"/>
    </row>
    <row r="847" spans="1:3" s="8" customFormat="1">
      <c r="A847" s="21"/>
      <c r="C847" s="232"/>
    </row>
    <row r="848" spans="1:3" s="8" customFormat="1">
      <c r="A848" s="21"/>
      <c r="C848" s="232"/>
    </row>
    <row r="849" spans="1:3" s="8" customFormat="1">
      <c r="A849" s="18"/>
      <c r="C849" s="232"/>
    </row>
    <row r="850" spans="1:3" s="8" customFormat="1">
      <c r="A850" s="22"/>
      <c r="C850" s="232"/>
    </row>
    <row r="851" spans="1:3" s="8" customFormat="1">
      <c r="A851" s="21"/>
      <c r="C851" s="232"/>
    </row>
    <row r="852" spans="1:3" s="8" customFormat="1">
      <c r="A852" s="21"/>
      <c r="C852" s="232"/>
    </row>
    <row r="853" spans="1:3" s="8" customFormat="1">
      <c r="A853" s="21"/>
      <c r="C853" s="232"/>
    </row>
    <row r="854" spans="1:3" s="8" customFormat="1">
      <c r="A854" s="18"/>
      <c r="C854" s="232"/>
    </row>
    <row r="855" spans="1:3" s="8" customFormat="1">
      <c r="A855" s="21"/>
      <c r="C855" s="232"/>
    </row>
    <row r="856" spans="1:3" s="8" customFormat="1">
      <c r="A856" s="21"/>
      <c r="C856" s="232"/>
    </row>
    <row r="857" spans="1:3" s="8" customFormat="1">
      <c r="A857" s="21"/>
      <c r="C857" s="232"/>
    </row>
    <row r="858" spans="1:3" s="8" customFormat="1">
      <c r="A858" s="21"/>
      <c r="C858" s="232"/>
    </row>
    <row r="859" spans="1:3" s="8" customFormat="1">
      <c r="A859" s="21"/>
      <c r="C859" s="232"/>
    </row>
    <row r="860" spans="1:3" s="8" customFormat="1">
      <c r="A860" s="21"/>
      <c r="C860" s="232"/>
    </row>
    <row r="861" spans="1:3" s="8" customFormat="1">
      <c r="A861" s="3"/>
      <c r="C861" s="232"/>
    </row>
    <row r="862" spans="1:3" s="8" customFormat="1">
      <c r="A862" s="21"/>
      <c r="C862" s="232"/>
    </row>
    <row r="863" spans="1:3" s="8" customFormat="1">
      <c r="A863" s="21"/>
      <c r="C863" s="232"/>
    </row>
    <row r="864" spans="1:3" s="8" customFormat="1">
      <c r="A864" s="21"/>
      <c r="C864" s="232"/>
    </row>
    <row r="865" spans="1:3" s="8" customFormat="1">
      <c r="A865" s="21"/>
      <c r="C865" s="232"/>
    </row>
    <row r="866" spans="1:3" s="8" customFormat="1">
      <c r="A866" s="21"/>
      <c r="C866" s="232"/>
    </row>
    <row r="867" spans="1:3" s="8" customFormat="1">
      <c r="A867" s="21"/>
      <c r="C867" s="232"/>
    </row>
    <row r="868" spans="1:3" s="8" customFormat="1">
      <c r="A868" s="21"/>
      <c r="C868" s="232"/>
    </row>
    <row r="869" spans="1:3" s="8" customFormat="1">
      <c r="A869" s="21"/>
      <c r="C869" s="232"/>
    </row>
    <row r="870" spans="1:3" s="8" customFormat="1">
      <c r="A870" s="21"/>
      <c r="C870" s="232"/>
    </row>
    <row r="871" spans="1:3" s="8" customFormat="1">
      <c r="A871" s="22"/>
      <c r="C871" s="232"/>
    </row>
    <row r="872" spans="1:3" s="8" customFormat="1">
      <c r="A872" s="18"/>
      <c r="C872" s="232"/>
    </row>
    <row r="873" spans="1:3" s="8" customFormat="1">
      <c r="A873" s="22"/>
      <c r="C873" s="232"/>
    </row>
    <row r="874" spans="1:3" s="8" customFormat="1">
      <c r="A874" s="21"/>
      <c r="C874" s="232"/>
    </row>
    <row r="875" spans="1:3" s="8" customFormat="1">
      <c r="A875" s="21"/>
      <c r="C875" s="232"/>
    </row>
    <row r="876" spans="1:3" s="8" customFormat="1">
      <c r="A876" s="21"/>
      <c r="C876" s="232"/>
    </row>
    <row r="877" spans="1:3" s="8" customFormat="1">
      <c r="A877" s="18"/>
      <c r="C877" s="232"/>
    </row>
    <row r="878" spans="1:3" s="8" customFormat="1">
      <c r="A878" s="3"/>
      <c r="C878" s="232"/>
    </row>
    <row r="879" spans="1:3" s="8" customFormat="1">
      <c r="A879" s="21"/>
      <c r="C879" s="232"/>
    </row>
    <row r="880" spans="1:3" s="8" customFormat="1">
      <c r="A880" s="21"/>
      <c r="C880" s="232"/>
    </row>
    <row r="881" spans="1:3" s="8" customFormat="1">
      <c r="A881" s="3"/>
      <c r="C881" s="232"/>
    </row>
    <row r="882" spans="1:3" s="8" customFormat="1">
      <c r="A882" s="21"/>
      <c r="C882" s="232"/>
    </row>
    <row r="883" spans="1:3" s="8" customFormat="1">
      <c r="A883" s="21"/>
      <c r="C883" s="232"/>
    </row>
    <row r="884" spans="1:3" s="8" customFormat="1">
      <c r="A884" s="3"/>
      <c r="C884" s="232"/>
    </row>
    <row r="885" spans="1:3" s="8" customFormat="1">
      <c r="A885" s="21"/>
      <c r="C885" s="232"/>
    </row>
    <row r="886" spans="1:3" s="8" customFormat="1">
      <c r="A886" s="21"/>
      <c r="C886" s="232"/>
    </row>
    <row r="887" spans="1:3" s="8" customFormat="1">
      <c r="A887" s="3"/>
      <c r="C887" s="232"/>
    </row>
    <row r="888" spans="1:3" s="8" customFormat="1">
      <c r="A888" s="21"/>
      <c r="C888" s="232"/>
    </row>
    <row r="889" spans="1:3" s="8" customFormat="1">
      <c r="A889" s="21"/>
      <c r="C889" s="232"/>
    </row>
    <row r="890" spans="1:3" s="8" customFormat="1">
      <c r="A890" s="3"/>
      <c r="C890" s="232"/>
    </row>
    <row r="891" spans="1:3" s="8" customFormat="1">
      <c r="A891" s="21"/>
      <c r="C891" s="232"/>
    </row>
    <row r="892" spans="1:3" s="8" customFormat="1">
      <c r="A892" s="21"/>
      <c r="C892" s="232"/>
    </row>
    <row r="893" spans="1:3" s="8" customFormat="1">
      <c r="A893" s="3"/>
      <c r="C893" s="232"/>
    </row>
    <row r="894" spans="1:3" s="8" customFormat="1">
      <c r="A894" s="21"/>
      <c r="C894" s="232"/>
    </row>
    <row r="895" spans="1:3" s="8" customFormat="1">
      <c r="A895" s="21"/>
      <c r="C895" s="232"/>
    </row>
    <row r="896" spans="1:3" s="8" customFormat="1">
      <c r="A896" s="3"/>
      <c r="C896" s="232"/>
    </row>
    <row r="897" spans="1:3" s="8" customFormat="1">
      <c r="A897" s="21"/>
      <c r="C897" s="232"/>
    </row>
    <row r="898" spans="1:3" s="8" customFormat="1">
      <c r="A898" s="21"/>
      <c r="C898" s="232"/>
    </row>
    <row r="899" spans="1:3" s="8" customFormat="1">
      <c r="A899" s="3"/>
      <c r="C899" s="232"/>
    </row>
    <row r="900" spans="1:3" s="8" customFormat="1">
      <c r="A900" s="21"/>
      <c r="C900" s="232"/>
    </row>
    <row r="901" spans="1:3" s="8" customFormat="1">
      <c r="A901" s="21"/>
      <c r="C901" s="232"/>
    </row>
    <row r="902" spans="1:3" s="8" customFormat="1">
      <c r="A902" s="21"/>
      <c r="C902" s="232"/>
    </row>
    <row r="903" spans="1:3" s="8" customFormat="1">
      <c r="A903" s="21"/>
      <c r="C903" s="232"/>
    </row>
    <row r="904" spans="1:3" s="8" customFormat="1">
      <c r="A904" s="21"/>
      <c r="C904" s="232"/>
    </row>
    <row r="905" spans="1:3" s="8" customFormat="1">
      <c r="A905" s="21"/>
      <c r="C905" s="232"/>
    </row>
    <row r="906" spans="1:3" s="8" customFormat="1">
      <c r="A906" s="18"/>
      <c r="C906" s="232"/>
    </row>
    <row r="907" spans="1:3" s="8" customFormat="1">
      <c r="A907" s="22"/>
      <c r="C907" s="232"/>
    </row>
    <row r="908" spans="1:3" s="8" customFormat="1">
      <c r="A908" s="21"/>
      <c r="C908" s="232"/>
    </row>
    <row r="909" spans="1:3" s="8" customFormat="1">
      <c r="A909" s="21"/>
      <c r="C909" s="232"/>
    </row>
    <row r="910" spans="1:3" s="8" customFormat="1">
      <c r="A910" s="21"/>
      <c r="C910" s="232"/>
    </row>
    <row r="911" spans="1:3" s="8" customFormat="1">
      <c r="A911" s="18"/>
      <c r="C911" s="232"/>
    </row>
    <row r="912" spans="1:3" s="8" customFormat="1">
      <c r="A912" s="21"/>
      <c r="C912" s="232"/>
    </row>
    <row r="913" spans="1:3" s="8" customFormat="1">
      <c r="A913" s="21"/>
      <c r="C913" s="232"/>
    </row>
    <row r="914" spans="1:3" s="8" customFormat="1">
      <c r="A914" s="21"/>
      <c r="C914" s="232"/>
    </row>
    <row r="915" spans="1:3" s="8" customFormat="1">
      <c r="A915" s="21"/>
      <c r="C915" s="232"/>
    </row>
    <row r="916" spans="1:3" s="8" customFormat="1">
      <c r="A916" s="21"/>
      <c r="C916" s="232"/>
    </row>
    <row r="917" spans="1:3" s="8" customFormat="1">
      <c r="A917" s="21"/>
      <c r="C917" s="232"/>
    </row>
    <row r="918" spans="1:3" s="8" customFormat="1">
      <c r="A918" s="21"/>
      <c r="C918" s="232"/>
    </row>
    <row r="919" spans="1:3" s="8" customFormat="1">
      <c r="A919" s="21"/>
      <c r="C919" s="232"/>
    </row>
    <row r="920" spans="1:3" s="8" customFormat="1">
      <c r="A920" s="21"/>
      <c r="C920" s="232"/>
    </row>
    <row r="921" spans="1:3" s="8" customFormat="1">
      <c r="A921" s="3"/>
      <c r="C921" s="232"/>
    </row>
    <row r="922" spans="1:3" s="8" customFormat="1">
      <c r="A922" s="21"/>
      <c r="C922" s="232"/>
    </row>
    <row r="923" spans="1:3" s="8" customFormat="1">
      <c r="A923" s="21"/>
      <c r="C923" s="232"/>
    </row>
    <row r="924" spans="1:3" s="8" customFormat="1">
      <c r="A924" s="3"/>
      <c r="C924" s="232"/>
    </row>
    <row r="925" spans="1:3" s="8" customFormat="1">
      <c r="A925" s="21"/>
      <c r="C925" s="232"/>
    </row>
    <row r="926" spans="1:3" s="8" customFormat="1">
      <c r="A926" s="21"/>
      <c r="C926" s="232"/>
    </row>
    <row r="927" spans="1:3" s="8" customFormat="1">
      <c r="A927" s="3"/>
      <c r="C927" s="232"/>
    </row>
    <row r="928" spans="1:3" s="8" customFormat="1">
      <c r="A928" s="21"/>
      <c r="C928" s="232"/>
    </row>
    <row r="929" spans="1:3" s="8" customFormat="1">
      <c r="A929" s="21"/>
      <c r="C929" s="232"/>
    </row>
    <row r="930" spans="1:3" s="8" customFormat="1">
      <c r="A930" s="3"/>
      <c r="C930" s="232"/>
    </row>
    <row r="931" spans="1:3" s="8" customFormat="1">
      <c r="A931" s="21"/>
      <c r="C931" s="232"/>
    </row>
    <row r="932" spans="1:3" s="8" customFormat="1">
      <c r="A932" s="21"/>
      <c r="C932" s="232"/>
    </row>
    <row r="933" spans="1:3" s="8" customFormat="1">
      <c r="A933" s="3"/>
      <c r="C933" s="232"/>
    </row>
    <row r="934" spans="1:3" s="8" customFormat="1">
      <c r="A934" s="21"/>
      <c r="C934" s="232"/>
    </row>
    <row r="935" spans="1:3" s="8" customFormat="1">
      <c r="A935" s="21"/>
      <c r="C935" s="232"/>
    </row>
    <row r="936" spans="1:3" s="8" customFormat="1">
      <c r="A936" s="3"/>
      <c r="C936" s="232"/>
    </row>
    <row r="937" spans="1:3" s="8" customFormat="1">
      <c r="A937" s="21"/>
      <c r="C937" s="232"/>
    </row>
    <row r="938" spans="1:3" s="8" customFormat="1">
      <c r="A938" s="21"/>
      <c r="C938" s="232"/>
    </row>
    <row r="939" spans="1:3" s="8" customFormat="1">
      <c r="A939" s="21"/>
      <c r="C939" s="232"/>
    </row>
    <row r="940" spans="1:3" s="8" customFormat="1">
      <c r="A940" s="21"/>
      <c r="C940" s="232"/>
    </row>
    <row r="941" spans="1:3" s="8" customFormat="1">
      <c r="A941" s="21"/>
      <c r="C941" s="232"/>
    </row>
    <row r="942" spans="1:3" s="8" customFormat="1">
      <c r="A942" s="3"/>
      <c r="C942" s="232"/>
    </row>
    <row r="943" spans="1:3" s="8" customFormat="1">
      <c r="A943" s="3"/>
      <c r="C943" s="232"/>
    </row>
    <row r="944" spans="1:3" s="8" customFormat="1">
      <c r="A944" s="18"/>
      <c r="C944" s="232"/>
    </row>
    <row r="945" spans="1:3" s="8" customFormat="1">
      <c r="A945" s="22"/>
      <c r="C945" s="232"/>
    </row>
    <row r="946" spans="1:3" s="8" customFormat="1">
      <c r="A946" s="21"/>
      <c r="C946" s="232"/>
    </row>
    <row r="947" spans="1:3" s="8" customFormat="1">
      <c r="A947" s="21"/>
      <c r="C947" s="232"/>
    </row>
    <row r="948" spans="1:3" s="8" customFormat="1">
      <c r="A948" s="3"/>
      <c r="C948" s="232"/>
    </row>
    <row r="949" spans="1:3" s="8" customFormat="1">
      <c r="A949" s="3"/>
      <c r="C949" s="232"/>
    </row>
    <row r="950" spans="1:3" s="8" customFormat="1">
      <c r="A950" s="3"/>
      <c r="C950" s="232"/>
    </row>
    <row r="951" spans="1:3" s="8" customFormat="1">
      <c r="A951" s="21"/>
      <c r="C951" s="232"/>
    </row>
    <row r="952" spans="1:3" s="8" customFormat="1">
      <c r="A952" s="21"/>
      <c r="C952" s="232"/>
    </row>
    <row r="953" spans="1:3" s="8" customFormat="1">
      <c r="A953" s="18"/>
      <c r="C953" s="232"/>
    </row>
    <row r="954" spans="1:3" s="8" customFormat="1">
      <c r="A954" s="21"/>
      <c r="C954" s="232"/>
    </row>
    <row r="955" spans="1:3" s="8" customFormat="1">
      <c r="A955" s="21"/>
      <c r="C955" s="232"/>
    </row>
    <row r="956" spans="1:3" s="8" customFormat="1">
      <c r="A956" s="21"/>
      <c r="C956" s="232"/>
    </row>
    <row r="957" spans="1:3" s="8" customFormat="1">
      <c r="A957" s="21"/>
      <c r="C957" s="232"/>
    </row>
    <row r="958" spans="1:3" s="8" customFormat="1">
      <c r="A958" s="21"/>
      <c r="C958" s="232"/>
    </row>
    <row r="959" spans="1:3" s="8" customFormat="1">
      <c r="A959" s="21"/>
      <c r="C959" s="232"/>
    </row>
    <row r="960" spans="1:3" s="8" customFormat="1">
      <c r="A960" s="21"/>
      <c r="C960" s="232"/>
    </row>
    <row r="961" spans="1:3" s="8" customFormat="1">
      <c r="A961" s="21"/>
      <c r="C961" s="232"/>
    </row>
    <row r="962" spans="1:3" s="8" customFormat="1">
      <c r="A962" s="21"/>
      <c r="C962" s="232"/>
    </row>
    <row r="963" spans="1:3" s="8" customFormat="1">
      <c r="A963" s="21"/>
      <c r="C963" s="232"/>
    </row>
    <row r="964" spans="1:3" s="8" customFormat="1">
      <c r="A964" s="21"/>
      <c r="C964" s="232"/>
    </row>
    <row r="965" spans="1:3" s="8" customFormat="1">
      <c r="A965" s="21"/>
      <c r="C965" s="232"/>
    </row>
    <row r="966" spans="1:3" s="8" customFormat="1">
      <c r="A966" s="21"/>
      <c r="C966" s="232"/>
    </row>
    <row r="967" spans="1:3" s="8" customFormat="1">
      <c r="A967" s="21"/>
      <c r="C967" s="232"/>
    </row>
    <row r="968" spans="1:3" s="8" customFormat="1">
      <c r="A968" s="21"/>
      <c r="C968" s="232"/>
    </row>
    <row r="969" spans="1:3" s="8" customFormat="1">
      <c r="A969" s="21"/>
      <c r="C969" s="232"/>
    </row>
    <row r="970" spans="1:3" s="8" customFormat="1">
      <c r="A970" s="21"/>
      <c r="C970" s="232"/>
    </row>
    <row r="971" spans="1:3" s="8" customFormat="1">
      <c r="A971" s="21"/>
      <c r="C971" s="232"/>
    </row>
    <row r="972" spans="1:3" s="8" customFormat="1">
      <c r="A972" s="21"/>
      <c r="C972" s="232"/>
    </row>
    <row r="973" spans="1:3" s="8" customFormat="1">
      <c r="A973" s="21"/>
      <c r="C973" s="232"/>
    </row>
    <row r="974" spans="1:3" s="8" customFormat="1">
      <c r="A974" s="21"/>
      <c r="C974" s="232"/>
    </row>
    <row r="975" spans="1:3" s="8" customFormat="1">
      <c r="A975" s="3"/>
      <c r="C975" s="232"/>
    </row>
    <row r="976" spans="1:3" s="8" customFormat="1">
      <c r="A976" s="21"/>
      <c r="C976" s="232"/>
    </row>
    <row r="977" spans="1:3" s="8" customFormat="1">
      <c r="A977" s="21"/>
      <c r="C977" s="232"/>
    </row>
    <row r="978" spans="1:3" s="8" customFormat="1">
      <c r="A978" s="3"/>
      <c r="C978" s="232"/>
    </row>
    <row r="979" spans="1:3" s="8" customFormat="1">
      <c r="A979" s="21"/>
      <c r="C979" s="232"/>
    </row>
    <row r="980" spans="1:3" s="8" customFormat="1">
      <c r="A980" s="21"/>
      <c r="C980" s="232"/>
    </row>
    <row r="981" spans="1:3" s="8" customFormat="1">
      <c r="A981" s="21"/>
      <c r="C981" s="232"/>
    </row>
    <row r="982" spans="1:3" s="8" customFormat="1">
      <c r="A982" s="21"/>
      <c r="C982" s="232"/>
    </row>
    <row r="983" spans="1:3" s="8" customFormat="1">
      <c r="A983" s="18"/>
      <c r="C983" s="232"/>
    </row>
    <row r="984" spans="1:3" s="8" customFormat="1">
      <c r="A984" s="21"/>
      <c r="C984" s="232"/>
    </row>
    <row r="985" spans="1:3" s="8" customFormat="1">
      <c r="A985" s="21"/>
      <c r="C985" s="232"/>
    </row>
    <row r="986" spans="1:3" s="8" customFormat="1">
      <c r="A986" s="21"/>
      <c r="C986" s="232"/>
    </row>
    <row r="987" spans="1:3" s="8" customFormat="1">
      <c r="A987" s="21"/>
      <c r="C987" s="232"/>
    </row>
    <row r="988" spans="1:3" s="8" customFormat="1">
      <c r="A988" s="21"/>
      <c r="C988" s="232"/>
    </row>
    <row r="989" spans="1:3" s="8" customFormat="1">
      <c r="A989" s="18"/>
      <c r="C989" s="232"/>
    </row>
    <row r="990" spans="1:3" s="8" customFormat="1">
      <c r="A990" s="22"/>
      <c r="C990" s="232"/>
    </row>
    <row r="991" spans="1:3" s="8" customFormat="1">
      <c r="A991" s="21"/>
      <c r="C991" s="232"/>
    </row>
    <row r="992" spans="1:3" s="8" customFormat="1">
      <c r="A992" s="21"/>
      <c r="C992" s="232"/>
    </row>
    <row r="993" spans="1:3" s="8" customFormat="1">
      <c r="A993" s="21"/>
      <c r="C993" s="232"/>
    </row>
    <row r="994" spans="1:3" s="8" customFormat="1">
      <c r="A994" s="18"/>
      <c r="C994" s="232"/>
    </row>
    <row r="995" spans="1:3" s="8" customFormat="1">
      <c r="A995" s="21"/>
      <c r="C995" s="232"/>
    </row>
    <row r="996" spans="1:3" s="8" customFormat="1">
      <c r="A996" s="21"/>
      <c r="C996" s="232"/>
    </row>
    <row r="997" spans="1:3" s="8" customFormat="1">
      <c r="A997" s="21"/>
      <c r="C997" s="232"/>
    </row>
    <row r="998" spans="1:3" s="8" customFormat="1">
      <c r="A998" s="21"/>
      <c r="C998" s="232"/>
    </row>
    <row r="999" spans="1:3" s="8" customFormat="1">
      <c r="A999" s="21"/>
      <c r="C999" s="232"/>
    </row>
    <row r="1000" spans="1:3" s="8" customFormat="1">
      <c r="A1000" s="21"/>
      <c r="C1000" s="232"/>
    </row>
    <row r="1001" spans="1:3" s="8" customFormat="1">
      <c r="A1001" s="21"/>
      <c r="C1001" s="232"/>
    </row>
    <row r="1002" spans="1:3" s="8" customFormat="1">
      <c r="A1002" s="21"/>
      <c r="C1002" s="232"/>
    </row>
    <row r="1003" spans="1:3" s="8" customFormat="1">
      <c r="A1003" s="21"/>
      <c r="C1003" s="232"/>
    </row>
    <row r="1004" spans="1:3" s="8" customFormat="1">
      <c r="A1004" s="21"/>
      <c r="C1004" s="232"/>
    </row>
    <row r="1005" spans="1:3" s="8" customFormat="1">
      <c r="A1005" s="21"/>
      <c r="C1005" s="232"/>
    </row>
    <row r="1006" spans="1:3" s="8" customFormat="1">
      <c r="A1006" s="21"/>
      <c r="C1006" s="232"/>
    </row>
    <row r="1007" spans="1:3" s="8" customFormat="1">
      <c r="A1007" s="21"/>
      <c r="C1007" s="232"/>
    </row>
    <row r="1008" spans="1:3" s="8" customFormat="1">
      <c r="A1008" s="21"/>
      <c r="C1008" s="232"/>
    </row>
    <row r="1009" spans="1:3" s="8" customFormat="1">
      <c r="A1009" s="21"/>
      <c r="C1009" s="232"/>
    </row>
    <row r="1010" spans="1:3" s="8" customFormat="1">
      <c r="A1010" s="3"/>
      <c r="C1010" s="232"/>
    </row>
    <row r="1011" spans="1:3" s="8" customFormat="1">
      <c r="A1011" s="21"/>
      <c r="C1011" s="232"/>
    </row>
    <row r="1012" spans="1:3" s="8" customFormat="1">
      <c r="A1012" s="21"/>
      <c r="C1012" s="232"/>
    </row>
    <row r="1013" spans="1:3" s="8" customFormat="1">
      <c r="A1013" s="21"/>
      <c r="C1013" s="232"/>
    </row>
    <row r="1014" spans="1:3" s="8" customFormat="1">
      <c r="A1014" s="21"/>
      <c r="C1014" s="232"/>
    </row>
    <row r="1015" spans="1:3" s="8" customFormat="1">
      <c r="A1015" s="21"/>
      <c r="C1015" s="232"/>
    </row>
    <row r="1016" spans="1:3" s="8" customFormat="1">
      <c r="A1016" s="21"/>
      <c r="C1016" s="232"/>
    </row>
    <row r="1017" spans="1:3" s="8" customFormat="1">
      <c r="A1017" s="21"/>
      <c r="C1017" s="232"/>
    </row>
    <row r="1018" spans="1:3" s="8" customFormat="1">
      <c r="A1018" s="21"/>
      <c r="C1018" s="232"/>
    </row>
    <row r="1019" spans="1:3" s="8" customFormat="1">
      <c r="A1019" s="21"/>
      <c r="C1019" s="232"/>
    </row>
    <row r="1020" spans="1:3" s="8" customFormat="1">
      <c r="A1020" s="3"/>
      <c r="C1020" s="232"/>
    </row>
    <row r="1021" spans="1:3" s="8" customFormat="1">
      <c r="A1021" s="21"/>
      <c r="C1021" s="232"/>
    </row>
    <row r="1022" spans="1:3" s="8" customFormat="1">
      <c r="A1022" s="21"/>
      <c r="C1022" s="232"/>
    </row>
    <row r="1023" spans="1:3" s="8" customFormat="1">
      <c r="A1023" s="21"/>
      <c r="C1023" s="232"/>
    </row>
    <row r="1024" spans="1:3" s="8" customFormat="1">
      <c r="A1024" s="21"/>
      <c r="C1024" s="232"/>
    </row>
    <row r="1025" spans="1:3" s="8" customFormat="1">
      <c r="A1025" s="21"/>
      <c r="C1025" s="232"/>
    </row>
    <row r="1026" spans="1:3" s="8" customFormat="1">
      <c r="A1026" s="18"/>
      <c r="C1026" s="232"/>
    </row>
    <row r="1027" spans="1:3" s="8" customFormat="1">
      <c r="A1027" s="22"/>
      <c r="C1027" s="232"/>
    </row>
    <row r="1028" spans="1:3" s="8" customFormat="1">
      <c r="A1028" s="21"/>
      <c r="C1028" s="232"/>
    </row>
    <row r="1029" spans="1:3" s="8" customFormat="1">
      <c r="A1029" s="21"/>
      <c r="C1029" s="232"/>
    </row>
    <row r="1030" spans="1:3" s="8" customFormat="1">
      <c r="A1030" s="21"/>
      <c r="C1030" s="232"/>
    </row>
    <row r="1031" spans="1:3" s="8" customFormat="1">
      <c r="A1031" s="18"/>
      <c r="C1031" s="232"/>
    </row>
    <row r="1032" spans="1:3" s="8" customFormat="1">
      <c r="A1032" s="21"/>
      <c r="C1032" s="232"/>
    </row>
    <row r="1033" spans="1:3" s="8" customFormat="1">
      <c r="A1033" s="21"/>
      <c r="C1033" s="232"/>
    </row>
    <row r="1034" spans="1:3" s="8" customFormat="1">
      <c r="A1034" s="21"/>
      <c r="C1034" s="232"/>
    </row>
    <row r="1035" spans="1:3" s="8" customFormat="1">
      <c r="A1035" s="21"/>
      <c r="C1035" s="232"/>
    </row>
    <row r="1036" spans="1:3" s="8" customFormat="1">
      <c r="A1036" s="21"/>
      <c r="C1036" s="232"/>
    </row>
    <row r="1037" spans="1:3" s="8" customFormat="1">
      <c r="A1037" s="21"/>
      <c r="C1037" s="232"/>
    </row>
    <row r="1038" spans="1:3" s="8" customFormat="1">
      <c r="A1038" s="3"/>
      <c r="C1038" s="232"/>
    </row>
    <row r="1039" spans="1:3" s="8" customFormat="1">
      <c r="A1039" s="21"/>
      <c r="C1039" s="232"/>
    </row>
    <row r="1040" spans="1:3" s="8" customFormat="1">
      <c r="A1040" s="21"/>
      <c r="C1040" s="232"/>
    </row>
    <row r="1041" spans="1:3" s="8" customFormat="1">
      <c r="A1041" s="3"/>
      <c r="C1041" s="232"/>
    </row>
    <row r="1042" spans="1:3" s="8" customFormat="1">
      <c r="A1042" s="21"/>
      <c r="C1042" s="232"/>
    </row>
    <row r="1043" spans="1:3" s="8" customFormat="1">
      <c r="A1043" s="21"/>
      <c r="C1043" s="232"/>
    </row>
    <row r="1044" spans="1:3" s="8" customFormat="1">
      <c r="A1044" s="21"/>
      <c r="C1044" s="232"/>
    </row>
    <row r="1045" spans="1:3" s="8" customFormat="1">
      <c r="A1045" s="3"/>
      <c r="C1045" s="232"/>
    </row>
    <row r="1046" spans="1:3" s="8" customFormat="1">
      <c r="A1046" s="21"/>
      <c r="C1046" s="232"/>
    </row>
    <row r="1047" spans="1:3" s="8" customFormat="1">
      <c r="A1047" s="21"/>
      <c r="C1047" s="232"/>
    </row>
    <row r="1048" spans="1:3" s="8" customFormat="1">
      <c r="A1048" s="21"/>
      <c r="C1048" s="232"/>
    </row>
    <row r="1049" spans="1:3" s="8" customFormat="1">
      <c r="A1049" s="21"/>
      <c r="C1049" s="232"/>
    </row>
    <row r="1050" spans="1:3" s="8" customFormat="1">
      <c r="A1050" s="21"/>
      <c r="C1050" s="232"/>
    </row>
    <row r="1051" spans="1:3" s="8" customFormat="1">
      <c r="A1051" s="21"/>
      <c r="C1051" s="232"/>
    </row>
    <row r="1052" spans="1:3" s="8" customFormat="1">
      <c r="A1052" s="21"/>
      <c r="C1052" s="232"/>
    </row>
    <row r="1053" spans="1:3" s="8" customFormat="1">
      <c r="A1053" s="21"/>
      <c r="C1053" s="232"/>
    </row>
    <row r="1054" spans="1:3" s="8" customFormat="1">
      <c r="A1054" s="21"/>
      <c r="C1054" s="232"/>
    </row>
    <row r="1055" spans="1:3" s="8" customFormat="1">
      <c r="A1055" s="21"/>
      <c r="C1055" s="232"/>
    </row>
    <row r="1056" spans="1:3" s="8" customFormat="1">
      <c r="A1056" s="21"/>
      <c r="C1056" s="232"/>
    </row>
    <row r="1057" spans="1:3" s="8" customFormat="1">
      <c r="A1057" s="21"/>
      <c r="C1057" s="232"/>
    </row>
    <row r="1058" spans="1:3" s="8" customFormat="1">
      <c r="A1058" s="21"/>
      <c r="C1058" s="232"/>
    </row>
    <row r="1059" spans="1:3" s="8" customFormat="1">
      <c r="A1059" s="21"/>
      <c r="C1059" s="232"/>
    </row>
    <row r="1060" spans="1:3" s="8" customFormat="1">
      <c r="A1060" s="21"/>
      <c r="C1060" s="232"/>
    </row>
    <row r="1061" spans="1:3" s="8" customFormat="1">
      <c r="A1061" s="21"/>
      <c r="C1061" s="232"/>
    </row>
    <row r="1062" spans="1:3" s="8" customFormat="1">
      <c r="A1062" s="21"/>
      <c r="C1062" s="232"/>
    </row>
    <row r="1063" spans="1:3" s="8" customFormat="1">
      <c r="A1063" s="21"/>
      <c r="C1063" s="232"/>
    </row>
    <row r="1064" spans="1:3" s="8" customFormat="1">
      <c r="A1064" s="18"/>
      <c r="C1064" s="232"/>
    </row>
    <row r="1065" spans="1:3" s="8" customFormat="1">
      <c r="A1065" s="22"/>
      <c r="C1065" s="232"/>
    </row>
    <row r="1066" spans="1:3" s="8" customFormat="1">
      <c r="A1066" s="21"/>
      <c r="C1066" s="232"/>
    </row>
    <row r="1067" spans="1:3" s="8" customFormat="1">
      <c r="A1067" s="21"/>
      <c r="C1067" s="232"/>
    </row>
    <row r="1068" spans="1:3" s="8" customFormat="1">
      <c r="A1068" s="21"/>
      <c r="C1068" s="232"/>
    </row>
    <row r="1069" spans="1:3" s="8" customFormat="1">
      <c r="A1069" s="18"/>
      <c r="C1069" s="232"/>
    </row>
    <row r="1070" spans="1:3" s="8" customFormat="1">
      <c r="A1070" s="21"/>
      <c r="C1070" s="232"/>
    </row>
    <row r="1071" spans="1:3" s="8" customFormat="1">
      <c r="A1071" s="21"/>
      <c r="C1071" s="232"/>
    </row>
    <row r="1072" spans="1:3" s="8" customFormat="1">
      <c r="A1072" s="21"/>
      <c r="C1072" s="232"/>
    </row>
    <row r="1073" spans="1:3" s="8" customFormat="1">
      <c r="A1073" s="21"/>
      <c r="C1073" s="232"/>
    </row>
    <row r="1074" spans="1:3" s="8" customFormat="1">
      <c r="A1074" s="21"/>
      <c r="C1074" s="232"/>
    </row>
    <row r="1075" spans="1:3" s="8" customFormat="1">
      <c r="A1075" s="21"/>
      <c r="C1075" s="232"/>
    </row>
    <row r="1076" spans="1:3" s="8" customFormat="1">
      <c r="A1076" s="21"/>
      <c r="C1076" s="232"/>
    </row>
    <row r="1077" spans="1:3" s="8" customFormat="1">
      <c r="A1077" s="21"/>
      <c r="C1077" s="232"/>
    </row>
    <row r="1078" spans="1:3" s="8" customFormat="1">
      <c r="A1078" s="21"/>
      <c r="C1078" s="232"/>
    </row>
    <row r="1079" spans="1:3" s="8" customFormat="1">
      <c r="A1079" s="21"/>
      <c r="C1079" s="232"/>
    </row>
    <row r="1080" spans="1:3" s="8" customFormat="1">
      <c r="A1080" s="21"/>
      <c r="C1080" s="232"/>
    </row>
    <row r="1081" spans="1:3" s="8" customFormat="1">
      <c r="A1081" s="21"/>
      <c r="C1081" s="232"/>
    </row>
    <row r="1082" spans="1:3" s="8" customFormat="1">
      <c r="A1082" s="3"/>
      <c r="C1082" s="232"/>
    </row>
    <row r="1083" spans="1:3" s="8" customFormat="1">
      <c r="A1083" s="21"/>
      <c r="C1083" s="232"/>
    </row>
    <row r="1084" spans="1:3" s="8" customFormat="1">
      <c r="A1084" s="21"/>
      <c r="C1084" s="232"/>
    </row>
    <row r="1085" spans="1:3" s="8" customFormat="1">
      <c r="A1085" s="3"/>
      <c r="C1085" s="232"/>
    </row>
    <row r="1086" spans="1:3" s="8" customFormat="1">
      <c r="A1086" s="21"/>
      <c r="C1086" s="232"/>
    </row>
    <row r="1087" spans="1:3" s="8" customFormat="1">
      <c r="A1087" s="21"/>
      <c r="C1087" s="232"/>
    </row>
    <row r="1088" spans="1:3" s="8" customFormat="1">
      <c r="A1088" s="3"/>
      <c r="C1088" s="232"/>
    </row>
    <row r="1089" spans="1:3" s="8" customFormat="1">
      <c r="A1089" s="21"/>
      <c r="C1089" s="232"/>
    </row>
    <row r="1090" spans="1:3" s="8" customFormat="1">
      <c r="A1090" s="21"/>
      <c r="C1090" s="232"/>
    </row>
    <row r="1091" spans="1:3" s="8" customFormat="1">
      <c r="A1091" s="21"/>
      <c r="C1091" s="232"/>
    </row>
    <row r="1092" spans="1:3" s="8" customFormat="1">
      <c r="A1092" s="21"/>
      <c r="C1092" s="232"/>
    </row>
    <row r="1093" spans="1:3" s="8" customFormat="1">
      <c r="A1093" s="18"/>
      <c r="C1093" s="232"/>
    </row>
    <row r="1094" spans="1:3" s="8" customFormat="1">
      <c r="A1094" s="12"/>
      <c r="C1094" s="232"/>
    </row>
    <row r="1095" spans="1:3" s="8" customFormat="1">
      <c r="A1095" s="21"/>
      <c r="C1095" s="232"/>
    </row>
    <row r="1096" spans="1:3" s="8" customFormat="1">
      <c r="A1096" s="21"/>
      <c r="C1096" s="232"/>
    </row>
    <row r="1097" spans="1:3" s="8" customFormat="1">
      <c r="A1097" s="21"/>
      <c r="C1097" s="232"/>
    </row>
    <row r="1098" spans="1:3" s="8" customFormat="1">
      <c r="A1098" s="18"/>
      <c r="C1098" s="232"/>
    </row>
    <row r="1099" spans="1:3" s="8" customFormat="1">
      <c r="A1099" s="3"/>
      <c r="C1099" s="232"/>
    </row>
    <row r="1100" spans="1:3" s="8" customFormat="1">
      <c r="A1100" s="21"/>
      <c r="C1100" s="232"/>
    </row>
    <row r="1101" spans="1:3" s="8" customFormat="1">
      <c r="A1101" s="21"/>
      <c r="C1101" s="232"/>
    </row>
    <row r="1102" spans="1:3" s="8" customFormat="1">
      <c r="A1102" s="21"/>
      <c r="C1102" s="232"/>
    </row>
    <row r="1103" spans="1:3" s="8" customFormat="1">
      <c r="A1103" s="21"/>
      <c r="C1103" s="232"/>
    </row>
    <row r="1104" spans="1:3" s="8" customFormat="1">
      <c r="A1104" s="21"/>
      <c r="C1104" s="232"/>
    </row>
    <row r="1105" spans="1:3" s="8" customFormat="1">
      <c r="A1105" s="3"/>
      <c r="C1105" s="232"/>
    </row>
    <row r="1106" spans="1:3" s="8" customFormat="1">
      <c r="A1106" s="21"/>
      <c r="C1106" s="232"/>
    </row>
    <row r="1107" spans="1:3" s="8" customFormat="1">
      <c r="A1107" s="21"/>
      <c r="C1107" s="232"/>
    </row>
    <row r="1108" spans="1:3" s="8" customFormat="1">
      <c r="A1108" s="3"/>
      <c r="C1108" s="232"/>
    </row>
    <row r="1109" spans="1:3" s="8" customFormat="1">
      <c r="A1109" s="21"/>
      <c r="C1109" s="232"/>
    </row>
    <row r="1110" spans="1:3" s="8" customFormat="1">
      <c r="A1110" s="21"/>
      <c r="C1110" s="232"/>
    </row>
    <row r="1111" spans="1:3" s="8" customFormat="1">
      <c r="A1111" s="21"/>
      <c r="C1111" s="232"/>
    </row>
    <row r="1112" spans="1:3" s="8" customFormat="1">
      <c r="A1112" s="21"/>
      <c r="C1112" s="232"/>
    </row>
    <row r="1113" spans="1:3" s="8" customFormat="1">
      <c r="A1113" s="18"/>
      <c r="C1113" s="232"/>
    </row>
    <row r="1114" spans="1:3" s="8" customFormat="1">
      <c r="A1114" s="12"/>
      <c r="C1114" s="232"/>
    </row>
    <row r="1115" spans="1:3" s="8" customFormat="1">
      <c r="A1115" s="21"/>
      <c r="C1115" s="232"/>
    </row>
    <row r="1116" spans="1:3" s="8" customFormat="1">
      <c r="A1116" s="21"/>
      <c r="C1116" s="232"/>
    </row>
    <row r="1117" spans="1:3" s="8" customFormat="1">
      <c r="A1117" s="21"/>
      <c r="C1117" s="232"/>
    </row>
    <row r="1118" spans="1:3" s="8" customFormat="1">
      <c r="A1118" s="18"/>
      <c r="C1118" s="232"/>
    </row>
    <row r="1119" spans="1:3" s="8" customFormat="1">
      <c r="A1119" s="21"/>
      <c r="C1119" s="232"/>
    </row>
    <row r="1120" spans="1:3" s="8" customFormat="1">
      <c r="A1120" s="21"/>
      <c r="C1120" s="232"/>
    </row>
    <row r="1121" spans="1:3" s="8" customFormat="1">
      <c r="A1121" s="21"/>
      <c r="C1121" s="232"/>
    </row>
    <row r="1122" spans="1:3" s="8" customFormat="1">
      <c r="A1122" s="3"/>
      <c r="C1122" s="232"/>
    </row>
    <row r="1123" spans="1:3" s="8" customFormat="1">
      <c r="A1123" s="21"/>
      <c r="C1123" s="232"/>
    </row>
    <row r="1124" spans="1:3" s="8" customFormat="1">
      <c r="A1124" s="21"/>
      <c r="C1124" s="232"/>
    </row>
    <row r="1125" spans="1:3" s="8" customFormat="1">
      <c r="A1125" s="3"/>
      <c r="C1125" s="232"/>
    </row>
    <row r="1126" spans="1:3" s="8" customFormat="1">
      <c r="A1126" s="21"/>
      <c r="C1126" s="232"/>
    </row>
    <row r="1127" spans="1:3" s="8" customFormat="1">
      <c r="A1127" s="21"/>
      <c r="C1127" s="232"/>
    </row>
    <row r="1128" spans="1:3" s="8" customFormat="1">
      <c r="A1128" s="3"/>
      <c r="C1128" s="232"/>
    </row>
    <row r="1129" spans="1:3" s="8" customFormat="1">
      <c r="A1129" s="21"/>
      <c r="C1129" s="232"/>
    </row>
    <row r="1130" spans="1:3" s="8" customFormat="1">
      <c r="A1130" s="21"/>
      <c r="C1130" s="232"/>
    </row>
    <row r="1131" spans="1:3" s="8" customFormat="1">
      <c r="A1131" s="3"/>
      <c r="C1131" s="232"/>
    </row>
    <row r="1132" spans="1:3" s="8" customFormat="1">
      <c r="A1132" s="21"/>
      <c r="C1132" s="232"/>
    </row>
    <row r="1133" spans="1:3" s="8" customFormat="1">
      <c r="A1133" s="21"/>
      <c r="C1133" s="232"/>
    </row>
    <row r="1134" spans="1:3" s="8" customFormat="1">
      <c r="A1134" s="3"/>
      <c r="C1134" s="232"/>
    </row>
    <row r="1135" spans="1:3" s="8" customFormat="1">
      <c r="A1135" s="21"/>
      <c r="C1135" s="232"/>
    </row>
    <row r="1136" spans="1:3" s="8" customFormat="1">
      <c r="A1136" s="21"/>
      <c r="C1136" s="232"/>
    </row>
    <row r="1137" spans="1:3" s="8" customFormat="1">
      <c r="A1137" s="21"/>
      <c r="C1137" s="232"/>
    </row>
    <row r="1138" spans="1:3" s="8" customFormat="1">
      <c r="A1138" s="21"/>
      <c r="C1138" s="232"/>
    </row>
    <row r="1139" spans="1:3" s="8" customFormat="1">
      <c r="A1139" s="21"/>
      <c r="C1139" s="232"/>
    </row>
    <row r="1140" spans="1:3" s="8" customFormat="1">
      <c r="A1140" s="3"/>
      <c r="C1140" s="232"/>
    </row>
    <row r="1141" spans="1:3" s="8" customFormat="1">
      <c r="A1141" s="21"/>
      <c r="C1141" s="232"/>
    </row>
    <row r="1142" spans="1:3" s="8" customFormat="1">
      <c r="A1142" s="21"/>
      <c r="C1142" s="232"/>
    </row>
    <row r="1143" spans="1:3" s="8" customFormat="1">
      <c r="A1143" s="21"/>
      <c r="C1143" s="232"/>
    </row>
    <row r="1144" spans="1:3" s="8" customFormat="1">
      <c r="A1144" s="21"/>
      <c r="C1144" s="232"/>
    </row>
    <row r="1145" spans="1:3" s="8" customFormat="1">
      <c r="A1145" s="21"/>
      <c r="C1145" s="232"/>
    </row>
    <row r="1146" spans="1:3" s="8" customFormat="1">
      <c r="A1146" s="21"/>
      <c r="C1146" s="232"/>
    </row>
    <row r="1147" spans="1:3" s="8" customFormat="1">
      <c r="A1147" s="18"/>
      <c r="C1147" s="232"/>
    </row>
    <row r="1148" spans="1:3" s="8" customFormat="1">
      <c r="A1148" s="21"/>
      <c r="C1148" s="232"/>
    </row>
    <row r="1149" spans="1:3" s="8" customFormat="1">
      <c r="A1149" s="21"/>
      <c r="C1149" s="232"/>
    </row>
    <row r="1150" spans="1:3" s="8" customFormat="1">
      <c r="A1150" s="21"/>
      <c r="C1150" s="232"/>
    </row>
    <row r="1151" spans="1:3" s="8" customFormat="1">
      <c r="A1151" s="21"/>
      <c r="C1151" s="232"/>
    </row>
    <row r="1152" spans="1:3" s="8" customFormat="1">
      <c r="A1152" s="21"/>
      <c r="C1152" s="232"/>
    </row>
    <row r="1153" spans="1:3" s="8" customFormat="1">
      <c r="A1153" s="21"/>
      <c r="C1153" s="232"/>
    </row>
    <row r="1154" spans="1:3" s="8" customFormat="1">
      <c r="A1154" s="21"/>
      <c r="C1154" s="232"/>
    </row>
    <row r="1155" spans="1:3" s="8" customFormat="1">
      <c r="A1155" s="18"/>
      <c r="C1155" s="232"/>
    </row>
    <row r="1156" spans="1:3" s="8" customFormat="1">
      <c r="A1156" s="12"/>
      <c r="C1156" s="232"/>
    </row>
    <row r="1157" spans="1:3" s="8" customFormat="1">
      <c r="A1157" s="21"/>
      <c r="C1157" s="232"/>
    </row>
    <row r="1158" spans="1:3" s="8" customFormat="1">
      <c r="A1158" s="21"/>
      <c r="C1158" s="232"/>
    </row>
    <row r="1159" spans="1:3" s="8" customFormat="1">
      <c r="A1159" s="21"/>
      <c r="C1159" s="232"/>
    </row>
    <row r="1160" spans="1:3" s="8" customFormat="1">
      <c r="A1160" s="18"/>
      <c r="C1160" s="232"/>
    </row>
    <row r="1161" spans="1:3" s="8" customFormat="1">
      <c r="A1161" s="3"/>
      <c r="C1161" s="232"/>
    </row>
    <row r="1162" spans="1:3" s="8" customFormat="1">
      <c r="A1162" s="21"/>
      <c r="C1162" s="232"/>
    </row>
    <row r="1163" spans="1:3" s="8" customFormat="1">
      <c r="A1163" s="21"/>
      <c r="C1163" s="232"/>
    </row>
    <row r="1164" spans="1:3" s="8" customFormat="1">
      <c r="A1164" s="3"/>
      <c r="C1164" s="232"/>
    </row>
    <row r="1165" spans="1:3" s="8" customFormat="1">
      <c r="A1165" s="21"/>
      <c r="C1165" s="232"/>
    </row>
    <row r="1166" spans="1:3" s="8" customFormat="1">
      <c r="A1166" s="21"/>
      <c r="C1166" s="232"/>
    </row>
    <row r="1167" spans="1:3" s="8" customFormat="1">
      <c r="A1167" s="3"/>
      <c r="C1167" s="232"/>
    </row>
    <row r="1168" spans="1:3" s="8" customFormat="1">
      <c r="A1168" s="21"/>
      <c r="C1168" s="232"/>
    </row>
    <row r="1169" spans="1:3" s="8" customFormat="1">
      <c r="A1169" s="21"/>
      <c r="C1169" s="232"/>
    </row>
    <row r="1170" spans="1:3" s="8" customFormat="1">
      <c r="A1170" s="3"/>
      <c r="C1170" s="232"/>
    </row>
    <row r="1171" spans="1:3" s="8" customFormat="1">
      <c r="A1171" s="21"/>
      <c r="C1171" s="232"/>
    </row>
    <row r="1172" spans="1:3" s="8" customFormat="1">
      <c r="A1172" s="21"/>
      <c r="C1172" s="232"/>
    </row>
    <row r="1173" spans="1:3" s="8" customFormat="1">
      <c r="A1173" s="21"/>
      <c r="C1173" s="232"/>
    </row>
    <row r="1174" spans="1:3" s="8" customFormat="1">
      <c r="A1174" s="21"/>
      <c r="C1174" s="232"/>
    </row>
    <row r="1175" spans="1:3" s="8" customFormat="1">
      <c r="A1175" s="21"/>
      <c r="C1175" s="232"/>
    </row>
    <row r="1176" spans="1:3" s="8" customFormat="1">
      <c r="A1176" s="3"/>
      <c r="C1176" s="232"/>
    </row>
    <row r="1177" spans="1:3" s="8" customFormat="1">
      <c r="A1177" s="21"/>
      <c r="C1177" s="232"/>
    </row>
    <row r="1178" spans="1:3" s="8" customFormat="1">
      <c r="A1178" s="21"/>
      <c r="C1178" s="232"/>
    </row>
    <row r="1179" spans="1:3" s="8" customFormat="1">
      <c r="A1179" s="3"/>
      <c r="C1179" s="232"/>
    </row>
    <row r="1180" spans="1:3" s="8" customFormat="1">
      <c r="A1180" s="21"/>
      <c r="C1180" s="232"/>
    </row>
    <row r="1181" spans="1:3" s="8" customFormat="1">
      <c r="A1181" s="21"/>
      <c r="C1181" s="232"/>
    </row>
    <row r="1182" spans="1:3" s="8" customFormat="1">
      <c r="A1182" s="3"/>
      <c r="C1182" s="232"/>
    </row>
    <row r="1183" spans="1:3" s="8" customFormat="1">
      <c r="A1183" s="21"/>
      <c r="C1183" s="232"/>
    </row>
    <row r="1184" spans="1:3" s="8" customFormat="1">
      <c r="A1184" s="21"/>
      <c r="C1184" s="232"/>
    </row>
    <row r="1185" spans="1:3" s="8" customFormat="1">
      <c r="A1185" s="3"/>
      <c r="C1185" s="232"/>
    </row>
    <row r="1186" spans="1:3" s="8" customFormat="1">
      <c r="A1186" s="21"/>
      <c r="C1186" s="232"/>
    </row>
    <row r="1187" spans="1:3" s="8" customFormat="1">
      <c r="A1187" s="21"/>
      <c r="C1187" s="232"/>
    </row>
    <row r="1188" spans="1:3" s="8" customFormat="1">
      <c r="A1188" s="21"/>
      <c r="C1188" s="232"/>
    </row>
    <row r="1189" spans="1:3" s="8" customFormat="1">
      <c r="A1189" s="21"/>
      <c r="C1189" s="232"/>
    </row>
    <row r="1190" spans="1:3" s="8" customFormat="1">
      <c r="A1190" s="21"/>
      <c r="C1190" s="232"/>
    </row>
    <row r="1191" spans="1:3" s="8" customFormat="1">
      <c r="A1191" s="21"/>
      <c r="C1191" s="232"/>
    </row>
    <row r="1192" spans="1:3" s="8" customFormat="1">
      <c r="A1192" s="18"/>
      <c r="C1192" s="232"/>
    </row>
    <row r="1193" spans="1:3" s="8" customFormat="1">
      <c r="A1193" s="22"/>
      <c r="C1193" s="232"/>
    </row>
    <row r="1194" spans="1:3" s="8" customFormat="1">
      <c r="A1194" s="21"/>
      <c r="C1194" s="232"/>
    </row>
    <row r="1195" spans="1:3" s="8" customFormat="1">
      <c r="A1195" s="21"/>
      <c r="C1195" s="232"/>
    </row>
    <row r="1196" spans="1:3" s="8" customFormat="1">
      <c r="A1196" s="21"/>
      <c r="C1196" s="232"/>
    </row>
    <row r="1197" spans="1:3" s="8" customFormat="1">
      <c r="A1197" s="18"/>
      <c r="C1197" s="232"/>
    </row>
    <row r="1198" spans="1:3" s="8" customFormat="1">
      <c r="A1198" s="21"/>
      <c r="C1198" s="232"/>
    </row>
    <row r="1199" spans="1:3" s="8" customFormat="1">
      <c r="A1199" s="21"/>
      <c r="C1199" s="232"/>
    </row>
    <row r="1200" spans="1:3" s="8" customFormat="1">
      <c r="A1200" s="21"/>
      <c r="C1200" s="232"/>
    </row>
    <row r="1201" spans="1:3" s="8" customFormat="1">
      <c r="A1201" s="3"/>
      <c r="C1201" s="232"/>
    </row>
    <row r="1202" spans="1:3" s="8" customFormat="1">
      <c r="A1202" s="21"/>
      <c r="C1202" s="232"/>
    </row>
    <row r="1203" spans="1:3" s="8" customFormat="1">
      <c r="A1203" s="21"/>
      <c r="C1203" s="232"/>
    </row>
    <row r="1204" spans="1:3" s="8" customFormat="1">
      <c r="A1204" s="21"/>
      <c r="C1204" s="232"/>
    </row>
    <row r="1205" spans="1:3" s="8" customFormat="1">
      <c r="A1205" s="21"/>
      <c r="C1205" s="232"/>
    </row>
    <row r="1206" spans="1:3" s="8" customFormat="1">
      <c r="A1206" s="21"/>
      <c r="C1206" s="232"/>
    </row>
    <row r="1207" spans="1:3" s="8" customFormat="1">
      <c r="A1207" s="3"/>
      <c r="C1207" s="232"/>
    </row>
    <row r="1208" spans="1:3" s="8" customFormat="1">
      <c r="A1208" s="21"/>
      <c r="C1208" s="232"/>
    </row>
    <row r="1209" spans="1:3" s="8" customFormat="1">
      <c r="A1209" s="21"/>
      <c r="C1209" s="232"/>
    </row>
    <row r="1210" spans="1:3" s="8" customFormat="1">
      <c r="A1210" s="21"/>
      <c r="C1210" s="232"/>
    </row>
    <row r="1211" spans="1:3" s="8" customFormat="1">
      <c r="A1211" s="21"/>
      <c r="C1211" s="232"/>
    </row>
    <row r="1212" spans="1:3" s="8" customFormat="1">
      <c r="A1212" s="21"/>
      <c r="C1212" s="232"/>
    </row>
    <row r="1213" spans="1:3" s="8" customFormat="1">
      <c r="A1213" s="21"/>
      <c r="C1213" s="232"/>
    </row>
    <row r="1214" spans="1:3" s="8" customFormat="1">
      <c r="A1214" s="21"/>
      <c r="C1214" s="232"/>
    </row>
    <row r="1215" spans="1:3" s="8" customFormat="1">
      <c r="A1215" s="21"/>
      <c r="C1215" s="232"/>
    </row>
    <row r="1216" spans="1:3" s="8" customFormat="1">
      <c r="A1216" s="21"/>
      <c r="C1216" s="232"/>
    </row>
    <row r="1217" spans="1:3" s="8" customFormat="1">
      <c r="A1217" s="21"/>
      <c r="C1217" s="232"/>
    </row>
    <row r="1218" spans="1:3" s="8" customFormat="1">
      <c r="A1218" s="21"/>
      <c r="C1218" s="232"/>
    </row>
    <row r="1219" spans="1:3" s="8" customFormat="1">
      <c r="A1219" s="21"/>
      <c r="C1219" s="232"/>
    </row>
    <row r="1220" spans="1:3" s="8" customFormat="1">
      <c r="A1220" s="21"/>
      <c r="C1220" s="232"/>
    </row>
    <row r="1221" spans="1:3" s="8" customFormat="1">
      <c r="A1221" s="21"/>
      <c r="C1221" s="232"/>
    </row>
    <row r="1222" spans="1:3" s="8" customFormat="1">
      <c r="A1222" s="21"/>
      <c r="C1222" s="232"/>
    </row>
    <row r="1223" spans="1:3" s="8" customFormat="1">
      <c r="A1223" s="21"/>
      <c r="C1223" s="232"/>
    </row>
    <row r="1224" spans="1:3" s="8" customFormat="1">
      <c r="A1224" s="18"/>
      <c r="C1224" s="232"/>
    </row>
    <row r="1225" spans="1:3" s="8" customFormat="1">
      <c r="A1225" s="22"/>
      <c r="C1225" s="232"/>
    </row>
    <row r="1226" spans="1:3" s="8" customFormat="1">
      <c r="A1226" s="21"/>
      <c r="C1226" s="232"/>
    </row>
    <row r="1227" spans="1:3" s="8" customFormat="1">
      <c r="A1227" s="21"/>
      <c r="C1227" s="232"/>
    </row>
    <row r="1228" spans="1:3" s="8" customFormat="1">
      <c r="A1228" s="3"/>
      <c r="C1228" s="232"/>
    </row>
    <row r="1229" spans="1:3" s="8" customFormat="1">
      <c r="A1229" s="3"/>
      <c r="C1229" s="232"/>
    </row>
    <row r="1230" spans="1:3" s="8" customFormat="1">
      <c r="A1230" s="21"/>
      <c r="C1230" s="232"/>
    </row>
    <row r="1231" spans="1:3" s="8" customFormat="1">
      <c r="A1231" s="18"/>
      <c r="C1231" s="232"/>
    </row>
    <row r="1232" spans="1:3" s="8" customFormat="1">
      <c r="A1232" s="21"/>
      <c r="C1232" s="232"/>
    </row>
    <row r="1233" spans="1:3" s="8" customFormat="1">
      <c r="A1233" s="21"/>
      <c r="C1233" s="232"/>
    </row>
    <row r="1234" spans="1:3" s="8" customFormat="1">
      <c r="A1234" s="21"/>
      <c r="C1234" s="232"/>
    </row>
    <row r="1235" spans="1:3" s="8" customFormat="1">
      <c r="A1235" s="3"/>
      <c r="C1235" s="232"/>
    </row>
    <row r="1236" spans="1:3" s="8" customFormat="1">
      <c r="A1236" s="21"/>
      <c r="C1236" s="232"/>
    </row>
    <row r="1237" spans="1:3" s="8" customFormat="1">
      <c r="A1237" s="21"/>
      <c r="C1237" s="232"/>
    </row>
    <row r="1238" spans="1:3" s="8" customFormat="1">
      <c r="A1238" s="21"/>
      <c r="C1238" s="232"/>
    </row>
    <row r="1239" spans="1:3" s="8" customFormat="1">
      <c r="A1239" s="21"/>
      <c r="C1239" s="232"/>
    </row>
    <row r="1240" spans="1:3" s="8" customFormat="1">
      <c r="A1240" s="21"/>
      <c r="C1240" s="232"/>
    </row>
    <row r="1241" spans="1:3" s="8" customFormat="1">
      <c r="A1241" s="3"/>
      <c r="C1241" s="232"/>
    </row>
    <row r="1242" spans="1:3" s="8" customFormat="1">
      <c r="A1242" s="21"/>
      <c r="C1242" s="232"/>
    </row>
    <row r="1243" spans="1:3" s="8" customFormat="1">
      <c r="A1243" s="21"/>
      <c r="C1243" s="232"/>
    </row>
    <row r="1244" spans="1:3" s="8" customFormat="1">
      <c r="A1244" s="3"/>
      <c r="C1244" s="232"/>
    </row>
    <row r="1245" spans="1:3" s="8" customFormat="1">
      <c r="A1245" s="21"/>
      <c r="C1245" s="232"/>
    </row>
    <row r="1246" spans="1:3" s="8" customFormat="1">
      <c r="A1246" s="21"/>
      <c r="C1246" s="232"/>
    </row>
    <row r="1247" spans="1:3" s="8" customFormat="1">
      <c r="A1247" s="21"/>
      <c r="C1247" s="232"/>
    </row>
    <row r="1248" spans="1:3" s="8" customFormat="1">
      <c r="A1248" s="21"/>
      <c r="C1248" s="232"/>
    </row>
    <row r="1249" spans="1:3" s="8" customFormat="1">
      <c r="A1249" s="18"/>
      <c r="C1249" s="232"/>
    </row>
    <row r="1250" spans="1:3" s="8" customFormat="1">
      <c r="A1250" s="22"/>
      <c r="C1250" s="232"/>
    </row>
    <row r="1251" spans="1:3" s="8" customFormat="1">
      <c r="A1251" s="21"/>
      <c r="C1251" s="232"/>
    </row>
    <row r="1252" spans="1:3" s="8" customFormat="1">
      <c r="A1252" s="21"/>
      <c r="C1252" s="232"/>
    </row>
    <row r="1253" spans="1:3" s="8" customFormat="1">
      <c r="A1253" s="21"/>
      <c r="C1253" s="232"/>
    </row>
    <row r="1254" spans="1:3" s="8" customFormat="1">
      <c r="A1254" s="18"/>
      <c r="C1254" s="232"/>
    </row>
    <row r="1255" spans="1:3" s="8" customFormat="1">
      <c r="A1255" s="21"/>
      <c r="C1255" s="232"/>
    </row>
    <row r="1256" spans="1:3" s="8" customFormat="1">
      <c r="A1256" s="21"/>
      <c r="C1256" s="232"/>
    </row>
    <row r="1257" spans="1:3" s="8" customFormat="1">
      <c r="A1257" s="21"/>
      <c r="C1257" s="232"/>
    </row>
    <row r="1258" spans="1:3" s="8" customFormat="1">
      <c r="A1258" s="21"/>
      <c r="C1258" s="232"/>
    </row>
    <row r="1259" spans="1:3" s="8" customFormat="1">
      <c r="A1259" s="21"/>
      <c r="C1259" s="232"/>
    </row>
    <row r="1260" spans="1:3" s="8" customFormat="1">
      <c r="A1260" s="21"/>
      <c r="C1260" s="232"/>
    </row>
    <row r="1261" spans="1:3" s="8" customFormat="1">
      <c r="A1261" s="21"/>
      <c r="C1261" s="232"/>
    </row>
    <row r="1262" spans="1:3" s="8" customFormat="1">
      <c r="A1262" s="21"/>
      <c r="C1262" s="232"/>
    </row>
    <row r="1263" spans="1:3" s="8" customFormat="1">
      <c r="A1263" s="21"/>
      <c r="C1263" s="232"/>
    </row>
    <row r="1264" spans="1:3" s="8" customFormat="1">
      <c r="A1264" s="21"/>
      <c r="C1264" s="232"/>
    </row>
    <row r="1265" spans="1:3" s="8" customFormat="1">
      <c r="A1265" s="21"/>
      <c r="C1265" s="232"/>
    </row>
    <row r="1266" spans="1:3" s="8" customFormat="1">
      <c r="A1266" s="21"/>
      <c r="C1266" s="232"/>
    </row>
    <row r="1267" spans="1:3" s="8" customFormat="1">
      <c r="A1267" s="21"/>
      <c r="C1267" s="232"/>
    </row>
    <row r="1268" spans="1:3" s="8" customFormat="1">
      <c r="A1268" s="21"/>
      <c r="C1268" s="232"/>
    </row>
    <row r="1269" spans="1:3" s="8" customFormat="1">
      <c r="A1269" s="21"/>
      <c r="C1269" s="232"/>
    </row>
    <row r="1270" spans="1:3" s="8" customFormat="1">
      <c r="A1270" s="21"/>
      <c r="C1270" s="232"/>
    </row>
    <row r="1271" spans="1:3" s="8" customFormat="1">
      <c r="A1271" s="21"/>
      <c r="C1271" s="232"/>
    </row>
    <row r="1272" spans="1:3" s="8" customFormat="1">
      <c r="A1272" s="21"/>
      <c r="C1272" s="232"/>
    </row>
    <row r="1273" spans="1:3" s="8" customFormat="1">
      <c r="A1273" s="21"/>
      <c r="C1273" s="232"/>
    </row>
    <row r="1274" spans="1:3" s="8" customFormat="1">
      <c r="A1274" s="21"/>
      <c r="C1274" s="232"/>
    </row>
    <row r="1275" spans="1:3" s="8" customFormat="1">
      <c r="A1275" s="3"/>
      <c r="C1275" s="232"/>
    </row>
    <row r="1276" spans="1:3" s="8" customFormat="1">
      <c r="A1276" s="18"/>
      <c r="C1276" s="232"/>
    </row>
    <row r="1277" spans="1:3" s="8" customFormat="1">
      <c r="A1277" s="21"/>
      <c r="C1277" s="232"/>
    </row>
    <row r="1278" spans="1:3" s="8" customFormat="1">
      <c r="A1278" s="21"/>
      <c r="C1278" s="232"/>
    </row>
    <row r="1279" spans="1:3" s="8" customFormat="1">
      <c r="A1279" s="21"/>
      <c r="C1279" s="232"/>
    </row>
    <row r="1280" spans="1:3" s="8" customFormat="1">
      <c r="A1280" s="21"/>
      <c r="C1280" s="232"/>
    </row>
    <row r="1281" spans="1:3" s="8" customFormat="1">
      <c r="A1281" s="3"/>
      <c r="C1281" s="232"/>
    </row>
    <row r="1282" spans="1:3" s="8" customFormat="1">
      <c r="A1282" s="3"/>
      <c r="C1282" s="232"/>
    </row>
    <row r="1283" spans="1:3" s="8" customFormat="1">
      <c r="A1283" s="18"/>
      <c r="C1283" s="232"/>
    </row>
    <row r="1284" spans="1:3" s="8" customFormat="1">
      <c r="A1284" s="22"/>
      <c r="C1284" s="232"/>
    </row>
    <row r="1285" spans="1:3" s="8" customFormat="1">
      <c r="A1285" s="21"/>
      <c r="C1285" s="232"/>
    </row>
    <row r="1286" spans="1:3" s="8" customFormat="1">
      <c r="A1286" s="21"/>
      <c r="C1286" s="232"/>
    </row>
    <row r="1287" spans="1:3" s="8" customFormat="1">
      <c r="A1287" s="21"/>
      <c r="C1287" s="232"/>
    </row>
    <row r="1288" spans="1:3" s="8" customFormat="1">
      <c r="A1288" s="21"/>
      <c r="C1288" s="232"/>
    </row>
    <row r="1289" spans="1:3" s="8" customFormat="1">
      <c r="A1289" s="21"/>
      <c r="C1289" s="232"/>
    </row>
    <row r="1290" spans="1:3" s="8" customFormat="1">
      <c r="A1290" s="18"/>
      <c r="C1290" s="232"/>
    </row>
    <row r="1291" spans="1:3" s="8" customFormat="1">
      <c r="A1291" s="21"/>
      <c r="C1291" s="232"/>
    </row>
    <row r="1292" spans="1:3" s="8" customFormat="1">
      <c r="A1292" s="21"/>
      <c r="C1292" s="232"/>
    </row>
    <row r="1293" spans="1:3" s="8" customFormat="1">
      <c r="A1293" s="21"/>
      <c r="C1293" s="232"/>
    </row>
    <row r="1294" spans="1:3" s="8" customFormat="1">
      <c r="A1294" s="21"/>
      <c r="C1294" s="232"/>
    </row>
    <row r="1295" spans="1:3" s="8" customFormat="1">
      <c r="A1295" s="21"/>
      <c r="C1295" s="232"/>
    </row>
    <row r="1296" spans="1:3" s="8" customFormat="1">
      <c r="A1296" s="21"/>
      <c r="C1296" s="232"/>
    </row>
    <row r="1297" spans="1:3" s="8" customFormat="1">
      <c r="A1297" s="21"/>
      <c r="C1297" s="232"/>
    </row>
    <row r="1298" spans="1:3" s="8" customFormat="1">
      <c r="A1298" s="21"/>
      <c r="C1298" s="232"/>
    </row>
    <row r="1299" spans="1:3" s="8" customFormat="1">
      <c r="A1299" s="21"/>
      <c r="C1299" s="232"/>
    </row>
    <row r="1300" spans="1:3" s="8" customFormat="1">
      <c r="A1300" s="3"/>
      <c r="C1300" s="232"/>
    </row>
    <row r="1301" spans="1:3" s="8" customFormat="1">
      <c r="A1301" s="21"/>
      <c r="C1301" s="232"/>
    </row>
    <row r="1302" spans="1:3" s="8" customFormat="1">
      <c r="A1302" s="21"/>
      <c r="C1302" s="232"/>
    </row>
    <row r="1303" spans="1:3" s="8" customFormat="1">
      <c r="A1303" s="21"/>
      <c r="C1303" s="232"/>
    </row>
    <row r="1304" spans="1:3" s="8" customFormat="1">
      <c r="A1304" s="21"/>
      <c r="C1304" s="232"/>
    </row>
    <row r="1305" spans="1:3" s="8" customFormat="1">
      <c r="A1305" s="21"/>
      <c r="C1305" s="232"/>
    </row>
    <row r="1306" spans="1:3" s="8" customFormat="1">
      <c r="A1306" s="21"/>
      <c r="C1306" s="232"/>
    </row>
    <row r="1307" spans="1:3" s="8" customFormat="1">
      <c r="A1307" s="21"/>
      <c r="C1307" s="232"/>
    </row>
    <row r="1308" spans="1:3" s="8" customFormat="1">
      <c r="A1308" s="18"/>
      <c r="C1308" s="232"/>
    </row>
    <row r="1309" spans="1:3" s="8" customFormat="1">
      <c r="A1309" s="22"/>
      <c r="C1309" s="232"/>
    </row>
    <row r="1310" spans="1:3" s="8" customFormat="1">
      <c r="A1310" s="21"/>
      <c r="C1310" s="232"/>
    </row>
    <row r="1311" spans="1:3" s="8" customFormat="1">
      <c r="A1311" s="21"/>
      <c r="C1311" s="232"/>
    </row>
    <row r="1312" spans="1:3" s="8" customFormat="1">
      <c r="A1312" s="21"/>
      <c r="C1312" s="232"/>
    </row>
    <row r="1313" spans="1:3" s="8" customFormat="1">
      <c r="A1313" s="18"/>
      <c r="C1313" s="232"/>
    </row>
    <row r="1314" spans="1:3" s="8" customFormat="1">
      <c r="A1314" s="3"/>
      <c r="C1314" s="232"/>
    </row>
    <row r="1315" spans="1:3" s="8" customFormat="1">
      <c r="A1315" s="21"/>
      <c r="C1315" s="232"/>
    </row>
    <row r="1316" spans="1:3" s="8" customFormat="1">
      <c r="A1316" s="21"/>
      <c r="C1316" s="232"/>
    </row>
    <row r="1317" spans="1:3" s="8" customFormat="1">
      <c r="A1317" s="21"/>
      <c r="C1317" s="232"/>
    </row>
    <row r="1318" spans="1:3" s="8" customFormat="1">
      <c r="A1318" s="21"/>
      <c r="C1318" s="232"/>
    </row>
    <row r="1319" spans="1:3" s="8" customFormat="1">
      <c r="A1319" s="21"/>
      <c r="C1319" s="232"/>
    </row>
    <row r="1320" spans="1:3" s="8" customFormat="1">
      <c r="A1320" s="21"/>
      <c r="C1320" s="232"/>
    </row>
    <row r="1321" spans="1:3" s="8" customFormat="1">
      <c r="A1321" s="21"/>
      <c r="C1321" s="232"/>
    </row>
    <row r="1322" spans="1:3" s="8" customFormat="1">
      <c r="A1322" s="21"/>
      <c r="C1322" s="232"/>
    </row>
    <row r="1323" spans="1:3" s="8" customFormat="1">
      <c r="A1323" s="3"/>
      <c r="C1323" s="232"/>
    </row>
    <row r="1324" spans="1:3" s="8" customFormat="1">
      <c r="A1324" s="21"/>
      <c r="C1324" s="232"/>
    </row>
    <row r="1325" spans="1:3" s="8" customFormat="1">
      <c r="A1325" s="21"/>
      <c r="C1325" s="232"/>
    </row>
    <row r="1326" spans="1:3" s="8" customFormat="1">
      <c r="A1326" s="3"/>
      <c r="C1326" s="232"/>
    </row>
    <row r="1327" spans="1:3" s="8" customFormat="1">
      <c r="A1327" s="21"/>
      <c r="C1327" s="232"/>
    </row>
    <row r="1328" spans="1:3" s="8" customFormat="1">
      <c r="A1328" s="21"/>
      <c r="C1328" s="232"/>
    </row>
    <row r="1329" spans="1:3" s="8" customFormat="1">
      <c r="A1329" s="21"/>
      <c r="C1329" s="232"/>
    </row>
    <row r="1330" spans="1:3" s="8" customFormat="1">
      <c r="A1330" s="21"/>
      <c r="C1330" s="232"/>
    </row>
    <row r="1331" spans="1:3" s="8" customFormat="1">
      <c r="A1331" s="21"/>
      <c r="C1331" s="232"/>
    </row>
    <row r="1332" spans="1:3" s="8" customFormat="1">
      <c r="A1332" s="21"/>
      <c r="C1332" s="232"/>
    </row>
    <row r="1333" spans="1:3" s="8" customFormat="1">
      <c r="A1333" s="21"/>
      <c r="C1333" s="232"/>
    </row>
    <row r="1334" spans="1:3" s="8" customFormat="1">
      <c r="A1334" s="21"/>
      <c r="C1334" s="232"/>
    </row>
    <row r="1335" spans="1:3" s="8" customFormat="1">
      <c r="A1335" s="18"/>
      <c r="C1335" s="232"/>
    </row>
    <row r="1336" spans="1:3" s="8" customFormat="1">
      <c r="A1336" s="22"/>
      <c r="C1336" s="232"/>
    </row>
    <row r="1337" spans="1:3" s="8" customFormat="1">
      <c r="A1337" s="21"/>
      <c r="C1337" s="232"/>
    </row>
    <row r="1338" spans="1:3" s="8" customFormat="1">
      <c r="A1338" s="21"/>
      <c r="C1338" s="232"/>
    </row>
    <row r="1339" spans="1:3" s="8" customFormat="1">
      <c r="A1339" s="3"/>
      <c r="C1339" s="232"/>
    </row>
    <row r="1340" spans="1:3" s="8" customFormat="1">
      <c r="A1340" s="21"/>
      <c r="C1340" s="232"/>
    </row>
    <row r="1341" spans="1:3" s="8" customFormat="1">
      <c r="A1341" s="18"/>
      <c r="C1341" s="232"/>
    </row>
    <row r="1342" spans="1:3" s="8" customFormat="1">
      <c r="A1342" s="21"/>
      <c r="C1342" s="232"/>
    </row>
    <row r="1343" spans="1:3" s="8" customFormat="1">
      <c r="A1343" s="21"/>
      <c r="C1343" s="232"/>
    </row>
    <row r="1344" spans="1:3" s="8" customFormat="1">
      <c r="A1344" s="21"/>
      <c r="C1344" s="232"/>
    </row>
    <row r="1345" spans="1:3" s="8" customFormat="1">
      <c r="A1345" s="21"/>
      <c r="C1345" s="232"/>
    </row>
    <row r="1346" spans="1:3" s="8" customFormat="1">
      <c r="A1346" s="21"/>
      <c r="C1346" s="232"/>
    </row>
    <row r="1347" spans="1:3" s="8" customFormat="1">
      <c r="A1347" s="21"/>
      <c r="C1347" s="232"/>
    </row>
    <row r="1348" spans="1:3" s="8" customFormat="1">
      <c r="A1348" s="21"/>
      <c r="C1348" s="232"/>
    </row>
    <row r="1349" spans="1:3" s="8" customFormat="1">
      <c r="A1349" s="21"/>
      <c r="C1349" s="232"/>
    </row>
    <row r="1350" spans="1:3" s="8" customFormat="1">
      <c r="A1350" s="21"/>
      <c r="C1350" s="232"/>
    </row>
    <row r="1351" spans="1:3" s="8" customFormat="1">
      <c r="A1351" s="21"/>
      <c r="C1351" s="232"/>
    </row>
    <row r="1352" spans="1:3" s="8" customFormat="1">
      <c r="A1352" s="21"/>
      <c r="C1352" s="232"/>
    </row>
    <row r="1353" spans="1:3" s="8" customFormat="1">
      <c r="A1353" s="21"/>
      <c r="C1353" s="232"/>
    </row>
    <row r="1354" spans="1:3" s="8" customFormat="1">
      <c r="A1354" s="3"/>
      <c r="C1354" s="232"/>
    </row>
    <row r="1355" spans="1:3" s="8" customFormat="1">
      <c r="A1355" s="21"/>
      <c r="C1355" s="232"/>
    </row>
    <row r="1356" spans="1:3" s="8" customFormat="1">
      <c r="A1356" s="21"/>
      <c r="C1356" s="232"/>
    </row>
    <row r="1357" spans="1:3" s="8" customFormat="1">
      <c r="A1357" s="21"/>
      <c r="C1357" s="232"/>
    </row>
    <row r="1358" spans="1:3" s="8" customFormat="1">
      <c r="A1358" s="21"/>
      <c r="C1358" s="232"/>
    </row>
    <row r="1359" spans="1:3" s="8" customFormat="1">
      <c r="A1359" s="21"/>
      <c r="C1359" s="232"/>
    </row>
    <row r="1360" spans="1:3" s="8" customFormat="1">
      <c r="A1360" s="21"/>
      <c r="C1360" s="232"/>
    </row>
    <row r="1361" spans="1:3" s="8" customFormat="1">
      <c r="A1361" s="21"/>
      <c r="C1361" s="232"/>
    </row>
    <row r="1362" spans="1:3" s="8" customFormat="1">
      <c r="A1362" s="21"/>
      <c r="C1362" s="232"/>
    </row>
    <row r="1363" spans="1:3" s="8" customFormat="1">
      <c r="A1363" s="18"/>
      <c r="C1363" s="232"/>
    </row>
    <row r="1364" spans="1:3" s="8" customFormat="1">
      <c r="A1364" s="22"/>
      <c r="C1364" s="232"/>
    </row>
    <row r="1365" spans="1:3" s="8" customFormat="1">
      <c r="A1365" s="21"/>
      <c r="C1365" s="232"/>
    </row>
    <row r="1366" spans="1:3" s="8" customFormat="1">
      <c r="A1366" s="21"/>
      <c r="C1366" s="232"/>
    </row>
    <row r="1367" spans="1:3" s="8" customFormat="1">
      <c r="A1367" s="21"/>
      <c r="C1367" s="232"/>
    </row>
    <row r="1368" spans="1:3" s="8" customFormat="1">
      <c r="A1368" s="21"/>
      <c r="C1368" s="232"/>
    </row>
    <row r="1369" spans="1:3" s="8" customFormat="1">
      <c r="A1369" s="18"/>
      <c r="C1369" s="232"/>
    </row>
    <row r="1370" spans="1:3" s="8" customFormat="1">
      <c r="A1370" s="21"/>
      <c r="C1370" s="232"/>
    </row>
    <row r="1371" spans="1:3" s="8" customFormat="1">
      <c r="A1371" s="21"/>
      <c r="C1371" s="232"/>
    </row>
    <row r="1372" spans="1:3" s="8" customFormat="1">
      <c r="A1372" s="21"/>
      <c r="C1372" s="232"/>
    </row>
    <row r="1373" spans="1:3" s="8" customFormat="1">
      <c r="A1373" s="21"/>
      <c r="C1373" s="232"/>
    </row>
    <row r="1374" spans="1:3" s="8" customFormat="1">
      <c r="A1374" s="21"/>
      <c r="C1374" s="232"/>
    </row>
    <row r="1375" spans="1:3" s="8" customFormat="1">
      <c r="A1375" s="21"/>
      <c r="C1375" s="232"/>
    </row>
    <row r="1376" spans="1:3" s="8" customFormat="1">
      <c r="A1376" s="21"/>
      <c r="C1376" s="232"/>
    </row>
    <row r="1377" spans="1:3" s="8" customFormat="1">
      <c r="A1377" s="21"/>
      <c r="C1377" s="232"/>
    </row>
    <row r="1378" spans="1:3" s="8" customFormat="1">
      <c r="A1378" s="21"/>
      <c r="C1378" s="232"/>
    </row>
    <row r="1379" spans="1:3" s="8" customFormat="1">
      <c r="A1379" s="21"/>
      <c r="C1379" s="232"/>
    </row>
    <row r="1380" spans="1:3" s="8" customFormat="1">
      <c r="A1380" s="21"/>
      <c r="C1380" s="232"/>
    </row>
    <row r="1381" spans="1:3" s="8" customFormat="1">
      <c r="A1381" s="21"/>
      <c r="C1381" s="232"/>
    </row>
    <row r="1382" spans="1:3" s="8" customFormat="1">
      <c r="A1382" s="21"/>
      <c r="C1382" s="232"/>
    </row>
    <row r="1383" spans="1:3" s="8" customFormat="1">
      <c r="A1383" s="21"/>
      <c r="C1383" s="232"/>
    </row>
    <row r="1384" spans="1:3" s="8" customFormat="1">
      <c r="A1384" s="21"/>
      <c r="C1384" s="232"/>
    </row>
    <row r="1385" spans="1:3" s="8" customFormat="1">
      <c r="A1385" s="3"/>
      <c r="C1385" s="232"/>
    </row>
    <row r="1386" spans="1:3" s="8" customFormat="1">
      <c r="A1386" s="21"/>
      <c r="C1386" s="232"/>
    </row>
    <row r="1387" spans="1:3" s="8" customFormat="1">
      <c r="A1387" s="21"/>
      <c r="C1387" s="232"/>
    </row>
    <row r="1388" spans="1:3" s="8" customFormat="1">
      <c r="A1388" s="3"/>
      <c r="C1388" s="232"/>
    </row>
    <row r="1389" spans="1:3" s="8" customFormat="1">
      <c r="A1389" s="21"/>
      <c r="C1389" s="232"/>
    </row>
    <row r="1390" spans="1:3" s="8" customFormat="1">
      <c r="A1390" s="21"/>
      <c r="C1390" s="232"/>
    </row>
    <row r="1391" spans="1:3" s="8" customFormat="1">
      <c r="A1391" s="3"/>
      <c r="C1391" s="232"/>
    </row>
    <row r="1392" spans="1:3" s="8" customFormat="1">
      <c r="A1392" s="21"/>
      <c r="C1392" s="232"/>
    </row>
    <row r="1393" spans="1:3" s="8" customFormat="1">
      <c r="A1393" s="21"/>
      <c r="C1393" s="232"/>
    </row>
    <row r="1394" spans="1:3" s="8" customFormat="1">
      <c r="A1394" s="3"/>
      <c r="C1394" s="232"/>
    </row>
    <row r="1395" spans="1:3" s="8" customFormat="1">
      <c r="A1395" s="21"/>
      <c r="C1395" s="232"/>
    </row>
    <row r="1396" spans="1:3" s="8" customFormat="1">
      <c r="A1396" s="21"/>
      <c r="C1396" s="232"/>
    </row>
    <row r="1397" spans="1:3" s="8" customFormat="1">
      <c r="A1397" s="3"/>
      <c r="C1397" s="232"/>
    </row>
    <row r="1398" spans="1:3" s="8" customFormat="1">
      <c r="A1398" s="21"/>
      <c r="C1398" s="232"/>
    </row>
    <row r="1399" spans="1:3" s="8" customFormat="1">
      <c r="A1399" s="21"/>
      <c r="C1399" s="232"/>
    </row>
    <row r="1400" spans="1:3" s="8" customFormat="1">
      <c r="A1400" s="3"/>
      <c r="C1400" s="232"/>
    </row>
    <row r="1401" spans="1:3" s="8" customFormat="1">
      <c r="A1401" s="3"/>
      <c r="C1401" s="232"/>
    </row>
    <row r="1402" spans="1:3" s="8" customFormat="1">
      <c r="A1402" s="3"/>
      <c r="C1402" s="232"/>
    </row>
    <row r="1403" spans="1:3" s="8" customFormat="1">
      <c r="A1403" s="3"/>
      <c r="C1403" s="232"/>
    </row>
    <row r="1404" spans="1:3" s="8" customFormat="1">
      <c r="A1404" s="3"/>
      <c r="C1404" s="232"/>
    </row>
    <row r="1405" spans="1:3" s="8" customFormat="1">
      <c r="A1405" s="3"/>
      <c r="C1405" s="232"/>
    </row>
    <row r="1406" spans="1:3" s="8" customFormat="1">
      <c r="A1406" s="3"/>
      <c r="C1406" s="232"/>
    </row>
    <row r="1407" spans="1:3" s="8" customFormat="1">
      <c r="A1407" s="12"/>
      <c r="C1407" s="232"/>
    </row>
    <row r="1408" spans="1:3" s="8" customFormat="1">
      <c r="A1408" s="3"/>
      <c r="C1408" s="232"/>
    </row>
    <row r="1409" spans="1:3" s="8" customFormat="1">
      <c r="A1409" s="3"/>
      <c r="C1409" s="232"/>
    </row>
    <row r="1410" spans="1:3" s="8" customFormat="1">
      <c r="A1410" s="18"/>
      <c r="C1410" s="232"/>
    </row>
    <row r="1411" spans="1:3" s="8" customFormat="1">
      <c r="A1411" s="12"/>
      <c r="C1411" s="232"/>
    </row>
    <row r="1412" spans="1:3" s="8" customFormat="1">
      <c r="A1412" s="3"/>
      <c r="C1412" s="232"/>
    </row>
    <row r="1413" spans="1:3" s="8" customFormat="1">
      <c r="A1413" s="3"/>
      <c r="C1413" s="232"/>
    </row>
    <row r="1414" spans="1:3" s="8" customFormat="1">
      <c r="A1414" s="3"/>
      <c r="C1414" s="232"/>
    </row>
    <row r="1415" spans="1:3" s="8" customFormat="1">
      <c r="A1415" s="3"/>
      <c r="C1415" s="232"/>
    </row>
    <row r="1416" spans="1:3" s="8" customFormat="1">
      <c r="A1416" s="18"/>
      <c r="C1416" s="232"/>
    </row>
    <row r="1417" spans="1:3" s="8" customFormat="1">
      <c r="A1417" s="3"/>
      <c r="C1417" s="232"/>
    </row>
    <row r="1418" spans="1:3" s="8" customFormat="1">
      <c r="A1418" s="3"/>
      <c r="C1418" s="232"/>
    </row>
    <row r="1419" spans="1:3" s="8" customFormat="1">
      <c r="A1419" s="3"/>
      <c r="C1419" s="232"/>
    </row>
    <row r="1420" spans="1:3" s="8" customFormat="1">
      <c r="A1420" s="3"/>
      <c r="C1420" s="232"/>
    </row>
    <row r="1421" spans="1:3" s="8" customFormat="1">
      <c r="A1421" s="3"/>
      <c r="C1421" s="232"/>
    </row>
    <row r="1422" spans="1:3" s="8" customFormat="1">
      <c r="A1422" s="18"/>
      <c r="C1422" s="232"/>
    </row>
    <row r="1423" spans="1:3" s="8" customFormat="1">
      <c r="A1423" s="12"/>
      <c r="C1423" s="232"/>
    </row>
    <row r="1424" spans="1:3" s="8" customFormat="1">
      <c r="A1424" s="3"/>
      <c r="C1424" s="232"/>
    </row>
    <row r="1425" spans="1:3" s="8" customFormat="1">
      <c r="A1425" s="3"/>
      <c r="C1425" s="232"/>
    </row>
    <row r="1426" spans="1:3" s="8" customFormat="1">
      <c r="A1426" s="3"/>
      <c r="C1426" s="232"/>
    </row>
    <row r="1427" spans="1:3" s="8" customFormat="1">
      <c r="A1427" s="18"/>
      <c r="C1427" s="232"/>
    </row>
    <row r="1428" spans="1:3" s="8" customFormat="1">
      <c r="A1428" s="3"/>
      <c r="C1428" s="232"/>
    </row>
    <row r="1429" spans="1:3" s="8" customFormat="1">
      <c r="A1429" s="3"/>
      <c r="C1429" s="232"/>
    </row>
    <row r="1430" spans="1:3" s="8" customFormat="1">
      <c r="A1430" s="3"/>
      <c r="C1430" s="232"/>
    </row>
    <row r="1431" spans="1:3" s="8" customFormat="1">
      <c r="A1431" s="3"/>
      <c r="C1431" s="232"/>
    </row>
    <row r="1432" spans="1:3" s="8" customFormat="1">
      <c r="A1432" s="3"/>
      <c r="C1432" s="232"/>
    </row>
    <row r="1433" spans="1:3" s="8" customFormat="1">
      <c r="A1433" s="3"/>
      <c r="C1433" s="232"/>
    </row>
    <row r="1434" spans="1:3" s="8" customFormat="1">
      <c r="A1434" s="3"/>
      <c r="C1434" s="232"/>
    </row>
    <row r="1435" spans="1:3" s="8" customFormat="1">
      <c r="A1435" s="3"/>
      <c r="C1435" s="232"/>
    </row>
    <row r="1436" spans="1:3" s="8" customFormat="1">
      <c r="A1436" s="3"/>
      <c r="C1436" s="232"/>
    </row>
    <row r="1437" spans="1:3" s="8" customFormat="1">
      <c r="A1437" s="3"/>
      <c r="C1437" s="232"/>
    </row>
    <row r="1438" spans="1:3" s="8" customFormat="1">
      <c r="A1438" s="3"/>
      <c r="C1438" s="232"/>
    </row>
    <row r="1439" spans="1:3" s="8" customFormat="1">
      <c r="A1439" s="3"/>
      <c r="C1439" s="232"/>
    </row>
    <row r="1440" spans="1:3" s="8" customFormat="1">
      <c r="A1440" s="3"/>
      <c r="C1440" s="232"/>
    </row>
    <row r="1441" spans="1:3" s="8" customFormat="1">
      <c r="A1441" s="3"/>
      <c r="C1441" s="232"/>
    </row>
    <row r="1442" spans="1:3" s="8" customFormat="1">
      <c r="A1442" s="3"/>
      <c r="C1442" s="232"/>
    </row>
    <row r="1443" spans="1:3" s="8" customFormat="1">
      <c r="A1443" s="3"/>
      <c r="C1443" s="232"/>
    </row>
    <row r="1444" spans="1:3" s="8" customFormat="1">
      <c r="A1444" s="3"/>
      <c r="C1444" s="232"/>
    </row>
    <row r="1445" spans="1:3" s="8" customFormat="1">
      <c r="A1445" s="3"/>
      <c r="C1445" s="232"/>
    </row>
    <row r="1446" spans="1:3" s="8" customFormat="1">
      <c r="A1446" s="3"/>
      <c r="C1446" s="232"/>
    </row>
    <row r="1447" spans="1:3" s="8" customFormat="1">
      <c r="A1447" s="3"/>
      <c r="C1447" s="232"/>
    </row>
    <row r="1448" spans="1:3" s="8" customFormat="1">
      <c r="A1448" s="3"/>
      <c r="C1448" s="232"/>
    </row>
    <row r="1449" spans="1:3" s="8" customFormat="1">
      <c r="A1449" s="3"/>
      <c r="C1449" s="232"/>
    </row>
    <row r="1450" spans="1:3" s="8" customFormat="1">
      <c r="A1450" s="3"/>
      <c r="C1450" s="232"/>
    </row>
    <row r="1451" spans="1:3" s="8" customFormat="1">
      <c r="A1451" s="3"/>
      <c r="C1451" s="232"/>
    </row>
    <row r="1452" spans="1:3" s="8" customFormat="1">
      <c r="A1452" s="3"/>
      <c r="C1452" s="232"/>
    </row>
    <row r="1453" spans="1:3" s="8" customFormat="1">
      <c r="A1453" s="3"/>
      <c r="C1453" s="232"/>
    </row>
    <row r="1454" spans="1:3" s="8" customFormat="1">
      <c r="A1454" s="3"/>
      <c r="C1454" s="232"/>
    </row>
    <row r="1455" spans="1:3" s="8" customFormat="1">
      <c r="A1455" s="18"/>
      <c r="C1455" s="232"/>
    </row>
    <row r="1456" spans="1:3" s="8" customFormat="1">
      <c r="A1456" s="12"/>
      <c r="C1456" s="232"/>
    </row>
    <row r="1457" spans="1:3" s="8" customFormat="1">
      <c r="A1457" s="3"/>
      <c r="C1457" s="232"/>
    </row>
    <row r="1458" spans="1:3" s="8" customFormat="1">
      <c r="A1458" s="3"/>
      <c r="C1458" s="232"/>
    </row>
    <row r="1459" spans="1:3" s="8" customFormat="1">
      <c r="A1459" s="3"/>
      <c r="C1459" s="232"/>
    </row>
    <row r="1460" spans="1:3" s="8" customFormat="1">
      <c r="A1460" s="18"/>
      <c r="C1460" s="232"/>
    </row>
    <row r="1461" spans="1:3" s="8" customFormat="1">
      <c r="A1461" s="3"/>
      <c r="C1461" s="232"/>
    </row>
    <row r="1462" spans="1:3" s="8" customFormat="1">
      <c r="A1462" s="3"/>
      <c r="C1462" s="232"/>
    </row>
    <row r="1463" spans="1:3" s="8" customFormat="1">
      <c r="A1463" s="3"/>
      <c r="C1463" s="232"/>
    </row>
    <row r="1464" spans="1:3" s="8" customFormat="1">
      <c r="A1464" s="3"/>
      <c r="C1464" s="232"/>
    </row>
    <row r="1465" spans="1:3" s="8" customFormat="1">
      <c r="A1465" s="3"/>
      <c r="C1465" s="232"/>
    </row>
    <row r="1466" spans="1:3" s="8" customFormat="1">
      <c r="A1466" s="3"/>
      <c r="C1466" s="232"/>
    </row>
    <row r="1467" spans="1:3" s="8" customFormat="1">
      <c r="A1467" s="3"/>
      <c r="C1467" s="232"/>
    </row>
    <row r="1468" spans="1:3" s="8" customFormat="1">
      <c r="A1468" s="3"/>
      <c r="C1468" s="232"/>
    </row>
    <row r="1469" spans="1:3" s="8" customFormat="1">
      <c r="A1469" s="3"/>
      <c r="C1469" s="232"/>
    </row>
    <row r="1470" spans="1:3" s="8" customFormat="1">
      <c r="A1470" s="3"/>
      <c r="C1470" s="232"/>
    </row>
    <row r="1471" spans="1:3" s="8" customFormat="1">
      <c r="A1471" s="3"/>
      <c r="C1471" s="232"/>
    </row>
    <row r="1472" spans="1:3" s="8" customFormat="1">
      <c r="A1472" s="3"/>
      <c r="C1472" s="232"/>
    </row>
    <row r="1473" spans="1:3" s="8" customFormat="1">
      <c r="A1473" s="3"/>
      <c r="C1473" s="232"/>
    </row>
    <row r="1474" spans="1:3" s="8" customFormat="1">
      <c r="A1474" s="3"/>
      <c r="C1474" s="232"/>
    </row>
    <row r="1475" spans="1:3" s="8" customFormat="1">
      <c r="A1475" s="3"/>
      <c r="C1475" s="232"/>
    </row>
    <row r="1476" spans="1:3" s="8" customFormat="1">
      <c r="A1476" s="3"/>
      <c r="C1476" s="232"/>
    </row>
    <row r="1477" spans="1:3" s="8" customFormat="1">
      <c r="A1477" s="18"/>
      <c r="C1477" s="232"/>
    </row>
    <row r="1478" spans="1:3" s="8" customFormat="1">
      <c r="A1478" s="3"/>
      <c r="C1478" s="232"/>
    </row>
    <row r="1479" spans="1:3" s="8" customFormat="1">
      <c r="A1479" s="3"/>
      <c r="C1479" s="232"/>
    </row>
    <row r="1480" spans="1:3" s="8" customFormat="1">
      <c r="A1480" s="3"/>
      <c r="C1480" s="232"/>
    </row>
    <row r="1481" spans="1:3" s="8" customFormat="1">
      <c r="A1481" s="3"/>
      <c r="C1481" s="232"/>
    </row>
    <row r="1482" spans="1:3" s="8" customFormat="1">
      <c r="A1482" s="3"/>
      <c r="C1482" s="232"/>
    </row>
    <row r="1483" spans="1:3" s="8" customFormat="1">
      <c r="A1483" s="18"/>
      <c r="C1483" s="232"/>
    </row>
    <row r="1484" spans="1:3" s="8" customFormat="1">
      <c r="A1484" s="12"/>
      <c r="C1484" s="232"/>
    </row>
    <row r="1485" spans="1:3" s="8" customFormat="1">
      <c r="A1485" s="3"/>
      <c r="C1485" s="232"/>
    </row>
    <row r="1486" spans="1:3" s="8" customFormat="1">
      <c r="A1486" s="3"/>
      <c r="C1486" s="232"/>
    </row>
    <row r="1487" spans="1:3" s="8" customFormat="1">
      <c r="A1487" s="3"/>
      <c r="C1487" s="232"/>
    </row>
    <row r="1488" spans="1:3" s="8" customFormat="1">
      <c r="A1488" s="18"/>
      <c r="C1488" s="232"/>
    </row>
    <row r="1489" spans="1:3" s="8" customFormat="1">
      <c r="A1489" s="3"/>
      <c r="C1489" s="232"/>
    </row>
    <row r="1490" spans="1:3" s="8" customFormat="1">
      <c r="A1490" s="3"/>
      <c r="C1490" s="232"/>
    </row>
    <row r="1491" spans="1:3" s="8" customFormat="1">
      <c r="A1491" s="3"/>
      <c r="C1491" s="232"/>
    </row>
    <row r="1492" spans="1:3" s="8" customFormat="1">
      <c r="A1492" s="3"/>
      <c r="C1492" s="232"/>
    </row>
    <row r="1493" spans="1:3" s="8" customFormat="1">
      <c r="A1493" s="3"/>
      <c r="C1493" s="232"/>
    </row>
    <row r="1494" spans="1:3" s="8" customFormat="1">
      <c r="A1494" s="3"/>
      <c r="C1494" s="232"/>
    </row>
    <row r="1495" spans="1:3" s="8" customFormat="1">
      <c r="A1495" s="3"/>
      <c r="C1495" s="232"/>
    </row>
    <row r="1496" spans="1:3" s="8" customFormat="1">
      <c r="A1496" s="3"/>
      <c r="C1496" s="232"/>
    </row>
    <row r="1497" spans="1:3" s="8" customFormat="1">
      <c r="A1497" s="3"/>
      <c r="C1497" s="232"/>
    </row>
    <row r="1498" spans="1:3" s="8" customFormat="1">
      <c r="A1498" s="3"/>
      <c r="C1498" s="232"/>
    </row>
    <row r="1499" spans="1:3" s="8" customFormat="1">
      <c r="A1499" s="3"/>
      <c r="C1499" s="232"/>
    </row>
    <row r="1500" spans="1:3" s="8" customFormat="1">
      <c r="A1500" s="3"/>
      <c r="C1500" s="232"/>
    </row>
    <row r="1501" spans="1:3" s="8" customFormat="1">
      <c r="A1501" s="3"/>
      <c r="C1501" s="232"/>
    </row>
    <row r="1502" spans="1:3" s="8" customFormat="1">
      <c r="A1502" s="3"/>
      <c r="C1502" s="232"/>
    </row>
    <row r="1503" spans="1:3" s="8" customFormat="1">
      <c r="A1503" s="3"/>
      <c r="C1503" s="232"/>
    </row>
    <row r="1504" spans="1:3" s="8" customFormat="1">
      <c r="A1504" s="3"/>
      <c r="C1504" s="232"/>
    </row>
    <row r="1505" spans="1:3" s="8" customFormat="1">
      <c r="A1505" s="3"/>
      <c r="C1505" s="232"/>
    </row>
    <row r="1506" spans="1:3" s="8" customFormat="1">
      <c r="A1506" s="3"/>
      <c r="C1506" s="232"/>
    </row>
    <row r="1507" spans="1:3" s="8" customFormat="1">
      <c r="A1507" s="3"/>
      <c r="C1507" s="232"/>
    </row>
    <row r="1508" spans="1:3" s="8" customFormat="1">
      <c r="A1508" s="3"/>
      <c r="C1508" s="232"/>
    </row>
    <row r="1509" spans="1:3" s="8" customFormat="1">
      <c r="A1509" s="3"/>
      <c r="C1509" s="232"/>
    </row>
    <row r="1510" spans="1:3" s="8" customFormat="1">
      <c r="A1510" s="3"/>
      <c r="C1510" s="232"/>
    </row>
    <row r="1511" spans="1:3" s="8" customFormat="1">
      <c r="A1511" s="3"/>
      <c r="C1511" s="232"/>
    </row>
    <row r="1512" spans="1:3" s="8" customFormat="1">
      <c r="A1512" s="3"/>
      <c r="C1512" s="232"/>
    </row>
    <row r="1513" spans="1:3" s="8" customFormat="1">
      <c r="A1513" s="3"/>
      <c r="C1513" s="232"/>
    </row>
    <row r="1514" spans="1:3" s="8" customFormat="1">
      <c r="A1514" s="3"/>
      <c r="C1514" s="232"/>
    </row>
    <row r="1515" spans="1:3" s="8" customFormat="1">
      <c r="A1515" s="3"/>
      <c r="C1515" s="232"/>
    </row>
    <row r="1516" spans="1:3" s="8" customFormat="1">
      <c r="A1516" s="3"/>
      <c r="C1516" s="232"/>
    </row>
    <row r="1517" spans="1:3" s="8" customFormat="1">
      <c r="A1517" s="3"/>
      <c r="C1517" s="232"/>
    </row>
    <row r="1518" spans="1:3" s="8" customFormat="1">
      <c r="A1518" s="3"/>
      <c r="C1518" s="232"/>
    </row>
    <row r="1519" spans="1:3" s="8" customFormat="1">
      <c r="A1519" s="3"/>
      <c r="C1519" s="232"/>
    </row>
    <row r="1520" spans="1:3" s="8" customFormat="1">
      <c r="A1520" s="3"/>
      <c r="C1520" s="232"/>
    </row>
    <row r="1521" spans="1:3" s="8" customFormat="1">
      <c r="A1521" s="3"/>
      <c r="C1521" s="232"/>
    </row>
    <row r="1522" spans="1:3" s="8" customFormat="1">
      <c r="A1522" s="3"/>
      <c r="C1522" s="232"/>
    </row>
    <row r="1523" spans="1:3" s="8" customFormat="1">
      <c r="A1523" s="3"/>
      <c r="C1523" s="232"/>
    </row>
    <row r="1524" spans="1:3" s="8" customFormat="1">
      <c r="A1524" s="3"/>
      <c r="C1524" s="232"/>
    </row>
    <row r="1525" spans="1:3" s="8" customFormat="1">
      <c r="A1525" s="3"/>
      <c r="C1525" s="232"/>
    </row>
    <row r="1526" spans="1:3" s="8" customFormat="1">
      <c r="A1526" s="3"/>
      <c r="C1526" s="232"/>
    </row>
    <row r="1527" spans="1:3" s="8" customFormat="1">
      <c r="A1527" s="3"/>
      <c r="C1527" s="232"/>
    </row>
    <row r="1528" spans="1:3" s="8" customFormat="1">
      <c r="A1528" s="3"/>
      <c r="C1528" s="232"/>
    </row>
    <row r="1529" spans="1:3" s="8" customFormat="1">
      <c r="A1529" s="18"/>
      <c r="C1529" s="232"/>
    </row>
    <row r="1530" spans="1:3" s="8" customFormat="1">
      <c r="A1530" s="12"/>
      <c r="C1530" s="232"/>
    </row>
    <row r="1531" spans="1:3" s="8" customFormat="1">
      <c r="A1531" s="3"/>
      <c r="C1531" s="232"/>
    </row>
    <row r="1532" spans="1:3" s="8" customFormat="1">
      <c r="A1532" s="3"/>
      <c r="C1532" s="232"/>
    </row>
    <row r="1533" spans="1:3" s="8" customFormat="1">
      <c r="A1533" s="3"/>
      <c r="C1533" s="232"/>
    </row>
    <row r="1534" spans="1:3" s="8" customFormat="1">
      <c r="A1534" s="18"/>
      <c r="C1534" s="232"/>
    </row>
    <row r="1535" spans="1:3" s="8" customFormat="1">
      <c r="A1535" s="3"/>
      <c r="C1535" s="232"/>
    </row>
    <row r="1536" spans="1:3" s="8" customFormat="1">
      <c r="A1536" s="3"/>
      <c r="C1536" s="232"/>
    </row>
    <row r="1537" spans="1:3" s="8" customFormat="1">
      <c r="A1537" s="3"/>
      <c r="C1537" s="232"/>
    </row>
    <row r="1538" spans="1:3" s="8" customFormat="1">
      <c r="A1538" s="3"/>
      <c r="C1538" s="232"/>
    </row>
    <row r="1539" spans="1:3" s="8" customFormat="1">
      <c r="A1539" s="3"/>
      <c r="C1539" s="232"/>
    </row>
    <row r="1540" spans="1:3" s="8" customFormat="1">
      <c r="A1540" s="3"/>
      <c r="C1540" s="232"/>
    </row>
    <row r="1541" spans="1:3" s="8" customFormat="1">
      <c r="A1541" s="3"/>
      <c r="C1541" s="232"/>
    </row>
    <row r="1542" spans="1:3" s="8" customFormat="1">
      <c r="A1542" s="3"/>
      <c r="C1542" s="232"/>
    </row>
    <row r="1543" spans="1:3" s="8" customFormat="1">
      <c r="A1543" s="3"/>
      <c r="C1543" s="232"/>
    </row>
    <row r="1544" spans="1:3" s="8" customFormat="1">
      <c r="A1544" s="3"/>
      <c r="C1544" s="232"/>
    </row>
    <row r="1545" spans="1:3" s="8" customFormat="1">
      <c r="A1545" s="3"/>
      <c r="C1545" s="232"/>
    </row>
    <row r="1546" spans="1:3" s="8" customFormat="1">
      <c r="A1546" s="3"/>
      <c r="C1546" s="232"/>
    </row>
    <row r="1547" spans="1:3" s="8" customFormat="1">
      <c r="A1547" s="3"/>
      <c r="C1547" s="232"/>
    </row>
    <row r="1548" spans="1:3" s="8" customFormat="1">
      <c r="A1548" s="3"/>
      <c r="C1548" s="232"/>
    </row>
    <row r="1549" spans="1:3" s="8" customFormat="1">
      <c r="A1549" s="3"/>
      <c r="C1549" s="232"/>
    </row>
    <row r="1550" spans="1:3" s="8" customFormat="1">
      <c r="A1550" s="3"/>
      <c r="C1550" s="232"/>
    </row>
    <row r="1551" spans="1:3" s="8" customFormat="1">
      <c r="A1551" s="3"/>
      <c r="C1551" s="232"/>
    </row>
    <row r="1552" spans="1:3" s="8" customFormat="1">
      <c r="A1552" s="3"/>
      <c r="C1552" s="232"/>
    </row>
    <row r="1553" spans="1:3" s="8" customFormat="1">
      <c r="A1553" s="3"/>
      <c r="C1553" s="232"/>
    </row>
    <row r="1554" spans="1:3" s="8" customFormat="1">
      <c r="A1554" s="3"/>
      <c r="C1554" s="232"/>
    </row>
    <row r="1555" spans="1:3" s="8" customFormat="1">
      <c r="A1555" s="3"/>
      <c r="C1555" s="232"/>
    </row>
    <row r="1556" spans="1:3" s="8" customFormat="1">
      <c r="A1556" s="18"/>
      <c r="C1556" s="232"/>
    </row>
    <row r="1557" spans="1:3" s="8" customFormat="1">
      <c r="A1557" s="18"/>
      <c r="C1557" s="232"/>
    </row>
    <row r="1558" spans="1:3" s="8" customFormat="1">
      <c r="A1558" s="12"/>
      <c r="C1558" s="232"/>
    </row>
    <row r="1559" spans="1:3" s="8" customFormat="1">
      <c r="A1559" s="3"/>
      <c r="C1559" s="232"/>
    </row>
    <row r="1560" spans="1:3" s="8" customFormat="1">
      <c r="A1560" s="3"/>
      <c r="C1560" s="232"/>
    </row>
    <row r="1561" spans="1:3" s="8" customFormat="1">
      <c r="A1561" s="18"/>
      <c r="C1561" s="232"/>
    </row>
    <row r="1562" spans="1:3" s="8" customFormat="1">
      <c r="A1562" s="3"/>
      <c r="C1562" s="232"/>
    </row>
    <row r="1563" spans="1:3" s="8" customFormat="1">
      <c r="A1563" s="3"/>
      <c r="C1563" s="232"/>
    </row>
    <row r="1564" spans="1:3" s="8" customFormat="1">
      <c r="A1564" s="3"/>
      <c r="C1564" s="232"/>
    </row>
    <row r="1565" spans="1:3" s="8" customFormat="1">
      <c r="A1565" s="3"/>
      <c r="C1565" s="232"/>
    </row>
    <row r="1566" spans="1:3" s="8" customFormat="1">
      <c r="A1566" s="3"/>
      <c r="C1566" s="232"/>
    </row>
    <row r="1567" spans="1:3" s="8" customFormat="1">
      <c r="A1567" s="3"/>
      <c r="C1567" s="232"/>
    </row>
    <row r="1568" spans="1:3" s="8" customFormat="1">
      <c r="A1568" s="3"/>
      <c r="C1568" s="232"/>
    </row>
    <row r="1569" spans="1:3" s="8" customFormat="1">
      <c r="A1569" s="3"/>
      <c r="C1569" s="232"/>
    </row>
    <row r="1570" spans="1:3" s="8" customFormat="1">
      <c r="A1570" s="3"/>
      <c r="C1570" s="232"/>
    </row>
    <row r="1571" spans="1:3" s="8" customFormat="1">
      <c r="A1571" s="3"/>
      <c r="C1571" s="232"/>
    </row>
    <row r="1572" spans="1:3" s="8" customFormat="1">
      <c r="A1572" s="3"/>
      <c r="C1572" s="232"/>
    </row>
    <row r="1573" spans="1:3" s="8" customFormat="1">
      <c r="A1573" s="3"/>
      <c r="C1573" s="232"/>
    </row>
    <row r="1574" spans="1:3" s="8" customFormat="1">
      <c r="A1574" s="3"/>
      <c r="C1574" s="232"/>
    </row>
    <row r="1575" spans="1:3" s="8" customFormat="1">
      <c r="A1575" s="3"/>
      <c r="C1575" s="232"/>
    </row>
    <row r="1576" spans="1:3" s="8" customFormat="1">
      <c r="A1576" s="3"/>
      <c r="C1576" s="232"/>
    </row>
    <row r="1577" spans="1:3" s="8" customFormat="1">
      <c r="A1577" s="3"/>
      <c r="C1577" s="232"/>
    </row>
    <row r="1578" spans="1:3" s="8" customFormat="1">
      <c r="A1578" s="3"/>
      <c r="C1578" s="232"/>
    </row>
    <row r="1579" spans="1:3" s="8" customFormat="1">
      <c r="A1579" s="3"/>
      <c r="C1579" s="232"/>
    </row>
    <row r="1580" spans="1:3" s="8" customFormat="1">
      <c r="A1580" s="3"/>
      <c r="C1580" s="232"/>
    </row>
    <row r="1581" spans="1:3" s="8" customFormat="1">
      <c r="A1581" s="3"/>
      <c r="C1581" s="232"/>
    </row>
    <row r="1582" spans="1:3" s="8" customFormat="1">
      <c r="A1582" s="3"/>
      <c r="C1582" s="232"/>
    </row>
    <row r="1583" spans="1:3" s="8" customFormat="1">
      <c r="A1583" s="3"/>
      <c r="C1583" s="232"/>
    </row>
    <row r="1584" spans="1:3" s="8" customFormat="1">
      <c r="A1584" s="3"/>
      <c r="C1584" s="232"/>
    </row>
    <row r="1585" spans="1:3" s="8" customFormat="1">
      <c r="A1585" s="3"/>
      <c r="C1585" s="232"/>
    </row>
    <row r="1586" spans="1:3" s="8" customFormat="1">
      <c r="A1586" s="18"/>
      <c r="C1586" s="232"/>
    </row>
    <row r="1587" spans="1:3" s="8" customFormat="1">
      <c r="A1587" s="3"/>
      <c r="C1587" s="232"/>
    </row>
    <row r="1588" spans="1:3" s="8" customFormat="1">
      <c r="A1588" s="3"/>
      <c r="C1588" s="232"/>
    </row>
    <row r="1589" spans="1:3" s="8" customFormat="1">
      <c r="A1589" s="3"/>
      <c r="C1589" s="232"/>
    </row>
    <row r="1590" spans="1:3" s="8" customFormat="1">
      <c r="A1590" s="3"/>
      <c r="C1590" s="232"/>
    </row>
    <row r="1591" spans="1:3" s="8" customFormat="1">
      <c r="A1591" s="3"/>
      <c r="C1591" s="232"/>
    </row>
    <row r="1592" spans="1:3" s="8" customFormat="1">
      <c r="A1592" s="18"/>
      <c r="C1592" s="232"/>
    </row>
    <row r="1593" spans="1:3" s="8" customFormat="1">
      <c r="A1593" s="12"/>
      <c r="C1593" s="232"/>
    </row>
    <row r="1594" spans="1:3" s="8" customFormat="1">
      <c r="A1594" s="3"/>
      <c r="C1594" s="232"/>
    </row>
    <row r="1595" spans="1:3" s="8" customFormat="1">
      <c r="A1595" s="3"/>
      <c r="C1595" s="232"/>
    </row>
    <row r="1596" spans="1:3" s="8" customFormat="1">
      <c r="A1596" s="3"/>
      <c r="C1596" s="232"/>
    </row>
    <row r="1597" spans="1:3" s="8" customFormat="1">
      <c r="A1597" s="18"/>
      <c r="C1597" s="232"/>
    </row>
    <row r="1598" spans="1:3" s="8" customFormat="1">
      <c r="A1598" s="3"/>
      <c r="C1598" s="232"/>
    </row>
    <row r="1599" spans="1:3" s="8" customFormat="1">
      <c r="A1599" s="3"/>
      <c r="C1599" s="232"/>
    </row>
    <row r="1600" spans="1:3" s="8" customFormat="1">
      <c r="A1600" s="3"/>
      <c r="C1600" s="232"/>
    </row>
    <row r="1601" spans="1:3" s="8" customFormat="1">
      <c r="A1601" s="3"/>
      <c r="C1601" s="232"/>
    </row>
    <row r="1602" spans="1:3" s="8" customFormat="1">
      <c r="A1602" s="3"/>
      <c r="C1602" s="232"/>
    </row>
    <row r="1603" spans="1:3" s="8" customFormat="1">
      <c r="A1603" s="3"/>
      <c r="C1603" s="232"/>
    </row>
    <row r="1604" spans="1:3" s="8" customFormat="1">
      <c r="A1604" s="3"/>
      <c r="C1604" s="232"/>
    </row>
    <row r="1605" spans="1:3" s="8" customFormat="1">
      <c r="A1605" s="3"/>
      <c r="C1605" s="232"/>
    </row>
    <row r="1606" spans="1:3" s="8" customFormat="1">
      <c r="A1606" s="3"/>
      <c r="C1606" s="232"/>
    </row>
    <row r="1607" spans="1:3" s="8" customFormat="1">
      <c r="A1607" s="3"/>
      <c r="C1607" s="232"/>
    </row>
    <row r="1608" spans="1:3" s="8" customFormat="1">
      <c r="A1608" s="3"/>
      <c r="C1608" s="232"/>
    </row>
    <row r="1609" spans="1:3" s="8" customFormat="1">
      <c r="A1609" s="3"/>
      <c r="C1609" s="232"/>
    </row>
    <row r="1610" spans="1:3" s="8" customFormat="1">
      <c r="A1610" s="3"/>
      <c r="C1610" s="232"/>
    </row>
    <row r="1611" spans="1:3" s="8" customFormat="1">
      <c r="A1611" s="3"/>
      <c r="C1611" s="232"/>
    </row>
    <row r="1612" spans="1:3" s="8" customFormat="1">
      <c r="A1612" s="3"/>
      <c r="C1612" s="232"/>
    </row>
    <row r="1613" spans="1:3" s="8" customFormat="1">
      <c r="A1613" s="3"/>
      <c r="C1613" s="232"/>
    </row>
    <row r="1614" spans="1:3" s="8" customFormat="1">
      <c r="A1614" s="3"/>
      <c r="C1614" s="232"/>
    </row>
    <row r="1615" spans="1:3" s="8" customFormat="1">
      <c r="A1615" s="3"/>
      <c r="C1615" s="232"/>
    </row>
    <row r="1616" spans="1:3" s="8" customFormat="1">
      <c r="A1616" s="3"/>
      <c r="C1616" s="232"/>
    </row>
    <row r="1617" spans="1:3" s="8" customFormat="1">
      <c r="A1617" s="3"/>
      <c r="C1617" s="232"/>
    </row>
    <row r="1618" spans="1:3" s="8" customFormat="1">
      <c r="A1618" s="3"/>
      <c r="C1618" s="232"/>
    </row>
    <row r="1619" spans="1:3" s="8" customFormat="1">
      <c r="A1619" s="18"/>
      <c r="C1619" s="232"/>
    </row>
    <row r="1620" spans="1:3" s="8" customFormat="1">
      <c r="A1620" s="12"/>
      <c r="C1620" s="232"/>
    </row>
    <row r="1621" spans="1:3" s="8" customFormat="1">
      <c r="A1621" s="3"/>
      <c r="C1621" s="232"/>
    </row>
    <row r="1622" spans="1:3" s="8" customFormat="1">
      <c r="A1622" s="3"/>
      <c r="C1622" s="232"/>
    </row>
    <row r="1623" spans="1:3" s="8" customFormat="1">
      <c r="A1623" s="3"/>
      <c r="C1623" s="232"/>
    </row>
    <row r="1624" spans="1:3" s="8" customFormat="1">
      <c r="A1624" s="3"/>
      <c r="C1624" s="232"/>
    </row>
    <row r="1625" spans="1:3" s="8" customFormat="1">
      <c r="A1625" s="18"/>
      <c r="C1625" s="232"/>
    </row>
    <row r="1626" spans="1:3" s="8" customFormat="1">
      <c r="A1626" s="3"/>
      <c r="C1626" s="232"/>
    </row>
    <row r="1627" spans="1:3" s="8" customFormat="1">
      <c r="A1627" s="3"/>
      <c r="C1627" s="232"/>
    </row>
    <row r="1628" spans="1:3" s="8" customFormat="1">
      <c r="A1628" s="3"/>
      <c r="C1628" s="232"/>
    </row>
    <row r="1629" spans="1:3" s="8" customFormat="1">
      <c r="A1629" s="3"/>
      <c r="C1629" s="232"/>
    </row>
    <row r="1630" spans="1:3" s="8" customFormat="1">
      <c r="A1630" s="3"/>
      <c r="C1630" s="232"/>
    </row>
    <row r="1631" spans="1:3" s="8" customFormat="1">
      <c r="A1631" s="3"/>
      <c r="C1631" s="232"/>
    </row>
    <row r="1632" spans="1:3" s="8" customFormat="1">
      <c r="A1632" s="3"/>
      <c r="C1632" s="232"/>
    </row>
    <row r="1633" spans="1:3" s="8" customFormat="1">
      <c r="A1633" s="3"/>
      <c r="C1633" s="232"/>
    </row>
    <row r="1634" spans="1:3" s="8" customFormat="1">
      <c r="A1634" s="3"/>
      <c r="C1634" s="232"/>
    </row>
    <row r="1635" spans="1:3" s="8" customFormat="1">
      <c r="A1635" s="3"/>
      <c r="C1635" s="232"/>
    </row>
    <row r="1636" spans="1:3" s="8" customFormat="1">
      <c r="A1636" s="3"/>
      <c r="C1636" s="232"/>
    </row>
    <row r="1637" spans="1:3" s="8" customFormat="1">
      <c r="A1637" s="3"/>
      <c r="C1637" s="232"/>
    </row>
    <row r="1638" spans="1:3" s="8" customFormat="1">
      <c r="A1638" s="3"/>
      <c r="C1638" s="232"/>
    </row>
    <row r="1639" spans="1:3" s="8" customFormat="1">
      <c r="A1639" s="3"/>
      <c r="C1639" s="232"/>
    </row>
    <row r="1640" spans="1:3" s="8" customFormat="1">
      <c r="A1640" s="3"/>
      <c r="C1640" s="232"/>
    </row>
    <row r="1641" spans="1:3" s="8" customFormat="1">
      <c r="A1641" s="3"/>
      <c r="C1641" s="232"/>
    </row>
    <row r="1642" spans="1:3" s="8" customFormat="1">
      <c r="A1642" s="3"/>
      <c r="C1642" s="232"/>
    </row>
    <row r="1643" spans="1:3" s="8" customFormat="1">
      <c r="A1643" s="3"/>
      <c r="C1643" s="232"/>
    </row>
    <row r="1644" spans="1:3" s="8" customFormat="1">
      <c r="A1644" s="3"/>
      <c r="C1644" s="232"/>
    </row>
    <row r="1645" spans="1:3" s="8" customFormat="1">
      <c r="A1645" s="3"/>
      <c r="C1645" s="232"/>
    </row>
    <row r="1646" spans="1:3" s="8" customFormat="1">
      <c r="A1646" s="3"/>
      <c r="C1646" s="232"/>
    </row>
    <row r="1647" spans="1:3" s="8" customFormat="1">
      <c r="A1647" s="3"/>
      <c r="C1647" s="232"/>
    </row>
    <row r="1648" spans="1:3" s="8" customFormat="1">
      <c r="A1648" s="3"/>
      <c r="C1648" s="232"/>
    </row>
    <row r="1649" spans="1:3" s="8" customFormat="1">
      <c r="A1649" s="3"/>
      <c r="C1649" s="232"/>
    </row>
    <row r="1650" spans="1:3" s="8" customFormat="1">
      <c r="A1650" s="3"/>
      <c r="C1650" s="232"/>
    </row>
    <row r="1651" spans="1:3" s="8" customFormat="1">
      <c r="A1651" s="3"/>
      <c r="C1651" s="232"/>
    </row>
    <row r="1652" spans="1:3" s="8" customFormat="1">
      <c r="A1652" s="3"/>
      <c r="C1652" s="232"/>
    </row>
    <row r="1653" spans="1:3" s="8" customFormat="1">
      <c r="A1653" s="3"/>
      <c r="C1653" s="232"/>
    </row>
    <row r="1654" spans="1:3" s="8" customFormat="1">
      <c r="A1654" s="3"/>
      <c r="C1654" s="232"/>
    </row>
    <row r="1655" spans="1:3" s="8" customFormat="1">
      <c r="A1655" s="3"/>
      <c r="C1655" s="232"/>
    </row>
    <row r="1656" spans="1:3" s="8" customFormat="1">
      <c r="A1656" s="18"/>
      <c r="C1656" s="232"/>
    </row>
    <row r="1657" spans="1:3" s="8" customFormat="1">
      <c r="A1657" s="3"/>
      <c r="C1657" s="232"/>
    </row>
    <row r="1658" spans="1:3" s="8" customFormat="1">
      <c r="A1658" s="3"/>
      <c r="C1658" s="232"/>
    </row>
    <row r="1659" spans="1:3" s="8" customFormat="1">
      <c r="A1659" s="3"/>
      <c r="C1659" s="232"/>
    </row>
    <row r="1660" spans="1:3" s="8" customFormat="1">
      <c r="A1660" s="3"/>
      <c r="C1660" s="232"/>
    </row>
    <row r="1661" spans="1:3" s="8" customFormat="1">
      <c r="A1661" s="3"/>
      <c r="C1661" s="232"/>
    </row>
    <row r="1662" spans="1:3" s="8" customFormat="1">
      <c r="A1662" s="18"/>
      <c r="C1662" s="232"/>
    </row>
    <row r="1663" spans="1:3" s="8" customFormat="1">
      <c r="A1663" s="12"/>
      <c r="C1663" s="232"/>
    </row>
    <row r="1664" spans="1:3" s="8" customFormat="1">
      <c r="A1664" s="3"/>
      <c r="C1664" s="232"/>
    </row>
    <row r="1665" spans="1:3" s="8" customFormat="1">
      <c r="A1665" s="3"/>
      <c r="C1665" s="232"/>
    </row>
    <row r="1666" spans="1:3" s="8" customFormat="1">
      <c r="A1666" s="3"/>
      <c r="C1666" s="232"/>
    </row>
    <row r="1667" spans="1:3" s="8" customFormat="1">
      <c r="A1667" s="18"/>
      <c r="C1667" s="232"/>
    </row>
    <row r="1668" spans="1:3" s="8" customFormat="1">
      <c r="A1668" s="3"/>
      <c r="C1668" s="232"/>
    </row>
    <row r="1669" spans="1:3" s="8" customFormat="1">
      <c r="A1669" s="3"/>
      <c r="C1669" s="232"/>
    </row>
    <row r="1670" spans="1:3" s="8" customFormat="1">
      <c r="A1670" s="3"/>
      <c r="C1670" s="232"/>
    </row>
    <row r="1671" spans="1:3" s="8" customFormat="1">
      <c r="A1671" s="3"/>
      <c r="C1671" s="232"/>
    </row>
    <row r="1672" spans="1:3" s="8" customFormat="1">
      <c r="A1672" s="3"/>
      <c r="C1672" s="232"/>
    </row>
    <row r="1673" spans="1:3" s="8" customFormat="1">
      <c r="A1673" s="3"/>
      <c r="C1673" s="232"/>
    </row>
    <row r="1674" spans="1:3" s="8" customFormat="1">
      <c r="A1674" s="3"/>
      <c r="C1674" s="232"/>
    </row>
    <row r="1675" spans="1:3" s="8" customFormat="1">
      <c r="A1675" s="3"/>
      <c r="C1675" s="232"/>
    </row>
    <row r="1676" spans="1:3" s="8" customFormat="1">
      <c r="A1676" s="3"/>
      <c r="C1676" s="232"/>
    </row>
    <row r="1677" spans="1:3" s="8" customFormat="1">
      <c r="A1677" s="3"/>
      <c r="C1677" s="232"/>
    </row>
    <row r="1678" spans="1:3" s="8" customFormat="1">
      <c r="A1678" s="3"/>
      <c r="C1678" s="232"/>
    </row>
    <row r="1679" spans="1:3" s="8" customFormat="1">
      <c r="A1679" s="3"/>
      <c r="C1679" s="232"/>
    </row>
    <row r="1680" spans="1:3" s="8" customFormat="1">
      <c r="A1680" s="3"/>
      <c r="C1680" s="232"/>
    </row>
    <row r="1681" spans="1:3" s="8" customFormat="1">
      <c r="A1681" s="3"/>
      <c r="C1681" s="232"/>
    </row>
    <row r="1682" spans="1:3" s="8" customFormat="1">
      <c r="A1682" s="3"/>
      <c r="C1682" s="232"/>
    </row>
    <row r="1683" spans="1:3" s="8" customFormat="1">
      <c r="A1683" s="3"/>
      <c r="C1683" s="232"/>
    </row>
    <row r="1684" spans="1:3" s="8" customFormat="1">
      <c r="A1684" s="3"/>
      <c r="C1684" s="232"/>
    </row>
    <row r="1685" spans="1:3" s="8" customFormat="1">
      <c r="A1685" s="3"/>
      <c r="C1685" s="232"/>
    </row>
    <row r="1686" spans="1:3" s="8" customFormat="1">
      <c r="A1686" s="3"/>
      <c r="C1686" s="232"/>
    </row>
    <row r="1687" spans="1:3" s="8" customFormat="1">
      <c r="A1687" s="3"/>
      <c r="C1687" s="232"/>
    </row>
    <row r="1688" spans="1:3" s="8" customFormat="1">
      <c r="A1688" s="3"/>
      <c r="C1688" s="232"/>
    </row>
    <row r="1689" spans="1:3" s="8" customFormat="1">
      <c r="A1689" s="3"/>
      <c r="C1689" s="232"/>
    </row>
    <row r="1690" spans="1:3" s="8" customFormat="1">
      <c r="A1690" s="3"/>
      <c r="C1690" s="232"/>
    </row>
    <row r="1691" spans="1:3" s="8" customFormat="1">
      <c r="A1691" s="3"/>
      <c r="C1691" s="232"/>
    </row>
    <row r="1692" spans="1:3" s="8" customFormat="1">
      <c r="A1692" s="3"/>
      <c r="C1692" s="232"/>
    </row>
    <row r="1693" spans="1:3" s="8" customFormat="1">
      <c r="A1693" s="3"/>
      <c r="C1693" s="232"/>
    </row>
    <row r="1694" spans="1:3" s="8" customFormat="1">
      <c r="A1694" s="3"/>
      <c r="C1694" s="232"/>
    </row>
    <row r="1695" spans="1:3" s="8" customFormat="1">
      <c r="A1695" s="3"/>
      <c r="C1695" s="232"/>
    </row>
    <row r="1696" spans="1:3" s="8" customFormat="1">
      <c r="A1696" s="3"/>
      <c r="C1696" s="232"/>
    </row>
    <row r="1697" spans="1:3" s="8" customFormat="1">
      <c r="A1697" s="18"/>
      <c r="C1697" s="232"/>
    </row>
    <row r="1698" spans="1:3" s="8" customFormat="1">
      <c r="A1698" s="12"/>
      <c r="C1698" s="232"/>
    </row>
    <row r="1699" spans="1:3" s="8" customFormat="1">
      <c r="A1699" s="3"/>
      <c r="C1699" s="232"/>
    </row>
    <row r="1700" spans="1:3" s="8" customFormat="1">
      <c r="A1700" s="3"/>
      <c r="C1700" s="232"/>
    </row>
    <row r="1701" spans="1:3" s="8" customFormat="1">
      <c r="A1701" s="3"/>
      <c r="C1701" s="232"/>
    </row>
    <row r="1702" spans="1:3" s="8" customFormat="1">
      <c r="A1702" s="18"/>
      <c r="C1702" s="232"/>
    </row>
    <row r="1703" spans="1:3" s="8" customFormat="1">
      <c r="A1703" s="3"/>
      <c r="C1703" s="232"/>
    </row>
    <row r="1704" spans="1:3" s="8" customFormat="1">
      <c r="A1704" s="3"/>
      <c r="C1704" s="232"/>
    </row>
    <row r="1705" spans="1:3" s="8" customFormat="1">
      <c r="A1705" s="3"/>
      <c r="C1705" s="232"/>
    </row>
    <row r="1706" spans="1:3" s="8" customFormat="1">
      <c r="A1706" s="3"/>
      <c r="C1706" s="232"/>
    </row>
    <row r="1707" spans="1:3" s="8" customFormat="1">
      <c r="A1707" s="3"/>
      <c r="C1707" s="232"/>
    </row>
    <row r="1708" spans="1:3" s="8" customFormat="1">
      <c r="A1708" s="3"/>
      <c r="C1708" s="232"/>
    </row>
    <row r="1709" spans="1:3" s="8" customFormat="1">
      <c r="A1709" s="3"/>
      <c r="C1709" s="232"/>
    </row>
    <row r="1710" spans="1:3" s="8" customFormat="1">
      <c r="A1710" s="3"/>
      <c r="C1710" s="232"/>
    </row>
    <row r="1711" spans="1:3" s="8" customFormat="1">
      <c r="A1711" s="3"/>
      <c r="C1711" s="232"/>
    </row>
    <row r="1712" spans="1:3" s="8" customFormat="1">
      <c r="A1712" s="3"/>
      <c r="C1712" s="232"/>
    </row>
    <row r="1713" spans="1:3" s="8" customFormat="1">
      <c r="A1713" s="3"/>
      <c r="C1713" s="232"/>
    </row>
    <row r="1714" spans="1:3" s="8" customFormat="1">
      <c r="A1714" s="3"/>
      <c r="C1714" s="232"/>
    </row>
    <row r="1715" spans="1:3" s="8" customFormat="1">
      <c r="A1715" s="3"/>
      <c r="C1715" s="232"/>
    </row>
    <row r="1716" spans="1:3" s="8" customFormat="1">
      <c r="A1716" s="3"/>
      <c r="C1716" s="232"/>
    </row>
    <row r="1717" spans="1:3" s="8" customFormat="1">
      <c r="A1717" s="3"/>
      <c r="C1717" s="232"/>
    </row>
    <row r="1718" spans="1:3" s="8" customFormat="1">
      <c r="A1718" s="3"/>
      <c r="C1718" s="232"/>
    </row>
    <row r="1719" spans="1:3" s="8" customFormat="1">
      <c r="A1719" s="3"/>
      <c r="C1719" s="232"/>
    </row>
    <row r="1720" spans="1:3" s="8" customFormat="1">
      <c r="A1720" s="3"/>
      <c r="C1720" s="232"/>
    </row>
    <row r="1721" spans="1:3" s="8" customFormat="1">
      <c r="A1721" s="3"/>
      <c r="C1721" s="232"/>
    </row>
    <row r="1722" spans="1:3" s="8" customFormat="1">
      <c r="A1722" s="3"/>
      <c r="C1722" s="232"/>
    </row>
    <row r="1723" spans="1:3" s="8" customFormat="1">
      <c r="A1723" s="3"/>
      <c r="C1723" s="232"/>
    </row>
    <row r="1724" spans="1:3" s="8" customFormat="1">
      <c r="A1724" s="3"/>
      <c r="C1724" s="232"/>
    </row>
    <row r="1725" spans="1:3" s="8" customFormat="1">
      <c r="A1725" s="3"/>
      <c r="C1725" s="232"/>
    </row>
    <row r="1726" spans="1:3" s="8" customFormat="1">
      <c r="A1726" s="3"/>
      <c r="C1726" s="232"/>
    </row>
    <row r="1727" spans="1:3" s="8" customFormat="1">
      <c r="A1727" s="3"/>
      <c r="C1727" s="232"/>
    </row>
    <row r="1728" spans="1:3" s="8" customFormat="1">
      <c r="A1728" s="3"/>
      <c r="C1728" s="232"/>
    </row>
    <row r="1729" spans="1:3" s="8" customFormat="1">
      <c r="A1729" s="3"/>
      <c r="C1729" s="232"/>
    </row>
    <row r="1730" spans="1:3" s="8" customFormat="1">
      <c r="A1730" s="3"/>
      <c r="C1730" s="232"/>
    </row>
    <row r="1731" spans="1:3" s="8" customFormat="1">
      <c r="A1731" s="3"/>
      <c r="C1731" s="232"/>
    </row>
    <row r="1732" spans="1:3" s="8" customFormat="1">
      <c r="A1732" s="3"/>
      <c r="C1732" s="232"/>
    </row>
    <row r="1733" spans="1:3" s="8" customFormat="1">
      <c r="A1733" s="3"/>
      <c r="C1733" s="232"/>
    </row>
    <row r="1734" spans="1:3" s="8" customFormat="1">
      <c r="A1734" s="3"/>
      <c r="C1734" s="232"/>
    </row>
    <row r="1735" spans="1:3" s="8" customFormat="1">
      <c r="A1735" s="3"/>
      <c r="C1735" s="232"/>
    </row>
    <row r="1736" spans="1:3" s="8" customFormat="1">
      <c r="A1736" s="18"/>
      <c r="C1736" s="232"/>
    </row>
    <row r="1737" spans="1:3" s="8" customFormat="1">
      <c r="A1737" s="3"/>
      <c r="C1737" s="232"/>
    </row>
    <row r="1738" spans="1:3" s="8" customFormat="1">
      <c r="A1738" s="3"/>
      <c r="C1738" s="232"/>
    </row>
    <row r="1739" spans="1:3" s="8" customFormat="1">
      <c r="A1739" s="3"/>
      <c r="C1739" s="232"/>
    </row>
    <row r="1740" spans="1:3" s="8" customFormat="1">
      <c r="A1740" s="3"/>
      <c r="C1740" s="232"/>
    </row>
    <row r="1741" spans="1:3" s="8" customFormat="1">
      <c r="A1741" s="3"/>
      <c r="C1741" s="232"/>
    </row>
    <row r="1742" spans="1:3" s="8" customFormat="1">
      <c r="A1742" s="3"/>
      <c r="C1742" s="232"/>
    </row>
    <row r="1743" spans="1:3" s="8" customFormat="1">
      <c r="A1743" s="3"/>
      <c r="C1743" s="232"/>
    </row>
    <row r="1744" spans="1:3" s="8" customFormat="1">
      <c r="A1744" s="3"/>
      <c r="C1744" s="232"/>
    </row>
    <row r="1745" spans="1:3" s="8" customFormat="1">
      <c r="A1745" s="3"/>
      <c r="C1745" s="232"/>
    </row>
    <row r="1746" spans="1:3" s="8" customFormat="1">
      <c r="A1746" s="3"/>
      <c r="C1746" s="232"/>
    </row>
    <row r="1747" spans="1:3" s="8" customFormat="1">
      <c r="A1747" s="3"/>
      <c r="C1747" s="232"/>
    </row>
    <row r="1748" spans="1:3" s="8" customFormat="1">
      <c r="A1748" s="3"/>
      <c r="C1748" s="232"/>
    </row>
    <row r="1749" spans="1:3" s="8" customFormat="1">
      <c r="A1749" s="3"/>
      <c r="C1749" s="232"/>
    </row>
    <row r="1750" spans="1:3" s="8" customFormat="1">
      <c r="A1750" s="3"/>
      <c r="C1750" s="232"/>
    </row>
    <row r="1751" spans="1:3" s="8" customFormat="1">
      <c r="A1751" s="3"/>
      <c r="C1751" s="232"/>
    </row>
    <row r="1752" spans="1:3" s="8" customFormat="1">
      <c r="A1752" s="3"/>
      <c r="C1752" s="232"/>
    </row>
    <row r="1753" spans="1:3" s="8" customFormat="1">
      <c r="A1753" s="3"/>
      <c r="C1753" s="232"/>
    </row>
    <row r="1754" spans="1:3" s="8" customFormat="1">
      <c r="A1754" s="3"/>
      <c r="C1754" s="232"/>
    </row>
    <row r="1755" spans="1:3" s="8" customFormat="1">
      <c r="A1755" s="3"/>
      <c r="C1755" s="232"/>
    </row>
    <row r="1756" spans="1:3" s="8" customFormat="1">
      <c r="A1756" s="3"/>
      <c r="C1756" s="232"/>
    </row>
    <row r="1757" spans="1:3" s="8" customFormat="1">
      <c r="A1757" s="18"/>
      <c r="C1757" s="232"/>
    </row>
    <row r="1758" spans="1:3" s="8" customFormat="1">
      <c r="A1758" s="12"/>
      <c r="C1758" s="232"/>
    </row>
    <row r="1759" spans="1:3" s="8" customFormat="1">
      <c r="A1759" s="3"/>
      <c r="C1759" s="232"/>
    </row>
    <row r="1760" spans="1:3" s="8" customFormat="1">
      <c r="A1760" s="3"/>
      <c r="C1760" s="232"/>
    </row>
    <row r="1761" spans="1:3" s="8" customFormat="1">
      <c r="A1761" s="3"/>
      <c r="C1761" s="232"/>
    </row>
    <row r="1762" spans="1:3" s="8" customFormat="1">
      <c r="A1762" s="3"/>
      <c r="C1762" s="232"/>
    </row>
    <row r="1763" spans="1:3" s="8" customFormat="1">
      <c r="A1763" s="18"/>
      <c r="C1763" s="232"/>
    </row>
    <row r="1764" spans="1:3" s="8" customFormat="1">
      <c r="A1764" s="3"/>
      <c r="C1764" s="232"/>
    </row>
    <row r="1765" spans="1:3" s="8" customFormat="1">
      <c r="A1765" s="3"/>
      <c r="C1765" s="232"/>
    </row>
    <row r="1766" spans="1:3" s="8" customFormat="1">
      <c r="A1766" s="3"/>
      <c r="C1766" s="232"/>
    </row>
    <row r="1767" spans="1:3" s="8" customFormat="1">
      <c r="A1767" s="3"/>
      <c r="C1767" s="232"/>
    </row>
    <row r="1768" spans="1:3" s="8" customFormat="1">
      <c r="A1768" s="3"/>
      <c r="C1768" s="232"/>
    </row>
    <row r="1769" spans="1:3" s="8" customFormat="1">
      <c r="A1769" s="3"/>
      <c r="C1769" s="232"/>
    </row>
    <row r="1770" spans="1:3" s="8" customFormat="1">
      <c r="A1770" s="3"/>
      <c r="C1770" s="232"/>
    </row>
    <row r="1771" spans="1:3" s="8" customFormat="1">
      <c r="A1771" s="3"/>
      <c r="C1771" s="232"/>
    </row>
    <row r="1772" spans="1:3" s="8" customFormat="1">
      <c r="A1772" s="3"/>
      <c r="C1772" s="232"/>
    </row>
    <row r="1773" spans="1:3" s="8" customFormat="1">
      <c r="A1773" s="3"/>
      <c r="C1773" s="232"/>
    </row>
    <row r="1774" spans="1:3" s="8" customFormat="1">
      <c r="A1774" s="3"/>
      <c r="C1774" s="232"/>
    </row>
    <row r="1775" spans="1:3" s="8" customFormat="1">
      <c r="A1775" s="3"/>
      <c r="C1775" s="232"/>
    </row>
    <row r="1776" spans="1:3" s="8" customFormat="1">
      <c r="A1776" s="3"/>
      <c r="C1776" s="232"/>
    </row>
    <row r="1777" spans="1:3" s="8" customFormat="1">
      <c r="A1777" s="3"/>
      <c r="C1777" s="232"/>
    </row>
    <row r="1778" spans="1:3" s="8" customFormat="1">
      <c r="A1778" s="3"/>
      <c r="C1778" s="232"/>
    </row>
    <row r="1779" spans="1:3" s="8" customFormat="1">
      <c r="A1779" s="3"/>
      <c r="C1779" s="232"/>
    </row>
    <row r="1780" spans="1:3" s="8" customFormat="1">
      <c r="A1780" s="3"/>
      <c r="C1780" s="232"/>
    </row>
    <row r="1781" spans="1:3" s="8" customFormat="1">
      <c r="A1781" s="3"/>
      <c r="C1781" s="232"/>
    </row>
    <row r="1782" spans="1:3" s="8" customFormat="1">
      <c r="A1782" s="3"/>
      <c r="C1782" s="232"/>
    </row>
    <row r="1783" spans="1:3" s="8" customFormat="1">
      <c r="A1783" s="3"/>
      <c r="C1783" s="232"/>
    </row>
    <row r="1784" spans="1:3" s="8" customFormat="1">
      <c r="A1784" s="3"/>
      <c r="C1784" s="232"/>
    </row>
    <row r="1785" spans="1:3" s="8" customFormat="1">
      <c r="A1785" s="3"/>
      <c r="C1785" s="232"/>
    </row>
    <row r="1786" spans="1:3" s="8" customFormat="1">
      <c r="A1786" s="3"/>
      <c r="C1786" s="232"/>
    </row>
    <row r="1787" spans="1:3" s="8" customFormat="1">
      <c r="A1787" s="3"/>
      <c r="C1787" s="232"/>
    </row>
    <row r="1788" spans="1:3" s="8" customFormat="1">
      <c r="A1788" s="3"/>
      <c r="C1788" s="232"/>
    </row>
    <row r="1789" spans="1:3" s="8" customFormat="1">
      <c r="A1789" s="3"/>
      <c r="C1789" s="232"/>
    </row>
    <row r="1790" spans="1:3" s="8" customFormat="1">
      <c r="A1790" s="3"/>
      <c r="C1790" s="232"/>
    </row>
    <row r="1791" spans="1:3" s="8" customFormat="1">
      <c r="A1791" s="3"/>
      <c r="C1791" s="232"/>
    </row>
    <row r="1792" spans="1:3" s="8" customFormat="1">
      <c r="A1792" s="3"/>
      <c r="C1792" s="232"/>
    </row>
    <row r="1793" spans="1:3" s="8" customFormat="1">
      <c r="A1793" s="3"/>
      <c r="C1793" s="232"/>
    </row>
    <row r="1794" spans="1:3" s="8" customFormat="1">
      <c r="A1794" s="3"/>
      <c r="C1794" s="232"/>
    </row>
    <row r="1795" spans="1:3" s="8" customFormat="1">
      <c r="A1795" s="3"/>
      <c r="C1795" s="232"/>
    </row>
    <row r="1796" spans="1:3" s="8" customFormat="1">
      <c r="A1796" s="18"/>
      <c r="C1796" s="232"/>
    </row>
    <row r="1797" spans="1:3" s="8" customFormat="1">
      <c r="A1797" s="3"/>
      <c r="C1797" s="232"/>
    </row>
    <row r="1798" spans="1:3" s="8" customFormat="1">
      <c r="A1798" s="3"/>
      <c r="C1798" s="232"/>
    </row>
    <row r="1799" spans="1:3" s="8" customFormat="1">
      <c r="A1799" s="3"/>
      <c r="C1799" s="232"/>
    </row>
    <row r="1800" spans="1:3" s="8" customFormat="1">
      <c r="A1800" s="3"/>
      <c r="C1800" s="232"/>
    </row>
    <row r="1801" spans="1:3" s="8" customFormat="1">
      <c r="A1801" s="3"/>
      <c r="C1801" s="232"/>
    </row>
    <row r="1802" spans="1:3" s="8" customFormat="1">
      <c r="A1802" s="3"/>
      <c r="C1802" s="232"/>
    </row>
    <row r="1803" spans="1:3" s="8" customFormat="1">
      <c r="A1803" s="3"/>
      <c r="C1803" s="232"/>
    </row>
    <row r="1804" spans="1:3" s="8" customFormat="1">
      <c r="A1804" s="3"/>
      <c r="C1804" s="232"/>
    </row>
    <row r="1805" spans="1:3" s="8" customFormat="1">
      <c r="A1805" s="3"/>
      <c r="C1805" s="232"/>
    </row>
    <row r="1806" spans="1:3" s="8" customFormat="1">
      <c r="A1806" s="3"/>
      <c r="C1806" s="232"/>
    </row>
    <row r="1807" spans="1:3" s="8" customFormat="1">
      <c r="A1807" s="3"/>
      <c r="C1807" s="232"/>
    </row>
    <row r="1808" spans="1:3" s="8" customFormat="1">
      <c r="A1808" s="3"/>
      <c r="C1808" s="232"/>
    </row>
    <row r="1809" spans="1:3" s="8" customFormat="1">
      <c r="A1809" s="18"/>
      <c r="C1809" s="232"/>
    </row>
    <row r="1810" spans="1:3" s="8" customFormat="1">
      <c r="A1810" s="12"/>
      <c r="C1810" s="232"/>
    </row>
    <row r="1811" spans="1:3" s="8" customFormat="1">
      <c r="A1811" s="3"/>
      <c r="C1811" s="232"/>
    </row>
    <row r="1812" spans="1:3" s="8" customFormat="1">
      <c r="A1812" s="3"/>
      <c r="C1812" s="232"/>
    </row>
    <row r="1813" spans="1:3" s="8" customFormat="1">
      <c r="A1813" s="3"/>
      <c r="C1813" s="232"/>
    </row>
    <row r="1814" spans="1:3" s="8" customFormat="1">
      <c r="A1814" s="3"/>
      <c r="C1814" s="232"/>
    </row>
    <row r="1815" spans="1:3" s="8" customFormat="1">
      <c r="A1815" s="18"/>
      <c r="C1815" s="232"/>
    </row>
    <row r="1816" spans="1:3" s="8" customFormat="1">
      <c r="A1816" s="3"/>
      <c r="C1816" s="232"/>
    </row>
    <row r="1817" spans="1:3" s="8" customFormat="1">
      <c r="A1817" s="3"/>
      <c r="C1817" s="232"/>
    </row>
    <row r="1818" spans="1:3" s="8" customFormat="1">
      <c r="A1818" s="3"/>
      <c r="C1818" s="232"/>
    </row>
    <row r="1819" spans="1:3" s="8" customFormat="1">
      <c r="A1819" s="3"/>
      <c r="C1819" s="232"/>
    </row>
    <row r="1820" spans="1:3" s="8" customFormat="1">
      <c r="A1820" s="3"/>
      <c r="C1820" s="232"/>
    </row>
    <row r="1821" spans="1:3" s="8" customFormat="1">
      <c r="A1821" s="3"/>
      <c r="C1821" s="232"/>
    </row>
    <row r="1822" spans="1:3" s="8" customFormat="1">
      <c r="A1822" s="3"/>
      <c r="C1822" s="232"/>
    </row>
    <row r="1823" spans="1:3" s="8" customFormat="1">
      <c r="A1823" s="3"/>
      <c r="C1823" s="232"/>
    </row>
    <row r="1824" spans="1:3" s="8" customFormat="1">
      <c r="A1824" s="3"/>
      <c r="C1824" s="232"/>
    </row>
    <row r="1825" spans="1:3" s="8" customFormat="1">
      <c r="A1825" s="3"/>
      <c r="C1825" s="232"/>
    </row>
    <row r="1826" spans="1:3" s="8" customFormat="1">
      <c r="A1826" s="3"/>
      <c r="C1826" s="232"/>
    </row>
    <row r="1827" spans="1:3" s="8" customFormat="1">
      <c r="A1827" s="3"/>
      <c r="C1827" s="232"/>
    </row>
    <row r="1828" spans="1:3" s="8" customFormat="1">
      <c r="A1828" s="3"/>
      <c r="C1828" s="232"/>
    </row>
    <row r="1829" spans="1:3" s="8" customFormat="1">
      <c r="A1829" s="3"/>
      <c r="C1829" s="232"/>
    </row>
    <row r="1830" spans="1:3" s="8" customFormat="1">
      <c r="A1830" s="3"/>
      <c r="C1830" s="232"/>
    </row>
    <row r="1831" spans="1:3" s="8" customFormat="1">
      <c r="A1831" s="3"/>
      <c r="C1831" s="232"/>
    </row>
    <row r="1832" spans="1:3" s="8" customFormat="1">
      <c r="A1832" s="3"/>
      <c r="C1832" s="232"/>
    </row>
    <row r="1833" spans="1:3" s="8" customFormat="1">
      <c r="A1833" s="3"/>
      <c r="C1833" s="232"/>
    </row>
    <row r="1834" spans="1:3" s="8" customFormat="1">
      <c r="A1834" s="3"/>
      <c r="C1834" s="232"/>
    </row>
    <row r="1835" spans="1:3" s="8" customFormat="1">
      <c r="A1835" s="3"/>
      <c r="C1835" s="232"/>
    </row>
    <row r="1836" spans="1:3" s="8" customFormat="1">
      <c r="A1836" s="3"/>
      <c r="C1836" s="232"/>
    </row>
    <row r="1837" spans="1:3" s="8" customFormat="1">
      <c r="A1837" s="3"/>
      <c r="C1837" s="232"/>
    </row>
    <row r="1838" spans="1:3" s="8" customFormat="1">
      <c r="A1838" s="3"/>
      <c r="C1838" s="232"/>
    </row>
    <row r="1839" spans="1:3" s="8" customFormat="1">
      <c r="A1839" s="3"/>
      <c r="C1839" s="232"/>
    </row>
    <row r="1840" spans="1:3" s="8" customFormat="1">
      <c r="A1840" s="3"/>
      <c r="C1840" s="232"/>
    </row>
    <row r="1841" spans="1:3" s="8" customFormat="1">
      <c r="A1841" s="3"/>
      <c r="C1841" s="232"/>
    </row>
    <row r="1842" spans="1:3" s="8" customFormat="1">
      <c r="A1842" s="3"/>
      <c r="C1842" s="232"/>
    </row>
    <row r="1843" spans="1:3" s="8" customFormat="1">
      <c r="A1843" s="3"/>
      <c r="C1843" s="232"/>
    </row>
    <row r="1844" spans="1:3" s="8" customFormat="1">
      <c r="A1844" s="3"/>
      <c r="C1844" s="232"/>
    </row>
    <row r="1845" spans="1:3" s="8" customFormat="1">
      <c r="A1845" s="3"/>
      <c r="C1845" s="232"/>
    </row>
    <row r="1846" spans="1:3" s="8" customFormat="1">
      <c r="A1846" s="3"/>
      <c r="C1846" s="232"/>
    </row>
    <row r="1847" spans="1:3" s="8" customFormat="1">
      <c r="A1847" s="3"/>
      <c r="C1847" s="232"/>
    </row>
    <row r="1848" spans="1:3" s="8" customFormat="1">
      <c r="A1848" s="3"/>
      <c r="C1848" s="232"/>
    </row>
    <row r="1849" spans="1:3" s="8" customFormat="1">
      <c r="A1849" s="3"/>
      <c r="C1849" s="232"/>
    </row>
    <row r="1850" spans="1:3" s="8" customFormat="1">
      <c r="A1850" s="3"/>
      <c r="C1850" s="232"/>
    </row>
    <row r="1851" spans="1:3" s="8" customFormat="1">
      <c r="A1851" s="3"/>
      <c r="C1851" s="232"/>
    </row>
    <row r="1852" spans="1:3" s="8" customFormat="1">
      <c r="A1852" s="3"/>
      <c r="C1852" s="232"/>
    </row>
    <row r="1853" spans="1:3" s="8" customFormat="1">
      <c r="A1853" s="3"/>
      <c r="C1853" s="232"/>
    </row>
    <row r="1854" spans="1:3" s="8" customFormat="1">
      <c r="A1854" s="3"/>
      <c r="C1854" s="232"/>
    </row>
    <row r="1855" spans="1:3" s="8" customFormat="1">
      <c r="A1855" s="3"/>
      <c r="C1855" s="232"/>
    </row>
    <row r="1856" spans="1:3" s="8" customFormat="1">
      <c r="A1856" s="3"/>
      <c r="C1856" s="232"/>
    </row>
    <row r="1857" spans="1:3" s="8" customFormat="1">
      <c r="A1857" s="3"/>
      <c r="C1857" s="232"/>
    </row>
    <row r="1858" spans="1:3" s="8" customFormat="1">
      <c r="A1858" s="3"/>
      <c r="C1858" s="232"/>
    </row>
    <row r="1859" spans="1:3" s="8" customFormat="1">
      <c r="A1859" s="3"/>
      <c r="C1859" s="232"/>
    </row>
    <row r="1860" spans="1:3" s="8" customFormat="1">
      <c r="A1860" s="3"/>
      <c r="C1860" s="232"/>
    </row>
    <row r="1861" spans="1:3" s="8" customFormat="1">
      <c r="A1861" s="3"/>
      <c r="C1861" s="232"/>
    </row>
    <row r="1862" spans="1:3" s="8" customFormat="1">
      <c r="A1862" s="3"/>
      <c r="C1862" s="232"/>
    </row>
    <row r="1863" spans="1:3" s="8" customFormat="1">
      <c r="A1863" s="3"/>
      <c r="C1863" s="232"/>
    </row>
    <row r="1864" spans="1:3" s="8" customFormat="1">
      <c r="A1864" s="3"/>
      <c r="C1864" s="232"/>
    </row>
    <row r="1865" spans="1:3" s="8" customFormat="1">
      <c r="A1865" s="3"/>
      <c r="C1865" s="232"/>
    </row>
    <row r="1866" spans="1:3" s="8" customFormat="1">
      <c r="A1866" s="3"/>
      <c r="C1866" s="232"/>
    </row>
    <row r="1867" spans="1:3" s="8" customFormat="1">
      <c r="A1867" s="3"/>
      <c r="C1867" s="232"/>
    </row>
    <row r="1868" spans="1:3" s="8" customFormat="1">
      <c r="A1868" s="3"/>
      <c r="C1868" s="232"/>
    </row>
    <row r="1869" spans="1:3" s="8" customFormat="1">
      <c r="A1869" s="3"/>
      <c r="C1869" s="232"/>
    </row>
    <row r="1870" spans="1:3" s="8" customFormat="1">
      <c r="A1870" s="3"/>
      <c r="C1870" s="232"/>
    </row>
    <row r="1871" spans="1:3" s="8" customFormat="1">
      <c r="A1871" s="3"/>
      <c r="C1871" s="232"/>
    </row>
    <row r="1872" spans="1:3" s="8" customFormat="1">
      <c r="A1872" s="3"/>
      <c r="C1872" s="232"/>
    </row>
    <row r="1873" spans="1:3" s="8" customFormat="1">
      <c r="A1873" s="3"/>
      <c r="C1873" s="232"/>
    </row>
    <row r="1874" spans="1:3" s="8" customFormat="1">
      <c r="A1874" s="3"/>
      <c r="C1874" s="232"/>
    </row>
    <row r="1875" spans="1:3" s="8" customFormat="1">
      <c r="A1875" s="3"/>
      <c r="C1875" s="232"/>
    </row>
    <row r="1876" spans="1:3" s="8" customFormat="1">
      <c r="A1876" s="3"/>
      <c r="C1876" s="232"/>
    </row>
    <row r="1877" spans="1:3" s="8" customFormat="1">
      <c r="A1877" s="3"/>
      <c r="C1877" s="232"/>
    </row>
    <row r="1878" spans="1:3" s="8" customFormat="1">
      <c r="A1878" s="3"/>
      <c r="C1878" s="232"/>
    </row>
    <row r="1879" spans="1:3" s="8" customFormat="1">
      <c r="A1879" s="3"/>
      <c r="C1879" s="232"/>
    </row>
    <row r="1880" spans="1:3" s="8" customFormat="1">
      <c r="A1880" s="3"/>
      <c r="C1880" s="232"/>
    </row>
    <row r="1881" spans="1:3" s="8" customFormat="1">
      <c r="A1881" s="3"/>
      <c r="C1881" s="232"/>
    </row>
    <row r="1882" spans="1:3" s="8" customFormat="1">
      <c r="A1882" s="3"/>
      <c r="C1882" s="232"/>
    </row>
    <row r="1883" spans="1:3" s="8" customFormat="1">
      <c r="A1883" s="3"/>
      <c r="C1883" s="232"/>
    </row>
    <row r="1884" spans="1:3" s="8" customFormat="1">
      <c r="A1884" s="3"/>
      <c r="C1884" s="232"/>
    </row>
    <row r="1885" spans="1:3" s="8" customFormat="1">
      <c r="A1885" s="3"/>
      <c r="C1885" s="232"/>
    </row>
    <row r="1886" spans="1:3" s="8" customFormat="1">
      <c r="A1886" s="3"/>
      <c r="C1886" s="232"/>
    </row>
    <row r="1887" spans="1:3" s="8" customFormat="1">
      <c r="A1887" s="3"/>
      <c r="C1887" s="232"/>
    </row>
    <row r="1888" spans="1:3" s="8" customFormat="1">
      <c r="A1888" s="3"/>
      <c r="C1888" s="232"/>
    </row>
    <row r="1889" spans="1:3" s="8" customFormat="1">
      <c r="A1889" s="3"/>
      <c r="C1889" s="232"/>
    </row>
    <row r="1890" spans="1:3" s="8" customFormat="1">
      <c r="A1890" s="3"/>
      <c r="C1890" s="232"/>
    </row>
    <row r="1891" spans="1:3" s="8" customFormat="1">
      <c r="A1891" s="3"/>
      <c r="C1891" s="232"/>
    </row>
    <row r="1892" spans="1:3" s="8" customFormat="1">
      <c r="A1892" s="3"/>
      <c r="C1892" s="232"/>
    </row>
    <row r="1893" spans="1:3" s="8" customFormat="1">
      <c r="A1893" s="3"/>
      <c r="C1893" s="232"/>
    </row>
    <row r="1894" spans="1:3" s="8" customFormat="1">
      <c r="A1894" s="3"/>
      <c r="C1894" s="232"/>
    </row>
    <row r="1895" spans="1:3" s="8" customFormat="1">
      <c r="A1895" s="3"/>
      <c r="C1895" s="232"/>
    </row>
    <row r="1896" spans="1:3" s="8" customFormat="1">
      <c r="A1896" s="3"/>
      <c r="C1896" s="232"/>
    </row>
    <row r="1897" spans="1:3" s="8" customFormat="1">
      <c r="A1897" s="3"/>
      <c r="C1897" s="232"/>
    </row>
    <row r="1898" spans="1:3" s="8" customFormat="1">
      <c r="A1898" s="3"/>
      <c r="C1898" s="232"/>
    </row>
    <row r="1899" spans="1:3" s="8" customFormat="1">
      <c r="A1899" s="3"/>
      <c r="C1899" s="232"/>
    </row>
    <row r="1900" spans="1:3" s="8" customFormat="1">
      <c r="A1900" s="3"/>
      <c r="C1900" s="232"/>
    </row>
    <row r="1901" spans="1:3" s="8" customFormat="1">
      <c r="A1901" s="3"/>
      <c r="C1901" s="232"/>
    </row>
    <row r="1902" spans="1:3" s="8" customFormat="1">
      <c r="A1902" s="3"/>
      <c r="C1902" s="232"/>
    </row>
    <row r="1903" spans="1:3" s="8" customFormat="1">
      <c r="A1903" s="3"/>
      <c r="C1903" s="232"/>
    </row>
    <row r="1904" spans="1:3" s="8" customFormat="1">
      <c r="A1904" s="3"/>
      <c r="C1904" s="232"/>
    </row>
    <row r="1905" spans="1:16" s="8" customFormat="1">
      <c r="A1905" s="3"/>
      <c r="C1905" s="232"/>
    </row>
    <row r="1906" spans="1:16" s="8" customFormat="1">
      <c r="A1906" s="3"/>
      <c r="C1906" s="232"/>
    </row>
    <row r="1907" spans="1:16" s="8" customFormat="1">
      <c r="A1907" s="3"/>
      <c r="C1907" s="232"/>
    </row>
    <row r="1908" spans="1:16">
      <c r="A1908" s="3"/>
      <c r="B1908" s="8"/>
      <c r="C1908" s="232"/>
      <c r="D1908" s="8"/>
      <c r="E1908" s="8"/>
      <c r="F1908" s="8"/>
      <c r="G1908" s="8"/>
      <c r="H1908" s="8"/>
      <c r="I1908" s="8"/>
      <c r="J1908" s="8"/>
      <c r="K1908" s="8"/>
      <c r="L1908" s="8"/>
      <c r="M1908" s="8"/>
      <c r="N1908" s="8"/>
      <c r="O1908" s="8"/>
      <c r="P1908" s="8"/>
    </row>
  </sheetData>
  <mergeCells count="32">
    <mergeCell ref="N3:O3"/>
    <mergeCell ref="N11:O11"/>
    <mergeCell ref="N19:O19"/>
    <mergeCell ref="N26:O26"/>
    <mergeCell ref="A26:A27"/>
    <mergeCell ref="B26:C26"/>
    <mergeCell ref="A3:A4"/>
    <mergeCell ref="B3:C3"/>
    <mergeCell ref="A11:A12"/>
    <mergeCell ref="B11:C11"/>
    <mergeCell ref="A19:A20"/>
    <mergeCell ref="B19:C19"/>
    <mergeCell ref="D3:E3"/>
    <mergeCell ref="D11:E11"/>
    <mergeCell ref="D19:E19"/>
    <mergeCell ref="D26:E26"/>
    <mergeCell ref="H3:I3"/>
    <mergeCell ref="H11:I11"/>
    <mergeCell ref="H19:I19"/>
    <mergeCell ref="H26:I26"/>
    <mergeCell ref="F11:G11"/>
    <mergeCell ref="F19:G19"/>
    <mergeCell ref="F26:G26"/>
    <mergeCell ref="F3:G3"/>
    <mergeCell ref="L3:M3"/>
    <mergeCell ref="L11:M11"/>
    <mergeCell ref="L19:M19"/>
    <mergeCell ref="L26:M26"/>
    <mergeCell ref="J3:K3"/>
    <mergeCell ref="J11:K11"/>
    <mergeCell ref="J19:K19"/>
    <mergeCell ref="J26:K26"/>
  </mergeCells>
  <phoneticPr fontId="12" type="noConversion"/>
  <pageMargins left="0.78740157480314965" right="0.23622047244094491" top="0.78740157480314965" bottom="0.74803149606299213" header="0.19685039370078741" footer="0.19685039370078741"/>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389"/>
  <sheetViews>
    <sheetView zoomScaleNormal="100" workbookViewId="0">
      <pane ySplit="5" topLeftCell="A6" activePane="bottomLeft" state="frozen"/>
      <selection pane="bottomLeft" activeCell="A6" sqref="A6"/>
    </sheetView>
  </sheetViews>
  <sheetFormatPr defaultColWidth="9.140625" defaultRowHeight="12.75"/>
  <cols>
    <col min="1" max="1" width="46.42578125" style="340" customWidth="1"/>
    <col min="2" max="2" width="14.5703125" style="679" customWidth="1"/>
    <col min="3" max="3" width="15.85546875" style="342" customWidth="1"/>
    <col min="4" max="4" width="15.7109375" style="667" customWidth="1"/>
    <col min="5" max="5" width="15.7109375" style="342" customWidth="1"/>
    <col min="6" max="6" width="17" style="342" customWidth="1"/>
    <col min="7" max="7" width="18.28515625" style="342" customWidth="1"/>
    <col min="8" max="8" width="18.7109375" style="722" customWidth="1"/>
    <col min="9" max="9" width="8" style="722" customWidth="1"/>
    <col min="10" max="10" width="11.85546875" style="725" customWidth="1"/>
    <col min="11" max="19" width="9.140625" style="1047"/>
    <col min="20" max="43" width="9.140625" style="889"/>
    <col min="44" max="16384" width="9.140625" style="337"/>
  </cols>
  <sheetData>
    <row r="1" spans="1:43" s="889" customFormat="1" ht="15.75">
      <c r="A1" s="660" t="s">
        <v>1337</v>
      </c>
      <c r="B1" s="1022"/>
      <c r="C1" s="661"/>
      <c r="D1" s="662"/>
      <c r="E1" s="662"/>
      <c r="F1" s="662"/>
      <c r="G1" s="661"/>
      <c r="H1" s="722"/>
      <c r="I1" s="722"/>
      <c r="J1" s="725"/>
      <c r="K1" s="1047"/>
      <c r="L1" s="1047"/>
      <c r="M1" s="1047"/>
      <c r="N1" s="1047"/>
      <c r="O1" s="1047"/>
      <c r="P1" s="1047"/>
      <c r="Q1" s="1047"/>
      <c r="R1" s="1047"/>
      <c r="S1" s="1047"/>
    </row>
    <row r="2" spans="1:43" s="889" customFormat="1" ht="11.25" customHeight="1">
      <c r="A2" s="663"/>
      <c r="B2" s="1022"/>
      <c r="C2" s="661"/>
      <c r="D2" s="662"/>
      <c r="E2" s="662"/>
      <c r="F2" s="662"/>
      <c r="G2" s="661"/>
      <c r="H2" s="722"/>
      <c r="I2" s="722"/>
      <c r="J2" s="725"/>
      <c r="K2" s="1047"/>
      <c r="L2" s="1047"/>
      <c r="M2" s="1047"/>
      <c r="N2" s="1047"/>
      <c r="O2" s="1047"/>
      <c r="P2" s="1047"/>
      <c r="Q2" s="1047"/>
      <c r="R2" s="1047"/>
      <c r="S2" s="1047"/>
    </row>
    <row r="3" spans="1:43" s="889" customFormat="1" ht="25.5">
      <c r="A3" s="705" t="s">
        <v>88</v>
      </c>
      <c r="B3" s="706"/>
      <c r="C3" s="707"/>
      <c r="D3" s="708"/>
      <c r="E3" s="708"/>
      <c r="F3" s="708"/>
      <c r="G3" s="707"/>
      <c r="H3" s="707"/>
      <c r="I3" s="707"/>
      <c r="J3" s="725"/>
      <c r="K3" s="1047"/>
      <c r="L3" s="1047"/>
      <c r="M3" s="1047"/>
      <c r="N3" s="1047"/>
      <c r="O3" s="1047"/>
      <c r="P3" s="1047"/>
      <c r="Q3" s="1047"/>
      <c r="R3" s="1047"/>
      <c r="S3" s="1047"/>
    </row>
    <row r="4" spans="1:43" s="889" customFormat="1" ht="11.25" customHeight="1" thickBot="1">
      <c r="A4" s="664"/>
      <c r="B4" s="1022"/>
      <c r="C4" s="661"/>
      <c r="D4" s="662"/>
      <c r="E4" s="662"/>
      <c r="F4" s="662"/>
      <c r="G4" s="661"/>
      <c r="H4" s="722"/>
      <c r="I4" s="722"/>
      <c r="J4" s="725"/>
      <c r="K4" s="1047"/>
      <c r="L4" s="1047"/>
      <c r="M4" s="1047"/>
      <c r="N4" s="1047"/>
      <c r="O4" s="1047"/>
      <c r="P4" s="1047"/>
      <c r="Q4" s="1047"/>
      <c r="R4" s="1047"/>
      <c r="S4" s="1047"/>
    </row>
    <row r="5" spans="1:43" s="340" customFormat="1" ht="26.25" thickBot="1">
      <c r="A5" s="724" t="s">
        <v>32</v>
      </c>
      <c r="B5" s="355">
        <v>2013</v>
      </c>
      <c r="C5" s="386">
        <v>2014</v>
      </c>
      <c r="D5" s="355">
        <v>2015</v>
      </c>
      <c r="E5" s="386">
        <v>2016</v>
      </c>
      <c r="F5" s="386">
        <v>2017</v>
      </c>
      <c r="G5" s="386">
        <v>2018</v>
      </c>
      <c r="H5" s="386">
        <v>2019</v>
      </c>
      <c r="I5" s="387">
        <v>2020</v>
      </c>
      <c r="J5" s="725"/>
      <c r="K5" s="725"/>
      <c r="L5" s="725"/>
      <c r="M5" s="725"/>
      <c r="N5" s="725"/>
      <c r="O5" s="725"/>
      <c r="P5" s="725"/>
      <c r="Q5" s="725"/>
      <c r="R5" s="725"/>
      <c r="S5" s="725"/>
    </row>
    <row r="6" spans="1:43" s="340" customFormat="1" ht="15.95" customHeight="1">
      <c r="A6" s="284" t="s">
        <v>1225</v>
      </c>
      <c r="B6" s="194">
        <f t="shared" ref="B6:C9" si="0">B12+B24</f>
        <v>7</v>
      </c>
      <c r="C6" s="194">
        <f t="shared" si="0"/>
        <v>7</v>
      </c>
      <c r="D6" s="194">
        <f t="shared" ref="D6:E9" si="1">D12+D24</f>
        <v>7</v>
      </c>
      <c r="E6" s="194">
        <f t="shared" si="1"/>
        <v>7</v>
      </c>
      <c r="F6" s="194">
        <f t="shared" ref="F6:G9" si="2">F12+F24</f>
        <v>7</v>
      </c>
      <c r="G6" s="194">
        <f>G12+G24</f>
        <v>7</v>
      </c>
      <c r="H6" s="194">
        <f>H12+H24</f>
        <v>7</v>
      </c>
      <c r="I6" s="571"/>
      <c r="J6" s="1044">
        <f>+H6+H118+H243+H360+H410+H45</f>
        <v>101</v>
      </c>
      <c r="K6" s="1047"/>
      <c r="L6" s="1047"/>
      <c r="M6" s="1047"/>
      <c r="N6" s="1047"/>
      <c r="O6" s="1047"/>
      <c r="P6" s="1047"/>
      <c r="Q6" s="1047"/>
      <c r="R6" s="1047"/>
      <c r="S6" s="1047"/>
      <c r="T6" s="889"/>
      <c r="U6" s="889"/>
      <c r="V6" s="889"/>
      <c r="W6" s="889"/>
      <c r="X6" s="889"/>
      <c r="Y6" s="889"/>
      <c r="Z6" s="889"/>
      <c r="AA6" s="889"/>
      <c r="AB6" s="889"/>
      <c r="AC6" s="889"/>
      <c r="AD6" s="889"/>
      <c r="AE6" s="889"/>
      <c r="AF6" s="889"/>
      <c r="AG6" s="889"/>
      <c r="AH6" s="889"/>
      <c r="AI6" s="889"/>
      <c r="AJ6" s="889"/>
      <c r="AK6" s="889"/>
      <c r="AL6" s="889"/>
      <c r="AM6" s="889"/>
      <c r="AN6" s="889"/>
      <c r="AO6" s="889"/>
      <c r="AP6" s="889"/>
      <c r="AQ6" s="889"/>
    </row>
    <row r="7" spans="1:43" s="340" customFormat="1" ht="15.95" customHeight="1">
      <c r="A7" s="285" t="s">
        <v>1248</v>
      </c>
      <c r="B7" s="186">
        <f t="shared" si="0"/>
        <v>0</v>
      </c>
      <c r="C7" s="186">
        <f t="shared" si="0"/>
        <v>0</v>
      </c>
      <c r="D7" s="186">
        <f t="shared" si="1"/>
        <v>0</v>
      </c>
      <c r="E7" s="186">
        <f t="shared" si="1"/>
        <v>0</v>
      </c>
      <c r="F7" s="186">
        <f t="shared" si="2"/>
        <v>0</v>
      </c>
      <c r="G7" s="186">
        <f t="shared" si="2"/>
        <v>0</v>
      </c>
      <c r="H7" s="186">
        <f>H13+H25</f>
        <v>0</v>
      </c>
      <c r="I7" s="615"/>
      <c r="J7" s="1044">
        <f>+H7+H119+H244+H361+H411+H46</f>
        <v>9</v>
      </c>
      <c r="K7" s="1047"/>
      <c r="L7" s="1047"/>
      <c r="M7" s="1047"/>
      <c r="N7" s="1047"/>
      <c r="O7" s="1047"/>
      <c r="P7" s="1047"/>
      <c r="Q7" s="1047"/>
      <c r="R7" s="1047"/>
      <c r="S7" s="1047"/>
      <c r="T7" s="889"/>
      <c r="U7" s="889"/>
      <c r="V7" s="889"/>
      <c r="W7" s="889"/>
      <c r="X7" s="889"/>
      <c r="Y7" s="889"/>
      <c r="Z7" s="889"/>
      <c r="AA7" s="889"/>
      <c r="AB7" s="889"/>
      <c r="AC7" s="889"/>
      <c r="AD7" s="889"/>
      <c r="AE7" s="889"/>
      <c r="AF7" s="889"/>
      <c r="AG7" s="889"/>
      <c r="AH7" s="889"/>
      <c r="AI7" s="889"/>
      <c r="AJ7" s="889"/>
      <c r="AK7" s="889"/>
      <c r="AL7" s="889"/>
      <c r="AM7" s="889"/>
      <c r="AN7" s="889"/>
      <c r="AO7" s="889"/>
      <c r="AP7" s="889"/>
      <c r="AQ7" s="889"/>
    </row>
    <row r="8" spans="1:43" s="340" customFormat="1" ht="15.95" customHeight="1">
      <c r="A8" s="285" t="s">
        <v>1249</v>
      </c>
      <c r="B8" s="186">
        <f t="shared" si="0"/>
        <v>7</v>
      </c>
      <c r="C8" s="186">
        <f t="shared" si="0"/>
        <v>7</v>
      </c>
      <c r="D8" s="186">
        <f t="shared" si="1"/>
        <v>7</v>
      </c>
      <c r="E8" s="186">
        <f t="shared" si="1"/>
        <v>7</v>
      </c>
      <c r="F8" s="186">
        <f t="shared" si="2"/>
        <v>7</v>
      </c>
      <c r="G8" s="186">
        <f t="shared" si="2"/>
        <v>7</v>
      </c>
      <c r="H8" s="186">
        <f>H14+H26</f>
        <v>7</v>
      </c>
      <c r="I8" s="615"/>
      <c r="J8" s="1044">
        <f>+H8+H120+H245+H362+H412+H47</f>
        <v>91</v>
      </c>
      <c r="K8" s="1047"/>
      <c r="L8" s="1047"/>
      <c r="M8" s="1047"/>
      <c r="N8" s="1047"/>
      <c r="O8" s="1047"/>
      <c r="P8" s="1047"/>
      <c r="Q8" s="1047"/>
      <c r="R8" s="1047"/>
      <c r="S8" s="1047"/>
      <c r="T8" s="889"/>
      <c r="U8" s="889"/>
      <c r="V8" s="889"/>
      <c r="W8" s="889"/>
      <c r="X8" s="889"/>
      <c r="Y8" s="889"/>
      <c r="Z8" s="889"/>
      <c r="AA8" s="889"/>
      <c r="AB8" s="889"/>
      <c r="AC8" s="889"/>
      <c r="AD8" s="889"/>
      <c r="AE8" s="889"/>
      <c r="AF8" s="889"/>
      <c r="AG8" s="889"/>
      <c r="AH8" s="889"/>
      <c r="AI8" s="889"/>
      <c r="AJ8" s="889"/>
      <c r="AK8" s="889"/>
      <c r="AL8" s="889"/>
      <c r="AM8" s="889"/>
      <c r="AN8" s="889"/>
      <c r="AO8" s="889"/>
      <c r="AP8" s="889"/>
      <c r="AQ8" s="889"/>
    </row>
    <row r="9" spans="1:43" s="340" customFormat="1" ht="15.95" customHeight="1" thickBot="1">
      <c r="A9" s="252" t="s">
        <v>1250</v>
      </c>
      <c r="B9" s="201">
        <f t="shared" si="0"/>
        <v>0</v>
      </c>
      <c r="C9" s="201">
        <f t="shared" si="0"/>
        <v>0</v>
      </c>
      <c r="D9" s="201">
        <f t="shared" si="1"/>
        <v>0</v>
      </c>
      <c r="E9" s="201">
        <f t="shared" si="1"/>
        <v>0</v>
      </c>
      <c r="F9" s="201">
        <f t="shared" si="2"/>
        <v>0</v>
      </c>
      <c r="G9" s="201">
        <f t="shared" si="2"/>
        <v>0</v>
      </c>
      <c r="H9" s="201">
        <f>H15+H27</f>
        <v>0</v>
      </c>
      <c r="I9" s="610"/>
      <c r="J9" s="1044">
        <f>+H9+H121+H246+H363+H413+H48</f>
        <v>0</v>
      </c>
      <c r="K9" s="1047"/>
      <c r="L9" s="1047"/>
      <c r="M9" s="1047"/>
      <c r="N9" s="1047"/>
      <c r="O9" s="1047"/>
      <c r="P9" s="1047"/>
      <c r="Q9" s="1047"/>
      <c r="R9" s="1047"/>
      <c r="S9" s="1047"/>
      <c r="T9" s="889"/>
      <c r="U9" s="889"/>
      <c r="V9" s="889"/>
      <c r="W9" s="889"/>
      <c r="X9" s="889"/>
      <c r="Y9" s="889"/>
      <c r="Z9" s="889"/>
      <c r="AA9" s="889"/>
      <c r="AB9" s="889"/>
      <c r="AC9" s="889"/>
      <c r="AD9" s="889"/>
      <c r="AE9" s="889"/>
      <c r="AF9" s="889"/>
      <c r="AG9" s="889"/>
      <c r="AH9" s="889"/>
      <c r="AI9" s="889"/>
      <c r="AJ9" s="889"/>
      <c r="AK9" s="889"/>
      <c r="AL9" s="889"/>
      <c r="AM9" s="889"/>
      <c r="AN9" s="889"/>
      <c r="AO9" s="889"/>
      <c r="AP9" s="889"/>
      <c r="AQ9" s="889"/>
    </row>
    <row r="10" spans="1:43" ht="14.25" customHeight="1" thickBot="1">
      <c r="A10" s="665"/>
      <c r="B10" s="666"/>
      <c r="J10" s="1044">
        <f>+G10+G122+G247+G364+G414+G49</f>
        <v>1</v>
      </c>
    </row>
    <row r="11" spans="1:43" ht="26.25" thickBot="1">
      <c r="A11" s="286" t="s">
        <v>33</v>
      </c>
      <c r="B11" s="651">
        <v>2013</v>
      </c>
      <c r="C11" s="653">
        <v>2014</v>
      </c>
      <c r="D11" s="651">
        <v>2015</v>
      </c>
      <c r="E11" s="653">
        <v>2016</v>
      </c>
      <c r="F11" s="653">
        <v>2017</v>
      </c>
      <c r="G11" s="653">
        <v>2018</v>
      </c>
      <c r="H11" s="386">
        <v>2019</v>
      </c>
      <c r="I11" s="387">
        <v>2020</v>
      </c>
    </row>
    <row r="12" spans="1:43" ht="15.95" customHeight="1">
      <c r="A12" s="284" t="s">
        <v>1225</v>
      </c>
      <c r="B12" s="154">
        <v>2</v>
      </c>
      <c r="C12" s="154">
        <v>2</v>
      </c>
      <c r="D12" s="154">
        <v>2</v>
      </c>
      <c r="E12" s="154">
        <v>2</v>
      </c>
      <c r="F12" s="194">
        <v>2</v>
      </c>
      <c r="G12" s="194">
        <v>2</v>
      </c>
      <c r="H12" s="194">
        <v>2</v>
      </c>
      <c r="I12" s="571"/>
    </row>
    <row r="13" spans="1:43" ht="15.95" customHeight="1">
      <c r="A13" s="285" t="s">
        <v>1248</v>
      </c>
      <c r="B13" s="130">
        <v>0</v>
      </c>
      <c r="C13" s="130">
        <v>0</v>
      </c>
      <c r="D13" s="130">
        <v>0</v>
      </c>
      <c r="E13" s="130">
        <v>0</v>
      </c>
      <c r="F13" s="186">
        <v>0</v>
      </c>
      <c r="G13" s="186">
        <v>0</v>
      </c>
      <c r="H13" s="186">
        <v>0</v>
      </c>
      <c r="I13" s="615"/>
    </row>
    <row r="14" spans="1:43" ht="15.95" customHeight="1">
      <c r="A14" s="285" t="s">
        <v>1249</v>
      </c>
      <c r="B14" s="130">
        <v>2</v>
      </c>
      <c r="C14" s="130">
        <v>2</v>
      </c>
      <c r="D14" s="130">
        <v>2</v>
      </c>
      <c r="E14" s="130">
        <v>2</v>
      </c>
      <c r="F14" s="186">
        <v>2</v>
      </c>
      <c r="G14" s="186">
        <v>2</v>
      </c>
      <c r="H14" s="186">
        <v>2</v>
      </c>
      <c r="I14" s="615"/>
    </row>
    <row r="15" spans="1:43" ht="15.95" customHeight="1" thickBot="1">
      <c r="A15" s="252" t="s">
        <v>1250</v>
      </c>
      <c r="B15" s="185">
        <v>0</v>
      </c>
      <c r="C15" s="185">
        <v>0</v>
      </c>
      <c r="D15" s="185">
        <v>0</v>
      </c>
      <c r="E15" s="185">
        <v>0</v>
      </c>
      <c r="F15" s="201">
        <v>0</v>
      </c>
      <c r="G15" s="201">
        <v>0</v>
      </c>
      <c r="H15" s="201">
        <v>0</v>
      </c>
      <c r="I15" s="610"/>
    </row>
    <row r="16" spans="1:43" ht="13.5" customHeight="1" thickBot="1">
      <c r="A16" s="287"/>
      <c r="B16" s="668"/>
      <c r="C16" s="669"/>
      <c r="D16" s="670"/>
      <c r="E16" s="669"/>
      <c r="F16" s="669"/>
      <c r="G16" s="669"/>
      <c r="H16" s="764"/>
      <c r="I16" s="764"/>
    </row>
    <row r="17" spans="1:9" ht="19.5" customHeight="1" thickBot="1">
      <c r="A17" s="288" t="s">
        <v>1251</v>
      </c>
      <c r="B17" s="651">
        <v>2013</v>
      </c>
      <c r="C17" s="653">
        <v>2014</v>
      </c>
      <c r="D17" s="651">
        <v>2015</v>
      </c>
      <c r="E17" s="653">
        <v>2016</v>
      </c>
      <c r="F17" s="653">
        <v>2017</v>
      </c>
      <c r="G17" s="653">
        <v>2018</v>
      </c>
      <c r="H17" s="386">
        <v>2019</v>
      </c>
      <c r="I17" s="387">
        <v>2020</v>
      </c>
    </row>
    <row r="18" spans="1:9" ht="38.25">
      <c r="A18" s="246" t="s">
        <v>1495</v>
      </c>
      <c r="B18" s="196"/>
      <c r="C18" s="25"/>
      <c r="D18" s="196"/>
      <c r="E18" s="25"/>
      <c r="F18" s="25"/>
      <c r="G18" s="25"/>
      <c r="H18" s="279"/>
      <c r="I18" s="571"/>
    </row>
    <row r="19" spans="1:9" ht="13.5" thickBot="1">
      <c r="A19" s="200" t="s">
        <v>89</v>
      </c>
      <c r="B19" s="130">
        <v>130</v>
      </c>
      <c r="C19" s="150">
        <v>147</v>
      </c>
      <c r="D19" s="130">
        <f>66+29+12+55+7</f>
        <v>169</v>
      </c>
      <c r="E19" s="278">
        <v>223</v>
      </c>
      <c r="F19" s="278">
        <v>227</v>
      </c>
      <c r="G19" s="278">
        <v>213</v>
      </c>
      <c r="H19" s="278">
        <v>249</v>
      </c>
      <c r="I19" s="615"/>
    </row>
    <row r="20" spans="1:9" ht="25.5">
      <c r="A20" s="246" t="s">
        <v>509</v>
      </c>
      <c r="B20" s="196"/>
      <c r="C20" s="25"/>
      <c r="D20" s="196"/>
      <c r="E20" s="25"/>
      <c r="F20" s="25"/>
      <c r="G20" s="25"/>
      <c r="H20" s="279"/>
      <c r="I20" s="571"/>
    </row>
    <row r="21" spans="1:9" ht="13.5" thickBot="1">
      <c r="A21" s="200" t="s">
        <v>90</v>
      </c>
      <c r="B21" s="201">
        <v>30</v>
      </c>
      <c r="C21" s="381">
        <v>37</v>
      </c>
      <c r="D21" s="185">
        <f>23+11+58+2</f>
        <v>94</v>
      </c>
      <c r="E21" s="381">
        <v>248</v>
      </c>
      <c r="F21" s="381">
        <v>316</v>
      </c>
      <c r="G21" s="381">
        <v>254</v>
      </c>
      <c r="H21" s="381">
        <v>301</v>
      </c>
      <c r="I21" s="610"/>
    </row>
    <row r="22" spans="1:9" ht="13.5" thickBot="1">
      <c r="A22" s="671"/>
      <c r="B22" s="666"/>
    </row>
    <row r="23" spans="1:9" ht="26.25" thickBot="1">
      <c r="A23" s="286" t="s">
        <v>34</v>
      </c>
      <c r="B23" s="651">
        <v>2013</v>
      </c>
      <c r="C23" s="653">
        <v>2014</v>
      </c>
      <c r="D23" s="651">
        <v>2015</v>
      </c>
      <c r="E23" s="653">
        <v>2016</v>
      </c>
      <c r="F23" s="653">
        <v>2017</v>
      </c>
      <c r="G23" s="653">
        <v>2018</v>
      </c>
      <c r="H23" s="386">
        <v>2019</v>
      </c>
      <c r="I23" s="387">
        <v>2020</v>
      </c>
    </row>
    <row r="24" spans="1:9" ht="15.95" customHeight="1">
      <c r="A24" s="284" t="s">
        <v>1225</v>
      </c>
      <c r="B24" s="154">
        <v>5</v>
      </c>
      <c r="C24" s="151">
        <v>5</v>
      </c>
      <c r="D24" s="151">
        <v>5</v>
      </c>
      <c r="E24" s="151">
        <v>5</v>
      </c>
      <c r="F24" s="279">
        <v>5</v>
      </c>
      <c r="G24" s="279">
        <v>5</v>
      </c>
      <c r="H24" s="279">
        <v>5</v>
      </c>
      <c r="I24" s="571"/>
    </row>
    <row r="25" spans="1:9" ht="15.95" customHeight="1">
      <c r="A25" s="285" t="s">
        <v>1248</v>
      </c>
      <c r="B25" s="130">
        <v>0</v>
      </c>
      <c r="C25" s="150">
        <v>0</v>
      </c>
      <c r="D25" s="150">
        <v>0</v>
      </c>
      <c r="E25" s="150">
        <v>0</v>
      </c>
      <c r="F25" s="278">
        <v>0</v>
      </c>
      <c r="G25" s="278">
        <v>0</v>
      </c>
      <c r="H25" s="278">
        <v>0</v>
      </c>
      <c r="I25" s="615"/>
    </row>
    <row r="26" spans="1:9" ht="15.95" customHeight="1">
      <c r="A26" s="285" t="s">
        <v>1249</v>
      </c>
      <c r="B26" s="130">
        <v>5</v>
      </c>
      <c r="C26" s="150">
        <v>5</v>
      </c>
      <c r="D26" s="150">
        <v>5</v>
      </c>
      <c r="E26" s="150">
        <v>5</v>
      </c>
      <c r="F26" s="278">
        <v>5</v>
      </c>
      <c r="G26" s="278">
        <v>5</v>
      </c>
      <c r="H26" s="278">
        <v>5</v>
      </c>
      <c r="I26" s="615"/>
    </row>
    <row r="27" spans="1:9" ht="15.95" customHeight="1" thickBot="1">
      <c r="A27" s="252" t="s">
        <v>1250</v>
      </c>
      <c r="B27" s="185">
        <v>0</v>
      </c>
      <c r="C27" s="159">
        <v>0</v>
      </c>
      <c r="D27" s="159">
        <v>0</v>
      </c>
      <c r="E27" s="159">
        <v>0</v>
      </c>
      <c r="F27" s="381">
        <v>0</v>
      </c>
      <c r="G27" s="381">
        <v>0</v>
      </c>
      <c r="H27" s="381">
        <v>0</v>
      </c>
      <c r="I27" s="610"/>
    </row>
    <row r="28" spans="1:9" ht="43.9" customHeight="1">
      <c r="A28" s="246" t="s">
        <v>510</v>
      </c>
      <c r="B28" s="196"/>
      <c r="C28" s="25"/>
      <c r="D28" s="196"/>
      <c r="E28" s="25"/>
      <c r="F28" s="25"/>
      <c r="G28" s="25"/>
      <c r="H28" s="279"/>
      <c r="I28" s="571"/>
    </row>
    <row r="29" spans="1:9">
      <c r="A29" s="292" t="s">
        <v>23</v>
      </c>
      <c r="B29" s="130">
        <v>18</v>
      </c>
      <c r="C29" s="150">
        <v>18</v>
      </c>
      <c r="D29" s="186">
        <v>8</v>
      </c>
      <c r="E29" s="150">
        <v>13</v>
      </c>
      <c r="F29" s="150">
        <v>24</v>
      </c>
      <c r="G29" s="150">
        <v>18</v>
      </c>
      <c r="H29" s="278">
        <v>32</v>
      </c>
      <c r="I29" s="615"/>
    </row>
    <row r="30" spans="1:9" ht="15" customHeight="1" thickBot="1">
      <c r="A30" s="200" t="s">
        <v>1496</v>
      </c>
      <c r="B30" s="248">
        <v>15</v>
      </c>
      <c r="C30" s="126">
        <v>13</v>
      </c>
      <c r="D30" s="201">
        <v>7</v>
      </c>
      <c r="E30" s="126">
        <v>9</v>
      </c>
      <c r="F30" s="126">
        <v>19</v>
      </c>
      <c r="G30" s="126">
        <v>14</v>
      </c>
      <c r="H30" s="381">
        <v>18</v>
      </c>
      <c r="I30" s="610"/>
    </row>
    <row r="31" spans="1:9" ht="25.5">
      <c r="A31" s="246" t="s">
        <v>511</v>
      </c>
      <c r="B31" s="196"/>
      <c r="C31" s="25"/>
      <c r="D31" s="194"/>
      <c r="E31" s="25"/>
      <c r="F31" s="25"/>
      <c r="G31" s="25"/>
      <c r="H31" s="279"/>
      <c r="I31" s="571"/>
    </row>
    <row r="32" spans="1:9" ht="38.25">
      <c r="A32" s="250" t="s">
        <v>91</v>
      </c>
      <c r="B32" s="186">
        <v>0</v>
      </c>
      <c r="C32" s="150">
        <v>4</v>
      </c>
      <c r="D32" s="186">
        <v>1</v>
      </c>
      <c r="E32" s="150">
        <v>1</v>
      </c>
      <c r="F32" s="150">
        <v>1</v>
      </c>
      <c r="G32" s="150">
        <v>20</v>
      </c>
      <c r="H32" s="278">
        <v>3</v>
      </c>
      <c r="I32" s="615"/>
    </row>
    <row r="33" spans="1:43">
      <c r="A33" s="292" t="s">
        <v>92</v>
      </c>
      <c r="B33" s="186">
        <v>13</v>
      </c>
      <c r="C33" s="150">
        <v>15</v>
      </c>
      <c r="D33" s="186">
        <v>63</v>
      </c>
      <c r="E33" s="150">
        <v>8</v>
      </c>
      <c r="F33" s="150">
        <v>8</v>
      </c>
      <c r="G33" s="150">
        <v>8</v>
      </c>
      <c r="H33" s="278">
        <v>6</v>
      </c>
      <c r="I33" s="615"/>
    </row>
    <row r="34" spans="1:43" ht="13.5" thickBot="1">
      <c r="A34" s="200" t="s">
        <v>93</v>
      </c>
      <c r="B34" s="201">
        <v>0</v>
      </c>
      <c r="C34" s="126">
        <v>0</v>
      </c>
      <c r="D34" s="201">
        <v>1</v>
      </c>
      <c r="E34" s="126">
        <v>0</v>
      </c>
      <c r="F34" s="126">
        <v>0</v>
      </c>
      <c r="G34" s="126">
        <v>0</v>
      </c>
      <c r="H34" s="381">
        <v>1</v>
      </c>
      <c r="I34" s="610"/>
    </row>
    <row r="35" spans="1:43" ht="30" customHeight="1">
      <c r="A35" s="246" t="s">
        <v>512</v>
      </c>
      <c r="B35" s="196"/>
      <c r="C35" s="25"/>
      <c r="D35" s="194"/>
      <c r="E35" s="25"/>
      <c r="F35" s="25"/>
      <c r="G35" s="25"/>
      <c r="H35" s="279"/>
      <c r="I35" s="571"/>
    </row>
    <row r="36" spans="1:43">
      <c r="A36" s="250" t="s">
        <v>94</v>
      </c>
      <c r="B36" s="130">
        <v>3</v>
      </c>
      <c r="C36" s="150">
        <v>3</v>
      </c>
      <c r="D36" s="186">
        <v>3</v>
      </c>
      <c r="E36" s="150">
        <v>3</v>
      </c>
      <c r="F36" s="150">
        <v>3</v>
      </c>
      <c r="G36" s="150">
        <v>5</v>
      </c>
      <c r="H36" s="278">
        <v>0</v>
      </c>
      <c r="I36" s="615"/>
    </row>
    <row r="37" spans="1:43">
      <c r="A37" s="250" t="s">
        <v>95</v>
      </c>
      <c r="B37" s="186">
        <v>4</v>
      </c>
      <c r="C37" s="150">
        <v>7</v>
      </c>
      <c r="D37" s="186">
        <v>34</v>
      </c>
      <c r="E37" s="150">
        <v>20</v>
      </c>
      <c r="F37" s="150">
        <v>10</v>
      </c>
      <c r="G37" s="150">
        <v>8</v>
      </c>
      <c r="H37" s="278">
        <v>7</v>
      </c>
      <c r="I37" s="615"/>
    </row>
    <row r="38" spans="1:43" ht="13.5" thickBot="1">
      <c r="A38" s="290" t="s">
        <v>96</v>
      </c>
      <c r="B38" s="255">
        <v>40</v>
      </c>
      <c r="C38" s="26">
        <v>136</v>
      </c>
      <c r="D38" s="656">
        <v>2191</v>
      </c>
      <c r="E38" s="26">
        <v>418</v>
      </c>
      <c r="F38" s="26">
        <v>285</v>
      </c>
      <c r="G38" s="26">
        <v>249</v>
      </c>
      <c r="H38" s="602">
        <v>207</v>
      </c>
      <c r="I38" s="672"/>
    </row>
    <row r="39" spans="1:43" ht="30" customHeight="1">
      <c r="A39" s="246" t="s">
        <v>513</v>
      </c>
      <c r="B39" s="196"/>
      <c r="C39" s="25"/>
      <c r="D39" s="194"/>
      <c r="E39" s="25"/>
      <c r="F39" s="25"/>
      <c r="G39" s="25"/>
      <c r="H39" s="279"/>
      <c r="I39" s="571"/>
    </row>
    <row r="40" spans="1:43" ht="14.25" customHeight="1" thickBot="1">
      <c r="A40" s="290" t="s">
        <v>97</v>
      </c>
      <c r="B40" s="130">
        <v>15</v>
      </c>
      <c r="C40" s="150">
        <v>4</v>
      </c>
      <c r="D40" s="186">
        <v>1</v>
      </c>
      <c r="E40" s="150">
        <v>2</v>
      </c>
      <c r="F40" s="150">
        <v>2</v>
      </c>
      <c r="G40" s="150">
        <v>0</v>
      </c>
      <c r="H40" s="278">
        <v>2</v>
      </c>
      <c r="I40" s="615"/>
    </row>
    <row r="41" spans="1:43" ht="27.75" customHeight="1">
      <c r="A41" s="246" t="s">
        <v>514</v>
      </c>
      <c r="B41" s="196"/>
      <c r="C41" s="25"/>
      <c r="D41" s="194"/>
      <c r="E41" s="25"/>
      <c r="F41" s="25"/>
      <c r="G41" s="25"/>
      <c r="H41" s="279"/>
      <c r="I41" s="571"/>
    </row>
    <row r="42" spans="1:43" ht="15.75" customHeight="1" thickBot="1">
      <c r="A42" s="200" t="s">
        <v>98</v>
      </c>
      <c r="B42" s="248">
        <v>1</v>
      </c>
      <c r="C42" s="126">
        <v>1</v>
      </c>
      <c r="D42" s="201">
        <v>0</v>
      </c>
      <c r="E42" s="159">
        <v>0</v>
      </c>
      <c r="F42" s="159">
        <v>0</v>
      </c>
      <c r="G42" s="159">
        <v>0</v>
      </c>
      <c r="H42" s="381">
        <v>0</v>
      </c>
      <c r="I42" s="610"/>
    </row>
    <row r="43" spans="1:43" ht="9" customHeight="1" thickBot="1">
      <c r="A43" s="671"/>
      <c r="B43" s="666"/>
    </row>
    <row r="44" spans="1:43" s="340" customFormat="1" ht="26.25" thickBot="1">
      <c r="A44" s="724" t="s">
        <v>35</v>
      </c>
      <c r="B44" s="355">
        <v>2013</v>
      </c>
      <c r="C44" s="386">
        <v>2014</v>
      </c>
      <c r="D44" s="355">
        <v>2015</v>
      </c>
      <c r="E44" s="386">
        <v>2016</v>
      </c>
      <c r="F44" s="386">
        <v>2017</v>
      </c>
      <c r="G44" s="386">
        <v>2018</v>
      </c>
      <c r="H44" s="386">
        <v>2019</v>
      </c>
      <c r="I44" s="387">
        <v>2020</v>
      </c>
      <c r="J44" s="725"/>
      <c r="K44" s="725"/>
      <c r="L44" s="725"/>
      <c r="M44" s="725"/>
      <c r="N44" s="725"/>
      <c r="O44" s="725"/>
      <c r="P44" s="725"/>
      <c r="Q44" s="725"/>
      <c r="R44" s="725"/>
      <c r="S44" s="725"/>
    </row>
    <row r="45" spans="1:43" s="340" customFormat="1" ht="15.95" customHeight="1">
      <c r="A45" s="284" t="s">
        <v>1225</v>
      </c>
      <c r="B45" s="355">
        <f t="shared" ref="B45:E47" si="3">B52+B103+B77</f>
        <v>16</v>
      </c>
      <c r="C45" s="355">
        <f t="shared" si="3"/>
        <v>16</v>
      </c>
      <c r="D45" s="355">
        <f t="shared" si="3"/>
        <v>16</v>
      </c>
      <c r="E45" s="355">
        <f t="shared" si="3"/>
        <v>15</v>
      </c>
      <c r="F45" s="355">
        <f t="shared" ref="F45:G47" si="4">F52+F103+F77</f>
        <v>15</v>
      </c>
      <c r="G45" s="355">
        <f t="shared" si="4"/>
        <v>15</v>
      </c>
      <c r="H45" s="355">
        <f>H52+H103+H77</f>
        <v>15</v>
      </c>
      <c r="I45" s="571"/>
      <c r="J45" s="725"/>
      <c r="K45" s="1047"/>
      <c r="L45" s="1047"/>
      <c r="M45" s="1047"/>
      <c r="N45" s="1047"/>
      <c r="O45" s="1047"/>
      <c r="P45" s="1047"/>
      <c r="Q45" s="1047"/>
      <c r="R45" s="1047"/>
      <c r="S45" s="1047"/>
      <c r="T45" s="889"/>
      <c r="U45" s="889"/>
      <c r="V45" s="889"/>
      <c r="W45" s="889"/>
      <c r="X45" s="889"/>
      <c r="Y45" s="889"/>
      <c r="Z45" s="889"/>
      <c r="AA45" s="889"/>
      <c r="AB45" s="889"/>
      <c r="AC45" s="889"/>
      <c r="AD45" s="889"/>
      <c r="AE45" s="889"/>
      <c r="AF45" s="889"/>
      <c r="AG45" s="889"/>
      <c r="AH45" s="889"/>
      <c r="AI45" s="889"/>
      <c r="AJ45" s="889"/>
      <c r="AK45" s="889"/>
      <c r="AL45" s="889"/>
      <c r="AM45" s="889"/>
      <c r="AN45" s="889"/>
      <c r="AO45" s="889"/>
      <c r="AP45" s="889"/>
      <c r="AQ45" s="889"/>
    </row>
    <row r="46" spans="1:43" s="340" customFormat="1" ht="15.95" customHeight="1">
      <c r="A46" s="285" t="s">
        <v>1248</v>
      </c>
      <c r="B46" s="186">
        <f t="shared" si="3"/>
        <v>0</v>
      </c>
      <c r="C46" s="186">
        <f t="shared" si="3"/>
        <v>0</v>
      </c>
      <c r="D46" s="186">
        <f t="shared" si="3"/>
        <v>0</v>
      </c>
      <c r="E46" s="186">
        <f t="shared" si="3"/>
        <v>1</v>
      </c>
      <c r="F46" s="186">
        <f t="shared" si="4"/>
        <v>1</v>
      </c>
      <c r="G46" s="186">
        <f t="shared" si="4"/>
        <v>2</v>
      </c>
      <c r="H46" s="186">
        <f>H53+H104+H78</f>
        <v>2</v>
      </c>
      <c r="I46" s="615"/>
      <c r="J46" s="725"/>
      <c r="K46" s="1047"/>
      <c r="L46" s="1047"/>
      <c r="M46" s="1047"/>
      <c r="N46" s="1047"/>
      <c r="O46" s="1047"/>
      <c r="P46" s="1047"/>
      <c r="Q46" s="1047"/>
      <c r="R46" s="1047"/>
      <c r="S46" s="1047"/>
      <c r="T46" s="889"/>
      <c r="U46" s="889"/>
      <c r="V46" s="889"/>
      <c r="W46" s="889"/>
      <c r="X46" s="889"/>
      <c r="Y46" s="889"/>
      <c r="Z46" s="889"/>
      <c r="AA46" s="889"/>
      <c r="AB46" s="889"/>
      <c r="AC46" s="889"/>
      <c r="AD46" s="889"/>
      <c r="AE46" s="889"/>
      <c r="AF46" s="889"/>
      <c r="AG46" s="889"/>
      <c r="AH46" s="889"/>
      <c r="AI46" s="889"/>
      <c r="AJ46" s="889"/>
      <c r="AK46" s="889"/>
      <c r="AL46" s="889"/>
      <c r="AM46" s="889"/>
      <c r="AN46" s="889"/>
      <c r="AO46" s="889"/>
      <c r="AP46" s="889"/>
      <c r="AQ46" s="889"/>
    </row>
    <row r="47" spans="1:43" s="340" customFormat="1" ht="15.95" customHeight="1">
      <c r="A47" s="285" t="s">
        <v>1249</v>
      </c>
      <c r="B47" s="581">
        <f t="shared" si="3"/>
        <v>13</v>
      </c>
      <c r="C47" s="581">
        <f t="shared" si="3"/>
        <v>13</v>
      </c>
      <c r="D47" s="581">
        <f t="shared" si="3"/>
        <v>12</v>
      </c>
      <c r="E47" s="581">
        <f t="shared" si="3"/>
        <v>13</v>
      </c>
      <c r="F47" s="581">
        <f t="shared" si="4"/>
        <v>14</v>
      </c>
      <c r="G47" s="581">
        <f t="shared" si="4"/>
        <v>13</v>
      </c>
      <c r="H47" s="581">
        <f>H54+H105+H79</f>
        <v>13</v>
      </c>
      <c r="I47" s="615"/>
      <c r="J47" s="725"/>
      <c r="K47" s="1047"/>
      <c r="L47" s="1047"/>
      <c r="M47" s="1047"/>
      <c r="N47" s="1047"/>
      <c r="O47" s="1047"/>
      <c r="P47" s="1047"/>
      <c r="Q47" s="1047"/>
      <c r="R47" s="1047"/>
      <c r="S47" s="1047"/>
      <c r="T47" s="889"/>
      <c r="U47" s="889"/>
      <c r="V47" s="889"/>
      <c r="W47" s="889"/>
      <c r="X47" s="889"/>
      <c r="Y47" s="889"/>
      <c r="Z47" s="889"/>
      <c r="AA47" s="889"/>
      <c r="AB47" s="889"/>
      <c r="AC47" s="889"/>
      <c r="AD47" s="889"/>
      <c r="AE47" s="889"/>
      <c r="AF47" s="889"/>
      <c r="AG47" s="889"/>
      <c r="AH47" s="889"/>
      <c r="AI47" s="889"/>
      <c r="AJ47" s="889"/>
      <c r="AK47" s="889"/>
      <c r="AL47" s="889"/>
      <c r="AM47" s="889"/>
      <c r="AN47" s="889"/>
      <c r="AO47" s="889"/>
      <c r="AP47" s="889"/>
      <c r="AQ47" s="889"/>
    </row>
    <row r="48" spans="1:43" s="340" customFormat="1" ht="15.95" customHeight="1">
      <c r="A48" s="346" t="s">
        <v>1250</v>
      </c>
      <c r="B48" s="656">
        <f>B55+B80+B106</f>
        <v>3</v>
      </c>
      <c r="C48" s="656">
        <f>C55+C106+C80</f>
        <v>3</v>
      </c>
      <c r="D48" s="656">
        <f>D55+D80+D106</f>
        <v>3</v>
      </c>
      <c r="E48" s="656">
        <f>E55+E80+E106</f>
        <v>1</v>
      </c>
      <c r="F48" s="656">
        <f>F55+F80+F106</f>
        <v>0</v>
      </c>
      <c r="G48" s="656">
        <f>G55+G80+G106</f>
        <v>0</v>
      </c>
      <c r="H48" s="656">
        <f>H55+H80+H106</f>
        <v>0</v>
      </c>
      <c r="I48" s="672"/>
      <c r="J48" s="725"/>
      <c r="K48" s="1047"/>
      <c r="L48" s="1047"/>
      <c r="M48" s="1047"/>
      <c r="N48" s="1047"/>
      <c r="O48" s="1047"/>
      <c r="P48" s="1047"/>
      <c r="Q48" s="1047"/>
      <c r="R48" s="1047"/>
      <c r="S48" s="1047"/>
      <c r="T48" s="889"/>
      <c r="U48" s="889"/>
      <c r="V48" s="889"/>
      <c r="W48" s="889"/>
      <c r="X48" s="889"/>
      <c r="Y48" s="889"/>
      <c r="Z48" s="889"/>
      <c r="AA48" s="889"/>
      <c r="AB48" s="889"/>
      <c r="AC48" s="889"/>
      <c r="AD48" s="889"/>
      <c r="AE48" s="889"/>
      <c r="AF48" s="889"/>
      <c r="AG48" s="889"/>
      <c r="AH48" s="889"/>
      <c r="AI48" s="889"/>
      <c r="AJ48" s="889"/>
      <c r="AK48" s="889"/>
      <c r="AL48" s="889"/>
      <c r="AM48" s="889"/>
      <c r="AN48" s="889"/>
      <c r="AO48" s="889"/>
      <c r="AP48" s="889"/>
      <c r="AQ48" s="889"/>
    </row>
    <row r="49" spans="1:43" s="340" customFormat="1" ht="15.95" customHeight="1" thickBot="1">
      <c r="A49" s="252" t="s">
        <v>1692</v>
      </c>
      <c r="B49" s="201"/>
      <c r="C49" s="201"/>
      <c r="D49" s="201">
        <f>D56</f>
        <v>1</v>
      </c>
      <c r="E49" s="201">
        <f>E56</f>
        <v>0</v>
      </c>
      <c r="F49" s="201">
        <f>F56</f>
        <v>0</v>
      </c>
      <c r="G49" s="201">
        <f>G56</f>
        <v>0</v>
      </c>
      <c r="H49" s="201">
        <f>H56</f>
        <v>0</v>
      </c>
      <c r="I49" s="610"/>
      <c r="J49" s="725"/>
      <c r="K49" s="1047"/>
      <c r="L49" s="1047"/>
      <c r="M49" s="1047"/>
      <c r="N49" s="1047"/>
      <c r="O49" s="1047"/>
      <c r="P49" s="1047"/>
      <c r="Q49" s="1047"/>
      <c r="R49" s="1047"/>
      <c r="S49" s="1047"/>
      <c r="T49" s="889"/>
      <c r="U49" s="889"/>
      <c r="V49" s="889"/>
      <c r="W49" s="889"/>
      <c r="X49" s="889"/>
      <c r="Y49" s="889"/>
      <c r="Z49" s="889"/>
      <c r="AA49" s="889"/>
      <c r="AB49" s="889"/>
      <c r="AC49" s="889"/>
      <c r="AD49" s="889"/>
      <c r="AE49" s="889"/>
      <c r="AF49" s="889"/>
      <c r="AG49" s="889"/>
      <c r="AH49" s="889"/>
      <c r="AI49" s="889"/>
      <c r="AJ49" s="889"/>
      <c r="AK49" s="889"/>
      <c r="AL49" s="889"/>
      <c r="AM49" s="889"/>
      <c r="AN49" s="889"/>
      <c r="AO49" s="889"/>
      <c r="AP49" s="889"/>
      <c r="AQ49" s="889"/>
    </row>
    <row r="50" spans="1:43" ht="9" customHeight="1" thickBot="1">
      <c r="A50" s="665"/>
      <c r="B50" s="666"/>
    </row>
    <row r="51" spans="1:43" ht="26.25" thickBot="1">
      <c r="A51" s="286" t="s">
        <v>36</v>
      </c>
      <c r="B51" s="651">
        <v>2013</v>
      </c>
      <c r="C51" s="653">
        <v>2014</v>
      </c>
      <c r="D51" s="651">
        <v>2015</v>
      </c>
      <c r="E51" s="653">
        <v>2016</v>
      </c>
      <c r="F51" s="653">
        <v>2017</v>
      </c>
      <c r="G51" s="653">
        <v>2018</v>
      </c>
      <c r="H51" s="386">
        <v>2019</v>
      </c>
      <c r="I51" s="387">
        <v>2020</v>
      </c>
    </row>
    <row r="52" spans="1:43" ht="15.95" customHeight="1">
      <c r="A52" s="284" t="s">
        <v>1225</v>
      </c>
      <c r="B52" s="154">
        <v>7</v>
      </c>
      <c r="C52" s="154">
        <v>7</v>
      </c>
      <c r="D52" s="154">
        <v>7</v>
      </c>
      <c r="E52" s="154">
        <v>6</v>
      </c>
      <c r="F52" s="194">
        <v>6</v>
      </c>
      <c r="G52" s="194">
        <v>6</v>
      </c>
      <c r="H52" s="194">
        <v>6</v>
      </c>
      <c r="I52" s="571"/>
    </row>
    <row r="53" spans="1:43" ht="15.95" customHeight="1">
      <c r="A53" s="285" t="s">
        <v>1248</v>
      </c>
      <c r="B53" s="130">
        <v>0</v>
      </c>
      <c r="C53" s="130">
        <v>0</v>
      </c>
      <c r="D53" s="130">
        <v>0</v>
      </c>
      <c r="E53" s="130">
        <v>0</v>
      </c>
      <c r="F53" s="186">
        <v>0</v>
      </c>
      <c r="G53" s="186">
        <v>1</v>
      </c>
      <c r="H53" s="186">
        <v>1</v>
      </c>
      <c r="I53" s="615"/>
    </row>
    <row r="54" spans="1:43" ht="15.95" customHeight="1">
      <c r="A54" s="285" t="s">
        <v>1249</v>
      </c>
      <c r="B54" s="130">
        <v>4</v>
      </c>
      <c r="C54" s="130">
        <v>4</v>
      </c>
      <c r="D54" s="130">
        <v>3</v>
      </c>
      <c r="E54" s="130">
        <v>5</v>
      </c>
      <c r="F54" s="186">
        <v>6</v>
      </c>
      <c r="G54" s="186">
        <v>5</v>
      </c>
      <c r="H54" s="186">
        <v>5</v>
      </c>
      <c r="I54" s="615"/>
    </row>
    <row r="55" spans="1:43" ht="15.95" customHeight="1">
      <c r="A55" s="346" t="s">
        <v>1250</v>
      </c>
      <c r="B55" s="253">
        <v>3</v>
      </c>
      <c r="C55" s="253">
        <v>3</v>
      </c>
      <c r="D55" s="253">
        <v>3</v>
      </c>
      <c r="E55" s="253">
        <v>1</v>
      </c>
      <c r="F55" s="656">
        <v>0</v>
      </c>
      <c r="G55" s="656">
        <v>0</v>
      </c>
      <c r="H55" s="656">
        <v>0</v>
      </c>
      <c r="I55" s="672"/>
    </row>
    <row r="56" spans="1:43" ht="15.95" customHeight="1" thickBot="1">
      <c r="A56" s="252" t="s">
        <v>1692</v>
      </c>
      <c r="B56" s="185">
        <v>0</v>
      </c>
      <c r="C56" s="185">
        <v>0</v>
      </c>
      <c r="D56" s="185">
        <v>1</v>
      </c>
      <c r="E56" s="185">
        <v>0</v>
      </c>
      <c r="F56" s="201">
        <v>0</v>
      </c>
      <c r="G56" s="201">
        <v>0</v>
      </c>
      <c r="H56" s="201">
        <v>0</v>
      </c>
      <c r="I56" s="610"/>
    </row>
    <row r="57" spans="1:43" ht="13.5" customHeight="1" thickBot="1">
      <c r="A57" s="287"/>
      <c r="B57" s="668"/>
      <c r="C57" s="669"/>
      <c r="D57" s="670"/>
      <c r="E57" s="669"/>
      <c r="F57" s="669"/>
      <c r="G57" s="669"/>
      <c r="H57" s="764"/>
      <c r="I57" s="764"/>
    </row>
    <row r="58" spans="1:43" ht="39.75" customHeight="1">
      <c r="A58" s="246" t="s">
        <v>1531</v>
      </c>
      <c r="B58" s="194"/>
      <c r="C58" s="194"/>
      <c r="D58" s="194"/>
      <c r="E58" s="25"/>
      <c r="F58" s="25"/>
      <c r="G58" s="25"/>
      <c r="H58" s="279"/>
      <c r="I58" s="571"/>
    </row>
    <row r="59" spans="1:43">
      <c r="A59" s="292" t="s">
        <v>99</v>
      </c>
      <c r="B59" s="186">
        <v>0</v>
      </c>
      <c r="C59" s="186">
        <v>0</v>
      </c>
      <c r="D59" s="186">
        <v>0</v>
      </c>
      <c r="E59" s="150">
        <v>1</v>
      </c>
      <c r="F59" s="150">
        <v>1</v>
      </c>
      <c r="G59" s="150">
        <v>1</v>
      </c>
      <c r="H59" s="150">
        <v>1</v>
      </c>
      <c r="I59" s="615"/>
    </row>
    <row r="60" spans="1:43">
      <c r="A60" s="250" t="s">
        <v>100</v>
      </c>
      <c r="B60" s="186">
        <v>0</v>
      </c>
      <c r="C60" s="186">
        <v>0</v>
      </c>
      <c r="D60" s="186">
        <v>0</v>
      </c>
      <c r="E60" s="150">
        <v>1</v>
      </c>
      <c r="F60" s="150">
        <v>1</v>
      </c>
      <c r="G60" s="150">
        <v>1</v>
      </c>
      <c r="H60" s="150">
        <v>1</v>
      </c>
      <c r="I60" s="615"/>
    </row>
    <row r="61" spans="1:43">
      <c r="A61" s="292" t="s">
        <v>101</v>
      </c>
      <c r="B61" s="656">
        <v>0</v>
      </c>
      <c r="C61" s="656">
        <v>0</v>
      </c>
      <c r="D61" s="656">
        <v>0</v>
      </c>
      <c r="E61" s="624">
        <v>1</v>
      </c>
      <c r="F61" s="624">
        <v>1</v>
      </c>
      <c r="G61" s="624">
        <v>1</v>
      </c>
      <c r="H61" s="624">
        <v>1</v>
      </c>
      <c r="I61" s="672"/>
    </row>
    <row r="62" spans="1:43" ht="13.5" thickBot="1">
      <c r="A62" s="200" t="s">
        <v>102</v>
      </c>
      <c r="B62" s="201">
        <v>0</v>
      </c>
      <c r="C62" s="201">
        <v>0</v>
      </c>
      <c r="D62" s="201">
        <v>0</v>
      </c>
      <c r="E62" s="159">
        <v>0</v>
      </c>
      <c r="F62" s="159">
        <v>0</v>
      </c>
      <c r="G62" s="159">
        <v>0</v>
      </c>
      <c r="H62" s="159">
        <v>0</v>
      </c>
      <c r="I62" s="610"/>
    </row>
    <row r="63" spans="1:43" ht="25.5">
      <c r="A63" s="246" t="s">
        <v>515</v>
      </c>
      <c r="B63" s="196"/>
      <c r="C63" s="25"/>
      <c r="D63" s="196"/>
      <c r="E63" s="25"/>
      <c r="F63" s="25"/>
      <c r="G63" s="25"/>
      <c r="H63" s="279"/>
      <c r="I63" s="571"/>
    </row>
    <row r="64" spans="1:43" ht="13.5" thickBot="1">
      <c r="A64" s="290" t="s">
        <v>103</v>
      </c>
      <c r="B64" s="130">
        <v>2</v>
      </c>
      <c r="C64" s="150">
        <v>9</v>
      </c>
      <c r="D64" s="186">
        <v>9</v>
      </c>
      <c r="E64" s="150">
        <v>9</v>
      </c>
      <c r="F64" s="150">
        <v>8</v>
      </c>
      <c r="G64" s="150">
        <v>8</v>
      </c>
      <c r="H64" s="278">
        <v>8</v>
      </c>
      <c r="I64" s="615"/>
    </row>
    <row r="65" spans="1:9">
      <c r="A65" s="246" t="s">
        <v>516</v>
      </c>
      <c r="B65" s="194"/>
      <c r="C65" s="279"/>
      <c r="D65" s="196"/>
      <c r="E65" s="25"/>
      <c r="F65" s="25"/>
      <c r="G65" s="279"/>
      <c r="H65" s="327"/>
      <c r="I65" s="571"/>
    </row>
    <row r="66" spans="1:9" ht="13.5" thickBot="1">
      <c r="A66" s="290" t="s">
        <v>104</v>
      </c>
      <c r="B66" s="186">
        <v>1</v>
      </c>
      <c r="C66" s="278">
        <v>0</v>
      </c>
      <c r="D66" s="186">
        <v>0</v>
      </c>
      <c r="E66" s="150">
        <v>0</v>
      </c>
      <c r="F66" s="150">
        <v>0</v>
      </c>
      <c r="G66" s="278">
        <v>1</v>
      </c>
      <c r="H66" s="312">
        <v>1</v>
      </c>
      <c r="I66" s="615"/>
    </row>
    <row r="67" spans="1:9" ht="15" customHeight="1">
      <c r="A67" s="246" t="s">
        <v>517</v>
      </c>
      <c r="B67" s="194"/>
      <c r="C67" s="194"/>
      <c r="D67" s="194"/>
      <c r="E67" s="25"/>
      <c r="F67" s="25"/>
      <c r="G67" s="25"/>
      <c r="H67" s="279"/>
      <c r="I67" s="571"/>
    </row>
    <row r="68" spans="1:9">
      <c r="A68" s="250" t="s">
        <v>105</v>
      </c>
      <c r="B68" s="186">
        <v>0</v>
      </c>
      <c r="C68" s="186">
        <v>0</v>
      </c>
      <c r="D68" s="186">
        <v>0</v>
      </c>
      <c r="E68" s="150">
        <v>1</v>
      </c>
      <c r="F68" s="150">
        <v>1</v>
      </c>
      <c r="G68" s="150">
        <v>1</v>
      </c>
      <c r="H68" s="278">
        <v>1</v>
      </c>
      <c r="I68" s="615"/>
    </row>
    <row r="69" spans="1:9">
      <c r="A69" s="250" t="s">
        <v>106</v>
      </c>
      <c r="B69" s="186">
        <v>0</v>
      </c>
      <c r="C69" s="186">
        <v>0</v>
      </c>
      <c r="D69" s="186">
        <v>0</v>
      </c>
      <c r="E69" s="150">
        <v>0</v>
      </c>
      <c r="F69" s="150">
        <v>0</v>
      </c>
      <c r="G69" s="150">
        <v>0</v>
      </c>
      <c r="H69" s="278">
        <v>0</v>
      </c>
      <c r="I69" s="615"/>
    </row>
    <row r="70" spans="1:9" ht="13.5" thickBot="1">
      <c r="A70" s="290" t="s">
        <v>107</v>
      </c>
      <c r="B70" s="186">
        <v>0</v>
      </c>
      <c r="C70" s="186">
        <v>0</v>
      </c>
      <c r="D70" s="186">
        <v>0</v>
      </c>
      <c r="E70" s="150">
        <v>3</v>
      </c>
      <c r="F70" s="278">
        <v>4</v>
      </c>
      <c r="G70" s="150">
        <v>3</v>
      </c>
      <c r="H70" s="278">
        <v>4</v>
      </c>
      <c r="I70" s="615"/>
    </row>
    <row r="71" spans="1:9" ht="25.5">
      <c r="A71" s="246" t="s">
        <v>1915</v>
      </c>
      <c r="B71" s="191"/>
      <c r="C71" s="191"/>
      <c r="D71" s="191"/>
      <c r="E71" s="191"/>
      <c r="F71" s="194"/>
      <c r="G71" s="25"/>
      <c r="H71" s="279"/>
      <c r="I71" s="571"/>
    </row>
    <row r="72" spans="1:9" ht="13.5" thickBot="1">
      <c r="A72" s="200" t="s">
        <v>108</v>
      </c>
      <c r="B72" s="195">
        <v>0</v>
      </c>
      <c r="C72" s="195">
        <v>0</v>
      </c>
      <c r="D72" s="195">
        <v>0</v>
      </c>
      <c r="E72" s="195">
        <v>0</v>
      </c>
      <c r="F72" s="201">
        <v>130</v>
      </c>
      <c r="G72" s="159">
        <v>80</v>
      </c>
      <c r="H72" s="381">
        <v>108</v>
      </c>
      <c r="I72" s="610"/>
    </row>
    <row r="73" spans="1:9" ht="25.5">
      <c r="A73" s="246" t="s">
        <v>1918</v>
      </c>
      <c r="B73" s="194"/>
      <c r="C73" s="25"/>
      <c r="D73" s="196"/>
      <c r="E73" s="25"/>
      <c r="F73" s="25"/>
      <c r="G73" s="25"/>
      <c r="H73" s="279"/>
      <c r="I73" s="571"/>
    </row>
    <row r="74" spans="1:9" ht="13.5" thickBot="1">
      <c r="A74" s="200" t="s">
        <v>109</v>
      </c>
      <c r="B74" s="201">
        <v>0</v>
      </c>
      <c r="C74" s="126" t="s">
        <v>1288</v>
      </c>
      <c r="D74" s="673" t="s">
        <v>1680</v>
      </c>
      <c r="E74" s="674" t="s">
        <v>1916</v>
      </c>
      <c r="F74" s="674" t="s">
        <v>2297</v>
      </c>
      <c r="G74" s="674" t="s">
        <v>2565</v>
      </c>
      <c r="H74" s="1046" t="s">
        <v>1280</v>
      </c>
      <c r="I74" s="765"/>
    </row>
    <row r="75" spans="1:9" ht="13.5" thickBot="1">
      <c r="A75" s="671"/>
      <c r="B75" s="666"/>
    </row>
    <row r="76" spans="1:9" ht="26.25" thickBot="1">
      <c r="A76" s="286" t="s">
        <v>37</v>
      </c>
      <c r="B76" s="651">
        <v>2013</v>
      </c>
      <c r="C76" s="653">
        <v>2014</v>
      </c>
      <c r="D76" s="651">
        <v>2015</v>
      </c>
      <c r="E76" s="653">
        <v>2016</v>
      </c>
      <c r="F76" s="653"/>
      <c r="G76" s="653">
        <v>2018</v>
      </c>
      <c r="H76" s="386">
        <v>2019</v>
      </c>
      <c r="I76" s="387">
        <v>2020</v>
      </c>
    </row>
    <row r="77" spans="1:9" ht="15.95" customHeight="1">
      <c r="A77" s="284" t="s">
        <v>1225</v>
      </c>
      <c r="B77" s="154">
        <v>6</v>
      </c>
      <c r="C77" s="154">
        <v>6</v>
      </c>
      <c r="D77" s="154">
        <v>6</v>
      </c>
      <c r="E77" s="154">
        <v>6</v>
      </c>
      <c r="F77" s="154">
        <v>6</v>
      </c>
      <c r="G77" s="154">
        <v>6</v>
      </c>
      <c r="H77" s="154">
        <v>6</v>
      </c>
      <c r="I77" s="571"/>
    </row>
    <row r="78" spans="1:9" ht="15.95" customHeight="1">
      <c r="A78" s="285" t="s">
        <v>1248</v>
      </c>
      <c r="B78" s="130">
        <v>0</v>
      </c>
      <c r="C78" s="130">
        <v>0</v>
      </c>
      <c r="D78" s="130">
        <v>0</v>
      </c>
      <c r="E78" s="130">
        <v>1</v>
      </c>
      <c r="F78" s="130">
        <v>1</v>
      </c>
      <c r="G78" s="130">
        <v>1</v>
      </c>
      <c r="H78" s="130">
        <v>1</v>
      </c>
      <c r="I78" s="615"/>
    </row>
    <row r="79" spans="1:9" ht="15.95" customHeight="1">
      <c r="A79" s="285" t="s">
        <v>1249</v>
      </c>
      <c r="B79" s="130">
        <v>6</v>
      </c>
      <c r="C79" s="130">
        <v>6</v>
      </c>
      <c r="D79" s="130">
        <v>6</v>
      </c>
      <c r="E79" s="130">
        <v>5</v>
      </c>
      <c r="F79" s="130">
        <v>5</v>
      </c>
      <c r="G79" s="130">
        <v>5</v>
      </c>
      <c r="H79" s="130">
        <v>5</v>
      </c>
      <c r="I79" s="615"/>
    </row>
    <row r="80" spans="1:9" ht="15.95" customHeight="1" thickBot="1">
      <c r="A80" s="252" t="s">
        <v>1250</v>
      </c>
      <c r="B80" s="185">
        <v>0</v>
      </c>
      <c r="C80" s="185">
        <v>0</v>
      </c>
      <c r="D80" s="185">
        <v>0</v>
      </c>
      <c r="E80" s="185">
        <v>0</v>
      </c>
      <c r="F80" s="185">
        <v>0</v>
      </c>
      <c r="G80" s="185">
        <v>0</v>
      </c>
      <c r="H80" s="185">
        <v>0</v>
      </c>
      <c r="I80" s="610"/>
    </row>
    <row r="81" spans="1:9" ht="13.5" customHeight="1" thickBot="1">
      <c r="A81" s="287"/>
      <c r="B81" s="668"/>
      <c r="C81" s="669"/>
      <c r="D81" s="670"/>
      <c r="E81" s="669"/>
      <c r="F81" s="669"/>
      <c r="G81" s="669"/>
      <c r="H81" s="764"/>
      <c r="I81" s="764"/>
    </row>
    <row r="82" spans="1:9" ht="21" customHeight="1" thickBot="1">
      <c r="A82" s="288" t="s">
        <v>1251</v>
      </c>
      <c r="B82" s="651">
        <v>2013</v>
      </c>
      <c r="C82" s="653">
        <v>2014</v>
      </c>
      <c r="D82" s="651">
        <v>2015</v>
      </c>
      <c r="E82" s="653">
        <v>2016</v>
      </c>
      <c r="F82" s="653">
        <v>2017</v>
      </c>
      <c r="G82" s="653">
        <v>2018</v>
      </c>
      <c r="H82" s="386">
        <v>2019</v>
      </c>
      <c r="I82" s="387">
        <v>2020</v>
      </c>
    </row>
    <row r="83" spans="1:9" ht="25.5">
      <c r="A83" s="246" t="s">
        <v>518</v>
      </c>
      <c r="B83" s="194"/>
      <c r="C83" s="25"/>
      <c r="D83" s="196"/>
      <c r="E83" s="25"/>
      <c r="F83" s="25"/>
      <c r="G83" s="25"/>
      <c r="H83" s="279"/>
      <c r="I83" s="571"/>
    </row>
    <row r="84" spans="1:9">
      <c r="A84" s="250" t="s">
        <v>110</v>
      </c>
      <c r="B84" s="186">
        <v>0</v>
      </c>
      <c r="C84" s="278">
        <v>0</v>
      </c>
      <c r="D84" s="130">
        <v>0</v>
      </c>
      <c r="E84" s="130">
        <v>0</v>
      </c>
      <c r="F84" s="130">
        <v>0</v>
      </c>
      <c r="G84" s="150">
        <v>0</v>
      </c>
      <c r="H84" s="278">
        <v>0</v>
      </c>
      <c r="I84" s="615"/>
    </row>
    <row r="85" spans="1:9" ht="13.5" thickBot="1">
      <c r="A85" s="290" t="s">
        <v>111</v>
      </c>
      <c r="B85" s="186">
        <v>3</v>
      </c>
      <c r="C85" s="278">
        <v>5</v>
      </c>
      <c r="D85" s="186">
        <v>5</v>
      </c>
      <c r="E85" s="186">
        <v>5</v>
      </c>
      <c r="F85" s="186">
        <v>11</v>
      </c>
      <c r="G85" s="150">
        <v>3</v>
      </c>
      <c r="H85" s="278">
        <v>3</v>
      </c>
      <c r="I85" s="615"/>
    </row>
    <row r="86" spans="1:9" ht="25.5">
      <c r="A86" s="246" t="s">
        <v>519</v>
      </c>
      <c r="B86" s="216"/>
      <c r="C86" s="327"/>
      <c r="D86" s="216"/>
      <c r="E86" s="327"/>
      <c r="F86" s="327"/>
      <c r="G86" s="327"/>
      <c r="H86" s="327"/>
      <c r="I86" s="571"/>
    </row>
    <row r="87" spans="1:9">
      <c r="A87" s="250" t="s">
        <v>112</v>
      </c>
      <c r="B87" s="190">
        <v>0</v>
      </c>
      <c r="C87" s="312">
        <v>1</v>
      </c>
      <c r="D87" s="190">
        <v>1</v>
      </c>
      <c r="E87" s="190">
        <v>1</v>
      </c>
      <c r="F87" s="190">
        <v>1</v>
      </c>
      <c r="G87" s="190">
        <v>1</v>
      </c>
      <c r="H87" s="190">
        <v>1</v>
      </c>
      <c r="I87" s="615"/>
    </row>
    <row r="88" spans="1:9" ht="13.5" thickBot="1">
      <c r="A88" s="290" t="s">
        <v>113</v>
      </c>
      <c r="B88" s="190">
        <v>39</v>
      </c>
      <c r="C88" s="312">
        <v>52</v>
      </c>
      <c r="D88" s="190">
        <v>104</v>
      </c>
      <c r="E88" s="190">
        <v>108</v>
      </c>
      <c r="F88" s="190">
        <v>103</v>
      </c>
      <c r="G88" s="190">
        <v>102</v>
      </c>
      <c r="H88" s="190">
        <v>107</v>
      </c>
      <c r="I88" s="615"/>
    </row>
    <row r="89" spans="1:9" ht="15" customHeight="1">
      <c r="A89" s="246" t="s">
        <v>520</v>
      </c>
      <c r="B89" s="196"/>
      <c r="C89" s="25"/>
      <c r="D89" s="196"/>
      <c r="E89" s="25"/>
      <c r="F89" s="25"/>
      <c r="G89" s="25"/>
      <c r="H89" s="279"/>
      <c r="I89" s="571"/>
    </row>
    <row r="90" spans="1:9" ht="15.75" customHeight="1" thickBot="1">
      <c r="A90" s="200" t="s">
        <v>114</v>
      </c>
      <c r="B90" s="306">
        <v>74713</v>
      </c>
      <c r="C90" s="732">
        <v>121758</v>
      </c>
      <c r="D90" s="306">
        <v>95986</v>
      </c>
      <c r="E90" s="732">
        <v>88154</v>
      </c>
      <c r="F90" s="732">
        <v>84273</v>
      </c>
      <c r="G90" s="732">
        <v>72172</v>
      </c>
      <c r="H90" s="947">
        <v>101435</v>
      </c>
      <c r="I90" s="610"/>
    </row>
    <row r="91" spans="1:9" ht="25.5">
      <c r="A91" s="246" t="s">
        <v>521</v>
      </c>
      <c r="B91" s="949"/>
      <c r="C91" s="950"/>
      <c r="D91" s="949"/>
      <c r="E91" s="950"/>
      <c r="F91" s="950"/>
      <c r="G91" s="950"/>
      <c r="H91" s="951"/>
      <c r="I91" s="571"/>
    </row>
    <row r="92" spans="1:9">
      <c r="A92" s="250" t="s">
        <v>115</v>
      </c>
      <c r="B92" s="303">
        <v>13</v>
      </c>
      <c r="C92" s="275">
        <v>12</v>
      </c>
      <c r="D92" s="303">
        <v>1</v>
      </c>
      <c r="E92" s="316">
        <v>2</v>
      </c>
      <c r="F92" s="316">
        <v>6</v>
      </c>
      <c r="G92" s="316">
        <v>11</v>
      </c>
      <c r="H92" s="733">
        <v>5</v>
      </c>
      <c r="I92" s="615"/>
    </row>
    <row r="93" spans="1:9" ht="16.5" customHeight="1" thickBot="1">
      <c r="A93" s="200" t="s">
        <v>116</v>
      </c>
      <c r="B93" s="952">
        <v>221</v>
      </c>
      <c r="C93" s="675">
        <v>233</v>
      </c>
      <c r="D93" s="303">
        <v>15</v>
      </c>
      <c r="E93" s="316">
        <v>469</v>
      </c>
      <c r="F93" s="316">
        <v>110</v>
      </c>
      <c r="G93" s="316">
        <v>311</v>
      </c>
      <c r="H93" s="733">
        <v>22</v>
      </c>
      <c r="I93" s="615"/>
    </row>
    <row r="94" spans="1:9" ht="25.5">
      <c r="A94" s="246" t="s">
        <v>522</v>
      </c>
      <c r="B94" s="949"/>
      <c r="C94" s="950"/>
      <c r="D94" s="949"/>
      <c r="E94" s="950"/>
      <c r="F94" s="950"/>
      <c r="G94" s="950"/>
      <c r="H94" s="951"/>
      <c r="I94" s="571"/>
    </row>
    <row r="95" spans="1:9">
      <c r="A95" s="250" t="s">
        <v>117</v>
      </c>
      <c r="B95" s="952">
        <v>102</v>
      </c>
      <c r="C95" s="675">
        <v>124</v>
      </c>
      <c r="D95" s="303">
        <v>3523</v>
      </c>
      <c r="E95" s="316">
        <v>3630</v>
      </c>
      <c r="F95" s="316">
        <v>1047</v>
      </c>
      <c r="G95" s="316">
        <v>3092</v>
      </c>
      <c r="H95" s="733">
        <v>1498</v>
      </c>
      <c r="I95" s="615"/>
    </row>
    <row r="96" spans="1:9" ht="26.25" thickBot="1">
      <c r="A96" s="200" t="s">
        <v>118</v>
      </c>
      <c r="B96" s="675">
        <v>23475</v>
      </c>
      <c r="C96" s="280">
        <v>24062</v>
      </c>
      <c r="D96" s="303">
        <v>137690</v>
      </c>
      <c r="E96" s="316">
        <v>113425</v>
      </c>
      <c r="F96" s="316">
        <v>18418</v>
      </c>
      <c r="G96" s="316">
        <v>83473</v>
      </c>
      <c r="H96" s="733">
        <v>26640</v>
      </c>
      <c r="I96" s="615"/>
    </row>
    <row r="97" spans="1:9">
      <c r="A97" s="246" t="s">
        <v>523</v>
      </c>
      <c r="B97" s="194"/>
      <c r="C97" s="25"/>
      <c r="D97" s="196"/>
      <c r="E97" s="25"/>
      <c r="F97" s="25"/>
      <c r="G97" s="25"/>
      <c r="H97" s="279"/>
      <c r="I97" s="571"/>
    </row>
    <row r="98" spans="1:9" ht="15" customHeight="1">
      <c r="A98" s="250" t="s">
        <v>119</v>
      </c>
      <c r="B98" s="186">
        <v>0</v>
      </c>
      <c r="C98" s="150">
        <v>1</v>
      </c>
      <c r="D98" s="130">
        <v>1</v>
      </c>
      <c r="E98" s="150">
        <v>1</v>
      </c>
      <c r="F98" s="150">
        <v>1</v>
      </c>
      <c r="G98" s="150">
        <v>1</v>
      </c>
      <c r="H98" s="278">
        <v>1</v>
      </c>
      <c r="I98" s="615"/>
    </row>
    <row r="99" spans="1:9" ht="30" customHeight="1">
      <c r="A99" s="250" t="s">
        <v>120</v>
      </c>
      <c r="B99" s="186">
        <v>1</v>
      </c>
      <c r="C99" s="150">
        <v>1</v>
      </c>
      <c r="D99" s="130">
        <v>2</v>
      </c>
      <c r="E99" s="150">
        <v>3</v>
      </c>
      <c r="F99" s="150">
        <v>5</v>
      </c>
      <c r="G99" s="150">
        <v>5</v>
      </c>
      <c r="H99" s="278">
        <v>14</v>
      </c>
      <c r="I99" s="615"/>
    </row>
    <row r="100" spans="1:9" ht="30.6" customHeight="1" thickBot="1">
      <c r="A100" s="200" t="s">
        <v>121</v>
      </c>
      <c r="B100" s="201">
        <v>3895</v>
      </c>
      <c r="C100" s="126">
        <v>3491</v>
      </c>
      <c r="D100" s="185">
        <v>2278</v>
      </c>
      <c r="E100" s="159">
        <v>3577</v>
      </c>
      <c r="F100" s="159">
        <v>3665</v>
      </c>
      <c r="G100" s="159">
        <v>1157</v>
      </c>
      <c r="H100" s="381">
        <v>3093</v>
      </c>
      <c r="I100" s="610"/>
    </row>
    <row r="101" spans="1:9" ht="13.5" thickBot="1">
      <c r="A101" s="671"/>
      <c r="B101" s="666"/>
    </row>
    <row r="102" spans="1:9" ht="39" thickBot="1">
      <c r="A102" s="286" t="s">
        <v>38</v>
      </c>
      <c r="B102" s="651">
        <v>2013</v>
      </c>
      <c r="C102" s="653">
        <v>2014</v>
      </c>
      <c r="D102" s="651">
        <v>2015</v>
      </c>
      <c r="E102" s="653">
        <v>2016</v>
      </c>
      <c r="F102" s="653">
        <v>2017</v>
      </c>
      <c r="G102" s="653">
        <v>2018</v>
      </c>
      <c r="H102" s="386">
        <v>2019</v>
      </c>
      <c r="I102" s="387">
        <v>2020</v>
      </c>
    </row>
    <row r="103" spans="1:9" ht="16.5" customHeight="1">
      <c r="A103" s="284" t="s">
        <v>1225</v>
      </c>
      <c r="B103" s="154">
        <v>3</v>
      </c>
      <c r="C103" s="154">
        <v>3</v>
      </c>
      <c r="D103" s="154">
        <v>3</v>
      </c>
      <c r="E103" s="154">
        <v>3</v>
      </c>
      <c r="F103" s="154">
        <v>3</v>
      </c>
      <c r="G103" s="154">
        <v>3</v>
      </c>
      <c r="H103" s="154">
        <v>3</v>
      </c>
      <c r="I103" s="571"/>
    </row>
    <row r="104" spans="1:9" ht="16.5" customHeight="1">
      <c r="A104" s="285" t="s">
        <v>1248</v>
      </c>
      <c r="B104" s="850">
        <v>0</v>
      </c>
      <c r="C104" s="850">
        <v>0</v>
      </c>
      <c r="D104" s="850">
        <v>0</v>
      </c>
      <c r="E104" s="850">
        <v>0</v>
      </c>
      <c r="F104" s="850">
        <v>0</v>
      </c>
      <c r="G104" s="850">
        <v>0</v>
      </c>
      <c r="H104" s="850">
        <v>0</v>
      </c>
      <c r="I104" s="615"/>
    </row>
    <row r="105" spans="1:9" ht="16.5" customHeight="1">
      <c r="A105" s="285" t="s">
        <v>1249</v>
      </c>
      <c r="B105" s="850">
        <v>3</v>
      </c>
      <c r="C105" s="850">
        <v>3</v>
      </c>
      <c r="D105" s="850">
        <v>3</v>
      </c>
      <c r="E105" s="850">
        <v>3</v>
      </c>
      <c r="F105" s="850">
        <v>3</v>
      </c>
      <c r="G105" s="850">
        <v>3</v>
      </c>
      <c r="H105" s="850">
        <v>3</v>
      </c>
      <c r="I105" s="615"/>
    </row>
    <row r="106" spans="1:9" ht="16.5" customHeight="1" thickBot="1">
      <c r="A106" s="252" t="s">
        <v>1250</v>
      </c>
      <c r="B106" s="185">
        <v>0</v>
      </c>
      <c r="C106" s="185">
        <v>0</v>
      </c>
      <c r="D106" s="185">
        <v>0</v>
      </c>
      <c r="E106" s="185">
        <v>0</v>
      </c>
      <c r="F106" s="185">
        <v>0</v>
      </c>
      <c r="G106" s="185">
        <v>0</v>
      </c>
      <c r="H106" s="185">
        <v>0</v>
      </c>
      <c r="I106" s="610"/>
    </row>
    <row r="107" spans="1:9" ht="16.5" customHeight="1" thickBot="1">
      <c r="A107" s="293"/>
      <c r="B107" s="599"/>
      <c r="C107" s="599"/>
      <c r="D107" s="599"/>
      <c r="E107" s="599"/>
      <c r="F107" s="599"/>
      <c r="G107" s="599"/>
      <c r="H107" s="599"/>
      <c r="I107" s="953"/>
    </row>
    <row r="108" spans="1:9" ht="18.600000000000001" customHeight="1" thickBot="1">
      <c r="A108" s="294" t="s">
        <v>1251</v>
      </c>
      <c r="B108" s="184">
        <v>2013</v>
      </c>
      <c r="C108" s="146">
        <v>2014</v>
      </c>
      <c r="D108" s="184">
        <v>2015</v>
      </c>
      <c r="E108" s="146">
        <v>2016</v>
      </c>
      <c r="F108" s="146">
        <v>2017</v>
      </c>
      <c r="G108" s="146">
        <v>2018</v>
      </c>
      <c r="H108" s="727">
        <v>2019</v>
      </c>
      <c r="I108" s="728">
        <v>2020</v>
      </c>
    </row>
    <row r="109" spans="1:9" ht="28.9" customHeight="1">
      <c r="A109" s="246" t="s">
        <v>524</v>
      </c>
      <c r="B109" s="196"/>
      <c r="C109" s="25"/>
      <c r="D109" s="196"/>
      <c r="E109" s="25"/>
      <c r="F109" s="25"/>
      <c r="G109" s="25"/>
      <c r="H109" s="279"/>
      <c r="I109" s="571"/>
    </row>
    <row r="110" spans="1:9" ht="15.75" customHeight="1">
      <c r="A110" s="250" t="s">
        <v>122</v>
      </c>
      <c r="B110" s="130">
        <v>0</v>
      </c>
      <c r="C110" s="150">
        <v>0</v>
      </c>
      <c r="D110" s="130">
        <v>0</v>
      </c>
      <c r="E110" s="150">
        <v>3</v>
      </c>
      <c r="F110" s="150">
        <v>1</v>
      </c>
      <c r="G110" s="150">
        <v>2</v>
      </c>
      <c r="H110" s="278">
        <v>3</v>
      </c>
      <c r="I110" s="615"/>
    </row>
    <row r="111" spans="1:9" ht="15.75" customHeight="1" thickBot="1">
      <c r="A111" s="200" t="s">
        <v>123</v>
      </c>
      <c r="B111" s="130">
        <v>1</v>
      </c>
      <c r="C111" s="150">
        <v>14</v>
      </c>
      <c r="D111" s="130">
        <v>24</v>
      </c>
      <c r="E111" s="150">
        <v>15</v>
      </c>
      <c r="F111" s="150">
        <v>31</v>
      </c>
      <c r="G111" s="150">
        <v>41</v>
      </c>
      <c r="H111" s="278">
        <v>10</v>
      </c>
      <c r="I111" s="615"/>
    </row>
    <row r="112" spans="1:9" ht="28.15" customHeight="1">
      <c r="A112" s="246" t="s">
        <v>525</v>
      </c>
      <c r="B112" s="196"/>
      <c r="C112" s="25"/>
      <c r="D112" s="196"/>
      <c r="E112" s="25"/>
      <c r="F112" s="25"/>
      <c r="G112" s="25"/>
      <c r="H112" s="279"/>
      <c r="I112" s="571"/>
    </row>
    <row r="113" spans="1:43" ht="28.5" customHeight="1" thickBot="1">
      <c r="A113" s="200" t="s">
        <v>124</v>
      </c>
      <c r="B113" s="130">
        <v>5</v>
      </c>
      <c r="C113" s="150">
        <v>6</v>
      </c>
      <c r="D113" s="130">
        <v>6</v>
      </c>
      <c r="E113" s="150">
        <v>6</v>
      </c>
      <c r="F113" s="150">
        <v>8</v>
      </c>
      <c r="G113" s="150">
        <v>3</v>
      </c>
      <c r="H113" s="278">
        <v>9</v>
      </c>
      <c r="I113" s="615"/>
    </row>
    <row r="114" spans="1:43" ht="26.25" customHeight="1">
      <c r="A114" s="246" t="s">
        <v>526</v>
      </c>
      <c r="B114" s="196"/>
      <c r="C114" s="25"/>
      <c r="D114" s="196"/>
      <c r="E114" s="25"/>
      <c r="F114" s="25"/>
      <c r="G114" s="25"/>
      <c r="H114" s="279"/>
      <c r="I114" s="571"/>
    </row>
    <row r="115" spans="1:43" ht="43.15" customHeight="1" thickBot="1">
      <c r="A115" s="200" t="s">
        <v>125</v>
      </c>
      <c r="B115" s="248">
        <v>2</v>
      </c>
      <c r="C115" s="126">
        <v>2</v>
      </c>
      <c r="D115" s="185">
        <v>3</v>
      </c>
      <c r="E115" s="159">
        <v>6</v>
      </c>
      <c r="F115" s="159">
        <v>4</v>
      </c>
      <c r="G115" s="159">
        <v>5</v>
      </c>
      <c r="H115" s="381">
        <v>7</v>
      </c>
      <c r="I115" s="610"/>
    </row>
    <row r="116" spans="1:43" ht="13.5" thickBot="1">
      <c r="A116" s="671"/>
      <c r="B116" s="666"/>
    </row>
    <row r="117" spans="1:43" s="340" customFormat="1" ht="28.5" customHeight="1" thickBot="1">
      <c r="A117" s="724" t="s">
        <v>39</v>
      </c>
      <c r="B117" s="355">
        <v>2013</v>
      </c>
      <c r="C117" s="386">
        <v>2014</v>
      </c>
      <c r="D117" s="355">
        <v>2015</v>
      </c>
      <c r="E117" s="386">
        <v>2016</v>
      </c>
      <c r="F117" s="386">
        <v>2017</v>
      </c>
      <c r="G117" s="386">
        <v>2018</v>
      </c>
      <c r="H117" s="386">
        <v>2019</v>
      </c>
      <c r="I117" s="387">
        <v>2020</v>
      </c>
      <c r="J117" s="725"/>
      <c r="K117" s="725"/>
      <c r="L117" s="725"/>
      <c r="M117" s="725"/>
      <c r="N117" s="725"/>
      <c r="O117" s="725"/>
      <c r="P117" s="725"/>
      <c r="Q117" s="725"/>
      <c r="R117" s="725"/>
      <c r="S117" s="725"/>
    </row>
    <row r="118" spans="1:43" s="340" customFormat="1" ht="15.95" customHeight="1">
      <c r="A118" s="284" t="s">
        <v>1225</v>
      </c>
      <c r="B118" s="355">
        <f>B125+B148+B175+B211+B226</f>
        <v>24</v>
      </c>
      <c r="C118" s="355">
        <f t="shared" ref="C118:H118" si="5">C125+C148+C175+C211+C226</f>
        <v>24</v>
      </c>
      <c r="D118" s="355">
        <f t="shared" si="5"/>
        <v>24</v>
      </c>
      <c r="E118" s="355">
        <f t="shared" si="5"/>
        <v>25</v>
      </c>
      <c r="F118" s="355">
        <f t="shared" si="5"/>
        <v>25</v>
      </c>
      <c r="G118" s="355">
        <f>G125+G148+G175+G211+G226</f>
        <v>25</v>
      </c>
      <c r="H118" s="355">
        <f t="shared" si="5"/>
        <v>25</v>
      </c>
      <c r="I118" s="571"/>
      <c r="J118" s="725"/>
      <c r="K118" s="1047"/>
      <c r="L118" s="1047"/>
      <c r="M118" s="1047"/>
      <c r="N118" s="1047"/>
      <c r="O118" s="1047"/>
      <c r="P118" s="1047"/>
      <c r="Q118" s="1047"/>
      <c r="R118" s="1047"/>
      <c r="S118" s="1047"/>
      <c r="T118" s="889"/>
      <c r="U118" s="889"/>
      <c r="V118" s="889"/>
      <c r="W118" s="889"/>
      <c r="X118" s="889"/>
      <c r="Y118" s="889"/>
      <c r="Z118" s="889"/>
      <c r="AA118" s="889"/>
      <c r="AB118" s="889"/>
      <c r="AC118" s="889"/>
      <c r="AD118" s="889"/>
      <c r="AE118" s="889"/>
      <c r="AF118" s="889"/>
      <c r="AG118" s="889"/>
      <c r="AH118" s="889"/>
      <c r="AI118" s="889"/>
      <c r="AJ118" s="889"/>
      <c r="AK118" s="889"/>
      <c r="AL118" s="889"/>
      <c r="AM118" s="889"/>
      <c r="AN118" s="889"/>
      <c r="AO118" s="889"/>
      <c r="AP118" s="889"/>
      <c r="AQ118" s="889"/>
    </row>
    <row r="119" spans="1:43" s="340" customFormat="1" ht="15.95" customHeight="1">
      <c r="A119" s="285" t="s">
        <v>1248</v>
      </c>
      <c r="B119" s="186">
        <f>B126+B149+B176+B212+B227</f>
        <v>0</v>
      </c>
      <c r="C119" s="186">
        <f t="shared" ref="C119:H119" si="6">C126+C149+C176+C212+C227</f>
        <v>0</v>
      </c>
      <c r="D119" s="186">
        <f t="shared" si="6"/>
        <v>0</v>
      </c>
      <c r="E119" s="186">
        <f t="shared" si="6"/>
        <v>0</v>
      </c>
      <c r="F119" s="186">
        <f t="shared" si="6"/>
        <v>0</v>
      </c>
      <c r="G119" s="186">
        <f t="shared" si="6"/>
        <v>0</v>
      </c>
      <c r="H119" s="186">
        <f t="shared" si="6"/>
        <v>1</v>
      </c>
      <c r="I119" s="615"/>
      <c r="J119" s="725"/>
      <c r="K119" s="1047"/>
      <c r="L119" s="1047"/>
      <c r="M119" s="1047"/>
      <c r="N119" s="1047"/>
      <c r="O119" s="1047"/>
      <c r="P119" s="1047"/>
      <c r="Q119" s="1047"/>
      <c r="R119" s="1047"/>
      <c r="S119" s="1047"/>
      <c r="T119" s="889"/>
      <c r="U119" s="889"/>
      <c r="V119" s="889"/>
      <c r="W119" s="889"/>
      <c r="X119" s="889"/>
      <c r="Y119" s="889"/>
      <c r="Z119" s="889"/>
      <c r="AA119" s="889"/>
      <c r="AB119" s="889"/>
      <c r="AC119" s="889"/>
      <c r="AD119" s="889"/>
      <c r="AE119" s="889"/>
      <c r="AF119" s="889"/>
      <c r="AG119" s="889"/>
      <c r="AH119" s="889"/>
      <c r="AI119" s="889"/>
      <c r="AJ119" s="889"/>
      <c r="AK119" s="889"/>
      <c r="AL119" s="889"/>
      <c r="AM119" s="889"/>
      <c r="AN119" s="889"/>
      <c r="AO119" s="889"/>
      <c r="AP119" s="889"/>
      <c r="AQ119" s="889"/>
    </row>
    <row r="120" spans="1:43" s="340" customFormat="1" ht="15.95" customHeight="1">
      <c r="A120" s="285" t="s">
        <v>1249</v>
      </c>
      <c r="B120" s="581">
        <f>B127+B150+B177+B213+B228</f>
        <v>16</v>
      </c>
      <c r="C120" s="581">
        <f t="shared" ref="C120:H120" si="7">C127+C150+C177+C213+C228</f>
        <v>18</v>
      </c>
      <c r="D120" s="581">
        <f t="shared" si="7"/>
        <v>18</v>
      </c>
      <c r="E120" s="581">
        <f t="shared" si="7"/>
        <v>24</v>
      </c>
      <c r="F120" s="581">
        <f t="shared" si="7"/>
        <v>24</v>
      </c>
      <c r="G120" s="581">
        <f t="shared" si="7"/>
        <v>24</v>
      </c>
      <c r="H120" s="581">
        <f t="shared" si="7"/>
        <v>23</v>
      </c>
      <c r="I120" s="615"/>
      <c r="J120" s="725"/>
      <c r="K120" s="1047"/>
      <c r="L120" s="1047"/>
      <c r="M120" s="1047"/>
      <c r="N120" s="1047"/>
      <c r="O120" s="1047"/>
      <c r="P120" s="1047"/>
      <c r="Q120" s="1047"/>
      <c r="R120" s="1047"/>
      <c r="S120" s="1047"/>
      <c r="T120" s="889"/>
      <c r="U120" s="889"/>
      <c r="V120" s="889"/>
      <c r="W120" s="889"/>
      <c r="X120" s="889"/>
      <c r="Y120" s="889"/>
      <c r="Z120" s="889"/>
      <c r="AA120" s="889"/>
      <c r="AB120" s="889"/>
      <c r="AC120" s="889"/>
      <c r="AD120" s="889"/>
      <c r="AE120" s="889"/>
      <c r="AF120" s="889"/>
      <c r="AG120" s="889"/>
      <c r="AH120" s="889"/>
      <c r="AI120" s="889"/>
      <c r="AJ120" s="889"/>
      <c r="AK120" s="889"/>
      <c r="AL120" s="889"/>
      <c r="AM120" s="889"/>
      <c r="AN120" s="889"/>
      <c r="AO120" s="889"/>
      <c r="AP120" s="889"/>
      <c r="AQ120" s="889"/>
    </row>
    <row r="121" spans="1:43" s="340" customFormat="1" ht="15.95" customHeight="1">
      <c r="A121" s="346" t="s">
        <v>1250</v>
      </c>
      <c r="B121" s="656">
        <f>B128+B151+B178+B214+B229</f>
        <v>8</v>
      </c>
      <c r="C121" s="656">
        <f t="shared" ref="C121:H121" si="8">C128+C151+C178+C214+C229</f>
        <v>6</v>
      </c>
      <c r="D121" s="656">
        <f t="shared" si="8"/>
        <v>4</v>
      </c>
      <c r="E121" s="656">
        <f t="shared" si="8"/>
        <v>0</v>
      </c>
      <c r="F121" s="656">
        <f t="shared" si="8"/>
        <v>0</v>
      </c>
      <c r="G121" s="656">
        <f t="shared" si="8"/>
        <v>0</v>
      </c>
      <c r="H121" s="656">
        <f t="shared" si="8"/>
        <v>0</v>
      </c>
      <c r="I121" s="672"/>
      <c r="J121" s="725"/>
      <c r="K121" s="1047"/>
      <c r="L121" s="1047"/>
      <c r="M121" s="1047"/>
      <c r="N121" s="1047"/>
      <c r="O121" s="1047"/>
      <c r="P121" s="1047"/>
      <c r="Q121" s="1047"/>
      <c r="R121" s="1047"/>
      <c r="S121" s="1047"/>
      <c r="T121" s="889"/>
      <c r="U121" s="889"/>
      <c r="V121" s="889"/>
      <c r="W121" s="889"/>
      <c r="X121" s="889"/>
      <c r="Y121" s="889"/>
      <c r="Z121" s="889"/>
      <c r="AA121" s="889"/>
      <c r="AB121" s="889"/>
      <c r="AC121" s="889"/>
      <c r="AD121" s="889"/>
      <c r="AE121" s="889"/>
      <c r="AF121" s="889"/>
      <c r="AG121" s="889"/>
      <c r="AH121" s="889"/>
      <c r="AI121" s="889"/>
      <c r="AJ121" s="889"/>
      <c r="AK121" s="889"/>
      <c r="AL121" s="889"/>
      <c r="AM121" s="889"/>
      <c r="AN121" s="889"/>
      <c r="AO121" s="889"/>
      <c r="AP121" s="889"/>
      <c r="AQ121" s="889"/>
    </row>
    <row r="122" spans="1:43" s="340" customFormat="1" ht="15.95" customHeight="1" thickBot="1">
      <c r="A122" s="252" t="s">
        <v>1806</v>
      </c>
      <c r="B122" s="201">
        <f>B179+B230</f>
        <v>0</v>
      </c>
      <c r="C122" s="201">
        <f t="shared" ref="C122:H122" si="9">C179+C230</f>
        <v>0</v>
      </c>
      <c r="D122" s="201">
        <f t="shared" si="9"/>
        <v>2</v>
      </c>
      <c r="E122" s="201">
        <f t="shared" si="9"/>
        <v>1</v>
      </c>
      <c r="F122" s="201">
        <f t="shared" si="9"/>
        <v>1</v>
      </c>
      <c r="G122" s="201">
        <f t="shared" si="9"/>
        <v>1</v>
      </c>
      <c r="H122" s="201">
        <f t="shared" si="9"/>
        <v>1</v>
      </c>
      <c r="I122" s="610"/>
      <c r="J122" s="725"/>
      <c r="K122" s="1047"/>
      <c r="L122" s="1047"/>
      <c r="M122" s="1047"/>
      <c r="N122" s="1047"/>
      <c r="O122" s="1047"/>
      <c r="P122" s="1047"/>
      <c r="Q122" s="1047"/>
      <c r="R122" s="1047"/>
      <c r="S122" s="1047"/>
      <c r="T122" s="889"/>
      <c r="U122" s="889"/>
      <c r="V122" s="889"/>
      <c r="W122" s="889"/>
      <c r="X122" s="889"/>
      <c r="Y122" s="889"/>
      <c r="Z122" s="889"/>
      <c r="AA122" s="889"/>
      <c r="AB122" s="889"/>
      <c r="AC122" s="889"/>
      <c r="AD122" s="889"/>
      <c r="AE122" s="889"/>
      <c r="AF122" s="889"/>
      <c r="AG122" s="889"/>
      <c r="AH122" s="889"/>
      <c r="AI122" s="889"/>
      <c r="AJ122" s="889"/>
      <c r="AK122" s="889"/>
      <c r="AL122" s="889"/>
      <c r="AM122" s="889"/>
      <c r="AN122" s="889"/>
      <c r="AO122" s="889"/>
      <c r="AP122" s="889"/>
      <c r="AQ122" s="889"/>
    </row>
    <row r="123" spans="1:43" ht="14.25" customHeight="1" thickBot="1">
      <c r="A123" s="665"/>
      <c r="B123" s="666"/>
    </row>
    <row r="124" spans="1:43" ht="26.25" thickBot="1">
      <c r="A124" s="286" t="s">
        <v>40</v>
      </c>
      <c r="B124" s="651">
        <v>2013</v>
      </c>
      <c r="C124" s="653">
        <v>2014</v>
      </c>
      <c r="D124" s="651">
        <v>2015</v>
      </c>
      <c r="E124" s="653">
        <v>2016</v>
      </c>
      <c r="F124" s="653">
        <v>2017</v>
      </c>
      <c r="G124" s="653">
        <v>2018</v>
      </c>
      <c r="H124" s="386">
        <v>2019</v>
      </c>
      <c r="I124" s="387">
        <v>2020</v>
      </c>
    </row>
    <row r="125" spans="1:43" ht="15.95" customHeight="1">
      <c r="A125" s="284" t="s">
        <v>1225</v>
      </c>
      <c r="B125" s="154">
        <v>5</v>
      </c>
      <c r="C125" s="151">
        <v>5</v>
      </c>
      <c r="D125" s="151">
        <v>5</v>
      </c>
      <c r="E125" s="151">
        <v>5</v>
      </c>
      <c r="F125" s="151">
        <v>5</v>
      </c>
      <c r="G125" s="151">
        <v>5</v>
      </c>
      <c r="H125" s="151">
        <v>5</v>
      </c>
      <c r="I125" s="571"/>
    </row>
    <row r="126" spans="1:43" ht="15.95" customHeight="1">
      <c r="A126" s="285" t="s">
        <v>1248</v>
      </c>
      <c r="B126" s="130">
        <v>0</v>
      </c>
      <c r="C126" s="150">
        <v>0</v>
      </c>
      <c r="D126" s="150">
        <v>0</v>
      </c>
      <c r="E126" s="150">
        <v>0</v>
      </c>
      <c r="F126" s="150">
        <v>0</v>
      </c>
      <c r="G126" s="150">
        <v>0</v>
      </c>
      <c r="H126" s="150">
        <v>0</v>
      </c>
      <c r="I126" s="615"/>
    </row>
    <row r="127" spans="1:43" ht="15.95" customHeight="1">
      <c r="A127" s="285" t="s">
        <v>1249</v>
      </c>
      <c r="B127" s="130">
        <v>5</v>
      </c>
      <c r="C127" s="150">
        <v>5</v>
      </c>
      <c r="D127" s="150">
        <v>5</v>
      </c>
      <c r="E127" s="150">
        <v>5</v>
      </c>
      <c r="F127" s="150">
        <v>5</v>
      </c>
      <c r="G127" s="150">
        <v>5</v>
      </c>
      <c r="H127" s="150">
        <v>5</v>
      </c>
      <c r="I127" s="615"/>
    </row>
    <row r="128" spans="1:43" ht="15.95" customHeight="1" thickBot="1">
      <c r="A128" s="252" t="s">
        <v>1250</v>
      </c>
      <c r="B128" s="185">
        <v>0</v>
      </c>
      <c r="C128" s="159">
        <v>0</v>
      </c>
      <c r="D128" s="159">
        <v>0</v>
      </c>
      <c r="E128" s="159">
        <v>0</v>
      </c>
      <c r="F128" s="159">
        <v>0</v>
      </c>
      <c r="G128" s="159">
        <v>0</v>
      </c>
      <c r="H128" s="159">
        <v>0</v>
      </c>
      <c r="I128" s="610"/>
    </row>
    <row r="129" spans="1:9" ht="13.5" customHeight="1" thickBot="1">
      <c r="A129" s="287"/>
      <c r="B129" s="668"/>
      <c r="C129" s="669"/>
      <c r="D129" s="670"/>
      <c r="E129" s="669"/>
      <c r="F129" s="669"/>
      <c r="G129" s="669"/>
      <c r="H129" s="764"/>
      <c r="I129" s="764"/>
    </row>
    <row r="130" spans="1:9" ht="21" customHeight="1" thickBot="1">
      <c r="A130" s="288" t="s">
        <v>1251</v>
      </c>
      <c r="B130" s="651">
        <v>2013</v>
      </c>
      <c r="C130" s="653">
        <v>2014</v>
      </c>
      <c r="D130" s="651">
        <v>2015</v>
      </c>
      <c r="E130" s="653">
        <v>2016</v>
      </c>
      <c r="F130" s="653">
        <v>2017</v>
      </c>
      <c r="G130" s="653">
        <v>2018</v>
      </c>
      <c r="H130" s="386">
        <v>2019</v>
      </c>
      <c r="I130" s="387">
        <v>2020</v>
      </c>
    </row>
    <row r="131" spans="1:9" ht="16.5" customHeight="1">
      <c r="A131" s="246" t="s">
        <v>527</v>
      </c>
      <c r="B131" s="154"/>
      <c r="C131" s="151"/>
      <c r="D131" s="154"/>
      <c r="E131" s="151"/>
      <c r="F131" s="151"/>
      <c r="G131" s="151"/>
      <c r="H131" s="279"/>
      <c r="I131" s="571"/>
    </row>
    <row r="132" spans="1:9" ht="25.5">
      <c r="A132" s="250" t="s">
        <v>126</v>
      </c>
      <c r="B132" s="187" t="s">
        <v>1720</v>
      </c>
      <c r="C132" s="150">
        <v>3611</v>
      </c>
      <c r="D132" s="186">
        <v>4087</v>
      </c>
      <c r="E132" s="150">
        <v>4045</v>
      </c>
      <c r="F132" s="150">
        <v>4474</v>
      </c>
      <c r="G132" s="150">
        <v>6188</v>
      </c>
      <c r="H132" s="278">
        <v>8897</v>
      </c>
      <c r="I132" s="615"/>
    </row>
    <row r="133" spans="1:9" ht="13.5" thickBot="1">
      <c r="A133" s="200" t="s">
        <v>127</v>
      </c>
      <c r="B133" s="130">
        <v>98</v>
      </c>
      <c r="C133" s="150">
        <v>1454</v>
      </c>
      <c r="D133" s="186">
        <v>506</v>
      </c>
      <c r="E133" s="150">
        <v>536</v>
      </c>
      <c r="F133" s="150">
        <v>654</v>
      </c>
      <c r="G133" s="150">
        <v>520</v>
      </c>
      <c r="H133" s="278">
        <v>659</v>
      </c>
      <c r="I133" s="615"/>
    </row>
    <row r="134" spans="1:9" ht="26.25" customHeight="1">
      <c r="A134" s="246" t="s">
        <v>528</v>
      </c>
      <c r="B134" s="154"/>
      <c r="C134" s="151"/>
      <c r="D134" s="154"/>
      <c r="E134" s="151"/>
      <c r="F134" s="151"/>
      <c r="G134" s="151"/>
      <c r="H134" s="279"/>
      <c r="I134" s="571"/>
    </row>
    <row r="135" spans="1:9" ht="25.5">
      <c r="A135" s="250" t="s">
        <v>128</v>
      </c>
      <c r="B135" s="253">
        <v>1296</v>
      </c>
      <c r="C135" s="150">
        <v>1309</v>
      </c>
      <c r="D135" s="130">
        <v>742</v>
      </c>
      <c r="E135" s="150">
        <v>716</v>
      </c>
      <c r="F135" s="150">
        <v>1512</v>
      </c>
      <c r="G135" s="278">
        <v>1500</v>
      </c>
      <c r="H135" s="278">
        <v>1137</v>
      </c>
      <c r="I135" s="615"/>
    </row>
    <row r="136" spans="1:9" ht="26.25" thickBot="1">
      <c r="A136" s="289" t="s">
        <v>129</v>
      </c>
      <c r="B136" s="253">
        <v>164</v>
      </c>
      <c r="C136" s="153">
        <v>172</v>
      </c>
      <c r="D136" s="256">
        <v>180</v>
      </c>
      <c r="E136" s="153">
        <v>185</v>
      </c>
      <c r="F136" s="153">
        <v>700</v>
      </c>
      <c r="G136" s="532">
        <v>650</v>
      </c>
      <c r="H136" s="532">
        <v>933</v>
      </c>
      <c r="I136" s="533"/>
    </row>
    <row r="137" spans="1:9" ht="28.5" customHeight="1">
      <c r="A137" s="246" t="s">
        <v>529</v>
      </c>
      <c r="B137" s="154"/>
      <c r="C137" s="151"/>
      <c r="D137" s="154"/>
      <c r="E137" s="151"/>
      <c r="F137" s="151"/>
      <c r="G137" s="279"/>
      <c r="H137" s="279"/>
      <c r="I137" s="571"/>
    </row>
    <row r="138" spans="1:9" ht="15" customHeight="1" thickBot="1">
      <c r="A138" s="200" t="s">
        <v>130</v>
      </c>
      <c r="B138" s="185">
        <v>250</v>
      </c>
      <c r="C138" s="159">
        <v>342</v>
      </c>
      <c r="D138" s="185">
        <v>515</v>
      </c>
      <c r="E138" s="159">
        <v>433</v>
      </c>
      <c r="F138" s="159">
        <v>388</v>
      </c>
      <c r="G138" s="381">
        <v>368</v>
      </c>
      <c r="H138" s="381">
        <v>417</v>
      </c>
      <c r="I138" s="610"/>
    </row>
    <row r="139" spans="1:9" ht="38.25">
      <c r="A139" s="246" t="s">
        <v>530</v>
      </c>
      <c r="B139" s="676"/>
      <c r="C139" s="151"/>
      <c r="D139" s="154"/>
      <c r="E139" s="151"/>
      <c r="F139" s="151"/>
      <c r="G139" s="279"/>
      <c r="H139" s="279"/>
      <c r="I139" s="571"/>
    </row>
    <row r="140" spans="1:9">
      <c r="A140" s="250" t="s">
        <v>131</v>
      </c>
      <c r="B140" s="130">
        <v>43</v>
      </c>
      <c r="C140" s="150">
        <v>43</v>
      </c>
      <c r="D140" s="130">
        <v>45</v>
      </c>
      <c r="E140" s="150">
        <v>45</v>
      </c>
      <c r="F140" s="150">
        <v>31</v>
      </c>
      <c r="G140" s="278">
        <v>36</v>
      </c>
      <c r="H140" s="278">
        <v>33</v>
      </c>
      <c r="I140" s="615"/>
    </row>
    <row r="141" spans="1:9">
      <c r="A141" s="250" t="s">
        <v>132</v>
      </c>
      <c r="B141" s="130">
        <v>41</v>
      </c>
      <c r="C141" s="150">
        <v>38</v>
      </c>
      <c r="D141" s="130">
        <v>35</v>
      </c>
      <c r="E141" s="150">
        <v>32</v>
      </c>
      <c r="F141" s="150">
        <v>28</v>
      </c>
      <c r="G141" s="278">
        <v>30</v>
      </c>
      <c r="H141" s="278">
        <v>28</v>
      </c>
      <c r="I141" s="615"/>
    </row>
    <row r="142" spans="1:9" ht="13.5" thickBot="1">
      <c r="A142" s="200" t="s">
        <v>133</v>
      </c>
      <c r="B142" s="185">
        <v>12644</v>
      </c>
      <c r="C142" s="159">
        <v>12802</v>
      </c>
      <c r="D142" s="185">
        <v>13200</v>
      </c>
      <c r="E142" s="159">
        <v>13300</v>
      </c>
      <c r="F142" s="159">
        <v>1580</v>
      </c>
      <c r="G142" s="381">
        <v>12000</v>
      </c>
      <c r="H142" s="381">
        <v>12100</v>
      </c>
      <c r="I142" s="610"/>
    </row>
    <row r="143" spans="1:9" ht="25.5">
      <c r="A143" s="246" t="s">
        <v>531</v>
      </c>
      <c r="B143" s="130"/>
      <c r="C143" s="151"/>
      <c r="D143" s="154"/>
      <c r="E143" s="151"/>
      <c r="F143" s="151"/>
      <c r="G143" s="279"/>
      <c r="H143" s="279"/>
      <c r="I143" s="571"/>
    </row>
    <row r="144" spans="1:9" ht="25.5">
      <c r="A144" s="250" t="s">
        <v>134</v>
      </c>
      <c r="B144" s="130">
        <v>862</v>
      </c>
      <c r="C144" s="150">
        <v>357</v>
      </c>
      <c r="D144" s="130">
        <v>312</v>
      </c>
      <c r="E144" s="150">
        <v>242</v>
      </c>
      <c r="F144" s="150">
        <v>218</v>
      </c>
      <c r="G144" s="278">
        <v>190</v>
      </c>
      <c r="H144" s="278">
        <v>152</v>
      </c>
      <c r="I144" s="615"/>
    </row>
    <row r="145" spans="1:9" ht="27.75" customHeight="1" thickBot="1">
      <c r="A145" s="200" t="s">
        <v>135</v>
      </c>
      <c r="B145" s="185">
        <v>92</v>
      </c>
      <c r="C145" s="126">
        <v>100</v>
      </c>
      <c r="D145" s="185">
        <v>100</v>
      </c>
      <c r="E145" s="159">
        <v>100</v>
      </c>
      <c r="F145" s="159">
        <v>100</v>
      </c>
      <c r="G145" s="381">
        <v>100</v>
      </c>
      <c r="H145" s="381">
        <v>100</v>
      </c>
      <c r="I145" s="610"/>
    </row>
    <row r="146" spans="1:9" ht="13.5" thickBot="1">
      <c r="A146" s="671"/>
      <c r="B146" s="666"/>
    </row>
    <row r="147" spans="1:9" ht="26.25" thickBot="1">
      <c r="A147" s="286" t="s">
        <v>41</v>
      </c>
      <c r="B147" s="651">
        <v>2013</v>
      </c>
      <c r="C147" s="653">
        <v>2014</v>
      </c>
      <c r="D147" s="651">
        <v>2015</v>
      </c>
      <c r="E147" s="653">
        <v>2016</v>
      </c>
      <c r="F147" s="653">
        <v>2017</v>
      </c>
      <c r="G147" s="653">
        <v>2018</v>
      </c>
      <c r="H147" s="386">
        <v>2019</v>
      </c>
      <c r="I147" s="387">
        <v>2020</v>
      </c>
    </row>
    <row r="148" spans="1:9" ht="15.95" customHeight="1">
      <c r="A148" s="284" t="s">
        <v>1225</v>
      </c>
      <c r="B148" s="154">
        <v>5</v>
      </c>
      <c r="C148" s="151">
        <v>5</v>
      </c>
      <c r="D148" s="151">
        <v>5</v>
      </c>
      <c r="E148" s="151">
        <v>5</v>
      </c>
      <c r="F148" s="151">
        <v>5</v>
      </c>
      <c r="G148" s="151">
        <v>5</v>
      </c>
      <c r="H148" s="151">
        <v>5</v>
      </c>
      <c r="I148" s="571"/>
    </row>
    <row r="149" spans="1:9" ht="15.95" customHeight="1">
      <c r="A149" s="285" t="s">
        <v>1248</v>
      </c>
      <c r="B149" s="130">
        <v>0</v>
      </c>
      <c r="C149" s="150">
        <v>0</v>
      </c>
      <c r="D149" s="150">
        <v>0</v>
      </c>
      <c r="E149" s="150">
        <v>0</v>
      </c>
      <c r="F149" s="150">
        <v>0</v>
      </c>
      <c r="G149" s="150">
        <v>0</v>
      </c>
      <c r="H149" s="150">
        <v>1</v>
      </c>
      <c r="I149" s="615"/>
    </row>
    <row r="150" spans="1:9" ht="15.95" customHeight="1">
      <c r="A150" s="285" t="s">
        <v>1249</v>
      </c>
      <c r="B150" s="186">
        <v>1</v>
      </c>
      <c r="C150" s="150">
        <v>2</v>
      </c>
      <c r="D150" s="150">
        <v>3</v>
      </c>
      <c r="E150" s="150">
        <v>5</v>
      </c>
      <c r="F150" s="150">
        <v>5</v>
      </c>
      <c r="G150" s="150">
        <v>5</v>
      </c>
      <c r="H150" s="150">
        <v>4</v>
      </c>
      <c r="I150" s="615"/>
    </row>
    <row r="151" spans="1:9" ht="15.95" customHeight="1" thickBot="1">
      <c r="A151" s="252" t="s">
        <v>1250</v>
      </c>
      <c r="B151" s="201">
        <v>4</v>
      </c>
      <c r="C151" s="159">
        <v>3</v>
      </c>
      <c r="D151" s="159">
        <v>2</v>
      </c>
      <c r="E151" s="159">
        <v>0</v>
      </c>
      <c r="F151" s="159">
        <v>0</v>
      </c>
      <c r="G151" s="159">
        <v>0</v>
      </c>
      <c r="H151" s="159">
        <v>0</v>
      </c>
      <c r="I151" s="610"/>
    </row>
    <row r="152" spans="1:9" ht="13.5" customHeight="1" thickBot="1">
      <c r="A152" s="287"/>
      <c r="B152" s="668"/>
      <c r="C152" s="669"/>
      <c r="D152" s="670"/>
      <c r="E152" s="669"/>
      <c r="F152" s="669"/>
      <c r="G152" s="669"/>
      <c r="H152" s="764"/>
      <c r="I152" s="764"/>
    </row>
    <row r="153" spans="1:9" ht="18.75" customHeight="1" thickBot="1">
      <c r="A153" s="288" t="s">
        <v>1251</v>
      </c>
      <c r="B153" s="651">
        <v>2013</v>
      </c>
      <c r="C153" s="653">
        <v>2014</v>
      </c>
      <c r="D153" s="651">
        <v>2015</v>
      </c>
      <c r="E153" s="653">
        <v>2016</v>
      </c>
      <c r="F153" s="653">
        <v>2017</v>
      </c>
      <c r="G153" s="653">
        <v>2018</v>
      </c>
      <c r="H153" s="386">
        <v>2019</v>
      </c>
      <c r="I153" s="387">
        <v>2020</v>
      </c>
    </row>
    <row r="154" spans="1:9" ht="16.5" customHeight="1">
      <c r="A154" s="246" t="s">
        <v>532</v>
      </c>
      <c r="B154" s="154"/>
      <c r="C154" s="151"/>
      <c r="D154" s="154"/>
      <c r="E154" s="151"/>
      <c r="F154" s="151"/>
      <c r="G154" s="151"/>
      <c r="H154" s="279"/>
      <c r="I154" s="571"/>
    </row>
    <row r="155" spans="1:9" ht="31.15" customHeight="1">
      <c r="A155" s="250" t="s">
        <v>137</v>
      </c>
      <c r="B155" s="130">
        <v>307</v>
      </c>
      <c r="C155" s="150">
        <v>335</v>
      </c>
      <c r="D155" s="130">
        <v>387</v>
      </c>
      <c r="E155" s="150">
        <v>454</v>
      </c>
      <c r="F155" s="150">
        <v>558</v>
      </c>
      <c r="G155" s="278">
        <v>582</v>
      </c>
      <c r="H155" s="278">
        <v>629</v>
      </c>
      <c r="I155" s="615"/>
    </row>
    <row r="156" spans="1:9" ht="26.25" thickBot="1">
      <c r="A156" s="290" t="s">
        <v>136</v>
      </c>
      <c r="B156" s="253">
        <v>88</v>
      </c>
      <c r="C156" s="624">
        <v>87.2</v>
      </c>
      <c r="D156" s="253">
        <v>93.7</v>
      </c>
      <c r="E156" s="624">
        <v>93.8</v>
      </c>
      <c r="F156" s="624">
        <v>95.5</v>
      </c>
      <c r="G156" s="602">
        <v>90.2</v>
      </c>
      <c r="H156" s="602">
        <v>79</v>
      </c>
      <c r="I156" s="672"/>
    </row>
    <row r="157" spans="1:9" ht="25.5">
      <c r="A157" s="246" t="s">
        <v>533</v>
      </c>
      <c r="B157" s="194"/>
      <c r="C157" s="279"/>
      <c r="D157" s="279"/>
      <c r="E157" s="151" t="s">
        <v>1917</v>
      </c>
      <c r="F157" s="151"/>
      <c r="G157" s="151"/>
      <c r="H157" s="279"/>
      <c r="I157" s="571"/>
    </row>
    <row r="158" spans="1:9" ht="29.45" customHeight="1">
      <c r="A158" s="250" t="s">
        <v>137</v>
      </c>
      <c r="B158" s="186">
        <v>0</v>
      </c>
      <c r="C158" s="278">
        <v>0</v>
      </c>
      <c r="D158" s="278">
        <v>0</v>
      </c>
      <c r="E158" s="278">
        <v>0</v>
      </c>
      <c r="F158" s="278">
        <v>0</v>
      </c>
      <c r="G158" s="278">
        <v>0</v>
      </c>
      <c r="H158" s="278">
        <v>0</v>
      </c>
      <c r="I158" s="615"/>
    </row>
    <row r="159" spans="1:9" ht="29.45" customHeight="1" thickBot="1">
      <c r="A159" s="200" t="s">
        <v>136</v>
      </c>
      <c r="B159" s="201">
        <v>0</v>
      </c>
      <c r="C159" s="381">
        <v>0</v>
      </c>
      <c r="D159" s="381">
        <v>0</v>
      </c>
      <c r="E159" s="381">
        <v>0</v>
      </c>
      <c r="F159" s="381">
        <v>0</v>
      </c>
      <c r="G159" s="381">
        <v>0</v>
      </c>
      <c r="H159" s="381">
        <v>0</v>
      </c>
      <c r="I159" s="610"/>
    </row>
    <row r="160" spans="1:9" ht="51">
      <c r="A160" s="246" t="s">
        <v>534</v>
      </c>
      <c r="B160" s="194"/>
      <c r="C160" s="151"/>
      <c r="D160" s="154"/>
      <c r="E160" s="151"/>
      <c r="F160" s="151"/>
      <c r="G160" s="279"/>
      <c r="H160" s="279"/>
      <c r="I160" s="571"/>
    </row>
    <row r="161" spans="1:9" ht="25.5">
      <c r="A161" s="250" t="s">
        <v>138</v>
      </c>
      <c r="B161" s="186">
        <v>0</v>
      </c>
      <c r="C161" s="274">
        <v>150</v>
      </c>
      <c r="D161" s="130">
        <v>148</v>
      </c>
      <c r="E161" s="150">
        <v>109</v>
      </c>
      <c r="F161" s="150">
        <v>65</v>
      </c>
      <c r="G161" s="278">
        <v>240</v>
      </c>
      <c r="H161" s="278">
        <v>170</v>
      </c>
      <c r="I161" s="615"/>
    </row>
    <row r="162" spans="1:9" ht="25.5">
      <c r="A162" s="250" t="s">
        <v>139</v>
      </c>
      <c r="B162" s="186">
        <v>0</v>
      </c>
      <c r="C162" s="1016">
        <v>432</v>
      </c>
      <c r="D162" s="130">
        <v>552</v>
      </c>
      <c r="E162" s="150">
        <v>971</v>
      </c>
      <c r="F162" s="150">
        <v>292</v>
      </c>
      <c r="G162" s="278">
        <v>730</v>
      </c>
      <c r="H162" s="278">
        <v>738</v>
      </c>
      <c r="I162" s="615"/>
    </row>
    <row r="163" spans="1:9" ht="30" customHeight="1">
      <c r="A163" s="250" t="s">
        <v>140</v>
      </c>
      <c r="B163" s="186">
        <v>0</v>
      </c>
      <c r="C163" s="274">
        <v>0</v>
      </c>
      <c r="D163" s="130">
        <v>0</v>
      </c>
      <c r="E163" s="150">
        <v>0</v>
      </c>
      <c r="F163" s="150">
        <v>0</v>
      </c>
      <c r="G163" s="278">
        <v>0</v>
      </c>
      <c r="H163" s="278">
        <v>0</v>
      </c>
      <c r="I163" s="615"/>
    </row>
    <row r="164" spans="1:9" ht="30" customHeight="1" thickBot="1">
      <c r="A164" s="200" t="s">
        <v>136</v>
      </c>
      <c r="B164" s="186">
        <v>0</v>
      </c>
      <c r="C164" s="655">
        <v>3.5</v>
      </c>
      <c r="D164" s="130">
        <v>7.8</v>
      </c>
      <c r="E164" s="150">
        <v>8.1999999999999993</v>
      </c>
      <c r="F164" s="150">
        <v>2.4</v>
      </c>
      <c r="G164" s="278">
        <v>11</v>
      </c>
      <c r="H164" s="278">
        <v>6</v>
      </c>
      <c r="I164" s="615"/>
    </row>
    <row r="165" spans="1:9" ht="27" customHeight="1">
      <c r="A165" s="246" t="s">
        <v>535</v>
      </c>
      <c r="B165" s="194"/>
      <c r="C165" s="194"/>
      <c r="D165" s="154"/>
      <c r="E165" s="151"/>
      <c r="F165" s="1146" t="s">
        <v>2298</v>
      </c>
      <c r="G165" s="1147"/>
      <c r="H165" s="279"/>
      <c r="I165" s="571"/>
    </row>
    <row r="166" spans="1:9" ht="15.75" customHeight="1">
      <c r="A166" s="250" t="s">
        <v>141</v>
      </c>
      <c r="B166" s="186">
        <v>0</v>
      </c>
      <c r="C166" s="186">
        <v>0</v>
      </c>
      <c r="D166" s="186">
        <v>0</v>
      </c>
      <c r="E166" s="278">
        <v>0</v>
      </c>
      <c r="F166" s="278">
        <v>0</v>
      </c>
      <c r="G166" s="278">
        <v>0</v>
      </c>
      <c r="H166" s="278">
        <v>0</v>
      </c>
      <c r="I166" s="615"/>
    </row>
    <row r="167" spans="1:9" ht="15.75" customHeight="1">
      <c r="A167" s="250" t="s">
        <v>142</v>
      </c>
      <c r="B167" s="186">
        <v>0</v>
      </c>
      <c r="C167" s="186">
        <v>0</v>
      </c>
      <c r="D167" s="186">
        <v>0</v>
      </c>
      <c r="E167" s="278">
        <v>0</v>
      </c>
      <c r="F167" s="278">
        <v>0</v>
      </c>
      <c r="G167" s="278">
        <v>0</v>
      </c>
      <c r="H167" s="278">
        <v>0</v>
      </c>
      <c r="I167" s="615"/>
    </row>
    <row r="168" spans="1:9" ht="15.75" customHeight="1">
      <c r="A168" s="250" t="s">
        <v>143</v>
      </c>
      <c r="B168" s="186">
        <v>0</v>
      </c>
      <c r="C168" s="186">
        <v>0</v>
      </c>
      <c r="D168" s="186">
        <v>0</v>
      </c>
      <c r="E168" s="278">
        <v>0</v>
      </c>
      <c r="F168" s="278">
        <v>0</v>
      </c>
      <c r="G168" s="278">
        <v>0</v>
      </c>
      <c r="H168" s="278">
        <v>0</v>
      </c>
      <c r="I168" s="615"/>
    </row>
    <row r="169" spans="1:9" ht="15.75" customHeight="1" thickBot="1">
      <c r="A169" s="200" t="s">
        <v>144</v>
      </c>
      <c r="B169" s="201">
        <v>0</v>
      </c>
      <c r="C169" s="201">
        <v>0</v>
      </c>
      <c r="D169" s="201">
        <v>0</v>
      </c>
      <c r="E169" s="381">
        <v>0</v>
      </c>
      <c r="F169" s="381">
        <v>0</v>
      </c>
      <c r="G169" s="381">
        <v>0</v>
      </c>
      <c r="H169" s="381">
        <v>0</v>
      </c>
      <c r="I169" s="610"/>
    </row>
    <row r="170" spans="1:9" ht="41.25" customHeight="1">
      <c r="A170" s="246" t="s">
        <v>536</v>
      </c>
      <c r="B170" s="194"/>
      <c r="C170" s="194"/>
      <c r="D170" s="194"/>
      <c r="E170" s="151" t="s">
        <v>1919</v>
      </c>
      <c r="F170" s="151" t="s">
        <v>2269</v>
      </c>
      <c r="G170" s="151" t="s">
        <v>2269</v>
      </c>
      <c r="H170" s="327" t="s">
        <v>3085</v>
      </c>
      <c r="I170" s="571"/>
    </row>
    <row r="171" spans="1:9" ht="15" customHeight="1">
      <c r="A171" s="250" t="s">
        <v>142</v>
      </c>
      <c r="B171" s="186">
        <v>0</v>
      </c>
      <c r="C171" s="186">
        <v>0</v>
      </c>
      <c r="D171" s="186">
        <v>0</v>
      </c>
      <c r="E171" s="150">
        <v>0</v>
      </c>
      <c r="F171" s="150">
        <v>0</v>
      </c>
      <c r="G171" s="150">
        <v>0</v>
      </c>
      <c r="H171" s="312">
        <v>1</v>
      </c>
      <c r="I171" s="615"/>
    </row>
    <row r="172" spans="1:9" ht="15" customHeight="1" thickBot="1">
      <c r="A172" s="200" t="s">
        <v>144</v>
      </c>
      <c r="B172" s="201">
        <v>0</v>
      </c>
      <c r="C172" s="201">
        <v>0</v>
      </c>
      <c r="D172" s="201">
        <v>0</v>
      </c>
      <c r="E172" s="159">
        <v>0</v>
      </c>
      <c r="F172" s="159">
        <v>0</v>
      </c>
      <c r="G172" s="159">
        <v>0</v>
      </c>
      <c r="H172" s="546">
        <v>54</v>
      </c>
      <c r="I172" s="610"/>
    </row>
    <row r="173" spans="1:9" ht="13.5" thickBot="1">
      <c r="A173" s="671"/>
      <c r="B173" s="666"/>
    </row>
    <row r="174" spans="1:9" ht="15.75" customHeight="1" thickBot="1">
      <c r="A174" s="291" t="s">
        <v>42</v>
      </c>
      <c r="B174" s="184">
        <v>2013</v>
      </c>
      <c r="C174" s="146">
        <v>2014</v>
      </c>
      <c r="D174" s="184">
        <v>2015</v>
      </c>
      <c r="E174" s="146">
        <v>2016</v>
      </c>
      <c r="F174" s="146">
        <v>2017</v>
      </c>
      <c r="G174" s="146">
        <v>2018</v>
      </c>
      <c r="H174" s="727">
        <v>2019</v>
      </c>
      <c r="I174" s="728">
        <v>2020</v>
      </c>
    </row>
    <row r="175" spans="1:9" ht="15" customHeight="1">
      <c r="A175" s="284" t="s">
        <v>1225</v>
      </c>
      <c r="B175" s="154">
        <v>8</v>
      </c>
      <c r="C175" s="151">
        <v>8</v>
      </c>
      <c r="D175" s="151">
        <v>8</v>
      </c>
      <c r="E175" s="151">
        <v>9</v>
      </c>
      <c r="F175" s="151">
        <v>9</v>
      </c>
      <c r="G175" s="151">
        <v>9</v>
      </c>
      <c r="H175" s="151">
        <v>9</v>
      </c>
      <c r="I175" s="571"/>
    </row>
    <row r="176" spans="1:9" ht="15" customHeight="1">
      <c r="A176" s="285" t="s">
        <v>1248</v>
      </c>
      <c r="B176" s="130">
        <v>0</v>
      </c>
      <c r="C176" s="150">
        <v>0</v>
      </c>
      <c r="D176" s="150">
        <v>0</v>
      </c>
      <c r="E176" s="150">
        <v>0</v>
      </c>
      <c r="F176" s="150">
        <v>0</v>
      </c>
      <c r="G176" s="150">
        <v>0</v>
      </c>
      <c r="H176" s="150">
        <v>0</v>
      </c>
      <c r="I176" s="615"/>
    </row>
    <row r="177" spans="1:9" ht="15" customHeight="1">
      <c r="A177" s="285" t="s">
        <v>1249</v>
      </c>
      <c r="B177" s="186">
        <v>4</v>
      </c>
      <c r="C177" s="150">
        <v>5</v>
      </c>
      <c r="D177" s="150">
        <v>5</v>
      </c>
      <c r="E177" s="150">
        <v>9</v>
      </c>
      <c r="F177" s="150">
        <v>9</v>
      </c>
      <c r="G177" s="150">
        <v>9</v>
      </c>
      <c r="H177" s="150">
        <v>9</v>
      </c>
      <c r="I177" s="615"/>
    </row>
    <row r="178" spans="1:9" ht="15" customHeight="1">
      <c r="A178" s="346" t="s">
        <v>1250</v>
      </c>
      <c r="B178" s="656">
        <v>4</v>
      </c>
      <c r="C178" s="624">
        <v>3</v>
      </c>
      <c r="D178" s="624">
        <v>2</v>
      </c>
      <c r="E178" s="624">
        <v>0</v>
      </c>
      <c r="F178" s="624">
        <v>0</v>
      </c>
      <c r="G178" s="624">
        <v>0</v>
      </c>
      <c r="H178" s="624">
        <v>0</v>
      </c>
      <c r="I178" s="672"/>
    </row>
    <row r="179" spans="1:9" ht="15" customHeight="1" thickBot="1">
      <c r="A179" s="252" t="s">
        <v>1692</v>
      </c>
      <c r="B179" s="201">
        <v>0</v>
      </c>
      <c r="C179" s="159">
        <v>0</v>
      </c>
      <c r="D179" s="159">
        <v>1</v>
      </c>
      <c r="E179" s="159">
        <v>0</v>
      </c>
      <c r="F179" s="159">
        <v>0</v>
      </c>
      <c r="G179" s="159">
        <v>0</v>
      </c>
      <c r="H179" s="159">
        <v>0</v>
      </c>
      <c r="I179" s="610"/>
    </row>
    <row r="180" spans="1:9" ht="13.5" customHeight="1" thickBot="1">
      <c r="A180" s="287"/>
      <c r="B180" s="668"/>
      <c r="C180" s="669"/>
      <c r="D180" s="670"/>
      <c r="E180" s="669"/>
      <c r="F180" s="669"/>
      <c r="G180" s="669"/>
      <c r="H180" s="764"/>
      <c r="I180" s="764"/>
    </row>
    <row r="181" spans="1:9" ht="19.5" customHeight="1" thickBot="1">
      <c r="A181" s="288" t="s">
        <v>1251</v>
      </c>
      <c r="B181" s="651">
        <v>2013</v>
      </c>
      <c r="C181" s="653">
        <v>2014</v>
      </c>
      <c r="D181" s="651">
        <v>2015</v>
      </c>
      <c r="E181" s="653">
        <v>2016</v>
      </c>
      <c r="F181" s="653">
        <v>2017</v>
      </c>
      <c r="G181" s="653">
        <v>2018</v>
      </c>
      <c r="H181" s="386">
        <v>2019</v>
      </c>
      <c r="I181" s="387">
        <v>2020</v>
      </c>
    </row>
    <row r="182" spans="1:9" ht="27" customHeight="1">
      <c r="A182" s="246" t="s">
        <v>537</v>
      </c>
      <c r="B182" s="154"/>
      <c r="C182" s="151"/>
      <c r="D182" s="154"/>
      <c r="E182" s="151"/>
      <c r="F182" s="151"/>
      <c r="G182" s="151"/>
      <c r="H182" s="279"/>
      <c r="I182" s="571"/>
    </row>
    <row r="183" spans="1:9" ht="28.15" customHeight="1">
      <c r="A183" s="250" t="s">
        <v>145</v>
      </c>
      <c r="B183" s="130">
        <v>0</v>
      </c>
      <c r="C183" s="150">
        <v>0</v>
      </c>
      <c r="D183" s="130">
        <v>0</v>
      </c>
      <c r="E183" s="150">
        <v>34</v>
      </c>
      <c r="F183" s="150">
        <v>40</v>
      </c>
      <c r="G183" s="278">
        <v>40</v>
      </c>
      <c r="H183" s="278">
        <v>40</v>
      </c>
      <c r="I183" s="615"/>
    </row>
    <row r="184" spans="1:9" ht="30.6" customHeight="1">
      <c r="A184" s="250" t="s">
        <v>146</v>
      </c>
      <c r="B184" s="130">
        <v>0</v>
      </c>
      <c r="C184" s="150">
        <v>0</v>
      </c>
      <c r="D184" s="130">
        <v>0</v>
      </c>
      <c r="E184" s="150">
        <v>0</v>
      </c>
      <c r="F184" s="150">
        <v>0</v>
      </c>
      <c r="G184" s="278">
        <v>0</v>
      </c>
      <c r="H184" s="272">
        <v>0</v>
      </c>
      <c r="I184" s="615"/>
    </row>
    <row r="185" spans="1:9" ht="28.9" customHeight="1">
      <c r="A185" s="250" t="s">
        <v>147</v>
      </c>
      <c r="B185" s="130">
        <v>90</v>
      </c>
      <c r="C185" s="150">
        <v>89</v>
      </c>
      <c r="D185" s="130">
        <v>104</v>
      </c>
      <c r="E185" s="150">
        <v>125</v>
      </c>
      <c r="F185" s="150">
        <v>136</v>
      </c>
      <c r="G185" s="278">
        <v>136</v>
      </c>
      <c r="H185" s="278">
        <v>136</v>
      </c>
      <c r="I185" s="615"/>
    </row>
    <row r="186" spans="1:9" ht="28.9" customHeight="1" thickBot="1">
      <c r="A186" s="292" t="s">
        <v>136</v>
      </c>
      <c r="B186" s="130">
        <v>79</v>
      </c>
      <c r="C186" s="654">
        <v>78.099999999999994</v>
      </c>
      <c r="D186" s="343">
        <v>100</v>
      </c>
      <c r="E186" s="654">
        <v>100</v>
      </c>
      <c r="F186" s="654">
        <v>99</v>
      </c>
      <c r="G186" s="760">
        <v>99</v>
      </c>
      <c r="H186" s="760">
        <v>99</v>
      </c>
      <c r="I186" s="766"/>
    </row>
    <row r="187" spans="1:9" ht="14.25" customHeight="1">
      <c r="A187" s="246" t="s">
        <v>538</v>
      </c>
      <c r="B187" s="154"/>
      <c r="C187" s="151"/>
      <c r="D187" s="154"/>
      <c r="E187" s="151"/>
      <c r="F187" s="151"/>
      <c r="G187" s="279"/>
      <c r="H187" s="279"/>
      <c r="I187" s="571"/>
    </row>
    <row r="188" spans="1:9" ht="14.25" customHeight="1">
      <c r="A188" s="250" t="s">
        <v>148</v>
      </c>
      <c r="B188" s="130">
        <v>94</v>
      </c>
      <c r="C188" s="150">
        <v>145</v>
      </c>
      <c r="D188" s="130">
        <v>206</v>
      </c>
      <c r="E188" s="150">
        <v>243</v>
      </c>
      <c r="F188" s="150">
        <v>294</v>
      </c>
      <c r="G188" s="278">
        <v>278</v>
      </c>
      <c r="H188" s="278">
        <v>343</v>
      </c>
      <c r="I188" s="615"/>
    </row>
    <row r="189" spans="1:9" ht="14.25" customHeight="1" thickBot="1">
      <c r="A189" s="200" t="s">
        <v>136</v>
      </c>
      <c r="B189" s="185">
        <v>80.3</v>
      </c>
      <c r="C189" s="159">
        <v>83.3</v>
      </c>
      <c r="D189" s="185">
        <v>88.7</v>
      </c>
      <c r="E189" s="159">
        <v>93.4</v>
      </c>
      <c r="F189" s="159">
        <v>87.2</v>
      </c>
      <c r="G189" s="381">
        <v>78</v>
      </c>
      <c r="H189" s="381">
        <v>81</v>
      </c>
      <c r="I189" s="610"/>
    </row>
    <row r="190" spans="1:9" ht="14.25" customHeight="1">
      <c r="A190" s="246" t="s">
        <v>539</v>
      </c>
      <c r="B190" s="194"/>
      <c r="C190" s="151"/>
      <c r="D190" s="154"/>
      <c r="E190" s="151"/>
      <c r="F190" s="151"/>
      <c r="G190" s="279"/>
      <c r="H190" s="279"/>
      <c r="I190" s="571"/>
    </row>
    <row r="191" spans="1:9" ht="14.25" customHeight="1">
      <c r="A191" s="250" t="s">
        <v>149</v>
      </c>
      <c r="B191" s="253">
        <v>60</v>
      </c>
      <c r="C191" s="150">
        <v>66</v>
      </c>
      <c r="D191" s="130">
        <v>66</v>
      </c>
      <c r="E191" s="150">
        <v>60</v>
      </c>
      <c r="F191" s="150">
        <v>58</v>
      </c>
      <c r="G191" s="278">
        <v>62</v>
      </c>
      <c r="H191" s="278">
        <v>60</v>
      </c>
      <c r="I191" s="615"/>
    </row>
    <row r="192" spans="1:9" ht="14.25" customHeight="1" thickBot="1">
      <c r="A192" s="200" t="s">
        <v>150</v>
      </c>
      <c r="B192" s="185">
        <v>93.7</v>
      </c>
      <c r="C192" s="150">
        <v>100</v>
      </c>
      <c r="D192" s="130">
        <v>100</v>
      </c>
      <c r="E192" s="150">
        <v>100</v>
      </c>
      <c r="F192" s="150">
        <v>100</v>
      </c>
      <c r="G192" s="278">
        <v>100</v>
      </c>
      <c r="H192" s="278">
        <v>100</v>
      </c>
      <c r="I192" s="615"/>
    </row>
    <row r="193" spans="1:9" ht="30" customHeight="1">
      <c r="A193" s="246" t="s">
        <v>540</v>
      </c>
      <c r="B193" s="194"/>
      <c r="C193" s="194"/>
      <c r="D193" s="194"/>
      <c r="E193" s="151" t="s">
        <v>1917</v>
      </c>
      <c r="F193" s="1152" t="s">
        <v>3086</v>
      </c>
      <c r="G193" s="1153"/>
      <c r="H193" s="1154"/>
      <c r="I193" s="571"/>
    </row>
    <row r="194" spans="1:9" ht="27" customHeight="1">
      <c r="A194" s="250" t="s">
        <v>151</v>
      </c>
      <c r="B194" s="186">
        <v>0</v>
      </c>
      <c r="C194" s="186">
        <v>0</v>
      </c>
      <c r="D194" s="186">
        <v>0</v>
      </c>
      <c r="E194" s="150">
        <v>0</v>
      </c>
      <c r="F194" s="150">
        <v>0</v>
      </c>
      <c r="G194" s="150">
        <v>0</v>
      </c>
      <c r="H194" s="278">
        <v>0</v>
      </c>
      <c r="I194" s="615"/>
    </row>
    <row r="195" spans="1:9" ht="27" customHeight="1" thickBot="1">
      <c r="A195" s="200" t="s">
        <v>152</v>
      </c>
      <c r="B195" s="186">
        <v>0</v>
      </c>
      <c r="C195" s="186">
        <v>0</v>
      </c>
      <c r="D195" s="186">
        <v>0</v>
      </c>
      <c r="E195" s="150">
        <v>0</v>
      </c>
      <c r="F195" s="150">
        <v>0</v>
      </c>
      <c r="G195" s="150">
        <v>0</v>
      </c>
      <c r="H195" s="278">
        <v>0</v>
      </c>
      <c r="I195" s="615"/>
    </row>
    <row r="196" spans="1:9" ht="27" customHeight="1">
      <c r="A196" s="246" t="s">
        <v>541</v>
      </c>
      <c r="B196" s="191"/>
      <c r="C196" s="191"/>
      <c r="D196" s="154"/>
      <c r="E196" s="151"/>
      <c r="F196" s="151"/>
      <c r="G196" s="279"/>
      <c r="H196" s="279"/>
      <c r="I196" s="571"/>
    </row>
    <row r="197" spans="1:9" ht="16.5" customHeight="1" thickBot="1">
      <c r="A197" s="200" t="s">
        <v>153</v>
      </c>
      <c r="B197" s="192">
        <v>0</v>
      </c>
      <c r="C197" s="192">
        <v>0</v>
      </c>
      <c r="D197" s="130">
        <v>3</v>
      </c>
      <c r="E197" s="150">
        <v>14</v>
      </c>
      <c r="F197" s="150">
        <v>14</v>
      </c>
      <c r="G197" s="278">
        <v>14</v>
      </c>
      <c r="H197" s="278">
        <v>12</v>
      </c>
      <c r="I197" s="615"/>
    </row>
    <row r="198" spans="1:9" ht="15" customHeight="1">
      <c r="A198" s="246" t="s">
        <v>542</v>
      </c>
      <c r="B198" s="154"/>
      <c r="C198" s="151"/>
      <c r="D198" s="154"/>
      <c r="E198" s="151"/>
      <c r="F198" s="151"/>
      <c r="G198" s="279"/>
      <c r="H198" s="279"/>
      <c r="I198" s="571"/>
    </row>
    <row r="199" spans="1:9" ht="31.5" customHeight="1" thickBot="1">
      <c r="A199" s="200" t="s">
        <v>154</v>
      </c>
      <c r="B199" s="185">
        <v>387</v>
      </c>
      <c r="C199" s="159">
        <v>412</v>
      </c>
      <c r="D199" s="185">
        <v>424</v>
      </c>
      <c r="E199" s="159">
        <v>437</v>
      </c>
      <c r="F199" s="159">
        <v>493</v>
      </c>
      <c r="G199" s="381">
        <v>550</v>
      </c>
      <c r="H199" s="381">
        <v>545</v>
      </c>
      <c r="I199" s="610"/>
    </row>
    <row r="200" spans="1:9" ht="16.5" customHeight="1">
      <c r="A200" s="246" t="s">
        <v>543</v>
      </c>
      <c r="B200" s="194"/>
      <c r="C200" s="194"/>
      <c r="D200" s="1155" t="s">
        <v>1920</v>
      </c>
      <c r="E200" s="1156"/>
      <c r="F200" s="1156"/>
      <c r="G200" s="1156"/>
      <c r="H200" s="1157"/>
      <c r="I200" s="571"/>
    </row>
    <row r="201" spans="1:9" ht="25.5">
      <c r="A201" s="250" t="s">
        <v>155</v>
      </c>
      <c r="B201" s="186">
        <v>0</v>
      </c>
      <c r="C201" s="186">
        <v>0</v>
      </c>
      <c r="D201" s="186">
        <v>0</v>
      </c>
      <c r="E201" s="278">
        <v>0</v>
      </c>
      <c r="F201" s="278">
        <v>0</v>
      </c>
      <c r="G201" s="278">
        <v>0</v>
      </c>
      <c r="H201" s="278">
        <v>0</v>
      </c>
      <c r="I201" s="615"/>
    </row>
    <row r="202" spans="1:9" ht="13.5" thickBot="1">
      <c r="A202" s="200" t="s">
        <v>156</v>
      </c>
      <c r="B202" s="201">
        <v>0</v>
      </c>
      <c r="C202" s="201">
        <v>0</v>
      </c>
      <c r="D202" s="201">
        <v>0</v>
      </c>
      <c r="E202" s="381">
        <v>0</v>
      </c>
      <c r="F202" s="381">
        <v>0</v>
      </c>
      <c r="G202" s="381">
        <v>0</v>
      </c>
      <c r="H202" s="381">
        <v>0</v>
      </c>
      <c r="I202" s="610"/>
    </row>
    <row r="203" spans="1:9" ht="15" customHeight="1">
      <c r="A203" s="246" t="s">
        <v>544</v>
      </c>
      <c r="B203" s="194"/>
      <c r="C203" s="194"/>
      <c r="D203" s="194"/>
      <c r="E203" s="534"/>
      <c r="F203" s="534"/>
      <c r="G203" s="279"/>
      <c r="H203" s="279"/>
      <c r="I203" s="571"/>
    </row>
    <row r="204" spans="1:9" ht="15.75" customHeight="1">
      <c r="A204" s="250" t="s">
        <v>157</v>
      </c>
      <c r="B204" s="186">
        <v>214</v>
      </c>
      <c r="C204" s="186">
        <v>224</v>
      </c>
      <c r="D204" s="186">
        <v>207</v>
      </c>
      <c r="E204" s="150">
        <v>198</v>
      </c>
      <c r="F204" s="150">
        <v>208</v>
      </c>
      <c r="G204" s="278">
        <v>224</v>
      </c>
      <c r="H204" s="278">
        <v>196</v>
      </c>
      <c r="I204" s="615"/>
    </row>
    <row r="205" spans="1:9" ht="26.25" thickBot="1">
      <c r="A205" s="200" t="s">
        <v>158</v>
      </c>
      <c r="B205" s="605" t="s">
        <v>2043</v>
      </c>
      <c r="C205" s="605" t="s">
        <v>2044</v>
      </c>
      <c r="D205" s="605" t="s">
        <v>2045</v>
      </c>
      <c r="E205" s="674" t="s">
        <v>2046</v>
      </c>
      <c r="F205" s="674" t="s">
        <v>2299</v>
      </c>
      <c r="G205" s="381">
        <v>71.3</v>
      </c>
      <c r="H205" s="381">
        <v>64</v>
      </c>
      <c r="I205" s="610"/>
    </row>
    <row r="206" spans="1:9" ht="57.75" customHeight="1">
      <c r="A206" s="246" t="s">
        <v>1921</v>
      </c>
      <c r="B206" s="194"/>
      <c r="C206" s="194"/>
      <c r="D206" s="194"/>
      <c r="E206" s="534"/>
      <c r="F206" s="534"/>
      <c r="G206" s="279"/>
      <c r="H206" s="279"/>
      <c r="I206" s="571"/>
    </row>
    <row r="207" spans="1:9" ht="15.75" customHeight="1">
      <c r="A207" s="250" t="s">
        <v>1922</v>
      </c>
      <c r="B207" s="186"/>
      <c r="C207" s="186"/>
      <c r="D207" s="186"/>
      <c r="E207" s="150">
        <v>8</v>
      </c>
      <c r="F207" s="150">
        <v>8</v>
      </c>
      <c r="G207" s="278">
        <v>32</v>
      </c>
      <c r="H207" s="278">
        <v>40</v>
      </c>
      <c r="I207" s="615"/>
    </row>
    <row r="208" spans="1:9" ht="15.95" customHeight="1" thickBot="1">
      <c r="A208" s="200" t="s">
        <v>1923</v>
      </c>
      <c r="B208" s="201"/>
      <c r="C208" s="201"/>
      <c r="D208" s="201"/>
      <c r="E208" s="159">
        <v>0</v>
      </c>
      <c r="F208" s="159">
        <v>0</v>
      </c>
      <c r="G208" s="381">
        <v>0</v>
      </c>
      <c r="H208" s="381">
        <v>0</v>
      </c>
      <c r="I208" s="610"/>
    </row>
    <row r="209" spans="1:9" ht="15.95" customHeight="1" thickBot="1">
      <c r="A209" s="671"/>
      <c r="B209" s="666"/>
    </row>
    <row r="210" spans="1:9" ht="31.5" customHeight="1" thickBot="1">
      <c r="A210" s="286" t="s">
        <v>43</v>
      </c>
      <c r="B210" s="651">
        <v>2013</v>
      </c>
      <c r="C210" s="653">
        <v>2014</v>
      </c>
      <c r="D210" s="651">
        <v>2015</v>
      </c>
      <c r="E210" s="653">
        <v>2016</v>
      </c>
      <c r="F210" s="653">
        <v>2017</v>
      </c>
      <c r="G210" s="653">
        <v>2018</v>
      </c>
      <c r="H210" s="386">
        <v>2019</v>
      </c>
      <c r="I210" s="387">
        <v>2020</v>
      </c>
    </row>
    <row r="211" spans="1:9" ht="15.95" customHeight="1">
      <c r="A211" s="284" t="s">
        <v>1225</v>
      </c>
      <c r="B211" s="154">
        <v>3</v>
      </c>
      <c r="C211" s="154">
        <v>3</v>
      </c>
      <c r="D211" s="154">
        <v>3</v>
      </c>
      <c r="E211" s="154">
        <v>3</v>
      </c>
      <c r="F211" s="154">
        <v>3</v>
      </c>
      <c r="G211" s="154">
        <v>3</v>
      </c>
      <c r="H211" s="154">
        <v>3</v>
      </c>
      <c r="I211" s="571"/>
    </row>
    <row r="212" spans="1:9" ht="13.5" customHeight="1">
      <c r="A212" s="285" t="s">
        <v>1248</v>
      </c>
      <c r="B212" s="130">
        <v>0</v>
      </c>
      <c r="C212" s="130">
        <v>0</v>
      </c>
      <c r="D212" s="130">
        <v>0</v>
      </c>
      <c r="E212" s="130">
        <v>0</v>
      </c>
      <c r="F212" s="130">
        <v>0</v>
      </c>
      <c r="G212" s="130">
        <v>0</v>
      </c>
      <c r="H212" s="130">
        <v>0</v>
      </c>
      <c r="I212" s="615"/>
    </row>
    <row r="213" spans="1:9" ht="13.5" customHeight="1">
      <c r="A213" s="285" t="s">
        <v>1249</v>
      </c>
      <c r="B213" s="303">
        <v>3</v>
      </c>
      <c r="C213" s="303">
        <v>3</v>
      </c>
      <c r="D213" s="303">
        <v>3</v>
      </c>
      <c r="E213" s="303">
        <v>3</v>
      </c>
      <c r="F213" s="303">
        <v>3</v>
      </c>
      <c r="G213" s="303">
        <v>3</v>
      </c>
      <c r="H213" s="303">
        <v>3</v>
      </c>
      <c r="I213" s="615"/>
    </row>
    <row r="214" spans="1:9" ht="13.5" customHeight="1" thickBot="1">
      <c r="A214" s="252" t="s">
        <v>1250</v>
      </c>
      <c r="B214" s="185">
        <v>0</v>
      </c>
      <c r="C214" s="185">
        <v>0</v>
      </c>
      <c r="D214" s="185">
        <v>0</v>
      </c>
      <c r="E214" s="185">
        <v>0</v>
      </c>
      <c r="F214" s="185">
        <v>0</v>
      </c>
      <c r="G214" s="185">
        <v>0</v>
      </c>
      <c r="H214" s="185">
        <v>0</v>
      </c>
      <c r="I214" s="610"/>
    </row>
    <row r="215" spans="1:9" ht="13.5" customHeight="1" thickBot="1">
      <c r="A215" s="287"/>
      <c r="B215" s="668"/>
      <c r="C215" s="669"/>
      <c r="D215" s="670"/>
      <c r="E215" s="669"/>
      <c r="F215" s="669"/>
      <c r="G215" s="669"/>
      <c r="H215" s="764"/>
      <c r="I215" s="764"/>
    </row>
    <row r="216" spans="1:9" ht="14.25" customHeight="1" thickBot="1">
      <c r="A216" s="288" t="s">
        <v>1251</v>
      </c>
      <c r="B216" s="651">
        <v>2013</v>
      </c>
      <c r="C216" s="653">
        <v>2014</v>
      </c>
      <c r="D216" s="651">
        <v>2015</v>
      </c>
      <c r="E216" s="653">
        <v>2016</v>
      </c>
      <c r="F216" s="653">
        <v>2017</v>
      </c>
      <c r="G216" s="653">
        <v>2018</v>
      </c>
      <c r="H216" s="386">
        <v>2019</v>
      </c>
      <c r="I216" s="387">
        <v>2020</v>
      </c>
    </row>
    <row r="217" spans="1:9" ht="27.75" customHeight="1">
      <c r="A217" s="246" t="s">
        <v>507</v>
      </c>
      <c r="B217" s="154"/>
      <c r="C217" s="151"/>
      <c r="D217" s="154"/>
      <c r="E217" s="151"/>
      <c r="F217" s="151"/>
      <c r="G217" s="279"/>
      <c r="H217" s="279"/>
      <c r="I217" s="571"/>
    </row>
    <row r="218" spans="1:9" ht="26.25" thickBot="1">
      <c r="A218" s="200" t="s">
        <v>159</v>
      </c>
      <c r="B218" s="130">
        <v>4</v>
      </c>
      <c r="C218" s="150">
        <v>3</v>
      </c>
      <c r="D218" s="186">
        <v>4</v>
      </c>
      <c r="E218" s="150">
        <v>5</v>
      </c>
      <c r="F218" s="150">
        <v>10</v>
      </c>
      <c r="G218" s="278">
        <v>3</v>
      </c>
      <c r="H218" s="278">
        <v>9</v>
      </c>
      <c r="I218" s="615"/>
    </row>
    <row r="219" spans="1:9" ht="38.25">
      <c r="A219" s="246" t="s">
        <v>545</v>
      </c>
      <c r="B219" s="154"/>
      <c r="C219" s="151"/>
      <c r="D219" s="154"/>
      <c r="E219" s="151"/>
      <c r="F219" s="151"/>
      <c r="G219" s="279"/>
      <c r="H219" s="279"/>
      <c r="I219" s="571"/>
    </row>
    <row r="220" spans="1:9" ht="43.15" customHeight="1" thickBot="1">
      <c r="A220" s="200" t="s">
        <v>160</v>
      </c>
      <c r="B220" s="130">
        <v>2</v>
      </c>
      <c r="C220" s="150">
        <v>1</v>
      </c>
      <c r="D220" s="130">
        <v>1</v>
      </c>
      <c r="E220" s="150">
        <v>1</v>
      </c>
      <c r="F220" s="150">
        <v>1</v>
      </c>
      <c r="G220" s="278">
        <v>0</v>
      </c>
      <c r="H220" s="278">
        <v>0</v>
      </c>
      <c r="I220" s="615"/>
    </row>
    <row r="221" spans="1:9" ht="25.5">
      <c r="A221" s="246" t="s">
        <v>546</v>
      </c>
      <c r="B221" s="154"/>
      <c r="C221" s="151"/>
      <c r="D221" s="154"/>
      <c r="E221" s="151"/>
      <c r="F221" s="151"/>
      <c r="G221" s="279"/>
      <c r="H221" s="279"/>
      <c r="I221" s="571"/>
    </row>
    <row r="222" spans="1:9" ht="15.75" customHeight="1">
      <c r="A222" s="250" t="s">
        <v>161</v>
      </c>
      <c r="B222" s="130">
        <v>1</v>
      </c>
      <c r="C222" s="150">
        <v>1</v>
      </c>
      <c r="D222" s="150">
        <v>1</v>
      </c>
      <c r="E222" s="150">
        <v>1</v>
      </c>
      <c r="F222" s="150">
        <v>1</v>
      </c>
      <c r="G222" s="278">
        <v>1</v>
      </c>
      <c r="H222" s="278">
        <v>1</v>
      </c>
      <c r="I222" s="615"/>
    </row>
    <row r="223" spans="1:9" ht="15.95" customHeight="1" thickBot="1">
      <c r="A223" s="200" t="s">
        <v>162</v>
      </c>
      <c r="B223" s="185">
        <v>3</v>
      </c>
      <c r="C223" s="126">
        <v>3</v>
      </c>
      <c r="D223" s="126">
        <v>3</v>
      </c>
      <c r="E223" s="159">
        <v>4</v>
      </c>
      <c r="F223" s="159">
        <v>4</v>
      </c>
      <c r="G223" s="381">
        <v>4</v>
      </c>
      <c r="H223" s="381">
        <v>4</v>
      </c>
      <c r="I223" s="610"/>
    </row>
    <row r="224" spans="1:9" ht="15.95" customHeight="1" thickBot="1">
      <c r="A224" s="671"/>
      <c r="B224" s="666"/>
    </row>
    <row r="225" spans="1:43" ht="15.95" customHeight="1" thickBot="1">
      <c r="A225" s="286" t="s">
        <v>802</v>
      </c>
      <c r="B225" s="651">
        <v>2013</v>
      </c>
      <c r="C225" s="653">
        <v>2014</v>
      </c>
      <c r="D225" s="651">
        <v>2015</v>
      </c>
      <c r="E225" s="653">
        <v>2016</v>
      </c>
      <c r="F225" s="653">
        <v>2017</v>
      </c>
      <c r="G225" s="653">
        <v>2018</v>
      </c>
      <c r="H225" s="386">
        <v>2019</v>
      </c>
      <c r="I225" s="387">
        <v>2020</v>
      </c>
    </row>
    <row r="226" spans="1:43" ht="15" customHeight="1">
      <c r="A226" s="284" t="s">
        <v>1225</v>
      </c>
      <c r="B226" s="154">
        <v>3</v>
      </c>
      <c r="C226" s="154">
        <v>3</v>
      </c>
      <c r="D226" s="154">
        <v>3</v>
      </c>
      <c r="E226" s="154">
        <v>3</v>
      </c>
      <c r="F226" s="154">
        <v>3</v>
      </c>
      <c r="G226" s="154">
        <v>3</v>
      </c>
      <c r="H226" s="154">
        <v>3</v>
      </c>
      <c r="I226" s="571"/>
    </row>
    <row r="227" spans="1:43" ht="15" customHeight="1">
      <c r="A227" s="285" t="s">
        <v>1248</v>
      </c>
      <c r="B227" s="130">
        <v>0</v>
      </c>
      <c r="C227" s="130">
        <v>0</v>
      </c>
      <c r="D227" s="130">
        <v>0</v>
      </c>
      <c r="E227" s="130">
        <v>0</v>
      </c>
      <c r="F227" s="130">
        <v>0</v>
      </c>
      <c r="G227" s="130">
        <v>0</v>
      </c>
      <c r="H227" s="130">
        <v>0</v>
      </c>
      <c r="I227" s="615"/>
    </row>
    <row r="228" spans="1:43" ht="15" customHeight="1">
      <c r="A228" s="285" t="s">
        <v>1249</v>
      </c>
      <c r="B228" s="130">
        <v>3</v>
      </c>
      <c r="C228" s="130">
        <v>3</v>
      </c>
      <c r="D228" s="130">
        <v>2</v>
      </c>
      <c r="E228" s="130">
        <v>2</v>
      </c>
      <c r="F228" s="130">
        <v>2</v>
      </c>
      <c r="G228" s="130">
        <v>2</v>
      </c>
      <c r="H228" s="130">
        <v>2</v>
      </c>
      <c r="I228" s="615"/>
    </row>
    <row r="229" spans="1:43" ht="15" customHeight="1">
      <c r="A229" s="346" t="s">
        <v>1250</v>
      </c>
      <c r="B229" s="253">
        <v>0</v>
      </c>
      <c r="C229" s="253">
        <v>0</v>
      </c>
      <c r="D229" s="253">
        <v>0</v>
      </c>
      <c r="E229" s="253">
        <v>0</v>
      </c>
      <c r="F229" s="253">
        <v>0</v>
      </c>
      <c r="G229" s="253">
        <v>0</v>
      </c>
      <c r="H229" s="253">
        <v>0</v>
      </c>
      <c r="I229" s="672"/>
    </row>
    <row r="230" spans="1:43" ht="15" customHeight="1" thickBot="1">
      <c r="A230" s="252" t="s">
        <v>1806</v>
      </c>
      <c r="B230" s="185"/>
      <c r="C230" s="185"/>
      <c r="D230" s="185">
        <v>1</v>
      </c>
      <c r="E230" s="185">
        <v>1</v>
      </c>
      <c r="F230" s="185">
        <v>1</v>
      </c>
      <c r="G230" s="185">
        <v>1</v>
      </c>
      <c r="H230" s="185">
        <v>1</v>
      </c>
      <c r="I230" s="610"/>
    </row>
    <row r="231" spans="1:43" ht="13.5" thickBot="1">
      <c r="A231" s="293"/>
      <c r="B231" s="599"/>
      <c r="C231" s="677"/>
      <c r="D231" s="356"/>
      <c r="E231" s="677"/>
      <c r="F231" s="677"/>
      <c r="G231" s="677"/>
      <c r="H231" s="767"/>
      <c r="I231" s="767"/>
    </row>
    <row r="232" spans="1:43" ht="15.75" customHeight="1" thickBot="1">
      <c r="A232" s="294" t="s">
        <v>1251</v>
      </c>
      <c r="B232" s="184">
        <v>2013</v>
      </c>
      <c r="C232" s="146">
        <v>2014</v>
      </c>
      <c r="D232" s="184">
        <v>2015</v>
      </c>
      <c r="E232" s="146">
        <v>2016</v>
      </c>
      <c r="F232" s="146">
        <v>2017</v>
      </c>
      <c r="G232" s="146">
        <v>2018</v>
      </c>
      <c r="H232" s="727">
        <v>2019</v>
      </c>
      <c r="I232" s="728">
        <v>2020</v>
      </c>
    </row>
    <row r="233" spans="1:43" ht="27" customHeight="1">
      <c r="A233" s="825" t="s">
        <v>547</v>
      </c>
      <c r="B233" s="826"/>
      <c r="C233" s="827"/>
      <c r="D233" s="826"/>
      <c r="E233" s="827"/>
      <c r="F233" s="827"/>
      <c r="G233" s="827"/>
      <c r="H233" s="827"/>
      <c r="I233" s="571"/>
    </row>
    <row r="234" spans="1:43" ht="13.5" customHeight="1">
      <c r="A234" s="821" t="s">
        <v>163</v>
      </c>
      <c r="B234" s="633">
        <v>0</v>
      </c>
      <c r="C234" s="634">
        <v>0</v>
      </c>
      <c r="D234" s="634">
        <v>0</v>
      </c>
      <c r="E234" s="634">
        <v>0</v>
      </c>
      <c r="F234" s="634">
        <v>0</v>
      </c>
      <c r="G234" s="634">
        <v>0</v>
      </c>
      <c r="H234" s="634">
        <v>0</v>
      </c>
      <c r="I234" s="615"/>
    </row>
    <row r="235" spans="1:43" ht="16.5" customHeight="1" thickBot="1">
      <c r="A235" s="822" t="s">
        <v>164</v>
      </c>
      <c r="B235" s="823">
        <v>0</v>
      </c>
      <c r="C235" s="824">
        <v>0</v>
      </c>
      <c r="D235" s="824">
        <v>0</v>
      </c>
      <c r="E235" s="824">
        <v>0</v>
      </c>
      <c r="F235" s="824">
        <v>0</v>
      </c>
      <c r="G235" s="824">
        <v>0</v>
      </c>
      <c r="H235" s="824">
        <v>0</v>
      </c>
      <c r="I235" s="610"/>
    </row>
    <row r="236" spans="1:43" ht="25.5">
      <c r="A236" s="246" t="s">
        <v>548</v>
      </c>
      <c r="B236" s="154"/>
      <c r="C236" s="151"/>
      <c r="D236" s="154"/>
      <c r="E236" s="151"/>
      <c r="F236" s="151"/>
      <c r="G236" s="151"/>
      <c r="H236" s="279"/>
      <c r="I236" s="571"/>
    </row>
    <row r="237" spans="1:43" ht="16.899999999999999" customHeight="1">
      <c r="A237" s="250" t="s">
        <v>165</v>
      </c>
      <c r="B237" s="303" t="s">
        <v>1281</v>
      </c>
      <c r="C237" s="316" t="s">
        <v>1518</v>
      </c>
      <c r="D237" s="303">
        <v>0</v>
      </c>
      <c r="E237" s="303">
        <v>0</v>
      </c>
      <c r="F237" s="303" t="s">
        <v>2300</v>
      </c>
      <c r="G237" s="303" t="s">
        <v>2514</v>
      </c>
      <c r="H237" s="303" t="s">
        <v>3087</v>
      </c>
      <c r="I237" s="615"/>
    </row>
    <row r="238" spans="1:43" ht="16.899999999999999" customHeight="1" thickBot="1">
      <c r="A238" s="289" t="s">
        <v>166</v>
      </c>
      <c r="B238" s="130">
        <v>0</v>
      </c>
      <c r="C238" s="153">
        <v>0</v>
      </c>
      <c r="D238" s="256">
        <v>0</v>
      </c>
      <c r="E238" s="256">
        <v>0</v>
      </c>
      <c r="F238" s="256">
        <v>0</v>
      </c>
      <c r="G238" s="153">
        <v>0</v>
      </c>
      <c r="H238" s="532" t="s">
        <v>3106</v>
      </c>
      <c r="I238" s="533"/>
    </row>
    <row r="239" spans="1:43" s="340" customFormat="1" ht="28.9" customHeight="1">
      <c r="A239" s="246" t="s">
        <v>549</v>
      </c>
      <c r="B239" s="154"/>
      <c r="C239" s="151"/>
      <c r="D239" s="154"/>
      <c r="E239" s="151"/>
      <c r="F239" s="151"/>
      <c r="G239" s="151"/>
      <c r="H239" s="279"/>
      <c r="I239" s="571"/>
      <c r="J239" s="725"/>
      <c r="K239" s="1047"/>
      <c r="L239" s="1047"/>
      <c r="M239" s="1047"/>
      <c r="N239" s="1047"/>
      <c r="O239" s="1047"/>
      <c r="P239" s="1047"/>
      <c r="Q239" s="1047"/>
      <c r="R239" s="1047"/>
      <c r="S239" s="1047"/>
      <c r="T239" s="889"/>
      <c r="U239" s="889"/>
      <c r="V239" s="889"/>
      <c r="W239" s="889"/>
      <c r="X239" s="889"/>
      <c r="Y239" s="889"/>
      <c r="Z239" s="889"/>
      <c r="AA239" s="889"/>
      <c r="AB239" s="889"/>
      <c r="AC239" s="889"/>
      <c r="AD239" s="889"/>
      <c r="AE239" s="889"/>
      <c r="AF239" s="889"/>
      <c r="AG239" s="889"/>
      <c r="AH239" s="889"/>
      <c r="AI239" s="889"/>
      <c r="AJ239" s="889"/>
      <c r="AK239" s="889"/>
      <c r="AL239" s="889"/>
      <c r="AM239" s="889"/>
      <c r="AN239" s="889"/>
      <c r="AO239" s="889"/>
      <c r="AP239" s="889"/>
      <c r="AQ239" s="889"/>
    </row>
    <row r="240" spans="1:43" s="340" customFormat="1" ht="15.95" customHeight="1" thickBot="1">
      <c r="A240" s="200" t="s">
        <v>167</v>
      </c>
      <c r="B240" s="248" t="s">
        <v>1309</v>
      </c>
      <c r="C240" s="282" t="s">
        <v>1519</v>
      </c>
      <c r="D240" s="185" t="s">
        <v>1693</v>
      </c>
      <c r="E240" s="159" t="s">
        <v>1924</v>
      </c>
      <c r="F240" s="159" t="s">
        <v>2301</v>
      </c>
      <c r="G240" s="159" t="s">
        <v>2515</v>
      </c>
      <c r="H240" s="381" t="s">
        <v>3198</v>
      </c>
      <c r="I240" s="610"/>
      <c r="J240" s="725"/>
      <c r="K240" s="1047"/>
      <c r="L240" s="1047"/>
      <c r="M240" s="1047"/>
      <c r="N240" s="1047"/>
      <c r="O240" s="1047"/>
      <c r="P240" s="1047"/>
      <c r="Q240" s="1047"/>
      <c r="R240" s="1047"/>
      <c r="S240" s="1047"/>
      <c r="T240" s="889"/>
      <c r="U240" s="889"/>
      <c r="V240" s="889"/>
      <c r="W240" s="889"/>
      <c r="X240" s="889"/>
      <c r="Y240" s="889"/>
      <c r="Z240" s="889"/>
      <c r="AA240" s="889"/>
      <c r="AB240" s="889"/>
      <c r="AC240" s="889"/>
      <c r="AD240" s="889"/>
      <c r="AE240" s="889"/>
      <c r="AF240" s="889"/>
      <c r="AG240" s="889"/>
      <c r="AH240" s="889"/>
      <c r="AI240" s="889"/>
      <c r="AJ240" s="889"/>
      <c r="AK240" s="889"/>
      <c r="AL240" s="889"/>
      <c r="AM240" s="889"/>
      <c r="AN240" s="889"/>
      <c r="AO240" s="889"/>
      <c r="AP240" s="889"/>
      <c r="AQ240" s="889"/>
    </row>
    <row r="241" spans="1:43" s="340" customFormat="1" ht="15.95" customHeight="1" thickBot="1">
      <c r="A241" s="671"/>
      <c r="B241" s="666"/>
      <c r="C241" s="342"/>
      <c r="D241" s="667"/>
      <c r="E241" s="342"/>
      <c r="F241" s="342"/>
      <c r="G241" s="342"/>
      <c r="H241" s="722"/>
      <c r="I241" s="722"/>
      <c r="J241" s="725"/>
      <c r="K241" s="1047"/>
      <c r="L241" s="1047"/>
      <c r="M241" s="1047"/>
      <c r="N241" s="1047"/>
      <c r="O241" s="1047"/>
      <c r="P241" s="1047"/>
      <c r="Q241" s="1047"/>
      <c r="R241" s="1047"/>
      <c r="S241" s="1047"/>
      <c r="T241" s="889"/>
      <c r="U241" s="889"/>
      <c r="V241" s="889"/>
      <c r="W241" s="889"/>
      <c r="X241" s="889"/>
      <c r="Y241" s="889"/>
      <c r="Z241" s="889"/>
      <c r="AA241" s="889"/>
      <c r="AB241" s="889"/>
      <c r="AC241" s="889"/>
      <c r="AD241" s="889"/>
      <c r="AE241" s="889"/>
      <c r="AF241" s="889"/>
      <c r="AG241" s="889"/>
      <c r="AH241" s="889"/>
      <c r="AI241" s="889"/>
      <c r="AJ241" s="889"/>
      <c r="AK241" s="889"/>
      <c r="AL241" s="889"/>
      <c r="AM241" s="889"/>
      <c r="AN241" s="889"/>
      <c r="AO241" s="889"/>
      <c r="AP241" s="889"/>
      <c r="AQ241" s="889"/>
    </row>
    <row r="242" spans="1:43" s="340" customFormat="1" ht="28.5" customHeight="1" thickBot="1">
      <c r="A242" s="726" t="s">
        <v>44</v>
      </c>
      <c r="B242" s="217">
        <v>2013</v>
      </c>
      <c r="C242" s="727">
        <v>2014</v>
      </c>
      <c r="D242" s="217">
        <v>2015</v>
      </c>
      <c r="E242" s="727">
        <v>2016</v>
      </c>
      <c r="F242" s="727">
        <v>2017</v>
      </c>
      <c r="G242" s="727">
        <v>2018</v>
      </c>
      <c r="H242" s="727">
        <v>2019</v>
      </c>
      <c r="I242" s="728">
        <v>2020</v>
      </c>
      <c r="J242" s="725"/>
      <c r="K242" s="725"/>
      <c r="L242" s="725"/>
      <c r="M242" s="725"/>
      <c r="N242" s="725"/>
      <c r="O242" s="725"/>
      <c r="P242" s="725"/>
      <c r="Q242" s="725"/>
      <c r="R242" s="725"/>
      <c r="S242" s="725"/>
    </row>
    <row r="243" spans="1:43" s="340" customFormat="1" ht="15.95" customHeight="1">
      <c r="A243" s="284" t="s">
        <v>1225</v>
      </c>
      <c r="B243" s="355">
        <f t="shared" ref="B243:G243" si="10">B249+B291+B319</f>
        <v>30</v>
      </c>
      <c r="C243" s="355">
        <f t="shared" si="10"/>
        <v>30</v>
      </c>
      <c r="D243" s="355">
        <f t="shared" si="10"/>
        <v>30</v>
      </c>
      <c r="E243" s="355">
        <f t="shared" si="10"/>
        <v>30</v>
      </c>
      <c r="F243" s="355">
        <f t="shared" si="10"/>
        <v>30</v>
      </c>
      <c r="G243" s="355">
        <f t="shared" si="10"/>
        <v>30</v>
      </c>
      <c r="H243" s="355">
        <f>H249+H291+H319</f>
        <v>30</v>
      </c>
      <c r="I243" s="571"/>
      <c r="J243" s="725"/>
      <c r="K243" s="1047"/>
      <c r="L243" s="1047"/>
      <c r="M243" s="1047"/>
      <c r="N243" s="1047"/>
      <c r="O243" s="1047"/>
      <c r="P243" s="1047"/>
      <c r="Q243" s="1047"/>
      <c r="R243" s="1047"/>
      <c r="S243" s="1047"/>
      <c r="T243" s="889"/>
      <c r="U243" s="889"/>
      <c r="V243" s="889"/>
      <c r="W243" s="889"/>
      <c r="X243" s="889"/>
      <c r="Y243" s="889"/>
      <c r="Z243" s="889"/>
      <c r="AA243" s="889"/>
      <c r="AB243" s="889"/>
      <c r="AC243" s="889"/>
      <c r="AD243" s="889"/>
      <c r="AE243" s="889"/>
      <c r="AF243" s="889"/>
      <c r="AG243" s="889"/>
      <c r="AH243" s="889"/>
      <c r="AI243" s="889"/>
      <c r="AJ243" s="889"/>
      <c r="AK243" s="889"/>
      <c r="AL243" s="889"/>
      <c r="AM243" s="889"/>
      <c r="AN243" s="889"/>
      <c r="AO243" s="889"/>
      <c r="AP243" s="889"/>
      <c r="AQ243" s="889"/>
    </row>
    <row r="244" spans="1:43" ht="14.25" customHeight="1">
      <c r="A244" s="285" t="s">
        <v>1248</v>
      </c>
      <c r="B244" s="186">
        <f t="shared" ref="B244:C246" si="11">B250+B292+B320</f>
        <v>0</v>
      </c>
      <c r="C244" s="186">
        <f t="shared" si="11"/>
        <v>0</v>
      </c>
      <c r="D244" s="186">
        <f t="shared" ref="D244:E246" si="12">D250+D292+D320</f>
        <v>1</v>
      </c>
      <c r="E244" s="186">
        <f t="shared" si="12"/>
        <v>1</v>
      </c>
      <c r="F244" s="186">
        <f t="shared" ref="F244:G246" si="13">F250+F292+F320</f>
        <v>2</v>
      </c>
      <c r="G244" s="186">
        <f t="shared" si="13"/>
        <v>5</v>
      </c>
      <c r="H244" s="186">
        <f t="shared" ref="H244" si="14">H250+H292+H320</f>
        <v>5</v>
      </c>
      <c r="I244" s="615"/>
    </row>
    <row r="245" spans="1:43">
      <c r="A245" s="285" t="s">
        <v>1249</v>
      </c>
      <c r="B245" s="186">
        <f t="shared" si="11"/>
        <v>23</v>
      </c>
      <c r="C245" s="186">
        <f t="shared" si="11"/>
        <v>23</v>
      </c>
      <c r="D245" s="186">
        <f t="shared" si="12"/>
        <v>26</v>
      </c>
      <c r="E245" s="186">
        <f t="shared" si="12"/>
        <v>29</v>
      </c>
      <c r="F245" s="186">
        <f t="shared" si="13"/>
        <v>28</v>
      </c>
      <c r="G245" s="186">
        <f t="shared" si="13"/>
        <v>25</v>
      </c>
      <c r="H245" s="186">
        <f>H251+H293+H321</f>
        <v>25</v>
      </c>
      <c r="I245" s="615"/>
    </row>
    <row r="246" spans="1:43" ht="15.95" customHeight="1" thickBot="1">
      <c r="A246" s="252" t="s">
        <v>1250</v>
      </c>
      <c r="B246" s="201">
        <f t="shared" si="11"/>
        <v>7</v>
      </c>
      <c r="C246" s="201">
        <f t="shared" si="11"/>
        <v>7</v>
      </c>
      <c r="D246" s="201">
        <f t="shared" si="12"/>
        <v>3</v>
      </c>
      <c r="E246" s="201">
        <f t="shared" si="12"/>
        <v>0</v>
      </c>
      <c r="F246" s="201">
        <f t="shared" si="13"/>
        <v>0</v>
      </c>
      <c r="G246" s="201">
        <f t="shared" si="13"/>
        <v>0</v>
      </c>
      <c r="H246" s="201">
        <f>H252+H294+H322</f>
        <v>0</v>
      </c>
      <c r="I246" s="610"/>
    </row>
    <row r="247" spans="1:43" ht="15.95" customHeight="1" thickBot="1">
      <c r="A247" s="665"/>
      <c r="B247" s="666"/>
    </row>
    <row r="248" spans="1:43" ht="26.25" customHeight="1" thickBot="1">
      <c r="A248" s="291" t="s">
        <v>45</v>
      </c>
      <c r="B248" s="184">
        <v>2013</v>
      </c>
      <c r="C248" s="146">
        <v>2014</v>
      </c>
      <c r="D248" s="184">
        <v>2015</v>
      </c>
      <c r="E248" s="146">
        <v>2016</v>
      </c>
      <c r="F248" s="146">
        <v>2017</v>
      </c>
      <c r="G248" s="146">
        <v>2018</v>
      </c>
      <c r="H248" s="727">
        <v>2019</v>
      </c>
      <c r="I248" s="728">
        <v>2020</v>
      </c>
    </row>
    <row r="249" spans="1:43" ht="15.95" customHeight="1">
      <c r="A249" s="284" t="s">
        <v>1225</v>
      </c>
      <c r="B249" s="154">
        <v>12</v>
      </c>
      <c r="C249" s="154">
        <v>12</v>
      </c>
      <c r="D249" s="154">
        <v>12</v>
      </c>
      <c r="E249" s="154">
        <v>12</v>
      </c>
      <c r="F249" s="154">
        <v>12</v>
      </c>
      <c r="G249" s="154">
        <v>12</v>
      </c>
      <c r="H249" s="154">
        <v>12</v>
      </c>
      <c r="I249" s="571"/>
    </row>
    <row r="250" spans="1:43" ht="13.5" customHeight="1">
      <c r="A250" s="285" t="s">
        <v>1248</v>
      </c>
      <c r="B250" s="130">
        <v>0</v>
      </c>
      <c r="C250" s="130">
        <v>0</v>
      </c>
      <c r="D250" s="130">
        <v>0</v>
      </c>
      <c r="E250" s="130">
        <v>0</v>
      </c>
      <c r="F250" s="130">
        <v>0</v>
      </c>
      <c r="G250" s="130">
        <v>3</v>
      </c>
      <c r="H250" s="130">
        <v>3</v>
      </c>
      <c r="I250" s="615"/>
    </row>
    <row r="251" spans="1:43" ht="13.5" customHeight="1">
      <c r="A251" s="285" t="s">
        <v>1249</v>
      </c>
      <c r="B251" s="130">
        <v>10</v>
      </c>
      <c r="C251" s="130">
        <v>10</v>
      </c>
      <c r="D251" s="130">
        <v>11</v>
      </c>
      <c r="E251" s="130">
        <v>12</v>
      </c>
      <c r="F251" s="130">
        <v>12</v>
      </c>
      <c r="G251" s="130">
        <v>9</v>
      </c>
      <c r="H251" s="130">
        <v>9</v>
      </c>
      <c r="I251" s="615"/>
    </row>
    <row r="252" spans="1:43" ht="13.5" customHeight="1" thickBot="1">
      <c r="A252" s="252" t="s">
        <v>1250</v>
      </c>
      <c r="B252" s="185">
        <v>2</v>
      </c>
      <c r="C252" s="185">
        <v>2</v>
      </c>
      <c r="D252" s="185">
        <v>1</v>
      </c>
      <c r="E252" s="185">
        <v>0</v>
      </c>
      <c r="F252" s="185">
        <v>0</v>
      </c>
      <c r="G252" s="185">
        <v>0</v>
      </c>
      <c r="H252" s="185">
        <v>0</v>
      </c>
      <c r="I252" s="610"/>
    </row>
    <row r="253" spans="1:43" ht="13.5" thickBot="1">
      <c r="A253" s="287"/>
      <c r="B253" s="668"/>
      <c r="C253" s="669"/>
      <c r="D253" s="670"/>
      <c r="E253" s="669"/>
      <c r="F253" s="669"/>
      <c r="G253" s="669"/>
      <c r="H253" s="764"/>
      <c r="I253" s="764"/>
    </row>
    <row r="254" spans="1:43" ht="13.5" thickBot="1">
      <c r="A254" s="288" t="s">
        <v>1251</v>
      </c>
      <c r="B254" s="651">
        <v>2013</v>
      </c>
      <c r="C254" s="653">
        <v>2014</v>
      </c>
      <c r="D254" s="651">
        <v>2015</v>
      </c>
      <c r="E254" s="653">
        <v>2016</v>
      </c>
      <c r="F254" s="653">
        <v>2017</v>
      </c>
      <c r="G254" s="653">
        <v>2018</v>
      </c>
      <c r="H254" s="386">
        <v>2019</v>
      </c>
      <c r="I254" s="387">
        <v>2020</v>
      </c>
    </row>
    <row r="255" spans="1:43" ht="38.25">
      <c r="A255" s="246" t="s">
        <v>550</v>
      </c>
      <c r="B255" s="154"/>
      <c r="C255" s="151"/>
      <c r="D255" s="154"/>
      <c r="E255" s="151"/>
      <c r="F255" s="151"/>
      <c r="G255" s="151"/>
      <c r="H255" s="279"/>
      <c r="I255" s="571"/>
    </row>
    <row r="256" spans="1:43" ht="13.5" thickBot="1">
      <c r="A256" s="200" t="s">
        <v>168</v>
      </c>
      <c r="B256" s="130">
        <v>6</v>
      </c>
      <c r="C256" s="150">
        <v>6</v>
      </c>
      <c r="D256" s="130">
        <v>8</v>
      </c>
      <c r="E256" s="150">
        <v>8</v>
      </c>
      <c r="F256" s="150">
        <v>10</v>
      </c>
      <c r="G256" s="150">
        <v>15</v>
      </c>
      <c r="H256" s="278">
        <v>25</v>
      </c>
      <c r="I256" s="615"/>
    </row>
    <row r="257" spans="1:9" ht="38.25">
      <c r="A257" s="246" t="s">
        <v>551</v>
      </c>
      <c r="B257" s="154"/>
      <c r="C257" s="151"/>
      <c r="D257" s="154"/>
      <c r="E257" s="151"/>
      <c r="F257" s="151"/>
      <c r="G257" s="151"/>
      <c r="H257" s="279"/>
      <c r="I257" s="571"/>
    </row>
    <row r="258" spans="1:9" ht="28.9" customHeight="1" thickBot="1">
      <c r="A258" s="200" t="s">
        <v>169</v>
      </c>
      <c r="B258" s="130">
        <v>23436</v>
      </c>
      <c r="C258" s="150">
        <v>30162</v>
      </c>
      <c r="D258" s="130">
        <v>25765</v>
      </c>
      <c r="E258" s="150">
        <v>26282</v>
      </c>
      <c r="F258" s="150">
        <v>26768</v>
      </c>
      <c r="G258" s="150">
        <v>26937</v>
      </c>
      <c r="H258" s="278">
        <v>27363</v>
      </c>
      <c r="I258" s="615"/>
    </row>
    <row r="259" spans="1:9" ht="15" customHeight="1">
      <c r="A259" s="246" t="s">
        <v>2119</v>
      </c>
      <c r="B259" s="154"/>
      <c r="C259" s="151"/>
      <c r="D259" s="154"/>
      <c r="E259" s="151"/>
      <c r="F259" s="151"/>
      <c r="G259" s="151"/>
      <c r="H259" s="279"/>
      <c r="I259" s="571"/>
    </row>
    <row r="260" spans="1:9" ht="25.5">
      <c r="A260" s="250" t="s">
        <v>170</v>
      </c>
      <c r="B260" s="130">
        <v>34</v>
      </c>
      <c r="C260" s="150">
        <v>32</v>
      </c>
      <c r="D260" s="130">
        <v>33</v>
      </c>
      <c r="E260" s="150">
        <v>38</v>
      </c>
      <c r="F260" s="150">
        <v>36</v>
      </c>
      <c r="G260" s="150">
        <v>36</v>
      </c>
      <c r="H260" s="278">
        <v>36</v>
      </c>
      <c r="I260" s="615"/>
    </row>
    <row r="261" spans="1:9" ht="39" thickBot="1">
      <c r="A261" s="200" t="s">
        <v>171</v>
      </c>
      <c r="B261" s="130">
        <v>100</v>
      </c>
      <c r="C261" s="150">
        <v>100</v>
      </c>
      <c r="D261" s="130">
        <v>100</v>
      </c>
      <c r="E261" s="150">
        <v>100</v>
      </c>
      <c r="F261" s="150">
        <v>100</v>
      </c>
      <c r="G261" s="150">
        <v>100</v>
      </c>
      <c r="H261" s="278">
        <v>100</v>
      </c>
      <c r="I261" s="615"/>
    </row>
    <row r="262" spans="1:9" ht="25.5">
      <c r="A262" s="246" t="s">
        <v>552</v>
      </c>
      <c r="B262" s="154"/>
      <c r="C262" s="151"/>
      <c r="D262" s="154"/>
      <c r="E262" s="151"/>
      <c r="F262" s="151"/>
      <c r="G262" s="151"/>
      <c r="H262" s="279"/>
      <c r="I262" s="571"/>
    </row>
    <row r="263" spans="1:9" ht="25.5">
      <c r="A263" s="250" t="s">
        <v>172</v>
      </c>
      <c r="B263" s="256">
        <v>5</v>
      </c>
      <c r="C263" s="150">
        <v>5</v>
      </c>
      <c r="D263" s="130">
        <v>5</v>
      </c>
      <c r="E263" s="150">
        <v>6</v>
      </c>
      <c r="F263" s="150">
        <v>6</v>
      </c>
      <c r="G263" s="150">
        <v>6</v>
      </c>
      <c r="H263" s="278">
        <v>6</v>
      </c>
      <c r="I263" s="615"/>
    </row>
    <row r="264" spans="1:9" ht="15" customHeight="1" thickBot="1">
      <c r="A264" s="200" t="s">
        <v>173</v>
      </c>
      <c r="B264" s="185">
        <v>752</v>
      </c>
      <c r="C264" s="159">
        <v>752</v>
      </c>
      <c r="D264" s="185">
        <v>900</v>
      </c>
      <c r="E264" s="159">
        <v>940</v>
      </c>
      <c r="F264" s="159">
        <v>1298</v>
      </c>
      <c r="G264" s="159">
        <v>1287</v>
      </c>
      <c r="H264" s="381">
        <v>1360</v>
      </c>
      <c r="I264" s="610"/>
    </row>
    <row r="265" spans="1:9" ht="28.15" customHeight="1">
      <c r="A265" s="246" t="s">
        <v>1497</v>
      </c>
      <c r="B265" s="154"/>
      <c r="C265" s="151"/>
      <c r="D265" s="154"/>
      <c r="E265" s="151"/>
      <c r="F265" s="151"/>
      <c r="G265" s="151"/>
      <c r="H265" s="279"/>
      <c r="I265" s="571"/>
    </row>
    <row r="266" spans="1:9" ht="30" customHeight="1">
      <c r="A266" s="250" t="s">
        <v>174</v>
      </c>
      <c r="B266" s="130">
        <v>34</v>
      </c>
      <c r="C266" s="150">
        <v>32</v>
      </c>
      <c r="D266" s="130">
        <v>33</v>
      </c>
      <c r="E266" s="150">
        <v>38</v>
      </c>
      <c r="F266" s="150">
        <v>36</v>
      </c>
      <c r="G266" s="150">
        <v>36</v>
      </c>
      <c r="H266" s="278">
        <v>41</v>
      </c>
      <c r="I266" s="615"/>
    </row>
    <row r="267" spans="1:9" ht="27" customHeight="1">
      <c r="A267" s="250" t="s">
        <v>175</v>
      </c>
      <c r="B267" s="130">
        <v>100</v>
      </c>
      <c r="C267" s="150">
        <v>100</v>
      </c>
      <c r="D267" s="130">
        <v>100</v>
      </c>
      <c r="E267" s="150">
        <v>100</v>
      </c>
      <c r="F267" s="150">
        <v>100</v>
      </c>
      <c r="G267" s="150">
        <v>100</v>
      </c>
      <c r="H267" s="278">
        <v>100</v>
      </c>
      <c r="I267" s="615"/>
    </row>
    <row r="268" spans="1:9" ht="39" thickBot="1">
      <c r="A268" s="200" t="s">
        <v>176</v>
      </c>
      <c r="B268" s="186">
        <v>100</v>
      </c>
      <c r="C268" s="150">
        <v>100</v>
      </c>
      <c r="D268" s="130">
        <v>100</v>
      </c>
      <c r="E268" s="150">
        <v>100</v>
      </c>
      <c r="F268" s="150">
        <v>100</v>
      </c>
      <c r="G268" s="150">
        <v>100</v>
      </c>
      <c r="H268" s="278">
        <v>100</v>
      </c>
      <c r="I268" s="615"/>
    </row>
    <row r="269" spans="1:9" ht="15" customHeight="1">
      <c r="A269" s="246" t="s">
        <v>553</v>
      </c>
      <c r="B269" s="154"/>
      <c r="C269" s="151"/>
      <c r="D269" s="154"/>
      <c r="E269" s="151"/>
      <c r="F269" s="151"/>
      <c r="G269" s="151"/>
      <c r="H269" s="279"/>
      <c r="I269" s="571"/>
    </row>
    <row r="270" spans="1:9" ht="16.5" customHeight="1" thickBot="1">
      <c r="A270" s="200" t="s">
        <v>177</v>
      </c>
      <c r="B270" s="130">
        <v>46</v>
      </c>
      <c r="C270" s="150">
        <v>78</v>
      </c>
      <c r="D270" s="130">
        <v>21</v>
      </c>
      <c r="E270" s="150">
        <v>10</v>
      </c>
      <c r="F270" s="150">
        <v>18</v>
      </c>
      <c r="G270" s="150">
        <v>22</v>
      </c>
      <c r="H270" s="278">
        <v>14</v>
      </c>
      <c r="I270" s="615"/>
    </row>
    <row r="271" spans="1:9" ht="38.25">
      <c r="A271" s="793" t="s">
        <v>554</v>
      </c>
      <c r="B271" s="216"/>
      <c r="C271" s="216"/>
      <c r="D271" s="216"/>
      <c r="E271" s="327"/>
      <c r="F271" s="327"/>
      <c r="G271" s="327"/>
      <c r="H271" s="327"/>
      <c r="I271" s="571"/>
    </row>
    <row r="272" spans="1:9" ht="28.5" customHeight="1" thickBot="1">
      <c r="A272" s="794" t="s">
        <v>178</v>
      </c>
      <c r="B272" s="753">
        <v>0</v>
      </c>
      <c r="C272" s="753">
        <v>0</v>
      </c>
      <c r="D272" s="753">
        <v>0</v>
      </c>
      <c r="E272" s="795" t="s">
        <v>1934</v>
      </c>
      <c r="F272" s="795" t="s">
        <v>2295</v>
      </c>
      <c r="G272" s="1158" t="s">
        <v>2566</v>
      </c>
      <c r="H272" s="1159"/>
      <c r="I272" s="610"/>
    </row>
    <row r="273" spans="1:9" ht="31.5" customHeight="1">
      <c r="A273" s="793" t="s">
        <v>555</v>
      </c>
      <c r="B273" s="216"/>
      <c r="C273" s="327"/>
      <c r="D273" s="216"/>
      <c r="E273" s="327"/>
      <c r="F273" s="327"/>
      <c r="G273" s="327"/>
      <c r="H273" s="327"/>
      <c r="I273" s="571"/>
    </row>
    <row r="274" spans="1:9" ht="25.5">
      <c r="A274" s="632" t="s">
        <v>179</v>
      </c>
      <c r="B274" s="190">
        <v>1</v>
      </c>
      <c r="C274" s="190">
        <v>1</v>
      </c>
      <c r="D274" s="190">
        <v>1</v>
      </c>
      <c r="E274" s="312">
        <v>1</v>
      </c>
      <c r="F274" s="312">
        <v>1</v>
      </c>
      <c r="G274" s="312">
        <v>1</v>
      </c>
      <c r="H274" s="312">
        <v>1</v>
      </c>
      <c r="I274" s="615"/>
    </row>
    <row r="275" spans="1:9">
      <c r="A275" s="632" t="s">
        <v>180</v>
      </c>
      <c r="B275" s="190">
        <v>0</v>
      </c>
      <c r="C275" s="190">
        <v>0</v>
      </c>
      <c r="D275" s="190">
        <v>0</v>
      </c>
      <c r="E275" s="312">
        <v>1</v>
      </c>
      <c r="F275" s="312">
        <v>1</v>
      </c>
      <c r="G275" s="312">
        <v>1</v>
      </c>
      <c r="H275" s="312">
        <v>1</v>
      </c>
      <c r="I275" s="615"/>
    </row>
    <row r="276" spans="1:9" ht="14.45" customHeight="1" thickBot="1">
      <c r="A276" s="794" t="s">
        <v>181</v>
      </c>
      <c r="B276" s="247">
        <v>0</v>
      </c>
      <c r="C276" s="247">
        <v>7</v>
      </c>
      <c r="D276" s="247">
        <v>7</v>
      </c>
      <c r="E276" s="546">
        <v>7</v>
      </c>
      <c r="F276" s="546">
        <v>7</v>
      </c>
      <c r="G276" s="546">
        <v>5</v>
      </c>
      <c r="H276" s="546">
        <v>5</v>
      </c>
      <c r="I276" s="610"/>
    </row>
    <row r="277" spans="1:9" ht="38.25">
      <c r="A277" s="246" t="s">
        <v>556</v>
      </c>
      <c r="B277" s="154"/>
      <c r="C277" s="151"/>
      <c r="D277" s="154"/>
      <c r="E277" s="151"/>
      <c r="F277" s="151"/>
      <c r="G277" s="151"/>
      <c r="H277" s="279"/>
      <c r="I277" s="571"/>
    </row>
    <row r="278" spans="1:9" ht="25.5">
      <c r="A278" s="250" t="s">
        <v>182</v>
      </c>
      <c r="B278" s="130">
        <v>3</v>
      </c>
      <c r="C278" s="150">
        <v>4</v>
      </c>
      <c r="D278" s="130">
        <v>3</v>
      </c>
      <c r="E278" s="150">
        <v>4</v>
      </c>
      <c r="F278" s="150">
        <v>4</v>
      </c>
      <c r="G278" s="150">
        <v>4</v>
      </c>
      <c r="H278" s="278">
        <v>0</v>
      </c>
      <c r="I278" s="615"/>
    </row>
    <row r="279" spans="1:9" ht="26.25" thickBot="1">
      <c r="A279" s="250" t="s">
        <v>183</v>
      </c>
      <c r="B279" s="130">
        <v>49</v>
      </c>
      <c r="C279" s="150">
        <v>42</v>
      </c>
      <c r="D279" s="130">
        <v>43</v>
      </c>
      <c r="E279" s="150">
        <v>57</v>
      </c>
      <c r="F279" s="150">
        <v>57</v>
      </c>
      <c r="G279" s="150">
        <v>34</v>
      </c>
      <c r="H279" s="278">
        <v>0</v>
      </c>
      <c r="I279" s="615"/>
    </row>
    <row r="280" spans="1:9" ht="29.45" customHeight="1">
      <c r="A280" s="793" t="s">
        <v>708</v>
      </c>
      <c r="B280" s="216"/>
      <c r="C280" s="327"/>
      <c r="D280" s="216"/>
      <c r="E280" s="327"/>
      <c r="F280" s="327"/>
      <c r="G280" s="327"/>
      <c r="H280" s="327"/>
      <c r="I280" s="571"/>
    </row>
    <row r="281" spans="1:9" ht="30" customHeight="1">
      <c r="A281" s="632" t="s">
        <v>184</v>
      </c>
      <c r="B281" s="190">
        <v>0</v>
      </c>
      <c r="C281" s="312">
        <v>27703</v>
      </c>
      <c r="D281" s="190">
        <v>20317</v>
      </c>
      <c r="E281" s="312">
        <v>29716</v>
      </c>
      <c r="F281" s="312">
        <v>23403</v>
      </c>
      <c r="G281" s="312">
        <v>23081</v>
      </c>
      <c r="H281" s="312">
        <v>22819</v>
      </c>
      <c r="I281" s="615"/>
    </row>
    <row r="282" spans="1:9" ht="30" customHeight="1" thickBot="1">
      <c r="A282" s="794" t="s">
        <v>185</v>
      </c>
      <c r="B282" s="247">
        <v>0</v>
      </c>
      <c r="C282" s="798" t="s">
        <v>4</v>
      </c>
      <c r="D282" s="247" t="s">
        <v>1672</v>
      </c>
      <c r="E282" s="546" t="s">
        <v>1935</v>
      </c>
      <c r="F282" s="546" t="s">
        <v>2296</v>
      </c>
      <c r="G282" s="546" t="s">
        <v>2567</v>
      </c>
      <c r="H282" s="546" t="s">
        <v>3107</v>
      </c>
      <c r="I282" s="610"/>
    </row>
    <row r="283" spans="1:9" ht="16.5" customHeight="1">
      <c r="A283" s="246" t="s">
        <v>709</v>
      </c>
      <c r="B283" s="154"/>
      <c r="C283" s="151"/>
      <c r="D283" s="154"/>
      <c r="E283" s="151"/>
      <c r="F283" s="151"/>
      <c r="G283" s="151"/>
      <c r="H283" s="279"/>
      <c r="I283" s="571"/>
    </row>
    <row r="284" spans="1:9" ht="16.5" customHeight="1">
      <c r="A284" s="250" t="s">
        <v>186</v>
      </c>
      <c r="B284" s="303">
        <v>76</v>
      </c>
      <c r="C284" s="275">
        <v>76</v>
      </c>
      <c r="D284" s="303">
        <v>70</v>
      </c>
      <c r="E284" s="274">
        <v>81</v>
      </c>
      <c r="F284" s="274">
        <v>79</v>
      </c>
      <c r="G284" s="316">
        <v>82</v>
      </c>
      <c r="H284" s="733">
        <v>84</v>
      </c>
      <c r="I284" s="615"/>
    </row>
    <row r="285" spans="1:9" ht="15" customHeight="1">
      <c r="A285" s="250" t="s">
        <v>187</v>
      </c>
      <c r="B285" s="303">
        <v>251</v>
      </c>
      <c r="C285" s="275">
        <v>199</v>
      </c>
      <c r="D285" s="303">
        <v>201</v>
      </c>
      <c r="E285" s="274">
        <v>247</v>
      </c>
      <c r="F285" s="274">
        <v>242</v>
      </c>
      <c r="G285" s="316">
        <v>249</v>
      </c>
      <c r="H285" s="733">
        <v>251</v>
      </c>
      <c r="I285" s="615"/>
    </row>
    <row r="286" spans="1:9" ht="18" customHeight="1" thickBot="1">
      <c r="A286" s="200" t="s">
        <v>188</v>
      </c>
      <c r="B286" s="303">
        <v>16230</v>
      </c>
      <c r="C286" s="275">
        <v>11490</v>
      </c>
      <c r="D286" s="303">
        <v>12363</v>
      </c>
      <c r="E286" s="274">
        <v>15588</v>
      </c>
      <c r="F286" s="274">
        <v>15478</v>
      </c>
      <c r="G286" s="316">
        <v>16076</v>
      </c>
      <c r="H286" s="733">
        <v>16350</v>
      </c>
      <c r="I286" s="615"/>
    </row>
    <row r="287" spans="1:9">
      <c r="A287" s="246" t="s">
        <v>710</v>
      </c>
      <c r="B287" s="154"/>
      <c r="C287" s="151"/>
      <c r="D287" s="154"/>
      <c r="E287" s="151"/>
      <c r="F287" s="151"/>
      <c r="G287" s="151"/>
      <c r="H287" s="279"/>
      <c r="I287" s="571"/>
    </row>
    <row r="288" spans="1:9" ht="15.95" customHeight="1" thickBot="1">
      <c r="A288" s="200" t="s">
        <v>189</v>
      </c>
      <c r="B288" s="248">
        <v>55.8</v>
      </c>
      <c r="C288" s="126">
        <v>44</v>
      </c>
      <c r="D288" s="185">
        <v>38.799999999999997</v>
      </c>
      <c r="E288" s="159">
        <v>48.7</v>
      </c>
      <c r="F288" s="159">
        <v>100</v>
      </c>
      <c r="G288" s="159">
        <v>100</v>
      </c>
      <c r="H288" s="381">
        <v>100</v>
      </c>
      <c r="I288" s="610"/>
    </row>
    <row r="289" spans="1:9" ht="15.95" customHeight="1" thickBot="1">
      <c r="A289" s="671"/>
      <c r="B289" s="666"/>
    </row>
    <row r="290" spans="1:9" ht="15.95" customHeight="1" thickBot="1">
      <c r="A290" s="286" t="s">
        <v>46</v>
      </c>
      <c r="B290" s="651">
        <v>2013</v>
      </c>
      <c r="C290" s="653">
        <v>2014</v>
      </c>
      <c r="D290" s="651">
        <v>2015</v>
      </c>
      <c r="E290" s="653">
        <v>2016</v>
      </c>
      <c r="F290" s="653">
        <v>2017</v>
      </c>
      <c r="G290" s="653">
        <v>2018</v>
      </c>
      <c r="H290" s="386">
        <v>2019</v>
      </c>
      <c r="I290" s="387">
        <v>2020</v>
      </c>
    </row>
    <row r="291" spans="1:9" ht="14.25" customHeight="1">
      <c r="A291" s="284" t="s">
        <v>1225</v>
      </c>
      <c r="B291" s="154">
        <v>7</v>
      </c>
      <c r="C291" s="154">
        <v>7</v>
      </c>
      <c r="D291" s="154">
        <v>7</v>
      </c>
      <c r="E291" s="154">
        <v>7</v>
      </c>
      <c r="F291" s="154">
        <v>7</v>
      </c>
      <c r="G291" s="154">
        <v>7</v>
      </c>
      <c r="H291" s="154">
        <v>7</v>
      </c>
      <c r="I291" s="571"/>
    </row>
    <row r="292" spans="1:9" ht="14.25" customHeight="1">
      <c r="A292" s="285" t="s">
        <v>1248</v>
      </c>
      <c r="B292" s="130">
        <v>0</v>
      </c>
      <c r="C292" s="130">
        <v>0</v>
      </c>
      <c r="D292" s="130">
        <v>0</v>
      </c>
      <c r="E292" s="130">
        <v>0</v>
      </c>
      <c r="F292" s="130">
        <v>0</v>
      </c>
      <c r="G292" s="130">
        <v>0</v>
      </c>
      <c r="H292" s="130">
        <v>0</v>
      </c>
      <c r="I292" s="615"/>
    </row>
    <row r="293" spans="1:9" ht="14.25" customHeight="1">
      <c r="A293" s="285" t="s">
        <v>1249</v>
      </c>
      <c r="B293" s="130">
        <v>5</v>
      </c>
      <c r="C293" s="130">
        <v>5</v>
      </c>
      <c r="D293" s="130">
        <v>5</v>
      </c>
      <c r="E293" s="130">
        <v>7</v>
      </c>
      <c r="F293" s="130">
        <v>7</v>
      </c>
      <c r="G293" s="130">
        <v>7</v>
      </c>
      <c r="H293" s="130">
        <v>7</v>
      </c>
      <c r="I293" s="615"/>
    </row>
    <row r="294" spans="1:9" ht="14.25" customHeight="1" thickBot="1">
      <c r="A294" s="252" t="s">
        <v>1250</v>
      </c>
      <c r="B294" s="185">
        <v>2</v>
      </c>
      <c r="C294" s="185">
        <v>2</v>
      </c>
      <c r="D294" s="185">
        <v>2</v>
      </c>
      <c r="E294" s="185">
        <v>0</v>
      </c>
      <c r="F294" s="185">
        <v>0</v>
      </c>
      <c r="G294" s="185">
        <v>0</v>
      </c>
      <c r="H294" s="185">
        <v>0</v>
      </c>
      <c r="I294" s="610"/>
    </row>
    <row r="295" spans="1:9" ht="13.5" thickBot="1">
      <c r="A295" s="287"/>
      <c r="B295" s="668"/>
      <c r="C295" s="669"/>
      <c r="D295" s="670"/>
      <c r="E295" s="669"/>
      <c r="F295" s="669"/>
      <c r="G295" s="669"/>
      <c r="H295" s="764"/>
      <c r="I295" s="764"/>
    </row>
    <row r="296" spans="1:9" ht="15.75" customHeight="1" thickBot="1">
      <c r="A296" s="288" t="s">
        <v>1251</v>
      </c>
      <c r="B296" s="651">
        <v>2013</v>
      </c>
      <c r="C296" s="653">
        <v>2014</v>
      </c>
      <c r="D296" s="651">
        <v>2015</v>
      </c>
      <c r="E296" s="653">
        <v>2016</v>
      </c>
      <c r="F296" s="653">
        <v>2017</v>
      </c>
      <c r="G296" s="653">
        <v>2018</v>
      </c>
      <c r="H296" s="386">
        <v>2019</v>
      </c>
      <c r="I296" s="387">
        <v>2020</v>
      </c>
    </row>
    <row r="297" spans="1:9" ht="25.5">
      <c r="A297" s="246" t="s">
        <v>557</v>
      </c>
      <c r="B297" s="154"/>
      <c r="C297" s="151"/>
      <c r="D297" s="154"/>
      <c r="E297" s="151"/>
      <c r="F297" s="151"/>
      <c r="G297" s="151"/>
      <c r="H297" s="279"/>
      <c r="I297" s="571"/>
    </row>
    <row r="298" spans="1:9" ht="26.25" thickBot="1">
      <c r="A298" s="200" t="s">
        <v>190</v>
      </c>
      <c r="B298" s="185" t="s">
        <v>4</v>
      </c>
      <c r="C298" s="381">
        <v>248</v>
      </c>
      <c r="D298" s="201">
        <v>284</v>
      </c>
      <c r="E298" s="159">
        <v>275</v>
      </c>
      <c r="F298" s="159">
        <v>990</v>
      </c>
      <c r="G298" s="159">
        <v>782</v>
      </c>
      <c r="H298" s="381">
        <v>830</v>
      </c>
      <c r="I298" s="610"/>
    </row>
    <row r="299" spans="1:9" ht="27.75" customHeight="1">
      <c r="A299" s="246" t="s">
        <v>558</v>
      </c>
      <c r="B299" s="154"/>
      <c r="C299" s="151"/>
      <c r="D299" s="154"/>
      <c r="E299" s="151"/>
      <c r="F299" s="151"/>
      <c r="G299" s="151"/>
      <c r="H299" s="279"/>
      <c r="I299" s="571"/>
    </row>
    <row r="300" spans="1:9" ht="26.25" thickBot="1">
      <c r="A300" s="200" t="s">
        <v>1859</v>
      </c>
      <c r="B300" s="130">
        <v>11951</v>
      </c>
      <c r="C300" s="150">
        <v>17005</v>
      </c>
      <c r="D300" s="130">
        <v>17336</v>
      </c>
      <c r="E300" s="150">
        <v>15874</v>
      </c>
      <c r="F300" s="150">
        <v>10011</v>
      </c>
      <c r="G300" s="150">
        <v>9459</v>
      </c>
      <c r="H300" s="278">
        <v>5856</v>
      </c>
      <c r="I300" s="615"/>
    </row>
    <row r="301" spans="1:9" ht="25.5">
      <c r="A301" s="246" t="s">
        <v>559</v>
      </c>
      <c r="B301" s="154"/>
      <c r="C301" s="151"/>
      <c r="D301" s="154"/>
      <c r="E301" s="151"/>
      <c r="F301" s="151"/>
      <c r="G301" s="151"/>
      <c r="H301" s="279"/>
      <c r="I301" s="571"/>
    </row>
    <row r="302" spans="1:9" ht="26.25" thickBot="1">
      <c r="A302" s="200" t="s">
        <v>191</v>
      </c>
      <c r="B302" s="130" t="s">
        <v>1290</v>
      </c>
      <c r="C302" s="150" t="s">
        <v>1803</v>
      </c>
      <c r="D302" s="150" t="s">
        <v>1803</v>
      </c>
      <c r="E302" s="150" t="s">
        <v>1936</v>
      </c>
      <c r="F302" s="150" t="s">
        <v>1936</v>
      </c>
      <c r="G302" s="150" t="s">
        <v>1936</v>
      </c>
      <c r="H302" s="278">
        <v>0</v>
      </c>
      <c r="I302" s="615"/>
    </row>
    <row r="303" spans="1:9" ht="13.5" customHeight="1">
      <c r="A303" s="246" t="s">
        <v>560</v>
      </c>
      <c r="B303" s="154"/>
      <c r="C303" s="151"/>
      <c r="D303" s="154"/>
      <c r="E303" s="151"/>
      <c r="F303" s="151"/>
      <c r="G303" s="151"/>
      <c r="H303" s="279"/>
      <c r="I303" s="571"/>
    </row>
    <row r="304" spans="1:9" ht="25.5">
      <c r="A304" s="250" t="s">
        <v>192</v>
      </c>
      <c r="B304" s="130">
        <v>43</v>
      </c>
      <c r="C304" s="275">
        <v>40</v>
      </c>
      <c r="D304" s="130">
        <v>39</v>
      </c>
      <c r="E304" s="150">
        <v>38</v>
      </c>
      <c r="F304" s="150">
        <v>36</v>
      </c>
      <c r="G304" s="150">
        <v>36</v>
      </c>
      <c r="H304" s="278">
        <v>36</v>
      </c>
      <c r="I304" s="615"/>
    </row>
    <row r="305" spans="1:9" ht="14.25" customHeight="1">
      <c r="A305" s="250" t="s">
        <v>193</v>
      </c>
      <c r="B305" s="130">
        <v>74</v>
      </c>
      <c r="C305" s="275">
        <v>43</v>
      </c>
      <c r="D305" s="130">
        <v>43</v>
      </c>
      <c r="E305" s="150">
        <v>24</v>
      </c>
      <c r="F305" s="150">
        <v>24</v>
      </c>
      <c r="G305" s="150">
        <v>24</v>
      </c>
      <c r="H305" s="278">
        <v>26</v>
      </c>
      <c r="I305" s="615"/>
    </row>
    <row r="306" spans="1:9" ht="25.5">
      <c r="A306" s="250" t="s">
        <v>194</v>
      </c>
      <c r="B306" s="130">
        <v>95</v>
      </c>
      <c r="C306" s="197">
        <v>57</v>
      </c>
      <c r="D306" s="130">
        <v>17</v>
      </c>
      <c r="E306" s="150">
        <v>58</v>
      </c>
      <c r="F306" s="150">
        <v>32</v>
      </c>
      <c r="G306" s="150">
        <v>34</v>
      </c>
      <c r="H306" s="278">
        <v>52</v>
      </c>
      <c r="I306" s="615"/>
    </row>
    <row r="307" spans="1:9" ht="13.5" thickBot="1">
      <c r="A307" s="200" t="s">
        <v>195</v>
      </c>
      <c r="B307" s="185">
        <v>1676</v>
      </c>
      <c r="C307" s="280">
        <v>1901</v>
      </c>
      <c r="D307" s="185">
        <v>1936</v>
      </c>
      <c r="E307" s="159">
        <v>1724</v>
      </c>
      <c r="F307" s="159">
        <v>1532</v>
      </c>
      <c r="G307" s="159">
        <v>1588</v>
      </c>
      <c r="H307" s="381">
        <v>1620</v>
      </c>
      <c r="I307" s="610"/>
    </row>
    <row r="308" spans="1:9" ht="27.75" customHeight="1">
      <c r="A308" s="246" t="s">
        <v>561</v>
      </c>
      <c r="B308" s="154"/>
      <c r="C308" s="151"/>
      <c r="D308" s="154"/>
      <c r="E308" s="151"/>
      <c r="F308" s="151"/>
      <c r="G308" s="151"/>
      <c r="H308" s="279"/>
      <c r="I308" s="571"/>
    </row>
    <row r="309" spans="1:9" ht="15" customHeight="1">
      <c r="A309" s="250" t="s">
        <v>178</v>
      </c>
      <c r="B309" s="130">
        <v>0</v>
      </c>
      <c r="C309" s="130">
        <v>0</v>
      </c>
      <c r="D309" s="130">
        <v>0</v>
      </c>
      <c r="E309" s="130">
        <v>0</v>
      </c>
      <c r="F309" s="130">
        <v>0</v>
      </c>
      <c r="G309" s="150">
        <v>0</v>
      </c>
      <c r="H309" s="150">
        <v>0</v>
      </c>
      <c r="I309" s="615"/>
    </row>
    <row r="310" spans="1:9" ht="15" customHeight="1" thickBot="1">
      <c r="A310" s="200" t="s">
        <v>196</v>
      </c>
      <c r="B310" s="185">
        <v>7</v>
      </c>
      <c r="C310" s="185">
        <v>7</v>
      </c>
      <c r="D310" s="185">
        <v>7</v>
      </c>
      <c r="E310" s="185">
        <v>7</v>
      </c>
      <c r="F310" s="185">
        <v>7</v>
      </c>
      <c r="G310" s="159">
        <v>7</v>
      </c>
      <c r="H310" s="159">
        <v>7</v>
      </c>
      <c r="I310" s="610"/>
    </row>
    <row r="311" spans="1:9" ht="15.75" customHeight="1">
      <c r="A311" s="246" t="s">
        <v>562</v>
      </c>
      <c r="B311" s="194"/>
      <c r="C311" s="194"/>
      <c r="D311" s="194"/>
      <c r="E311" s="151"/>
      <c r="F311" s="151"/>
      <c r="G311" s="151"/>
      <c r="H311" s="279"/>
      <c r="I311" s="571"/>
    </row>
    <row r="312" spans="1:9" ht="15.75" customHeight="1">
      <c r="A312" s="250" t="s">
        <v>178</v>
      </c>
      <c r="B312" s="186">
        <v>0</v>
      </c>
      <c r="C312" s="186">
        <v>0</v>
      </c>
      <c r="D312" s="186">
        <v>0</v>
      </c>
      <c r="E312" s="150">
        <v>0</v>
      </c>
      <c r="F312" s="150">
        <v>0</v>
      </c>
      <c r="G312" s="150">
        <v>0</v>
      </c>
      <c r="H312" s="278">
        <v>0</v>
      </c>
      <c r="I312" s="615"/>
    </row>
    <row r="313" spans="1:9" ht="15.75" customHeight="1" thickBot="1">
      <c r="A313" s="200" t="s">
        <v>196</v>
      </c>
      <c r="B313" s="186">
        <v>0</v>
      </c>
      <c r="C313" s="186">
        <v>0</v>
      </c>
      <c r="D313" s="186">
        <v>0</v>
      </c>
      <c r="E313" s="150">
        <v>272</v>
      </c>
      <c r="F313" s="150">
        <v>263</v>
      </c>
      <c r="G313" s="150">
        <v>187</v>
      </c>
      <c r="H313" s="278">
        <v>395</v>
      </c>
      <c r="I313" s="615"/>
    </row>
    <row r="314" spans="1:9" ht="25.5">
      <c r="A314" s="246" t="s">
        <v>563</v>
      </c>
      <c r="B314" s="194"/>
      <c r="C314" s="194"/>
      <c r="D314" s="194"/>
      <c r="E314" s="151"/>
      <c r="F314" s="151"/>
      <c r="G314" s="151"/>
      <c r="H314" s="279"/>
      <c r="I314" s="571"/>
    </row>
    <row r="315" spans="1:9" ht="25.5">
      <c r="A315" s="250" t="s">
        <v>197</v>
      </c>
      <c r="B315" s="186">
        <v>0</v>
      </c>
      <c r="C315" s="186">
        <v>0</v>
      </c>
      <c r="D315" s="186">
        <v>0</v>
      </c>
      <c r="E315" s="150">
        <v>1</v>
      </c>
      <c r="F315" s="150">
        <v>0</v>
      </c>
      <c r="G315" s="150">
        <v>0</v>
      </c>
      <c r="H315" s="278">
        <v>1</v>
      </c>
      <c r="I315" s="615"/>
    </row>
    <row r="316" spans="1:9" ht="15.95" customHeight="1" thickBot="1">
      <c r="A316" s="200" t="s">
        <v>187</v>
      </c>
      <c r="B316" s="201">
        <v>0</v>
      </c>
      <c r="C316" s="201">
        <v>0</v>
      </c>
      <c r="D316" s="201">
        <v>0</v>
      </c>
      <c r="E316" s="159">
        <v>19</v>
      </c>
      <c r="F316" s="159">
        <v>20</v>
      </c>
      <c r="G316" s="159">
        <v>25</v>
      </c>
      <c r="H316" s="381">
        <v>38</v>
      </c>
      <c r="I316" s="610"/>
    </row>
    <row r="317" spans="1:9" ht="15.95" customHeight="1" thickBot="1">
      <c r="A317" s="671"/>
      <c r="B317" s="666"/>
    </row>
    <row r="318" spans="1:9" ht="15.95" customHeight="1" thickBot="1">
      <c r="A318" s="291" t="s">
        <v>47</v>
      </c>
      <c r="B318" s="184">
        <v>2013</v>
      </c>
      <c r="C318" s="146">
        <v>2014</v>
      </c>
      <c r="D318" s="184">
        <v>2015</v>
      </c>
      <c r="E318" s="146">
        <v>2016</v>
      </c>
      <c r="F318" s="146">
        <v>2017</v>
      </c>
      <c r="G318" s="146">
        <v>2018</v>
      </c>
      <c r="H318" s="727">
        <v>2019</v>
      </c>
      <c r="I318" s="728">
        <v>2020</v>
      </c>
    </row>
    <row r="319" spans="1:9" ht="14.25" customHeight="1">
      <c r="A319" s="284" t="s">
        <v>1225</v>
      </c>
      <c r="B319" s="154">
        <v>11</v>
      </c>
      <c r="C319" s="154">
        <v>11</v>
      </c>
      <c r="D319" s="154">
        <v>11</v>
      </c>
      <c r="E319" s="154">
        <v>11</v>
      </c>
      <c r="F319" s="154">
        <v>11</v>
      </c>
      <c r="G319" s="154">
        <v>11</v>
      </c>
      <c r="H319" s="154">
        <v>11</v>
      </c>
      <c r="I319" s="571"/>
    </row>
    <row r="320" spans="1:9" ht="14.25" customHeight="1">
      <c r="A320" s="285" t="s">
        <v>1248</v>
      </c>
      <c r="B320" s="130">
        <v>0</v>
      </c>
      <c r="C320" s="130">
        <v>0</v>
      </c>
      <c r="D320" s="130">
        <v>1</v>
      </c>
      <c r="E320" s="130">
        <v>1</v>
      </c>
      <c r="F320" s="130">
        <v>2</v>
      </c>
      <c r="G320" s="130">
        <v>2</v>
      </c>
      <c r="H320" s="130">
        <v>2</v>
      </c>
      <c r="I320" s="615"/>
    </row>
    <row r="321" spans="1:9" ht="14.25" customHeight="1">
      <c r="A321" s="285" t="s">
        <v>1249</v>
      </c>
      <c r="B321" s="130">
        <v>8</v>
      </c>
      <c r="C321" s="130">
        <v>8</v>
      </c>
      <c r="D321" s="130">
        <v>10</v>
      </c>
      <c r="E321" s="130">
        <v>10</v>
      </c>
      <c r="F321" s="130">
        <v>9</v>
      </c>
      <c r="G321" s="130">
        <v>9</v>
      </c>
      <c r="H321" s="130">
        <v>9</v>
      </c>
      <c r="I321" s="615"/>
    </row>
    <row r="322" spans="1:9" ht="14.25" customHeight="1" thickBot="1">
      <c r="A322" s="252" t="s">
        <v>1250</v>
      </c>
      <c r="B322" s="185">
        <v>3</v>
      </c>
      <c r="C322" s="185">
        <v>3</v>
      </c>
      <c r="D322" s="185">
        <v>0</v>
      </c>
      <c r="E322" s="185">
        <v>0</v>
      </c>
      <c r="F322" s="185">
        <v>0</v>
      </c>
      <c r="G322" s="185">
        <v>0</v>
      </c>
      <c r="H322" s="185">
        <v>0</v>
      </c>
      <c r="I322" s="610"/>
    </row>
    <row r="323" spans="1:9" ht="13.5" thickBot="1">
      <c r="A323" s="287"/>
      <c r="B323" s="668"/>
      <c r="C323" s="669"/>
      <c r="D323" s="670"/>
      <c r="E323" s="669"/>
      <c r="F323" s="669"/>
      <c r="G323" s="669"/>
      <c r="H323" s="764"/>
      <c r="I323" s="764"/>
    </row>
    <row r="324" spans="1:9" ht="13.5" thickBot="1">
      <c r="A324" s="288" t="s">
        <v>1251</v>
      </c>
      <c r="B324" s="651">
        <v>2013</v>
      </c>
      <c r="C324" s="653">
        <v>2014</v>
      </c>
      <c r="D324" s="651">
        <v>2015</v>
      </c>
      <c r="E324" s="653">
        <v>2016</v>
      </c>
      <c r="F324" s="653">
        <v>2017</v>
      </c>
      <c r="G324" s="653">
        <v>2018</v>
      </c>
      <c r="H324" s="386">
        <v>2019</v>
      </c>
      <c r="I324" s="387">
        <v>2020</v>
      </c>
    </row>
    <row r="325" spans="1:9" ht="25.5">
      <c r="A325" s="246" t="s">
        <v>1498</v>
      </c>
      <c r="B325" s="154"/>
      <c r="C325" s="151"/>
      <c r="D325" s="154"/>
      <c r="E325" s="151"/>
      <c r="F325" s="151"/>
      <c r="G325" s="151"/>
      <c r="H325" s="279"/>
      <c r="I325" s="571"/>
    </row>
    <row r="326" spans="1:9">
      <c r="A326" s="250" t="s">
        <v>198</v>
      </c>
      <c r="B326" s="130">
        <v>6</v>
      </c>
      <c r="C326" s="150">
        <v>9</v>
      </c>
      <c r="D326" s="130">
        <v>12</v>
      </c>
      <c r="E326" s="150">
        <v>14</v>
      </c>
      <c r="F326" s="150">
        <v>14</v>
      </c>
      <c r="G326" s="150">
        <v>14</v>
      </c>
      <c r="H326" s="278">
        <v>15</v>
      </c>
      <c r="I326" s="615"/>
    </row>
    <row r="327" spans="1:9" ht="13.5" thickBot="1">
      <c r="A327" s="200" t="s">
        <v>199</v>
      </c>
      <c r="B327" s="130">
        <v>684</v>
      </c>
      <c r="C327" s="150">
        <v>600</v>
      </c>
      <c r="D327" s="130">
        <v>654</v>
      </c>
      <c r="E327" s="150">
        <v>768</v>
      </c>
      <c r="F327" s="150">
        <v>1344</v>
      </c>
      <c r="G327" s="150">
        <v>1539</v>
      </c>
      <c r="H327" s="278">
        <v>1694</v>
      </c>
      <c r="I327" s="615"/>
    </row>
    <row r="328" spans="1:9" ht="25.5">
      <c r="A328" s="246" t="s">
        <v>564</v>
      </c>
      <c r="B328" s="154"/>
      <c r="C328" s="151"/>
      <c r="D328" s="154"/>
      <c r="E328" s="151"/>
      <c r="F328" s="151"/>
      <c r="G328" s="151"/>
      <c r="H328" s="279"/>
      <c r="I328" s="571"/>
    </row>
    <row r="329" spans="1:9" ht="26.25" thickBot="1">
      <c r="A329" s="200" t="s">
        <v>200</v>
      </c>
      <c r="B329" s="130">
        <v>7</v>
      </c>
      <c r="C329" s="150">
        <v>7</v>
      </c>
      <c r="D329" s="130">
        <v>8</v>
      </c>
      <c r="E329" s="150">
        <v>18</v>
      </c>
      <c r="F329" s="150">
        <v>20</v>
      </c>
      <c r="G329" s="150">
        <v>22</v>
      </c>
      <c r="H329" s="278">
        <v>23</v>
      </c>
      <c r="I329" s="615"/>
    </row>
    <row r="330" spans="1:9" ht="29.45" customHeight="1">
      <c r="A330" s="246" t="s">
        <v>565</v>
      </c>
      <c r="B330" s="154"/>
      <c r="C330" s="151"/>
      <c r="D330" s="154"/>
      <c r="E330" s="151"/>
      <c r="F330" s="151"/>
      <c r="G330" s="151"/>
      <c r="H330" s="279"/>
      <c r="I330" s="571"/>
    </row>
    <row r="331" spans="1:9" ht="15" customHeight="1">
      <c r="A331" s="250" t="s">
        <v>12</v>
      </c>
      <c r="B331" s="130">
        <v>0</v>
      </c>
      <c r="C331" s="150">
        <v>0</v>
      </c>
      <c r="D331" s="130">
        <v>0</v>
      </c>
      <c r="E331" s="601">
        <v>0</v>
      </c>
      <c r="F331" s="601">
        <v>0</v>
      </c>
      <c r="G331" s="150">
        <v>0</v>
      </c>
      <c r="H331" s="278">
        <v>0</v>
      </c>
      <c r="I331" s="615"/>
    </row>
    <row r="332" spans="1:9">
      <c r="A332" s="250" t="s">
        <v>201</v>
      </c>
      <c r="B332" s="130">
        <v>1</v>
      </c>
      <c r="C332" s="150">
        <v>0</v>
      </c>
      <c r="D332" s="130">
        <v>1</v>
      </c>
      <c r="E332" s="150">
        <v>2</v>
      </c>
      <c r="F332" s="150">
        <v>0</v>
      </c>
      <c r="G332" s="150">
        <v>0</v>
      </c>
      <c r="H332" s="278">
        <v>0</v>
      </c>
      <c r="I332" s="615"/>
    </row>
    <row r="333" spans="1:9" ht="15.75" customHeight="1" thickBot="1">
      <c r="A333" s="200" t="s">
        <v>1673</v>
      </c>
      <c r="B333" s="185">
        <v>1</v>
      </c>
      <c r="C333" s="159">
        <v>2</v>
      </c>
      <c r="D333" s="201">
        <v>2</v>
      </c>
      <c r="E333" s="159">
        <v>13</v>
      </c>
      <c r="F333" s="159">
        <v>7</v>
      </c>
      <c r="G333" s="159">
        <v>1</v>
      </c>
      <c r="H333" s="381">
        <v>2</v>
      </c>
      <c r="I333" s="610"/>
    </row>
    <row r="334" spans="1:9" ht="51">
      <c r="A334" s="246" t="s">
        <v>566</v>
      </c>
      <c r="B334" s="154"/>
      <c r="C334" s="151"/>
      <c r="D334" s="154"/>
      <c r="E334" s="151"/>
      <c r="F334" s="151"/>
      <c r="G334" s="151"/>
      <c r="H334" s="279"/>
      <c r="I334" s="571"/>
    </row>
    <row r="335" spans="1:9" ht="26.25" thickBot="1">
      <c r="A335" s="200" t="s">
        <v>202</v>
      </c>
      <c r="B335" s="130">
        <v>76</v>
      </c>
      <c r="C335" s="150">
        <v>63</v>
      </c>
      <c r="D335" s="186">
        <f>79+1</f>
        <v>80</v>
      </c>
      <c r="E335" s="150">
        <v>63</v>
      </c>
      <c r="F335" s="150">
        <v>65</v>
      </c>
      <c r="G335" s="150">
        <v>83</v>
      </c>
      <c r="H335" s="278">
        <v>80</v>
      </c>
      <c r="I335" s="615"/>
    </row>
    <row r="336" spans="1:9" ht="31.9" customHeight="1">
      <c r="A336" s="246" t="s">
        <v>567</v>
      </c>
      <c r="B336" s="154"/>
      <c r="C336" s="151"/>
      <c r="D336" s="154"/>
      <c r="E336" s="151"/>
      <c r="F336" s="151"/>
      <c r="G336" s="151"/>
      <c r="H336" s="279"/>
      <c r="I336" s="571"/>
    </row>
    <row r="337" spans="1:9" ht="25.5">
      <c r="A337" s="250" t="s">
        <v>203</v>
      </c>
      <c r="B337" s="130">
        <v>0</v>
      </c>
      <c r="C337" s="150">
        <v>0</v>
      </c>
      <c r="D337" s="197">
        <v>0</v>
      </c>
      <c r="E337" s="150">
        <v>1</v>
      </c>
      <c r="F337" s="150">
        <v>1</v>
      </c>
      <c r="G337" s="150">
        <v>1</v>
      </c>
      <c r="H337" s="278">
        <v>5</v>
      </c>
      <c r="I337" s="615"/>
    </row>
    <row r="338" spans="1:9" ht="29.45" customHeight="1">
      <c r="A338" s="250" t="s">
        <v>204</v>
      </c>
      <c r="B338" s="130">
        <v>0</v>
      </c>
      <c r="C338" s="150">
        <v>0</v>
      </c>
      <c r="D338" s="197">
        <v>0</v>
      </c>
      <c r="E338" s="150" t="s">
        <v>4</v>
      </c>
      <c r="F338" s="150">
        <v>5.71</v>
      </c>
      <c r="G338" s="150">
        <v>16</v>
      </c>
      <c r="H338" s="278">
        <v>37</v>
      </c>
      <c r="I338" s="615"/>
    </row>
    <row r="339" spans="1:9" ht="25.5">
      <c r="A339" s="250" t="s">
        <v>205</v>
      </c>
      <c r="B339" s="130">
        <v>0</v>
      </c>
      <c r="C339" s="150">
        <v>0</v>
      </c>
      <c r="D339" s="197">
        <v>0</v>
      </c>
      <c r="E339" s="150">
        <v>0</v>
      </c>
      <c r="F339" s="150">
        <v>0</v>
      </c>
      <c r="G339" s="150">
        <v>12</v>
      </c>
      <c r="H339" s="278">
        <v>6</v>
      </c>
      <c r="I339" s="615"/>
    </row>
    <row r="340" spans="1:9">
      <c r="A340" s="250" t="s">
        <v>206</v>
      </c>
      <c r="B340" s="130">
        <v>1</v>
      </c>
      <c r="C340" s="150">
        <v>2</v>
      </c>
      <c r="D340" s="197">
        <v>1</v>
      </c>
      <c r="E340" s="150">
        <v>3</v>
      </c>
      <c r="F340" s="150">
        <v>46</v>
      </c>
      <c r="G340" s="278">
        <v>0</v>
      </c>
      <c r="H340" s="278">
        <v>51</v>
      </c>
      <c r="I340" s="615"/>
    </row>
    <row r="341" spans="1:9" ht="13.5" thickBot="1">
      <c r="A341" s="200" t="s">
        <v>207</v>
      </c>
      <c r="B341" s="185">
        <v>77</v>
      </c>
      <c r="C341" s="159">
        <v>98</v>
      </c>
      <c r="D341" s="248">
        <v>102</v>
      </c>
      <c r="E341" s="159">
        <v>105</v>
      </c>
      <c r="F341" s="159">
        <v>93</v>
      </c>
      <c r="G341" s="381">
        <v>93</v>
      </c>
      <c r="H341" s="381">
        <v>92</v>
      </c>
      <c r="I341" s="610"/>
    </row>
    <row r="342" spans="1:9" ht="13.5" customHeight="1">
      <c r="A342" s="246" t="s">
        <v>568</v>
      </c>
      <c r="B342" s="154"/>
      <c r="C342" s="151"/>
      <c r="D342" s="154"/>
      <c r="E342" s="151"/>
      <c r="F342" s="151"/>
      <c r="G342" s="151"/>
      <c r="H342" s="279"/>
      <c r="I342" s="571"/>
    </row>
    <row r="343" spans="1:9">
      <c r="A343" s="250" t="s">
        <v>208</v>
      </c>
      <c r="B343" s="130">
        <v>3</v>
      </c>
      <c r="C343" s="278">
        <v>7</v>
      </c>
      <c r="D343" s="186">
        <v>1</v>
      </c>
      <c r="E343" s="278">
        <v>0</v>
      </c>
      <c r="F343" s="278">
        <v>0</v>
      </c>
      <c r="G343" s="150">
        <v>0</v>
      </c>
      <c r="H343" s="278">
        <v>0</v>
      </c>
      <c r="I343" s="615"/>
    </row>
    <row r="344" spans="1:9" ht="16.5" thickBot="1">
      <c r="A344" s="200" t="s">
        <v>209</v>
      </c>
      <c r="B344" s="185">
        <v>0</v>
      </c>
      <c r="C344" s="381">
        <v>0</v>
      </c>
      <c r="D344" s="201">
        <v>0</v>
      </c>
      <c r="E344" s="381" t="s">
        <v>2039</v>
      </c>
      <c r="F344" s="381">
        <v>1</v>
      </c>
      <c r="G344" s="159">
        <v>0</v>
      </c>
      <c r="H344" s="381">
        <v>0</v>
      </c>
      <c r="I344" s="610"/>
    </row>
    <row r="345" spans="1:9" ht="31.15" customHeight="1">
      <c r="A345" s="246" t="s">
        <v>569</v>
      </c>
      <c r="B345" s="154"/>
      <c r="C345" s="151"/>
      <c r="D345" s="154"/>
      <c r="E345" s="151"/>
      <c r="F345" s="279"/>
      <c r="G345" s="151"/>
      <c r="H345" s="279"/>
      <c r="I345" s="571"/>
    </row>
    <row r="346" spans="1:9">
      <c r="A346" s="250" t="s">
        <v>1939</v>
      </c>
      <c r="B346" s="130">
        <v>2024</v>
      </c>
      <c r="C346" s="275">
        <v>3439</v>
      </c>
      <c r="D346" s="130">
        <v>2445</v>
      </c>
      <c r="E346" s="150">
        <v>3978</v>
      </c>
      <c r="F346" s="150">
        <v>4150</v>
      </c>
      <c r="G346" s="150">
        <v>4160</v>
      </c>
      <c r="H346" s="278">
        <v>4810</v>
      </c>
      <c r="I346" s="615"/>
    </row>
    <row r="347" spans="1:9" ht="26.25" thickBot="1">
      <c r="A347" s="371" t="s">
        <v>1940</v>
      </c>
      <c r="B347" s="130">
        <v>75</v>
      </c>
      <c r="C347" s="280">
        <v>75</v>
      </c>
      <c r="D347" s="130">
        <v>74</v>
      </c>
      <c r="E347" s="150">
        <v>74</v>
      </c>
      <c r="F347" s="150">
        <v>74</v>
      </c>
      <c r="G347" s="150">
        <v>74</v>
      </c>
      <c r="H347" s="278">
        <v>81</v>
      </c>
      <c r="I347" s="615"/>
    </row>
    <row r="348" spans="1:9" ht="38.25">
      <c r="A348" s="793" t="s">
        <v>1695</v>
      </c>
      <c r="B348" s="191"/>
      <c r="C348" s="151"/>
      <c r="D348" s="216"/>
      <c r="E348" s="327"/>
      <c r="F348" s="327"/>
      <c r="G348" s="327"/>
      <c r="H348" s="327"/>
      <c r="I348" s="571"/>
    </row>
    <row r="349" spans="1:9">
      <c r="A349" s="632" t="s">
        <v>210</v>
      </c>
      <c r="B349" s="192">
        <v>0</v>
      </c>
      <c r="C349" s="186">
        <v>0</v>
      </c>
      <c r="D349" s="190">
        <v>2</v>
      </c>
      <c r="E349" s="312"/>
      <c r="F349" s="312"/>
      <c r="G349" s="312"/>
      <c r="H349" s="312"/>
      <c r="I349" s="615"/>
    </row>
    <row r="350" spans="1:9" ht="15.75" customHeight="1" thickBot="1">
      <c r="A350" s="632" t="s">
        <v>211</v>
      </c>
      <c r="B350" s="192">
        <v>0</v>
      </c>
      <c r="C350" s="186">
        <v>1</v>
      </c>
      <c r="D350" s="190">
        <v>1</v>
      </c>
      <c r="E350" s="312"/>
      <c r="F350" s="312"/>
      <c r="G350" s="312"/>
      <c r="H350" s="312"/>
      <c r="I350" s="615"/>
    </row>
    <row r="351" spans="1:9" ht="15" customHeight="1">
      <c r="A351" s="793" t="s">
        <v>570</v>
      </c>
      <c r="B351" s="216"/>
      <c r="C351" s="327"/>
      <c r="D351" s="216"/>
      <c r="E351" s="327"/>
      <c r="F351" s="327"/>
      <c r="G351" s="327"/>
      <c r="H351" s="327"/>
      <c r="I351" s="571"/>
    </row>
    <row r="352" spans="1:9" ht="26.25" thickBot="1">
      <c r="A352" s="794" t="s">
        <v>212</v>
      </c>
      <c r="B352" s="247">
        <v>0</v>
      </c>
      <c r="C352" s="546">
        <v>1</v>
      </c>
      <c r="D352" s="247">
        <v>1</v>
      </c>
      <c r="E352" s="546"/>
      <c r="F352" s="546"/>
      <c r="G352" s="546"/>
      <c r="H352" s="546"/>
      <c r="I352" s="610"/>
    </row>
    <row r="353" spans="1:43" ht="30.6" customHeight="1">
      <c r="A353" s="246" t="s">
        <v>711</v>
      </c>
      <c r="B353" s="154"/>
      <c r="C353" s="151"/>
      <c r="D353" s="154"/>
      <c r="E353" s="151"/>
      <c r="F353" s="151"/>
      <c r="G353" s="151"/>
      <c r="H353" s="279"/>
      <c r="I353" s="571"/>
    </row>
    <row r="354" spans="1:43" ht="14.25" customHeight="1" thickBot="1">
      <c r="A354" s="200" t="s">
        <v>213</v>
      </c>
      <c r="B354" s="130">
        <v>40</v>
      </c>
      <c r="C354" s="150">
        <v>60</v>
      </c>
      <c r="D354" s="130">
        <v>435</v>
      </c>
      <c r="E354" s="150">
        <v>250</v>
      </c>
      <c r="F354" s="150">
        <v>200</v>
      </c>
      <c r="G354" s="150">
        <v>40</v>
      </c>
      <c r="H354" s="278">
        <v>40</v>
      </c>
      <c r="I354" s="615"/>
    </row>
    <row r="355" spans="1:43">
      <c r="A355" s="246" t="s">
        <v>712</v>
      </c>
      <c r="B355" s="191"/>
      <c r="C355" s="191"/>
      <c r="D355" s="154"/>
      <c r="E355" s="151"/>
      <c r="F355" s="151"/>
      <c r="G355" s="151"/>
      <c r="H355" s="279"/>
      <c r="I355" s="571"/>
    </row>
    <row r="356" spans="1:43" s="340" customFormat="1">
      <c r="A356" s="250" t="s">
        <v>26</v>
      </c>
      <c r="B356" s="192">
        <v>0</v>
      </c>
      <c r="C356" s="192">
        <v>0</v>
      </c>
      <c r="D356" s="186">
        <v>0</v>
      </c>
      <c r="E356" s="150">
        <v>0</v>
      </c>
      <c r="F356" s="150" t="s">
        <v>2274</v>
      </c>
      <c r="G356" s="150">
        <v>1</v>
      </c>
      <c r="H356" s="278">
        <v>1</v>
      </c>
      <c r="I356" s="615"/>
      <c r="J356" s="725"/>
      <c r="K356" s="1047"/>
      <c r="L356" s="1047"/>
      <c r="M356" s="1047"/>
      <c r="N356" s="1047"/>
      <c r="O356" s="1047"/>
      <c r="P356" s="1047"/>
      <c r="Q356" s="1047"/>
      <c r="R356" s="1047"/>
      <c r="S356" s="1047"/>
      <c r="T356" s="889"/>
      <c r="U356" s="889"/>
      <c r="V356" s="889"/>
      <c r="W356" s="889"/>
      <c r="X356" s="889"/>
      <c r="Y356" s="889"/>
      <c r="Z356" s="889"/>
      <c r="AA356" s="889"/>
      <c r="AB356" s="889"/>
      <c r="AC356" s="889"/>
      <c r="AD356" s="889"/>
      <c r="AE356" s="889"/>
      <c r="AF356" s="889"/>
      <c r="AG356" s="889"/>
      <c r="AH356" s="889"/>
      <c r="AI356" s="889"/>
      <c r="AJ356" s="889"/>
      <c r="AK356" s="889"/>
      <c r="AL356" s="889"/>
      <c r="AM356" s="889"/>
      <c r="AN356" s="889"/>
      <c r="AO356" s="889"/>
      <c r="AP356" s="889"/>
      <c r="AQ356" s="889"/>
    </row>
    <row r="357" spans="1:43" s="340" customFormat="1" ht="16.5" customHeight="1" thickBot="1">
      <c r="A357" s="200" t="s">
        <v>214</v>
      </c>
      <c r="B357" s="195">
        <v>0</v>
      </c>
      <c r="C357" s="195">
        <v>0</v>
      </c>
      <c r="D357" s="201">
        <v>0</v>
      </c>
      <c r="E357" s="159">
        <v>0</v>
      </c>
      <c r="F357" s="159">
        <v>0</v>
      </c>
      <c r="G357" s="159">
        <v>0</v>
      </c>
      <c r="H357" s="381">
        <v>0</v>
      </c>
      <c r="I357" s="610"/>
      <c r="J357" s="725"/>
      <c r="K357" s="1047"/>
      <c r="L357" s="1047"/>
      <c r="M357" s="1047"/>
      <c r="N357" s="1047"/>
      <c r="O357" s="1047"/>
      <c r="P357" s="1047"/>
      <c r="Q357" s="1047"/>
      <c r="R357" s="1047"/>
      <c r="S357" s="1047"/>
      <c r="T357" s="889"/>
      <c r="U357" s="889"/>
      <c r="V357" s="889"/>
      <c r="W357" s="889"/>
      <c r="X357" s="889"/>
      <c r="Y357" s="889"/>
      <c r="Z357" s="889"/>
      <c r="AA357" s="889"/>
      <c r="AB357" s="889"/>
      <c r="AC357" s="889"/>
      <c r="AD357" s="889"/>
      <c r="AE357" s="889"/>
      <c r="AF357" s="889"/>
      <c r="AG357" s="889"/>
      <c r="AH357" s="889"/>
      <c r="AI357" s="889"/>
      <c r="AJ357" s="889"/>
      <c r="AK357" s="889"/>
      <c r="AL357" s="889"/>
      <c r="AM357" s="889"/>
      <c r="AN357" s="889"/>
      <c r="AO357" s="889"/>
      <c r="AP357" s="889"/>
      <c r="AQ357" s="889"/>
    </row>
    <row r="358" spans="1:43" s="340" customFormat="1" ht="16.5" customHeight="1" thickBot="1">
      <c r="A358" s="671"/>
      <c r="B358" s="666"/>
      <c r="C358" s="342"/>
      <c r="D358" s="667"/>
      <c r="E358" s="342"/>
      <c r="F358" s="342"/>
      <c r="G358" s="342"/>
      <c r="H358" s="722"/>
      <c r="I358" s="722"/>
      <c r="J358" s="725"/>
      <c r="K358" s="1047"/>
      <c r="L358" s="1047"/>
      <c r="M358" s="1047"/>
      <c r="N358" s="1047"/>
      <c r="O358" s="1047"/>
      <c r="P358" s="1047"/>
      <c r="Q358" s="1047"/>
      <c r="R358" s="1047"/>
      <c r="S358" s="1047"/>
      <c r="T358" s="889"/>
      <c r="U358" s="889"/>
      <c r="V358" s="889"/>
      <c r="W358" s="889"/>
      <c r="X358" s="889"/>
      <c r="Y358" s="889"/>
      <c r="Z358" s="889"/>
      <c r="AA358" s="889"/>
      <c r="AB358" s="889"/>
      <c r="AC358" s="889"/>
      <c r="AD358" s="889"/>
      <c r="AE358" s="889"/>
      <c r="AF358" s="889"/>
      <c r="AG358" s="889"/>
      <c r="AH358" s="889"/>
      <c r="AI358" s="889"/>
      <c r="AJ358" s="889"/>
      <c r="AK358" s="889"/>
      <c r="AL358" s="889"/>
      <c r="AM358" s="889"/>
      <c r="AN358" s="889"/>
      <c r="AO358" s="889"/>
      <c r="AP358" s="889"/>
      <c r="AQ358" s="889"/>
    </row>
    <row r="359" spans="1:43" s="340" customFormat="1" ht="30" customHeight="1" thickBot="1">
      <c r="A359" s="724" t="s">
        <v>48</v>
      </c>
      <c r="B359" s="355">
        <v>2013</v>
      </c>
      <c r="C359" s="386">
        <v>2014</v>
      </c>
      <c r="D359" s="355">
        <v>2015</v>
      </c>
      <c r="E359" s="386">
        <v>2016</v>
      </c>
      <c r="F359" s="386">
        <v>2017</v>
      </c>
      <c r="G359" s="386">
        <v>2018</v>
      </c>
      <c r="H359" s="386">
        <v>2019</v>
      </c>
      <c r="I359" s="387">
        <v>2020</v>
      </c>
      <c r="J359" s="725"/>
      <c r="K359" s="725"/>
      <c r="L359" s="725"/>
      <c r="M359" s="725"/>
      <c r="N359" s="725"/>
      <c r="O359" s="725"/>
      <c r="P359" s="725"/>
      <c r="Q359" s="725"/>
      <c r="R359" s="725"/>
      <c r="S359" s="725"/>
    </row>
    <row r="360" spans="1:43" s="340" customFormat="1" ht="16.5" customHeight="1">
      <c r="A360" s="284" t="s">
        <v>1225</v>
      </c>
      <c r="B360" s="355">
        <f t="shared" ref="B360:C363" si="15">B366+B390</f>
        <v>8</v>
      </c>
      <c r="C360" s="355">
        <f t="shared" si="15"/>
        <v>8</v>
      </c>
      <c r="D360" s="355">
        <f t="shared" ref="D360:E363" si="16">D366+D390</f>
        <v>8</v>
      </c>
      <c r="E360" s="355">
        <f t="shared" si="16"/>
        <v>8</v>
      </c>
      <c r="F360" s="355">
        <f t="shared" ref="F360:G363" si="17">F366+F390</f>
        <v>8</v>
      </c>
      <c r="G360" s="355">
        <f t="shared" si="17"/>
        <v>8</v>
      </c>
      <c r="H360" s="355">
        <f>H366+H390</f>
        <v>8</v>
      </c>
      <c r="I360" s="571"/>
      <c r="J360" s="725"/>
      <c r="K360" s="1047"/>
      <c r="L360" s="1047"/>
      <c r="M360" s="1047"/>
      <c r="N360" s="1047"/>
      <c r="O360" s="1047"/>
      <c r="P360" s="1047"/>
      <c r="Q360" s="1047"/>
      <c r="R360" s="1047"/>
      <c r="S360" s="1047"/>
      <c r="T360" s="889"/>
      <c r="U360" s="889"/>
      <c r="V360" s="889"/>
      <c r="W360" s="889"/>
      <c r="X360" s="889"/>
      <c r="Y360" s="889"/>
      <c r="Z360" s="889"/>
      <c r="AA360" s="889"/>
      <c r="AB360" s="889"/>
      <c r="AC360" s="889"/>
      <c r="AD360" s="889"/>
      <c r="AE360" s="889"/>
      <c r="AF360" s="889"/>
      <c r="AG360" s="889"/>
      <c r="AH360" s="889"/>
      <c r="AI360" s="889"/>
      <c r="AJ360" s="889"/>
      <c r="AK360" s="889"/>
      <c r="AL360" s="889"/>
      <c r="AM360" s="889"/>
      <c r="AN360" s="889"/>
      <c r="AO360" s="889"/>
      <c r="AP360" s="889"/>
      <c r="AQ360" s="889"/>
    </row>
    <row r="361" spans="1:43" ht="14.25" customHeight="1">
      <c r="A361" s="285" t="s">
        <v>1248</v>
      </c>
      <c r="B361" s="186">
        <f t="shared" si="15"/>
        <v>0</v>
      </c>
      <c r="C361" s="186">
        <f t="shared" si="15"/>
        <v>0</v>
      </c>
      <c r="D361" s="186">
        <f t="shared" si="16"/>
        <v>0</v>
      </c>
      <c r="E361" s="186">
        <f t="shared" si="16"/>
        <v>0</v>
      </c>
      <c r="F361" s="186">
        <f t="shared" si="17"/>
        <v>0</v>
      </c>
      <c r="G361" s="186">
        <f t="shared" si="17"/>
        <v>0</v>
      </c>
      <c r="H361" s="186">
        <f>H367+H391</f>
        <v>0</v>
      </c>
      <c r="I361" s="615"/>
    </row>
    <row r="362" spans="1:43" ht="16.5" customHeight="1">
      <c r="A362" s="285" t="s">
        <v>1249</v>
      </c>
      <c r="B362" s="581">
        <f t="shared" si="15"/>
        <v>7</v>
      </c>
      <c r="C362" s="581">
        <f t="shared" si="15"/>
        <v>8</v>
      </c>
      <c r="D362" s="581">
        <f t="shared" si="16"/>
        <v>8</v>
      </c>
      <c r="E362" s="581">
        <f t="shared" si="16"/>
        <v>8</v>
      </c>
      <c r="F362" s="581">
        <f t="shared" si="17"/>
        <v>8</v>
      </c>
      <c r="G362" s="581">
        <f t="shared" si="17"/>
        <v>8</v>
      </c>
      <c r="H362" s="581">
        <f t="shared" ref="H362" si="18">H368+H392</f>
        <v>8</v>
      </c>
      <c r="I362" s="615"/>
    </row>
    <row r="363" spans="1:43" ht="15.95" customHeight="1" thickBot="1">
      <c r="A363" s="252" t="s">
        <v>1250</v>
      </c>
      <c r="B363" s="201">
        <f t="shared" si="15"/>
        <v>1</v>
      </c>
      <c r="C363" s="201">
        <f t="shared" si="15"/>
        <v>0</v>
      </c>
      <c r="D363" s="201">
        <f t="shared" si="16"/>
        <v>0</v>
      </c>
      <c r="E363" s="201">
        <f t="shared" si="16"/>
        <v>0</v>
      </c>
      <c r="F363" s="201">
        <f t="shared" si="17"/>
        <v>0</v>
      </c>
      <c r="G363" s="201">
        <f t="shared" si="17"/>
        <v>0</v>
      </c>
      <c r="H363" s="201">
        <f>H369+H393</f>
        <v>0</v>
      </c>
      <c r="I363" s="610"/>
    </row>
    <row r="364" spans="1:43" ht="15.95" customHeight="1" thickBot="1">
      <c r="A364" s="665"/>
      <c r="B364" s="666"/>
    </row>
    <row r="365" spans="1:43" ht="15.95" customHeight="1" thickBot="1">
      <c r="A365" s="286" t="s">
        <v>49</v>
      </c>
      <c r="B365" s="651">
        <v>2013</v>
      </c>
      <c r="C365" s="653">
        <v>2014</v>
      </c>
      <c r="D365" s="651">
        <v>2015</v>
      </c>
      <c r="E365" s="653">
        <v>2016</v>
      </c>
      <c r="F365" s="653">
        <v>2017</v>
      </c>
      <c r="G365" s="653">
        <v>2018</v>
      </c>
      <c r="H365" s="386">
        <v>2019</v>
      </c>
      <c r="I365" s="387">
        <v>2020</v>
      </c>
    </row>
    <row r="366" spans="1:43" ht="15.95" customHeight="1">
      <c r="A366" s="284" t="s">
        <v>1225</v>
      </c>
      <c r="B366" s="154">
        <v>5</v>
      </c>
      <c r="C366" s="154">
        <v>5</v>
      </c>
      <c r="D366" s="154">
        <v>5</v>
      </c>
      <c r="E366" s="154">
        <v>5</v>
      </c>
      <c r="F366" s="154">
        <v>5</v>
      </c>
      <c r="G366" s="154">
        <v>5</v>
      </c>
      <c r="H366" s="154">
        <v>5</v>
      </c>
      <c r="I366" s="571"/>
    </row>
    <row r="367" spans="1:43" ht="13.5" customHeight="1">
      <c r="A367" s="285" t="s">
        <v>1248</v>
      </c>
      <c r="B367" s="130">
        <v>0</v>
      </c>
      <c r="C367" s="130">
        <v>0</v>
      </c>
      <c r="D367" s="130">
        <v>0</v>
      </c>
      <c r="E367" s="130">
        <v>0</v>
      </c>
      <c r="F367" s="130">
        <v>0</v>
      </c>
      <c r="G367" s="130">
        <v>0</v>
      </c>
      <c r="H367" s="130">
        <v>0</v>
      </c>
      <c r="I367" s="615"/>
    </row>
    <row r="368" spans="1:43">
      <c r="A368" s="285" t="s">
        <v>1249</v>
      </c>
      <c r="B368" s="130">
        <v>4</v>
      </c>
      <c r="C368" s="130">
        <v>5</v>
      </c>
      <c r="D368" s="130">
        <v>5</v>
      </c>
      <c r="E368" s="130">
        <v>5</v>
      </c>
      <c r="F368" s="130">
        <v>5</v>
      </c>
      <c r="G368" s="130">
        <v>5</v>
      </c>
      <c r="H368" s="130">
        <v>5</v>
      </c>
      <c r="I368" s="615"/>
    </row>
    <row r="369" spans="1:9" ht="13.5" thickBot="1">
      <c r="A369" s="252" t="s">
        <v>1250</v>
      </c>
      <c r="B369" s="185">
        <v>1</v>
      </c>
      <c r="C369" s="185">
        <v>0</v>
      </c>
      <c r="D369" s="185">
        <v>0</v>
      </c>
      <c r="E369" s="185">
        <v>0</v>
      </c>
      <c r="F369" s="185">
        <v>0</v>
      </c>
      <c r="G369" s="185">
        <v>0</v>
      </c>
      <c r="H369" s="185">
        <v>0</v>
      </c>
      <c r="I369" s="610"/>
    </row>
    <row r="370" spans="1:9" ht="13.5" thickBot="1">
      <c r="A370" s="293"/>
      <c r="B370" s="599"/>
      <c r="C370" s="677"/>
      <c r="D370" s="356"/>
      <c r="E370" s="677"/>
      <c r="F370" s="677"/>
      <c r="G370" s="677"/>
      <c r="H370" s="767"/>
      <c r="I370" s="767"/>
    </row>
    <row r="371" spans="1:9" ht="42" customHeight="1">
      <c r="A371" s="246" t="s">
        <v>571</v>
      </c>
      <c r="B371" s="154"/>
      <c r="C371" s="151"/>
      <c r="D371" s="154"/>
      <c r="E371" s="151"/>
      <c r="F371" s="151"/>
      <c r="G371" s="151"/>
      <c r="H371" s="279"/>
      <c r="I371" s="571"/>
    </row>
    <row r="372" spans="1:9" ht="16.5" customHeight="1">
      <c r="A372" s="250" t="s">
        <v>215</v>
      </c>
      <c r="B372" s="303">
        <v>9</v>
      </c>
      <c r="C372" s="316">
        <v>10</v>
      </c>
      <c r="D372" s="303">
        <v>5</v>
      </c>
      <c r="E372" s="316">
        <v>6</v>
      </c>
      <c r="F372" s="316">
        <v>8</v>
      </c>
      <c r="G372" s="316">
        <v>9</v>
      </c>
      <c r="H372" s="733">
        <v>8</v>
      </c>
      <c r="I372" s="768"/>
    </row>
    <row r="373" spans="1:9" ht="16.5" customHeight="1" thickBot="1">
      <c r="A373" s="200" t="s">
        <v>216</v>
      </c>
      <c r="B373" s="306">
        <v>1</v>
      </c>
      <c r="C373" s="732">
        <v>0</v>
      </c>
      <c r="D373" s="218">
        <v>1</v>
      </c>
      <c r="E373" s="732">
        <v>0</v>
      </c>
      <c r="F373" s="732">
        <v>2</v>
      </c>
      <c r="G373" s="732">
        <v>7</v>
      </c>
      <c r="H373" s="947">
        <v>60</v>
      </c>
      <c r="I373" s="948"/>
    </row>
    <row r="374" spans="1:9" ht="51">
      <c r="A374" s="246" t="s">
        <v>572</v>
      </c>
      <c r="B374" s="194"/>
      <c r="C374" s="151"/>
      <c r="D374" s="154"/>
      <c r="E374" s="151"/>
      <c r="F374" s="151"/>
      <c r="G374" s="151"/>
      <c r="H374" s="279"/>
      <c r="I374" s="571"/>
    </row>
    <row r="375" spans="1:9" ht="25.5">
      <c r="A375" s="250" t="s">
        <v>215</v>
      </c>
      <c r="B375" s="186">
        <v>0</v>
      </c>
      <c r="C375" s="150">
        <v>2</v>
      </c>
      <c r="D375" s="130">
        <v>0</v>
      </c>
      <c r="E375" s="150">
        <v>0</v>
      </c>
      <c r="F375" s="150">
        <v>0</v>
      </c>
      <c r="G375" s="150">
        <v>0</v>
      </c>
      <c r="H375" s="278">
        <v>0</v>
      </c>
      <c r="I375" s="615"/>
    </row>
    <row r="376" spans="1:9" ht="32.25" customHeight="1" thickBot="1">
      <c r="A376" s="200" t="s">
        <v>216</v>
      </c>
      <c r="B376" s="186">
        <v>0</v>
      </c>
      <c r="C376" s="150">
        <v>0</v>
      </c>
      <c r="D376" s="130">
        <v>0</v>
      </c>
      <c r="E376" s="150">
        <v>0</v>
      </c>
      <c r="F376" s="150">
        <v>0</v>
      </c>
      <c r="G376" s="150">
        <v>0</v>
      </c>
      <c r="H376" s="278">
        <v>0</v>
      </c>
      <c r="I376" s="615"/>
    </row>
    <row r="377" spans="1:9">
      <c r="A377" s="246" t="s">
        <v>573</v>
      </c>
      <c r="B377" s="154"/>
      <c r="C377" s="151"/>
      <c r="D377" s="154"/>
      <c r="E377" s="151"/>
      <c r="F377" s="151"/>
      <c r="G377" s="151"/>
      <c r="H377" s="279"/>
      <c r="I377" s="571"/>
    </row>
    <row r="378" spans="1:9" ht="25.5">
      <c r="A378" s="250" t="s">
        <v>217</v>
      </c>
      <c r="B378" s="274">
        <v>18</v>
      </c>
      <c r="C378" s="274">
        <v>18</v>
      </c>
      <c r="D378" s="130">
        <v>18</v>
      </c>
      <c r="E378" s="150">
        <v>18</v>
      </c>
      <c r="F378" s="150">
        <v>19</v>
      </c>
      <c r="G378" s="150">
        <v>20</v>
      </c>
      <c r="H378" s="278">
        <v>18</v>
      </c>
      <c r="I378" s="615"/>
    </row>
    <row r="379" spans="1:9" ht="25.5">
      <c r="A379" s="250" t="s">
        <v>218</v>
      </c>
      <c r="B379" s="274">
        <v>28</v>
      </c>
      <c r="C379" s="274">
        <v>28</v>
      </c>
      <c r="D379" s="130">
        <v>29</v>
      </c>
      <c r="E379" s="150">
        <v>31</v>
      </c>
      <c r="F379" s="150">
        <v>32</v>
      </c>
      <c r="G379" s="150">
        <v>34</v>
      </c>
      <c r="H379" s="278">
        <v>35</v>
      </c>
      <c r="I379" s="615"/>
    </row>
    <row r="380" spans="1:9" ht="38.25">
      <c r="A380" s="568" t="s">
        <v>574</v>
      </c>
      <c r="B380" s="256"/>
      <c r="C380" s="153"/>
      <c r="D380" s="256"/>
      <c r="E380" s="153"/>
      <c r="F380" s="153"/>
      <c r="G380" s="153"/>
      <c r="H380" s="532"/>
      <c r="I380" s="533"/>
    </row>
    <row r="381" spans="1:9">
      <c r="A381" s="250" t="s">
        <v>219</v>
      </c>
      <c r="B381" s="130">
        <v>760</v>
      </c>
      <c r="C381" s="150">
        <v>1756</v>
      </c>
      <c r="D381" s="130">
        <v>1340</v>
      </c>
      <c r="E381" s="150">
        <v>1977</v>
      </c>
      <c r="F381" s="150">
        <v>2161</v>
      </c>
      <c r="G381" s="150">
        <v>1892</v>
      </c>
      <c r="H381" s="278">
        <v>2142</v>
      </c>
      <c r="I381" s="615"/>
    </row>
    <row r="382" spans="1:9" ht="25.5">
      <c r="A382" s="250" t="s">
        <v>1516</v>
      </c>
      <c r="B382" s="186">
        <v>126</v>
      </c>
      <c r="C382" s="150">
        <v>650</v>
      </c>
      <c r="D382" s="186">
        <v>690</v>
      </c>
      <c r="E382" s="150">
        <v>1724</v>
      </c>
      <c r="F382" s="150">
        <v>554</v>
      </c>
      <c r="G382" s="278">
        <v>562</v>
      </c>
      <c r="H382" s="278">
        <v>509</v>
      </c>
      <c r="I382" s="615"/>
    </row>
    <row r="383" spans="1:9" ht="25.5">
      <c r="A383" s="351" t="s">
        <v>1517</v>
      </c>
      <c r="B383" s="130">
        <v>103</v>
      </c>
      <c r="C383" s="150">
        <v>81</v>
      </c>
      <c r="D383" s="130">
        <v>134</v>
      </c>
      <c r="E383" s="150">
        <v>140</v>
      </c>
      <c r="F383" s="150">
        <v>113</v>
      </c>
      <c r="G383" s="150">
        <v>344</v>
      </c>
      <c r="H383" s="278">
        <v>370</v>
      </c>
      <c r="I383" s="615"/>
    </row>
    <row r="384" spans="1:9" ht="26.25" thickBot="1">
      <c r="A384" s="200" t="s">
        <v>220</v>
      </c>
      <c r="B384" s="130">
        <v>6</v>
      </c>
      <c r="C384" s="150">
        <v>12</v>
      </c>
      <c r="D384" s="130">
        <v>6</v>
      </c>
      <c r="E384" s="150">
        <v>17</v>
      </c>
      <c r="F384" s="150">
        <v>61</v>
      </c>
      <c r="G384" s="150">
        <v>20</v>
      </c>
      <c r="H384" s="278">
        <v>22</v>
      </c>
      <c r="I384" s="615"/>
    </row>
    <row r="385" spans="1:9" ht="38.25">
      <c r="A385" s="246" t="s">
        <v>575</v>
      </c>
      <c r="B385" s="154"/>
      <c r="C385" s="151"/>
      <c r="D385" s="154"/>
      <c r="E385" s="151"/>
      <c r="F385" s="151"/>
      <c r="G385" s="151"/>
      <c r="H385" s="279"/>
      <c r="I385" s="571"/>
    </row>
    <row r="386" spans="1:9" ht="19.5" customHeight="1">
      <c r="A386" s="250" t="s">
        <v>221</v>
      </c>
      <c r="B386" s="187" t="s">
        <v>1302</v>
      </c>
      <c r="C386" s="187" t="s">
        <v>1302</v>
      </c>
      <c r="D386" s="187" t="s">
        <v>1302</v>
      </c>
      <c r="E386" s="187" t="s">
        <v>1302</v>
      </c>
      <c r="F386" s="187" t="s">
        <v>1302</v>
      </c>
      <c r="G386" s="187" t="s">
        <v>1302</v>
      </c>
      <c r="H386" s="187" t="s">
        <v>1680</v>
      </c>
      <c r="I386" s="615"/>
    </row>
    <row r="387" spans="1:9" ht="15.95" customHeight="1" thickBot="1">
      <c r="A387" s="200" t="s">
        <v>222</v>
      </c>
      <c r="B387" s="248">
        <v>100</v>
      </c>
      <c r="C387" s="248">
        <v>100</v>
      </c>
      <c r="D387" s="248">
        <v>100</v>
      </c>
      <c r="E387" s="248">
        <v>100</v>
      </c>
      <c r="F387" s="248">
        <v>100</v>
      </c>
      <c r="G387" s="248">
        <v>101</v>
      </c>
      <c r="H387" s="248">
        <v>102</v>
      </c>
      <c r="I387" s="610"/>
    </row>
    <row r="388" spans="1:9" ht="15.95" customHeight="1" thickBot="1">
      <c r="A388" s="671"/>
      <c r="B388" s="666"/>
    </row>
    <row r="389" spans="1:9" ht="15.95" customHeight="1" thickBot="1">
      <c r="A389" s="286" t="s">
        <v>50</v>
      </c>
      <c r="B389" s="651">
        <v>2013</v>
      </c>
      <c r="C389" s="653">
        <v>2014</v>
      </c>
      <c r="D389" s="651">
        <v>2015</v>
      </c>
      <c r="E389" s="653">
        <v>2016</v>
      </c>
      <c r="F389" s="653">
        <v>2017</v>
      </c>
      <c r="G389" s="653">
        <v>2018</v>
      </c>
      <c r="H389" s="386">
        <v>2019</v>
      </c>
      <c r="I389" s="387">
        <v>2020</v>
      </c>
    </row>
    <row r="390" spans="1:9" ht="14.25" customHeight="1">
      <c r="A390" s="284" t="s">
        <v>1225</v>
      </c>
      <c r="B390" s="154">
        <v>3</v>
      </c>
      <c r="C390" s="154">
        <v>3</v>
      </c>
      <c r="D390" s="154">
        <v>3</v>
      </c>
      <c r="E390" s="154">
        <v>3</v>
      </c>
      <c r="F390" s="154">
        <v>3</v>
      </c>
      <c r="G390" s="154">
        <v>3</v>
      </c>
      <c r="H390" s="154">
        <v>3</v>
      </c>
      <c r="I390" s="571"/>
    </row>
    <row r="391" spans="1:9" ht="14.25" customHeight="1">
      <c r="A391" s="285" t="s">
        <v>1248</v>
      </c>
      <c r="B391" s="130">
        <v>0</v>
      </c>
      <c r="C391" s="130">
        <v>0</v>
      </c>
      <c r="D391" s="130">
        <v>0</v>
      </c>
      <c r="E391" s="130">
        <v>0</v>
      </c>
      <c r="F391" s="130">
        <v>0</v>
      </c>
      <c r="G391" s="130">
        <v>0</v>
      </c>
      <c r="H391" s="130">
        <v>0</v>
      </c>
      <c r="I391" s="615"/>
    </row>
    <row r="392" spans="1:9" ht="14.25" customHeight="1">
      <c r="A392" s="285" t="s">
        <v>1249</v>
      </c>
      <c r="B392" s="130">
        <v>3</v>
      </c>
      <c r="C392" s="130">
        <v>3</v>
      </c>
      <c r="D392" s="130">
        <v>3</v>
      </c>
      <c r="E392" s="130">
        <v>3</v>
      </c>
      <c r="F392" s="130">
        <v>3</v>
      </c>
      <c r="G392" s="130">
        <v>3</v>
      </c>
      <c r="H392" s="130">
        <v>3</v>
      </c>
      <c r="I392" s="615"/>
    </row>
    <row r="393" spans="1:9" ht="14.25" customHeight="1" thickBot="1">
      <c r="A393" s="252" t="s">
        <v>1250</v>
      </c>
      <c r="B393" s="185">
        <v>0</v>
      </c>
      <c r="C393" s="185">
        <v>0</v>
      </c>
      <c r="D393" s="185">
        <v>0</v>
      </c>
      <c r="E393" s="185">
        <v>0</v>
      </c>
      <c r="F393" s="185">
        <v>0</v>
      </c>
      <c r="G393" s="185">
        <v>0</v>
      </c>
      <c r="H393" s="185">
        <v>0</v>
      </c>
      <c r="I393" s="610"/>
    </row>
    <row r="394" spans="1:9" ht="15.75" customHeight="1" thickBot="1">
      <c r="A394" s="288" t="s">
        <v>1251</v>
      </c>
      <c r="B394" s="651">
        <v>2013</v>
      </c>
      <c r="C394" s="653">
        <v>2014</v>
      </c>
      <c r="D394" s="651">
        <v>2015</v>
      </c>
      <c r="E394" s="653">
        <v>2016</v>
      </c>
      <c r="F394" s="653">
        <v>2017</v>
      </c>
      <c r="G394" s="653">
        <v>2018</v>
      </c>
      <c r="H394" s="386">
        <v>2019</v>
      </c>
      <c r="I394" s="387">
        <v>2020</v>
      </c>
    </row>
    <row r="395" spans="1:9" ht="24.75" customHeight="1">
      <c r="A395" s="246" t="s">
        <v>576</v>
      </c>
      <c r="B395" s="154"/>
      <c r="C395" s="151"/>
      <c r="D395" s="154"/>
      <c r="E395" s="151"/>
      <c r="F395" s="151"/>
      <c r="G395" s="151"/>
      <c r="H395" s="279"/>
      <c r="I395" s="571"/>
    </row>
    <row r="396" spans="1:9" ht="15" customHeight="1">
      <c r="A396" s="250" t="s">
        <v>223</v>
      </c>
      <c r="B396" s="130">
        <v>3</v>
      </c>
      <c r="C396" s="150">
        <v>3</v>
      </c>
      <c r="D396" s="130">
        <v>5</v>
      </c>
      <c r="E396" s="150">
        <v>5</v>
      </c>
      <c r="F396" s="150">
        <v>5</v>
      </c>
      <c r="G396" s="150">
        <v>5</v>
      </c>
      <c r="H396" s="278">
        <v>5</v>
      </c>
      <c r="I396" s="615"/>
    </row>
    <row r="397" spans="1:9" ht="15" customHeight="1">
      <c r="A397" s="308" t="s">
        <v>224</v>
      </c>
      <c r="B397" s="256">
        <v>2</v>
      </c>
      <c r="C397" s="153">
        <v>5</v>
      </c>
      <c r="D397" s="256">
        <v>15</v>
      </c>
      <c r="E397" s="153">
        <v>16</v>
      </c>
      <c r="F397" s="153">
        <v>6</v>
      </c>
      <c r="G397" s="153">
        <v>28</v>
      </c>
      <c r="H397" s="532">
        <v>13</v>
      </c>
      <c r="I397" s="533"/>
    </row>
    <row r="398" spans="1:9" ht="15" customHeight="1">
      <c r="A398" s="250" t="s">
        <v>225</v>
      </c>
      <c r="B398" s="130">
        <v>6</v>
      </c>
      <c r="C398" s="150">
        <v>24</v>
      </c>
      <c r="D398" s="130">
        <v>2</v>
      </c>
      <c r="E398" s="150">
        <v>2</v>
      </c>
      <c r="F398" s="150">
        <v>3</v>
      </c>
      <c r="G398" s="150">
        <v>6</v>
      </c>
      <c r="H398" s="278">
        <v>3</v>
      </c>
      <c r="I398" s="615"/>
    </row>
    <row r="399" spans="1:9" ht="30" customHeight="1" thickBot="1">
      <c r="A399" s="200" t="s">
        <v>1499</v>
      </c>
      <c r="B399" s="303">
        <v>3</v>
      </c>
      <c r="C399" s="316">
        <v>3</v>
      </c>
      <c r="D399" s="303">
        <v>3</v>
      </c>
      <c r="E399" s="303">
        <v>3</v>
      </c>
      <c r="F399" s="303">
        <v>3</v>
      </c>
      <c r="G399" s="733">
        <v>3</v>
      </c>
      <c r="H399" s="733">
        <v>5</v>
      </c>
      <c r="I399" s="768"/>
    </row>
    <row r="400" spans="1:9" ht="27" customHeight="1">
      <c r="A400" s="246" t="s">
        <v>577</v>
      </c>
      <c r="B400" s="154"/>
      <c r="C400" s="151"/>
      <c r="D400" s="154"/>
      <c r="E400" s="151"/>
      <c r="F400" s="151"/>
      <c r="G400" s="151"/>
      <c r="H400" s="279"/>
      <c r="I400" s="571"/>
    </row>
    <row r="401" spans="1:43" ht="15" customHeight="1">
      <c r="A401" s="250" t="s">
        <v>226</v>
      </c>
      <c r="B401" s="303">
        <v>1</v>
      </c>
      <c r="C401" s="316">
        <v>1</v>
      </c>
      <c r="D401" s="303">
        <v>1</v>
      </c>
      <c r="E401" s="316"/>
      <c r="F401" s="316"/>
      <c r="G401" s="316"/>
      <c r="H401" s="733"/>
      <c r="I401" s="615"/>
    </row>
    <row r="402" spans="1:43" ht="13.5" customHeight="1">
      <c r="A402" s="250" t="s">
        <v>227</v>
      </c>
      <c r="B402" s="130">
        <v>57</v>
      </c>
      <c r="C402" s="274">
        <v>65</v>
      </c>
      <c r="D402" s="130">
        <v>65</v>
      </c>
      <c r="E402" s="150">
        <v>65</v>
      </c>
      <c r="F402" s="150">
        <v>65</v>
      </c>
      <c r="G402" s="150">
        <v>65</v>
      </c>
      <c r="H402" s="278">
        <v>35</v>
      </c>
      <c r="I402" s="615"/>
    </row>
    <row r="403" spans="1:43" ht="26.25" thickBot="1">
      <c r="A403" s="200" t="s">
        <v>228</v>
      </c>
      <c r="B403" s="185">
        <v>520</v>
      </c>
      <c r="C403" s="185">
        <v>653</v>
      </c>
      <c r="D403" s="185">
        <v>697</v>
      </c>
      <c r="E403" s="159">
        <v>3160</v>
      </c>
      <c r="F403" s="159">
        <v>3529</v>
      </c>
      <c r="G403" s="159">
        <v>1207</v>
      </c>
      <c r="H403" s="381">
        <v>1393</v>
      </c>
      <c r="I403" s="610"/>
    </row>
    <row r="404" spans="1:43" ht="76.5">
      <c r="A404" s="246" t="s">
        <v>578</v>
      </c>
      <c r="B404" s="154"/>
      <c r="C404" s="151"/>
      <c r="D404" s="154"/>
      <c r="E404" s="151"/>
      <c r="F404" s="151"/>
      <c r="G404" s="151"/>
      <c r="H404" s="279"/>
      <c r="I404" s="571"/>
    </row>
    <row r="405" spans="1:43">
      <c r="A405" s="250" t="s">
        <v>229</v>
      </c>
      <c r="B405" s="214">
        <v>38</v>
      </c>
      <c r="C405" s="150">
        <v>22</v>
      </c>
      <c r="D405" s="130">
        <v>101</v>
      </c>
      <c r="E405" s="150">
        <v>95</v>
      </c>
      <c r="F405" s="150">
        <v>103</v>
      </c>
      <c r="G405" s="150">
        <v>107</v>
      </c>
      <c r="H405" s="278">
        <v>119</v>
      </c>
      <c r="I405" s="615"/>
    </row>
    <row r="406" spans="1:43" s="340" customFormat="1">
      <c r="A406" s="250" t="s">
        <v>230</v>
      </c>
      <c r="B406" s="214">
        <v>106</v>
      </c>
      <c r="C406" s="150">
        <v>100</v>
      </c>
      <c r="D406" s="130">
        <v>101</v>
      </c>
      <c r="E406" s="150">
        <v>95</v>
      </c>
      <c r="F406" s="150">
        <v>103</v>
      </c>
      <c r="G406" s="150">
        <v>107</v>
      </c>
      <c r="H406" s="278">
        <v>119</v>
      </c>
      <c r="I406" s="615"/>
      <c r="J406" s="725"/>
      <c r="K406" s="1047"/>
      <c r="L406" s="1047"/>
      <c r="M406" s="1047"/>
      <c r="N406" s="1047"/>
      <c r="O406" s="1047"/>
      <c r="P406" s="1047"/>
      <c r="Q406" s="1047"/>
      <c r="R406" s="1047"/>
      <c r="S406" s="1047"/>
      <c r="T406" s="889"/>
      <c r="U406" s="889"/>
      <c r="V406" s="889"/>
      <c r="W406" s="889"/>
      <c r="X406" s="889"/>
      <c r="Y406" s="889"/>
      <c r="Z406" s="889"/>
      <c r="AA406" s="889"/>
      <c r="AB406" s="889"/>
      <c r="AC406" s="889"/>
      <c r="AD406" s="889"/>
      <c r="AE406" s="889"/>
      <c r="AF406" s="889"/>
      <c r="AG406" s="889"/>
      <c r="AH406" s="889"/>
      <c r="AI406" s="889"/>
      <c r="AJ406" s="889"/>
      <c r="AK406" s="889"/>
      <c r="AL406" s="889"/>
      <c r="AM406" s="889"/>
      <c r="AN406" s="889"/>
      <c r="AO406" s="889"/>
      <c r="AP406" s="889"/>
      <c r="AQ406" s="889"/>
    </row>
    <row r="407" spans="1:43" s="340" customFormat="1" ht="15.95" customHeight="1" thickBot="1">
      <c r="A407" s="200" t="s">
        <v>231</v>
      </c>
      <c r="B407" s="657">
        <v>9</v>
      </c>
      <c r="C407" s="126">
        <v>22</v>
      </c>
      <c r="D407" s="185">
        <v>65</v>
      </c>
      <c r="E407" s="159">
        <v>9</v>
      </c>
      <c r="F407" s="159">
        <v>56</v>
      </c>
      <c r="G407" s="159">
        <v>68</v>
      </c>
      <c r="H407" s="381">
        <v>58</v>
      </c>
      <c r="I407" s="610"/>
      <c r="J407" s="725"/>
      <c r="K407" s="1047"/>
      <c r="L407" s="1047"/>
      <c r="M407" s="1047"/>
      <c r="N407" s="1047"/>
      <c r="O407" s="1047"/>
      <c r="P407" s="1047"/>
      <c r="Q407" s="1047"/>
      <c r="R407" s="1047"/>
      <c r="S407" s="1047"/>
      <c r="T407" s="889"/>
      <c r="U407" s="889"/>
      <c r="V407" s="889"/>
      <c r="W407" s="889"/>
      <c r="X407" s="889"/>
      <c r="Y407" s="889"/>
      <c r="Z407" s="889"/>
      <c r="AA407" s="889"/>
      <c r="AB407" s="889"/>
      <c r="AC407" s="889"/>
      <c r="AD407" s="889"/>
      <c r="AE407" s="889"/>
      <c r="AF407" s="889"/>
      <c r="AG407" s="889"/>
      <c r="AH407" s="889"/>
      <c r="AI407" s="889"/>
      <c r="AJ407" s="889"/>
      <c r="AK407" s="889"/>
      <c r="AL407" s="889"/>
      <c r="AM407" s="889"/>
      <c r="AN407" s="889"/>
      <c r="AO407" s="889"/>
      <c r="AP407" s="889"/>
      <c r="AQ407" s="889"/>
    </row>
    <row r="408" spans="1:43" s="340" customFormat="1" ht="15.95" customHeight="1" thickBot="1">
      <c r="A408" s="671"/>
      <c r="B408" s="666"/>
      <c r="C408" s="342"/>
      <c r="D408" s="667"/>
      <c r="E408" s="342"/>
      <c r="F408" s="342"/>
      <c r="G408" s="342"/>
      <c r="H408" s="722"/>
      <c r="I408" s="722"/>
      <c r="J408" s="725"/>
      <c r="K408" s="1047"/>
      <c r="L408" s="1047"/>
      <c r="M408" s="1047"/>
      <c r="N408" s="1047"/>
      <c r="O408" s="1047"/>
      <c r="P408" s="1047"/>
      <c r="Q408" s="1047"/>
      <c r="R408" s="1047"/>
      <c r="S408" s="1047"/>
      <c r="T408" s="889"/>
      <c r="U408" s="889"/>
      <c r="V408" s="889"/>
      <c r="W408" s="889"/>
      <c r="X408" s="889"/>
      <c r="Y408" s="889"/>
      <c r="Z408" s="889"/>
      <c r="AA408" s="889"/>
      <c r="AB408" s="889"/>
      <c r="AC408" s="889"/>
      <c r="AD408" s="889"/>
      <c r="AE408" s="889"/>
      <c r="AF408" s="889"/>
      <c r="AG408" s="889"/>
      <c r="AH408" s="889"/>
      <c r="AI408" s="889"/>
      <c r="AJ408" s="889"/>
      <c r="AK408" s="889"/>
      <c r="AL408" s="889"/>
      <c r="AM408" s="889"/>
      <c r="AN408" s="889"/>
      <c r="AO408" s="889"/>
      <c r="AP408" s="889"/>
      <c r="AQ408" s="889"/>
    </row>
    <row r="409" spans="1:43" s="340" customFormat="1" ht="25.5" customHeight="1" thickBot="1">
      <c r="A409" s="726" t="s">
        <v>51</v>
      </c>
      <c r="B409" s="217">
        <v>2013</v>
      </c>
      <c r="C409" s="727">
        <v>2014</v>
      </c>
      <c r="D409" s="217">
        <v>2015</v>
      </c>
      <c r="E409" s="727">
        <v>2016</v>
      </c>
      <c r="F409" s="727">
        <v>2017</v>
      </c>
      <c r="G409" s="727">
        <v>2018</v>
      </c>
      <c r="H409" s="727">
        <v>2019</v>
      </c>
      <c r="I409" s="728">
        <v>2020</v>
      </c>
      <c r="J409" s="725"/>
      <c r="K409" s="725"/>
      <c r="L409" s="725"/>
      <c r="M409" s="725"/>
      <c r="N409" s="725"/>
      <c r="O409" s="725"/>
      <c r="P409" s="725"/>
      <c r="Q409" s="725"/>
      <c r="R409" s="725"/>
      <c r="S409" s="725"/>
    </row>
    <row r="410" spans="1:43" s="340" customFormat="1" ht="15.95" customHeight="1">
      <c r="A410" s="284" t="s">
        <v>1225</v>
      </c>
      <c r="B410" s="355">
        <f t="shared" ref="B410:C413" si="19">B416+B438+B459</f>
        <v>16</v>
      </c>
      <c r="C410" s="355">
        <f t="shared" si="19"/>
        <v>16</v>
      </c>
      <c r="D410" s="355">
        <f t="shared" ref="D410:E413" si="20">D416+D438+D459</f>
        <v>18</v>
      </c>
      <c r="E410" s="355">
        <f t="shared" si="20"/>
        <v>18</v>
      </c>
      <c r="F410" s="355">
        <f t="shared" ref="F410:G413" si="21">F416+F438+F459</f>
        <v>18</v>
      </c>
      <c r="G410" s="355">
        <f t="shared" si="21"/>
        <v>17</v>
      </c>
      <c r="H410" s="355">
        <f>H416+H438+H459</f>
        <v>16</v>
      </c>
      <c r="I410" s="571"/>
      <c r="J410" s="725"/>
      <c r="K410" s="1047"/>
      <c r="L410" s="1047"/>
      <c r="M410" s="1047"/>
      <c r="N410" s="1047"/>
      <c r="O410" s="1047"/>
      <c r="P410" s="1047"/>
      <c r="Q410" s="1047"/>
      <c r="R410" s="1047"/>
      <c r="S410" s="1047"/>
      <c r="T410" s="889"/>
      <c r="U410" s="889"/>
      <c r="V410" s="889"/>
      <c r="W410" s="889"/>
      <c r="X410" s="889"/>
      <c r="Y410" s="889"/>
      <c r="Z410" s="889"/>
      <c r="AA410" s="889"/>
      <c r="AB410" s="889"/>
      <c r="AC410" s="889"/>
      <c r="AD410" s="889"/>
      <c r="AE410" s="889"/>
      <c r="AF410" s="889"/>
      <c r="AG410" s="889"/>
      <c r="AH410" s="889"/>
      <c r="AI410" s="889"/>
      <c r="AJ410" s="889"/>
      <c r="AK410" s="889"/>
      <c r="AL410" s="889"/>
      <c r="AM410" s="889"/>
      <c r="AN410" s="889"/>
      <c r="AO410" s="889"/>
      <c r="AP410" s="889"/>
      <c r="AQ410" s="889"/>
    </row>
    <row r="411" spans="1:43" ht="14.25" customHeight="1">
      <c r="A411" s="285" t="s">
        <v>1248</v>
      </c>
      <c r="B411" s="186">
        <f t="shared" si="19"/>
        <v>1</v>
      </c>
      <c r="C411" s="186">
        <f t="shared" si="19"/>
        <v>1</v>
      </c>
      <c r="D411" s="186">
        <f t="shared" si="20"/>
        <v>1</v>
      </c>
      <c r="E411" s="186">
        <f>E417+E439+E460</f>
        <v>2</v>
      </c>
      <c r="F411" s="186">
        <f t="shared" si="21"/>
        <v>2</v>
      </c>
      <c r="G411" s="186">
        <f t="shared" si="21"/>
        <v>2</v>
      </c>
      <c r="H411" s="186">
        <f>H417+H439+H460</f>
        <v>1</v>
      </c>
      <c r="I411" s="615"/>
    </row>
    <row r="412" spans="1:43">
      <c r="A412" s="285" t="s">
        <v>1249</v>
      </c>
      <c r="B412" s="581">
        <f t="shared" si="19"/>
        <v>14</v>
      </c>
      <c r="C412" s="581">
        <f t="shared" si="19"/>
        <v>14</v>
      </c>
      <c r="D412" s="581">
        <f t="shared" si="20"/>
        <v>17</v>
      </c>
      <c r="E412" s="581">
        <f t="shared" si="20"/>
        <v>16</v>
      </c>
      <c r="F412" s="581">
        <f t="shared" si="21"/>
        <v>16</v>
      </c>
      <c r="G412" s="581">
        <f t="shared" si="21"/>
        <v>15</v>
      </c>
      <c r="H412" s="581">
        <f t="shared" ref="H412" si="22">H418+H440+H461</f>
        <v>15</v>
      </c>
      <c r="I412" s="615"/>
    </row>
    <row r="413" spans="1:43" ht="15.95" customHeight="1" thickBot="1">
      <c r="A413" s="252" t="s">
        <v>1250</v>
      </c>
      <c r="B413" s="201">
        <f t="shared" si="19"/>
        <v>1</v>
      </c>
      <c r="C413" s="201">
        <f t="shared" si="19"/>
        <v>1</v>
      </c>
      <c r="D413" s="201">
        <f t="shared" si="20"/>
        <v>0</v>
      </c>
      <c r="E413" s="201">
        <f t="shared" si="20"/>
        <v>0</v>
      </c>
      <c r="F413" s="201">
        <f t="shared" si="21"/>
        <v>0</v>
      </c>
      <c r="G413" s="201">
        <f t="shared" si="21"/>
        <v>0</v>
      </c>
      <c r="H413" s="201">
        <f>H419+H441+H462</f>
        <v>0</v>
      </c>
      <c r="I413" s="610"/>
    </row>
    <row r="414" spans="1:43" ht="15.95" customHeight="1" thickBot="1">
      <c r="A414" s="665"/>
      <c r="B414" s="666"/>
      <c r="G414" s="722"/>
    </row>
    <row r="415" spans="1:43" ht="15.95" customHeight="1" thickBot="1">
      <c r="A415" s="286" t="s">
        <v>52</v>
      </c>
      <c r="B415" s="651">
        <v>2013</v>
      </c>
      <c r="C415" s="653">
        <v>2014</v>
      </c>
      <c r="D415" s="651">
        <v>2015</v>
      </c>
      <c r="E415" s="653">
        <v>2016</v>
      </c>
      <c r="F415" s="653">
        <v>2017</v>
      </c>
      <c r="G415" s="653">
        <v>2018</v>
      </c>
      <c r="H415" s="386">
        <v>2019</v>
      </c>
      <c r="I415" s="387">
        <v>2020</v>
      </c>
    </row>
    <row r="416" spans="1:43" ht="15.95" customHeight="1">
      <c r="A416" s="284" t="s">
        <v>1225</v>
      </c>
      <c r="B416" s="154">
        <v>5</v>
      </c>
      <c r="C416" s="154">
        <v>5</v>
      </c>
      <c r="D416" s="154">
        <v>5</v>
      </c>
      <c r="E416" s="154">
        <v>5</v>
      </c>
      <c r="F416" s="154">
        <v>5</v>
      </c>
      <c r="G416" s="154">
        <v>5</v>
      </c>
      <c r="H416" s="154">
        <v>5</v>
      </c>
      <c r="I416" s="571"/>
    </row>
    <row r="417" spans="1:9" ht="13.5" customHeight="1">
      <c r="A417" s="285" t="s">
        <v>1248</v>
      </c>
      <c r="B417" s="130">
        <v>1</v>
      </c>
      <c r="C417" s="130">
        <v>1</v>
      </c>
      <c r="D417" s="130">
        <v>1</v>
      </c>
      <c r="E417" s="130">
        <v>1</v>
      </c>
      <c r="F417" s="130">
        <v>1</v>
      </c>
      <c r="G417" s="130">
        <v>1</v>
      </c>
      <c r="H417" s="130">
        <v>1</v>
      </c>
      <c r="I417" s="615"/>
    </row>
    <row r="418" spans="1:9" ht="18" customHeight="1">
      <c r="A418" s="285" t="s">
        <v>1249</v>
      </c>
      <c r="B418" s="130">
        <v>4</v>
      </c>
      <c r="C418" s="130">
        <v>4</v>
      </c>
      <c r="D418" s="130">
        <v>4</v>
      </c>
      <c r="E418" s="130">
        <v>4</v>
      </c>
      <c r="F418" s="130">
        <v>4</v>
      </c>
      <c r="G418" s="130">
        <v>4</v>
      </c>
      <c r="H418" s="130">
        <v>4</v>
      </c>
      <c r="I418" s="615"/>
    </row>
    <row r="419" spans="1:9" ht="13.5" thickBot="1">
      <c r="A419" s="252" t="s">
        <v>1250</v>
      </c>
      <c r="B419" s="185">
        <v>0</v>
      </c>
      <c r="C419" s="185">
        <v>0</v>
      </c>
      <c r="D419" s="185">
        <v>0</v>
      </c>
      <c r="E419" s="185">
        <v>0</v>
      </c>
      <c r="F419" s="185">
        <v>0</v>
      </c>
      <c r="G419" s="185">
        <v>0</v>
      </c>
      <c r="H419" s="185">
        <v>0</v>
      </c>
      <c r="I419" s="610"/>
    </row>
    <row r="420" spans="1:9" ht="13.5" thickBot="1">
      <c r="A420" s="287"/>
      <c r="B420" s="668"/>
      <c r="C420" s="669"/>
      <c r="D420" s="670"/>
      <c r="E420" s="669"/>
      <c r="F420" s="669"/>
      <c r="G420" s="669"/>
      <c r="H420" s="764"/>
      <c r="I420" s="764"/>
    </row>
    <row r="421" spans="1:9" ht="13.5" thickBot="1">
      <c r="A421" s="288" t="s">
        <v>1251</v>
      </c>
      <c r="B421" s="651">
        <v>2013</v>
      </c>
      <c r="C421" s="653">
        <v>2014</v>
      </c>
      <c r="D421" s="651">
        <v>2015</v>
      </c>
      <c r="E421" s="653">
        <v>2016</v>
      </c>
      <c r="F421" s="653">
        <v>2017</v>
      </c>
      <c r="G421" s="653">
        <v>2018</v>
      </c>
      <c r="H421" s="386">
        <v>2019</v>
      </c>
      <c r="I421" s="387">
        <v>2020</v>
      </c>
    </row>
    <row r="422" spans="1:9" ht="25.5">
      <c r="A422" s="246" t="s">
        <v>579</v>
      </c>
      <c r="B422" s="194"/>
      <c r="C422" s="279"/>
      <c r="D422" s="194"/>
      <c r="E422" s="151"/>
      <c r="F422" s="151"/>
      <c r="G422" s="151"/>
      <c r="H422" s="279"/>
      <c r="I422" s="571"/>
    </row>
    <row r="423" spans="1:9" ht="13.5" thickBot="1">
      <c r="A423" s="290" t="s">
        <v>232</v>
      </c>
      <c r="B423" s="656">
        <v>0</v>
      </c>
      <c r="C423" s="602">
        <v>0</v>
      </c>
      <c r="D423" s="656">
        <v>2</v>
      </c>
      <c r="E423" s="253">
        <v>4</v>
      </c>
      <c r="F423" s="253">
        <v>0</v>
      </c>
      <c r="G423" s="602">
        <v>2</v>
      </c>
      <c r="H423" s="602">
        <v>1</v>
      </c>
      <c r="I423" s="672"/>
    </row>
    <row r="424" spans="1:9" ht="25.5">
      <c r="A424" s="799" t="s">
        <v>580</v>
      </c>
      <c r="B424" s="216"/>
      <c r="C424" s="281"/>
      <c r="D424" s="281"/>
      <c r="E424" s="216"/>
      <c r="F424" s="216"/>
      <c r="G424" s="327"/>
      <c r="H424" s="327"/>
      <c r="I424" s="571"/>
    </row>
    <row r="425" spans="1:9" ht="13.5" thickBot="1">
      <c r="A425" s="800" t="s">
        <v>232</v>
      </c>
      <c r="B425" s="247">
        <v>1</v>
      </c>
      <c r="C425" s="247"/>
      <c r="D425" s="247"/>
      <c r="E425" s="247"/>
      <c r="F425" s="247"/>
      <c r="G425" s="546"/>
      <c r="H425" s="546"/>
      <c r="I425" s="610"/>
    </row>
    <row r="426" spans="1:9" ht="16.5" customHeight="1">
      <c r="A426" s="246" t="s">
        <v>581</v>
      </c>
      <c r="B426" s="154"/>
      <c r="C426" s="151"/>
      <c r="D426" s="154"/>
      <c r="E426" s="154"/>
      <c r="F426" s="154"/>
      <c r="G426" s="151"/>
      <c r="H426" s="279"/>
      <c r="I426" s="571"/>
    </row>
    <row r="427" spans="1:9">
      <c r="A427" s="250" t="s">
        <v>233</v>
      </c>
      <c r="B427" s="130">
        <v>0</v>
      </c>
      <c r="C427" s="150">
        <v>0</v>
      </c>
      <c r="D427" s="150">
        <v>0</v>
      </c>
      <c r="E427" s="130">
        <v>0</v>
      </c>
      <c r="F427" s="130">
        <v>0</v>
      </c>
      <c r="G427" s="150">
        <v>1</v>
      </c>
      <c r="H427" s="278">
        <v>0</v>
      </c>
      <c r="I427" s="615"/>
    </row>
    <row r="428" spans="1:9" ht="26.25" thickBot="1">
      <c r="A428" s="200" t="s">
        <v>234</v>
      </c>
      <c r="B428" s="130">
        <v>1</v>
      </c>
      <c r="C428" s="150">
        <v>1</v>
      </c>
      <c r="D428" s="150">
        <v>1</v>
      </c>
      <c r="E428" s="130">
        <v>1</v>
      </c>
      <c r="F428" s="130">
        <v>1</v>
      </c>
      <c r="G428" s="150">
        <v>1</v>
      </c>
      <c r="H428" s="278">
        <v>1</v>
      </c>
      <c r="I428" s="615"/>
    </row>
    <row r="429" spans="1:9" ht="25.5">
      <c r="A429" s="246" t="s">
        <v>582</v>
      </c>
      <c r="B429" s="154"/>
      <c r="C429" s="151"/>
      <c r="D429" s="154"/>
      <c r="E429" s="154"/>
      <c r="F429" s="154"/>
      <c r="G429" s="151"/>
      <c r="H429" s="279"/>
      <c r="I429" s="571"/>
    </row>
    <row r="430" spans="1:9">
      <c r="A430" s="250" t="s">
        <v>235</v>
      </c>
      <c r="B430" s="130">
        <v>11</v>
      </c>
      <c r="C430" s="275">
        <v>17</v>
      </c>
      <c r="D430" s="130">
        <v>43</v>
      </c>
      <c r="E430" s="130">
        <v>60</v>
      </c>
      <c r="F430" s="130">
        <v>71</v>
      </c>
      <c r="G430" s="150">
        <v>80</v>
      </c>
      <c r="H430" s="278">
        <v>61</v>
      </c>
      <c r="I430" s="615"/>
    </row>
    <row r="431" spans="1:9" ht="30.6" customHeight="1" thickBot="1">
      <c r="A431" s="200" t="s">
        <v>236</v>
      </c>
      <c r="B431" s="130">
        <v>443</v>
      </c>
      <c r="C431" s="276">
        <v>410</v>
      </c>
      <c r="D431" s="130"/>
      <c r="E431" s="130">
        <v>1805</v>
      </c>
      <c r="F431" s="130">
        <v>2737</v>
      </c>
      <c r="G431" s="150">
        <v>899</v>
      </c>
      <c r="H431" s="278">
        <v>809</v>
      </c>
      <c r="I431" s="615"/>
    </row>
    <row r="432" spans="1:9" ht="29.45" customHeight="1">
      <c r="A432" s="246" t="s">
        <v>583</v>
      </c>
      <c r="B432" s="154"/>
      <c r="C432" s="151"/>
      <c r="D432" s="154"/>
      <c r="E432" s="154"/>
      <c r="F432" s="154"/>
      <c r="G432" s="151"/>
      <c r="H432" s="279"/>
      <c r="I432" s="571"/>
    </row>
    <row r="433" spans="1:9">
      <c r="A433" s="250" t="s">
        <v>237</v>
      </c>
      <c r="B433" s="130">
        <v>1</v>
      </c>
      <c r="C433" s="150">
        <v>1</v>
      </c>
      <c r="D433" s="130">
        <v>1</v>
      </c>
      <c r="E433" s="130">
        <v>1</v>
      </c>
      <c r="F433" s="130">
        <v>1</v>
      </c>
      <c r="G433" s="150">
        <v>1</v>
      </c>
      <c r="H433" s="278">
        <v>1</v>
      </c>
      <c r="I433" s="615"/>
    </row>
    <row r="434" spans="1:9" ht="15.75" customHeight="1">
      <c r="A434" s="250" t="s">
        <v>238</v>
      </c>
      <c r="B434" s="130">
        <v>4</v>
      </c>
      <c r="C434" s="150">
        <v>5</v>
      </c>
      <c r="D434" s="130">
        <v>6</v>
      </c>
      <c r="E434" s="130">
        <v>10</v>
      </c>
      <c r="F434" s="130">
        <v>12</v>
      </c>
      <c r="G434" s="150">
        <v>12</v>
      </c>
      <c r="H434" s="278">
        <v>16</v>
      </c>
      <c r="I434" s="615"/>
    </row>
    <row r="435" spans="1:9" ht="28.9" customHeight="1" thickBot="1">
      <c r="A435" s="200" t="s">
        <v>239</v>
      </c>
      <c r="B435" s="248">
        <v>4700</v>
      </c>
      <c r="C435" s="126">
        <v>5500</v>
      </c>
      <c r="D435" s="185">
        <v>5500</v>
      </c>
      <c r="E435" s="185">
        <v>6500</v>
      </c>
      <c r="F435" s="185">
        <v>6800</v>
      </c>
      <c r="G435" s="159">
        <v>7000</v>
      </c>
      <c r="H435" s="381">
        <v>31000</v>
      </c>
      <c r="I435" s="610"/>
    </row>
    <row r="436" spans="1:9" ht="15.95" customHeight="1" thickBot="1">
      <c r="A436" s="671"/>
      <c r="B436" s="666"/>
    </row>
    <row r="437" spans="1:9" ht="15.95" customHeight="1" thickBot="1">
      <c r="A437" s="291" t="s">
        <v>53</v>
      </c>
      <c r="B437" s="184">
        <v>2013</v>
      </c>
      <c r="C437" s="146">
        <v>2014</v>
      </c>
      <c r="D437" s="184">
        <v>2015</v>
      </c>
      <c r="E437" s="146">
        <v>2016</v>
      </c>
      <c r="F437" s="146">
        <v>2017</v>
      </c>
      <c r="G437" s="146">
        <v>2018</v>
      </c>
      <c r="H437" s="727">
        <v>2019</v>
      </c>
      <c r="I437" s="728">
        <v>2020</v>
      </c>
    </row>
    <row r="438" spans="1:9" ht="15" customHeight="1">
      <c r="A438" s="284" t="s">
        <v>1225</v>
      </c>
      <c r="B438" s="154">
        <v>4</v>
      </c>
      <c r="C438" s="154">
        <v>4</v>
      </c>
      <c r="D438" s="154">
        <v>4</v>
      </c>
      <c r="E438" s="154">
        <v>4</v>
      </c>
      <c r="F438" s="154">
        <v>4</v>
      </c>
      <c r="G438" s="154">
        <v>4</v>
      </c>
      <c r="H438" s="154">
        <v>4</v>
      </c>
      <c r="I438" s="571"/>
    </row>
    <row r="439" spans="1:9" ht="15" customHeight="1">
      <c r="A439" s="285" t="s">
        <v>1248</v>
      </c>
      <c r="B439" s="130">
        <v>0</v>
      </c>
      <c r="C439" s="130">
        <v>0</v>
      </c>
      <c r="D439" s="130">
        <v>0</v>
      </c>
      <c r="E439" s="130">
        <v>0</v>
      </c>
      <c r="F439" s="130">
        <v>0</v>
      </c>
      <c r="G439" s="130">
        <v>0</v>
      </c>
      <c r="H439" s="130">
        <v>0</v>
      </c>
      <c r="I439" s="615"/>
    </row>
    <row r="440" spans="1:9" ht="15" customHeight="1">
      <c r="A440" s="285" t="s">
        <v>1249</v>
      </c>
      <c r="B440" s="130">
        <v>4</v>
      </c>
      <c r="C440" s="130">
        <v>4</v>
      </c>
      <c r="D440" s="130">
        <v>4</v>
      </c>
      <c r="E440" s="130">
        <v>4</v>
      </c>
      <c r="F440" s="130">
        <v>4</v>
      </c>
      <c r="G440" s="130">
        <v>4</v>
      </c>
      <c r="H440" s="130">
        <v>4</v>
      </c>
      <c r="I440" s="615"/>
    </row>
    <row r="441" spans="1:9" ht="15" customHeight="1" thickBot="1">
      <c r="A441" s="252" t="s">
        <v>1250</v>
      </c>
      <c r="B441" s="185">
        <v>0</v>
      </c>
      <c r="C441" s="185">
        <v>0</v>
      </c>
      <c r="D441" s="185">
        <v>0</v>
      </c>
      <c r="E441" s="185">
        <v>0</v>
      </c>
      <c r="F441" s="185">
        <v>0</v>
      </c>
      <c r="G441" s="185">
        <v>0</v>
      </c>
      <c r="H441" s="185">
        <v>0</v>
      </c>
      <c r="I441" s="610"/>
    </row>
    <row r="442" spans="1:9" ht="13.5" thickBot="1">
      <c r="A442" s="287"/>
      <c r="B442" s="668"/>
      <c r="C442" s="669"/>
      <c r="D442" s="670"/>
      <c r="E442" s="669"/>
      <c r="F442" s="669"/>
      <c r="G442" s="669"/>
      <c r="H442" s="764"/>
      <c r="I442" s="764"/>
    </row>
    <row r="443" spans="1:9" ht="13.5" thickBot="1">
      <c r="A443" s="288" t="s">
        <v>1251</v>
      </c>
      <c r="B443" s="651">
        <v>2013</v>
      </c>
      <c r="C443" s="653">
        <v>2014</v>
      </c>
      <c r="D443" s="651">
        <v>2015</v>
      </c>
      <c r="E443" s="653">
        <v>2016</v>
      </c>
      <c r="F443" s="653">
        <v>2017</v>
      </c>
      <c r="G443" s="653">
        <v>2018</v>
      </c>
      <c r="H443" s="386">
        <v>2019</v>
      </c>
      <c r="I443" s="387">
        <v>2020</v>
      </c>
    </row>
    <row r="444" spans="1:9" ht="25.5">
      <c r="A444" s="246" t="s">
        <v>584</v>
      </c>
      <c r="B444" s="154"/>
      <c r="C444" s="151"/>
      <c r="D444" s="154"/>
      <c r="E444" s="151"/>
      <c r="F444" s="151"/>
      <c r="G444" s="151"/>
      <c r="H444" s="279"/>
      <c r="I444" s="571"/>
    </row>
    <row r="445" spans="1:9">
      <c r="A445" s="250" t="s">
        <v>240</v>
      </c>
      <c r="B445" s="130">
        <v>0</v>
      </c>
      <c r="C445" s="150">
        <v>0</v>
      </c>
      <c r="D445" s="130">
        <v>0</v>
      </c>
      <c r="E445" s="130">
        <v>0</v>
      </c>
      <c r="F445" s="130">
        <v>0</v>
      </c>
      <c r="G445" s="278">
        <v>0</v>
      </c>
      <c r="H445" s="278">
        <v>0</v>
      </c>
      <c r="I445" s="615"/>
    </row>
    <row r="446" spans="1:9" ht="13.5" customHeight="1">
      <c r="A446" s="250" t="s">
        <v>241</v>
      </c>
      <c r="B446" s="188">
        <v>0</v>
      </c>
      <c r="C446" s="150">
        <v>0</v>
      </c>
      <c r="D446" s="130">
        <v>0</v>
      </c>
      <c r="E446" s="130">
        <v>0</v>
      </c>
      <c r="F446" s="130">
        <v>0</v>
      </c>
      <c r="G446" s="150">
        <v>0</v>
      </c>
      <c r="H446" s="278">
        <v>0</v>
      </c>
      <c r="I446" s="615"/>
    </row>
    <row r="447" spans="1:9">
      <c r="A447" s="250" t="s">
        <v>1500</v>
      </c>
      <c r="B447" s="130">
        <v>93</v>
      </c>
      <c r="C447" s="275">
        <v>630</v>
      </c>
      <c r="D447" s="130">
        <v>635</v>
      </c>
      <c r="E447" s="130">
        <v>222</v>
      </c>
      <c r="F447" s="130">
        <v>411</v>
      </c>
      <c r="G447" s="150">
        <v>385</v>
      </c>
      <c r="H447" s="278">
        <v>392</v>
      </c>
      <c r="I447" s="615"/>
    </row>
    <row r="448" spans="1:9" ht="28.5" customHeight="1">
      <c r="A448" s="250" t="s">
        <v>242</v>
      </c>
      <c r="B448" s="130">
        <v>19489</v>
      </c>
      <c r="C448" s="130">
        <v>33226</v>
      </c>
      <c r="D448" s="130">
        <v>20489</v>
      </c>
      <c r="E448" s="130">
        <v>22056</v>
      </c>
      <c r="F448" s="130">
        <v>57382</v>
      </c>
      <c r="G448" s="150">
        <v>24588</v>
      </c>
      <c r="H448" s="278">
        <v>21590</v>
      </c>
      <c r="I448" s="615"/>
    </row>
    <row r="449" spans="1:9" ht="25.5">
      <c r="A449" s="250" t="s">
        <v>243</v>
      </c>
      <c r="B449" s="130">
        <v>4</v>
      </c>
      <c r="C449" s="275">
        <v>4</v>
      </c>
      <c r="D449" s="130">
        <v>8</v>
      </c>
      <c r="E449" s="130">
        <v>10</v>
      </c>
      <c r="F449" s="130">
        <v>12</v>
      </c>
      <c r="G449" s="150">
        <v>12</v>
      </c>
      <c r="H449" s="278">
        <v>12</v>
      </c>
      <c r="I449" s="615"/>
    </row>
    <row r="450" spans="1:9" ht="13.5" thickBot="1">
      <c r="A450" s="250" t="s">
        <v>244</v>
      </c>
      <c r="B450" s="185">
        <v>12</v>
      </c>
      <c r="C450" s="277">
        <v>15</v>
      </c>
      <c r="D450" s="130">
        <v>15</v>
      </c>
      <c r="E450" s="130">
        <v>16</v>
      </c>
      <c r="F450" s="130">
        <v>18</v>
      </c>
      <c r="G450" s="150">
        <v>18</v>
      </c>
      <c r="H450" s="278">
        <v>18</v>
      </c>
      <c r="I450" s="615"/>
    </row>
    <row r="451" spans="1:9" ht="38.25">
      <c r="A451" s="246" t="s">
        <v>585</v>
      </c>
      <c r="B451" s="194"/>
      <c r="C451" s="151"/>
      <c r="D451" s="154"/>
      <c r="E451" s="154"/>
      <c r="F451" s="154"/>
      <c r="G451" s="151"/>
      <c r="H451" s="279"/>
      <c r="I451" s="571"/>
    </row>
    <row r="452" spans="1:9" ht="13.5" thickBot="1">
      <c r="A452" s="200" t="s">
        <v>245</v>
      </c>
      <c r="B452" s="186">
        <v>1623</v>
      </c>
      <c r="C452" s="278">
        <v>213</v>
      </c>
      <c r="D452" s="130">
        <v>180</v>
      </c>
      <c r="E452" s="150" t="s">
        <v>1339</v>
      </c>
      <c r="F452" s="150" t="s">
        <v>1339</v>
      </c>
      <c r="G452" s="150" t="s">
        <v>1339</v>
      </c>
      <c r="H452" s="278">
        <v>57</v>
      </c>
      <c r="I452" s="615"/>
    </row>
    <row r="453" spans="1:9" ht="38.25">
      <c r="A453" s="246" t="s">
        <v>586</v>
      </c>
      <c r="B453" s="154"/>
      <c r="C453" s="151"/>
      <c r="D453" s="154"/>
      <c r="E453" s="151"/>
      <c r="F453" s="151"/>
      <c r="G453" s="151"/>
      <c r="H453" s="279"/>
      <c r="I453" s="571"/>
    </row>
    <row r="454" spans="1:9" ht="26.25" thickBot="1">
      <c r="A454" s="200" t="s">
        <v>246</v>
      </c>
      <c r="B454" s="130">
        <v>2</v>
      </c>
      <c r="C454" s="130">
        <v>2</v>
      </c>
      <c r="D454" s="130">
        <v>3</v>
      </c>
      <c r="E454" s="150">
        <v>31</v>
      </c>
      <c r="F454" s="150">
        <v>31</v>
      </c>
      <c r="G454" s="150">
        <v>72</v>
      </c>
      <c r="H454" s="278">
        <v>823</v>
      </c>
      <c r="I454" s="615"/>
    </row>
    <row r="455" spans="1:9" ht="30.75" customHeight="1">
      <c r="A455" s="246" t="s">
        <v>587</v>
      </c>
      <c r="B455" s="154"/>
      <c r="C455" s="151"/>
      <c r="D455" s="154"/>
      <c r="E455" s="151"/>
      <c r="F455" s="151"/>
      <c r="G455" s="151"/>
      <c r="H455" s="279"/>
      <c r="I455" s="571"/>
    </row>
    <row r="456" spans="1:9" ht="28.9" customHeight="1" thickBot="1">
      <c r="A456" s="200" t="s">
        <v>247</v>
      </c>
      <c r="B456" s="248">
        <v>6</v>
      </c>
      <c r="C456" s="126">
        <v>27</v>
      </c>
      <c r="D456" s="201">
        <v>61</v>
      </c>
      <c r="E456" s="159">
        <v>61</v>
      </c>
      <c r="F456" s="159">
        <v>60</v>
      </c>
      <c r="G456" s="159">
        <v>60</v>
      </c>
      <c r="H456" s="381">
        <v>65</v>
      </c>
      <c r="I456" s="610"/>
    </row>
    <row r="457" spans="1:9" ht="14.25" customHeight="1" thickBot="1">
      <c r="A457" s="671"/>
      <c r="B457" s="666"/>
    </row>
    <row r="458" spans="1:9" ht="15" customHeight="1" thickBot="1">
      <c r="A458" s="286" t="s">
        <v>54</v>
      </c>
      <c r="B458" s="651">
        <v>2013</v>
      </c>
      <c r="C458" s="653">
        <v>2014</v>
      </c>
      <c r="D458" s="651">
        <v>2015</v>
      </c>
      <c r="E458" s="653">
        <v>2016</v>
      </c>
      <c r="F458" s="653">
        <v>2017</v>
      </c>
      <c r="G458" s="653">
        <v>2018</v>
      </c>
      <c r="H458" s="386">
        <v>2019</v>
      </c>
      <c r="I458" s="387">
        <v>2020</v>
      </c>
    </row>
    <row r="459" spans="1:9" ht="15.95" customHeight="1">
      <c r="A459" s="284" t="s">
        <v>1225</v>
      </c>
      <c r="B459" s="154">
        <v>7</v>
      </c>
      <c r="C459" s="154">
        <v>7</v>
      </c>
      <c r="D459" s="154">
        <v>9</v>
      </c>
      <c r="E459" s="194">
        <v>9</v>
      </c>
      <c r="F459" s="154">
        <v>9</v>
      </c>
      <c r="G459" s="154">
        <v>8</v>
      </c>
      <c r="H459" s="154">
        <v>7</v>
      </c>
      <c r="I459" s="571"/>
    </row>
    <row r="460" spans="1:9" ht="13.5" customHeight="1">
      <c r="A460" s="285" t="s">
        <v>1248</v>
      </c>
      <c r="B460" s="130">
        <v>0</v>
      </c>
      <c r="C460" s="130">
        <v>0</v>
      </c>
      <c r="D460" s="130">
        <v>0</v>
      </c>
      <c r="E460" s="186">
        <v>1</v>
      </c>
      <c r="F460" s="130">
        <v>1</v>
      </c>
      <c r="G460" s="130">
        <v>1</v>
      </c>
      <c r="H460" s="130">
        <v>0</v>
      </c>
      <c r="I460" s="615"/>
    </row>
    <row r="461" spans="1:9" ht="14.25" customHeight="1">
      <c r="A461" s="285" t="s">
        <v>1249</v>
      </c>
      <c r="B461" s="130">
        <v>6</v>
      </c>
      <c r="C461" s="130">
        <v>6</v>
      </c>
      <c r="D461" s="130">
        <v>9</v>
      </c>
      <c r="E461" s="186">
        <v>8</v>
      </c>
      <c r="F461" s="130">
        <v>8</v>
      </c>
      <c r="G461" s="130">
        <v>7</v>
      </c>
      <c r="H461" s="130">
        <v>7</v>
      </c>
      <c r="I461" s="615"/>
    </row>
    <row r="462" spans="1:9" ht="13.5" thickBot="1">
      <c r="A462" s="252" t="s">
        <v>1250</v>
      </c>
      <c r="B462" s="185">
        <v>1</v>
      </c>
      <c r="C462" s="185">
        <v>1</v>
      </c>
      <c r="D462" s="185">
        <v>0</v>
      </c>
      <c r="E462" s="201">
        <v>0</v>
      </c>
      <c r="F462" s="185">
        <v>0</v>
      </c>
      <c r="G462" s="185">
        <v>0</v>
      </c>
      <c r="H462" s="185">
        <v>0</v>
      </c>
      <c r="I462" s="610"/>
    </row>
    <row r="463" spans="1:9" ht="13.5" thickBot="1">
      <c r="A463" s="287"/>
      <c r="B463" s="668"/>
      <c r="C463" s="669"/>
      <c r="D463" s="670"/>
      <c r="E463" s="764"/>
      <c r="F463" s="669"/>
      <c r="G463" s="669"/>
      <c r="H463" s="764"/>
      <c r="I463" s="764"/>
    </row>
    <row r="464" spans="1:9" ht="13.5" thickBot="1">
      <c r="A464" s="288" t="s">
        <v>1251</v>
      </c>
      <c r="B464" s="651">
        <v>2013</v>
      </c>
      <c r="C464" s="653">
        <v>2014</v>
      </c>
      <c r="D464" s="651">
        <v>2015</v>
      </c>
      <c r="E464" s="653">
        <v>2016</v>
      </c>
      <c r="F464" s="653">
        <v>2017</v>
      </c>
      <c r="G464" s="653">
        <v>2018</v>
      </c>
      <c r="H464" s="386">
        <v>2019</v>
      </c>
      <c r="I464" s="387">
        <v>2020</v>
      </c>
    </row>
    <row r="465" spans="1:9" ht="25.5">
      <c r="A465" s="246" t="s">
        <v>588</v>
      </c>
      <c r="B465" s="154"/>
      <c r="C465" s="151"/>
      <c r="D465" s="154"/>
      <c r="E465" s="151"/>
      <c r="F465" s="151"/>
      <c r="G465" s="151"/>
      <c r="H465" s="279"/>
      <c r="I465" s="571"/>
    </row>
    <row r="466" spans="1:9" ht="25.5">
      <c r="A466" s="250" t="s">
        <v>248</v>
      </c>
      <c r="B466" s="130">
        <v>1</v>
      </c>
      <c r="C466" s="150">
        <v>1</v>
      </c>
      <c r="D466" s="130">
        <v>1</v>
      </c>
      <c r="E466" s="150">
        <v>1</v>
      </c>
      <c r="F466" s="150">
        <v>1</v>
      </c>
      <c r="G466" s="150">
        <v>1</v>
      </c>
      <c r="H466" s="278">
        <v>1</v>
      </c>
      <c r="I466" s="615"/>
    </row>
    <row r="467" spans="1:9">
      <c r="A467" s="250" t="s">
        <v>249</v>
      </c>
      <c r="B467" s="130">
        <v>1</v>
      </c>
      <c r="C467" s="150">
        <v>1</v>
      </c>
      <c r="D467" s="130">
        <v>1</v>
      </c>
      <c r="E467" s="150">
        <v>2</v>
      </c>
      <c r="F467" s="150">
        <v>2</v>
      </c>
      <c r="G467" s="150">
        <v>1</v>
      </c>
      <c r="H467" s="278">
        <v>4</v>
      </c>
      <c r="I467" s="615"/>
    </row>
    <row r="468" spans="1:9" ht="25.5">
      <c r="A468" s="250" t="s">
        <v>250</v>
      </c>
      <c r="B468" s="130">
        <v>23</v>
      </c>
      <c r="C468" s="150">
        <v>13</v>
      </c>
      <c r="D468" s="130">
        <v>24</v>
      </c>
      <c r="E468" s="150" t="s">
        <v>1339</v>
      </c>
      <c r="F468" s="150" t="s">
        <v>1339</v>
      </c>
      <c r="G468" s="278">
        <v>1</v>
      </c>
      <c r="H468" s="278">
        <v>0</v>
      </c>
      <c r="I468" s="615"/>
    </row>
    <row r="469" spans="1:9">
      <c r="A469" s="250" t="s">
        <v>251</v>
      </c>
      <c r="B469" s="130">
        <v>1</v>
      </c>
      <c r="C469" s="150" t="s">
        <v>1525</v>
      </c>
      <c r="D469" s="130">
        <v>0</v>
      </c>
      <c r="E469" s="150">
        <v>0</v>
      </c>
      <c r="F469" s="150">
        <v>0</v>
      </c>
      <c r="G469" s="150">
        <v>0</v>
      </c>
      <c r="H469" s="278">
        <v>0</v>
      </c>
      <c r="I469" s="615"/>
    </row>
    <row r="470" spans="1:9">
      <c r="A470" s="250" t="s">
        <v>252</v>
      </c>
      <c r="B470" s="186">
        <v>0</v>
      </c>
      <c r="C470" s="186">
        <v>0</v>
      </c>
      <c r="D470" s="130">
        <v>0</v>
      </c>
      <c r="E470" s="150">
        <v>0</v>
      </c>
      <c r="F470" s="150">
        <v>0</v>
      </c>
      <c r="G470" s="278">
        <v>7</v>
      </c>
      <c r="H470" s="278">
        <v>0</v>
      </c>
      <c r="I470" s="615"/>
    </row>
    <row r="471" spans="1:9">
      <c r="A471" s="250" t="s">
        <v>253</v>
      </c>
      <c r="B471" s="130">
        <v>0</v>
      </c>
      <c r="C471" s="150">
        <v>0</v>
      </c>
      <c r="D471" s="130">
        <v>0</v>
      </c>
      <c r="E471" s="150">
        <v>0</v>
      </c>
      <c r="F471" s="150">
        <v>0</v>
      </c>
      <c r="G471" s="150">
        <v>1</v>
      </c>
      <c r="H471" s="278">
        <v>1</v>
      </c>
      <c r="I471" s="615"/>
    </row>
    <row r="472" spans="1:9">
      <c r="A472" s="250" t="s">
        <v>254</v>
      </c>
      <c r="B472" s="130">
        <v>0</v>
      </c>
      <c r="C472" s="150">
        <v>0</v>
      </c>
      <c r="D472" s="130">
        <v>0</v>
      </c>
      <c r="E472" s="150">
        <v>0</v>
      </c>
      <c r="F472" s="150">
        <v>0</v>
      </c>
      <c r="G472" s="150">
        <v>1</v>
      </c>
      <c r="H472" s="278">
        <v>0</v>
      </c>
      <c r="I472" s="615"/>
    </row>
    <row r="473" spans="1:9" ht="13.5" thickBot="1">
      <c r="A473" s="200" t="s">
        <v>255</v>
      </c>
      <c r="B473" s="130">
        <v>0</v>
      </c>
      <c r="C473" s="150">
        <v>0</v>
      </c>
      <c r="D473" s="130">
        <v>0</v>
      </c>
      <c r="E473" s="150">
        <v>0</v>
      </c>
      <c r="F473" s="150">
        <v>0</v>
      </c>
      <c r="G473" s="150">
        <v>0</v>
      </c>
      <c r="H473" s="278">
        <v>0</v>
      </c>
      <c r="I473" s="615"/>
    </row>
    <row r="474" spans="1:9" ht="25.5">
      <c r="A474" s="793" t="s">
        <v>589</v>
      </c>
      <c r="B474" s="216"/>
      <c r="C474" s="327"/>
      <c r="D474" s="216"/>
      <c r="E474" s="327"/>
      <c r="F474" s="327"/>
      <c r="G474" s="327"/>
      <c r="H474" s="279"/>
      <c r="I474" s="571"/>
    </row>
    <row r="475" spans="1:9" ht="30.75" hidden="1" customHeight="1">
      <c r="A475" s="632" t="s">
        <v>256</v>
      </c>
      <c r="B475" s="190">
        <v>0</v>
      </c>
      <c r="C475" s="312">
        <v>1</v>
      </c>
      <c r="D475" s="190">
        <v>1</v>
      </c>
      <c r="E475" s="312"/>
      <c r="F475" s="312"/>
      <c r="G475" s="312"/>
      <c r="H475" s="278"/>
      <c r="I475" s="615"/>
    </row>
    <row r="476" spans="1:9" hidden="1">
      <c r="A476" s="632" t="s">
        <v>257</v>
      </c>
      <c r="B476" s="190">
        <v>0</v>
      </c>
      <c r="C476" s="312">
        <v>0</v>
      </c>
      <c r="D476" s="190">
        <v>1</v>
      </c>
      <c r="E476" s="312"/>
      <c r="F476" s="312"/>
      <c r="G476" s="312"/>
      <c r="H476" s="278"/>
      <c r="I476" s="615"/>
    </row>
    <row r="477" spans="1:9" ht="26.25" hidden="1" thickBot="1">
      <c r="A477" s="794" t="s">
        <v>258</v>
      </c>
      <c r="B477" s="190">
        <v>0</v>
      </c>
      <c r="C477" s="312">
        <v>0</v>
      </c>
      <c r="D477" s="190">
        <v>0</v>
      </c>
      <c r="E477" s="312"/>
      <c r="F477" s="312"/>
      <c r="G477" s="312"/>
      <c r="H477" s="278"/>
      <c r="I477" s="615"/>
    </row>
    <row r="478" spans="1:9" ht="27" hidden="1" customHeight="1">
      <c r="A478" s="793" t="s">
        <v>590</v>
      </c>
      <c r="B478" s="216"/>
      <c r="C478" s="327"/>
      <c r="D478" s="216"/>
      <c r="E478" s="327"/>
      <c r="F478" s="327"/>
      <c r="G478" s="327"/>
      <c r="H478" s="279"/>
      <c r="I478" s="571"/>
    </row>
    <row r="479" spans="1:9" ht="15" hidden="1" customHeight="1">
      <c r="A479" s="632" t="s">
        <v>26</v>
      </c>
      <c r="B479" s="190"/>
      <c r="C479" s="312"/>
      <c r="D479" s="190"/>
      <c r="E479" s="312"/>
      <c r="F479" s="312"/>
      <c r="G479" s="312"/>
      <c r="H479" s="278"/>
      <c r="I479" s="615"/>
    </row>
    <row r="480" spans="1:9" ht="15" hidden="1" customHeight="1">
      <c r="A480" s="794" t="s">
        <v>259</v>
      </c>
      <c r="B480" s="190"/>
      <c r="C480" s="312"/>
      <c r="D480" s="190"/>
      <c r="E480" s="312"/>
      <c r="F480" s="312"/>
      <c r="G480" s="312"/>
      <c r="H480" s="278"/>
      <c r="I480" s="615"/>
    </row>
    <row r="481" spans="1:9" ht="15" hidden="1" customHeight="1">
      <c r="A481" s="793" t="s">
        <v>591</v>
      </c>
      <c r="B481" s="216"/>
      <c r="C481" s="327"/>
      <c r="D481" s="216"/>
      <c r="E481" s="327"/>
      <c r="F481" s="327"/>
      <c r="G481" s="327"/>
      <c r="H481" s="279"/>
      <c r="I481" s="571"/>
    </row>
    <row r="482" spans="1:9" ht="15" hidden="1" customHeight="1" thickBot="1">
      <c r="A482" s="632" t="s">
        <v>26</v>
      </c>
      <c r="B482" s="190"/>
      <c r="C482" s="312"/>
      <c r="D482" s="190"/>
      <c r="E482" s="312"/>
      <c r="F482" s="312"/>
      <c r="G482" s="312"/>
      <c r="H482" s="278"/>
      <c r="I482" s="615"/>
    </row>
    <row r="483" spans="1:9">
      <c r="A483" s="796" t="s">
        <v>256</v>
      </c>
      <c r="B483" s="190"/>
      <c r="C483" s="312">
        <v>1</v>
      </c>
      <c r="D483" s="190"/>
      <c r="E483" s="312"/>
      <c r="F483" s="312"/>
      <c r="G483" s="312"/>
      <c r="H483" s="278"/>
      <c r="I483" s="615"/>
    </row>
    <row r="484" spans="1:9">
      <c r="A484" s="796" t="s">
        <v>257</v>
      </c>
      <c r="B484" s="190"/>
      <c r="C484" s="312"/>
      <c r="D484" s="190"/>
      <c r="E484" s="312">
        <v>1</v>
      </c>
      <c r="F484" s="312"/>
      <c r="G484" s="312"/>
      <c r="H484" s="278"/>
      <c r="I484" s="615"/>
    </row>
    <row r="485" spans="1:9" ht="26.25" thickBot="1">
      <c r="A485" s="797" t="s">
        <v>258</v>
      </c>
      <c r="B485" s="190"/>
      <c r="C485" s="312"/>
      <c r="D485" s="190"/>
      <c r="E485" s="312"/>
      <c r="F485" s="974">
        <v>0.92</v>
      </c>
      <c r="G485" s="974">
        <v>1</v>
      </c>
      <c r="H485" s="1039"/>
      <c r="I485" s="615"/>
    </row>
    <row r="486" spans="1:9" ht="67.5" customHeight="1">
      <c r="A486" s="246" t="s">
        <v>1696</v>
      </c>
      <c r="B486" s="194"/>
      <c r="C486" s="151"/>
      <c r="D486" s="154"/>
      <c r="E486" s="151"/>
      <c r="F486" s="151"/>
      <c r="G486" s="151"/>
      <c r="H486" s="279"/>
      <c r="I486" s="571"/>
    </row>
    <row r="487" spans="1:9" ht="16.5" customHeight="1">
      <c r="A487" s="347" t="s">
        <v>26</v>
      </c>
      <c r="B487" s="186"/>
      <c r="C487" s="150"/>
      <c r="D487" s="186">
        <v>0</v>
      </c>
      <c r="E487" s="150">
        <v>1</v>
      </c>
      <c r="F487" s="150">
        <v>1</v>
      </c>
      <c r="G487" s="150">
        <v>1</v>
      </c>
      <c r="H487" s="278">
        <v>3</v>
      </c>
      <c r="I487" s="615"/>
    </row>
    <row r="488" spans="1:9" ht="15.75" customHeight="1" thickBot="1">
      <c r="A488" s="348" t="s">
        <v>259</v>
      </c>
      <c r="B488" s="186"/>
      <c r="C488" s="150"/>
      <c r="D488" s="186">
        <v>0</v>
      </c>
      <c r="E488" s="150">
        <v>0</v>
      </c>
      <c r="F488" s="150">
        <v>0</v>
      </c>
      <c r="G488" s="150">
        <v>0</v>
      </c>
      <c r="H488" s="278">
        <v>0</v>
      </c>
      <c r="I488" s="615"/>
    </row>
    <row r="489" spans="1:9" ht="42" customHeight="1">
      <c r="A489" s="246" t="s">
        <v>591</v>
      </c>
      <c r="B489" s="279"/>
      <c r="C489" s="151"/>
      <c r="D489" s="151"/>
      <c r="E489" s="151"/>
      <c r="F489" s="151"/>
      <c r="G489" s="151"/>
      <c r="H489" s="279"/>
      <c r="I489" s="571"/>
    </row>
    <row r="490" spans="1:9" ht="16.5" customHeight="1">
      <c r="A490" s="347" t="s">
        <v>26</v>
      </c>
      <c r="B490" s="278"/>
      <c r="C490" s="150"/>
      <c r="D490" s="278">
        <v>0</v>
      </c>
      <c r="E490" s="150">
        <v>0</v>
      </c>
      <c r="F490" s="150">
        <v>0</v>
      </c>
      <c r="G490" s="150">
        <v>0</v>
      </c>
      <c r="H490" s="278">
        <v>0</v>
      </c>
      <c r="I490" s="615"/>
    </row>
    <row r="491" spans="1:9" ht="16.5" customHeight="1">
      <c r="A491" s="347" t="s">
        <v>2037</v>
      </c>
      <c r="B491" s="278"/>
      <c r="C491" s="150"/>
      <c r="D491" s="278">
        <v>0</v>
      </c>
      <c r="E491" s="150">
        <v>0</v>
      </c>
      <c r="F491" s="150">
        <v>0</v>
      </c>
      <c r="G491" s="150">
        <v>0</v>
      </c>
      <c r="H491" s="278">
        <v>0</v>
      </c>
      <c r="I491" s="615"/>
    </row>
    <row r="492" spans="1:9" ht="16.5" customHeight="1">
      <c r="A492" s="347" t="s">
        <v>2038</v>
      </c>
      <c r="B492" s="278"/>
      <c r="C492" s="150"/>
      <c r="D492" s="278">
        <v>0</v>
      </c>
      <c r="E492" s="150">
        <v>0</v>
      </c>
      <c r="F492" s="150">
        <v>0</v>
      </c>
      <c r="G492" s="150">
        <v>0</v>
      </c>
      <c r="H492" s="278">
        <v>0</v>
      </c>
      <c r="I492" s="615"/>
    </row>
    <row r="493" spans="1:9" ht="15.75" customHeight="1" thickBot="1">
      <c r="A493" s="348" t="s">
        <v>259</v>
      </c>
      <c r="B493" s="278"/>
      <c r="C493" s="150"/>
      <c r="D493" s="278">
        <v>0</v>
      </c>
      <c r="E493" s="150">
        <v>0</v>
      </c>
      <c r="F493" s="150">
        <v>0</v>
      </c>
      <c r="G493" s="150">
        <v>0</v>
      </c>
      <c r="H493" s="278">
        <v>0</v>
      </c>
      <c r="I493" s="615"/>
    </row>
    <row r="494" spans="1:9" ht="25.5" customHeight="1">
      <c r="A494" s="603" t="s">
        <v>592</v>
      </c>
      <c r="B494" s="651"/>
      <c r="C494" s="653"/>
      <c r="D494" s="651"/>
      <c r="E494" s="653"/>
      <c r="F494" s="653"/>
      <c r="G494" s="653"/>
      <c r="H494" s="386"/>
      <c r="I494" s="387"/>
    </row>
    <row r="495" spans="1:9">
      <c r="A495" s="250" t="s">
        <v>26</v>
      </c>
      <c r="B495" s="130">
        <v>0</v>
      </c>
      <c r="C495" s="150">
        <v>0</v>
      </c>
      <c r="D495" s="150">
        <v>0</v>
      </c>
      <c r="E495" s="150">
        <v>0</v>
      </c>
      <c r="F495" s="150">
        <v>0</v>
      </c>
      <c r="G495" s="150">
        <v>1</v>
      </c>
      <c r="H495" s="278">
        <v>0</v>
      </c>
      <c r="I495" s="615"/>
    </row>
    <row r="496" spans="1:9">
      <c r="A496" s="250" t="s">
        <v>260</v>
      </c>
      <c r="B496" s="130" t="s">
        <v>1694</v>
      </c>
      <c r="C496" s="130" t="s">
        <v>1694</v>
      </c>
      <c r="D496" s="130" t="s">
        <v>1694</v>
      </c>
      <c r="E496" s="130" t="s">
        <v>1694</v>
      </c>
      <c r="F496" s="130" t="s">
        <v>1694</v>
      </c>
      <c r="G496" s="130" t="s">
        <v>1694</v>
      </c>
      <c r="H496" s="130" t="s">
        <v>3108</v>
      </c>
      <c r="I496" s="615"/>
    </row>
    <row r="497" spans="1:19" ht="13.5" thickBot="1">
      <c r="A497" s="200" t="s">
        <v>261</v>
      </c>
      <c r="B497" s="130">
        <v>2</v>
      </c>
      <c r="C497" s="150">
        <v>3</v>
      </c>
      <c r="D497" s="150">
        <v>3</v>
      </c>
      <c r="E497" s="150">
        <v>3</v>
      </c>
      <c r="F497" s="150">
        <v>2</v>
      </c>
      <c r="G497" s="150">
        <v>1</v>
      </c>
      <c r="H497" s="150">
        <v>2</v>
      </c>
      <c r="I497" s="615"/>
    </row>
    <row r="498" spans="1:19" ht="38.25">
      <c r="A498" s="246" t="s">
        <v>593</v>
      </c>
      <c r="B498" s="194"/>
      <c r="C498" s="194"/>
      <c r="D498" s="154"/>
      <c r="E498" s="151"/>
      <c r="F498" s="151"/>
      <c r="G498" s="151"/>
      <c r="H498" s="279"/>
      <c r="I498" s="571"/>
    </row>
    <row r="499" spans="1:19">
      <c r="A499" s="250" t="s">
        <v>26</v>
      </c>
      <c r="B499" s="186">
        <v>0</v>
      </c>
      <c r="C499" s="186">
        <v>0</v>
      </c>
      <c r="D499" s="130">
        <v>0</v>
      </c>
      <c r="E499" s="150">
        <v>1</v>
      </c>
      <c r="F499" s="150">
        <v>1</v>
      </c>
      <c r="G499" s="150">
        <v>1</v>
      </c>
      <c r="H499" s="278">
        <v>0</v>
      </c>
      <c r="I499" s="615"/>
    </row>
    <row r="500" spans="1:19" ht="13.5" thickBot="1">
      <c r="A500" s="200" t="s">
        <v>262</v>
      </c>
      <c r="B500" s="186">
        <v>0</v>
      </c>
      <c r="C500" s="186">
        <v>0</v>
      </c>
      <c r="D500" s="130">
        <v>0</v>
      </c>
      <c r="E500" s="150">
        <v>0</v>
      </c>
      <c r="F500" s="150">
        <v>0</v>
      </c>
      <c r="G500" s="150">
        <v>0</v>
      </c>
      <c r="H500" s="278">
        <v>0</v>
      </c>
      <c r="I500" s="615"/>
    </row>
    <row r="501" spans="1:19" ht="27" customHeight="1">
      <c r="A501" s="793" t="s">
        <v>1697</v>
      </c>
      <c r="B501" s="216"/>
      <c r="C501" s="327"/>
      <c r="D501" s="216"/>
      <c r="E501" s="327"/>
      <c r="F501" s="327"/>
      <c r="G501" s="279"/>
      <c r="H501" s="279"/>
      <c r="I501" s="571"/>
    </row>
    <row r="502" spans="1:19">
      <c r="A502" s="632" t="s">
        <v>12</v>
      </c>
      <c r="B502" s="190">
        <v>1</v>
      </c>
      <c r="C502" s="190">
        <v>1</v>
      </c>
      <c r="D502" s="190">
        <v>1</v>
      </c>
      <c r="E502" s="312">
        <v>1</v>
      </c>
      <c r="F502" s="312">
        <v>1</v>
      </c>
      <c r="G502" s="278"/>
      <c r="H502" s="278"/>
      <c r="I502" s="615"/>
    </row>
    <row r="503" spans="1:19" ht="13.5" thickBot="1">
      <c r="A503" s="794" t="s">
        <v>211</v>
      </c>
      <c r="B503" s="190">
        <v>0</v>
      </c>
      <c r="C503" s="190">
        <v>0</v>
      </c>
      <c r="D503" s="190">
        <v>0</v>
      </c>
      <c r="E503" s="312">
        <v>1</v>
      </c>
      <c r="F503" s="312">
        <v>1</v>
      </c>
      <c r="G503" s="278"/>
      <c r="H503" s="278"/>
      <c r="I503" s="615"/>
    </row>
    <row r="504" spans="1:19" ht="40.5" customHeight="1">
      <c r="A504" s="246" t="s">
        <v>594</v>
      </c>
      <c r="B504" s="154"/>
      <c r="C504" s="151"/>
      <c r="D504" s="154"/>
      <c r="E504" s="151"/>
      <c r="F504" s="151"/>
      <c r="G504" s="151"/>
      <c r="H504" s="279"/>
      <c r="I504" s="571"/>
    </row>
    <row r="505" spans="1:19">
      <c r="A505" s="250" t="s">
        <v>263</v>
      </c>
      <c r="B505" s="130">
        <v>7</v>
      </c>
      <c r="C505" s="150">
        <v>7</v>
      </c>
      <c r="D505" s="130">
        <v>7</v>
      </c>
      <c r="E505" s="130">
        <v>7</v>
      </c>
      <c r="F505" s="186">
        <v>9</v>
      </c>
      <c r="G505" s="278">
        <v>9</v>
      </c>
      <c r="H505" s="278">
        <v>0</v>
      </c>
      <c r="I505" s="615"/>
    </row>
    <row r="506" spans="1:19">
      <c r="A506" s="250" t="s">
        <v>264</v>
      </c>
      <c r="B506" s="130">
        <v>5</v>
      </c>
      <c r="C506" s="150">
        <v>5</v>
      </c>
      <c r="D506" s="130">
        <v>7</v>
      </c>
      <c r="E506" s="130">
        <v>7</v>
      </c>
      <c r="F506" s="186">
        <v>7</v>
      </c>
      <c r="G506" s="278">
        <v>7</v>
      </c>
      <c r="H506" s="278">
        <v>0</v>
      </c>
      <c r="I506" s="615"/>
    </row>
    <row r="507" spans="1:19" ht="13.5" thickBot="1">
      <c r="A507" s="200" t="s">
        <v>265</v>
      </c>
      <c r="B507" s="185">
        <v>1</v>
      </c>
      <c r="C507" s="159">
        <v>1</v>
      </c>
      <c r="D507" s="185">
        <v>2</v>
      </c>
      <c r="E507" s="185">
        <v>2</v>
      </c>
      <c r="F507" s="201">
        <v>1</v>
      </c>
      <c r="G507" s="381">
        <v>1</v>
      </c>
      <c r="H507" s="278">
        <v>0</v>
      </c>
      <c r="I507" s="610"/>
    </row>
    <row r="508" spans="1:19" ht="14.25" customHeight="1">
      <c r="A508" s="246" t="s">
        <v>595</v>
      </c>
      <c r="B508" s="154"/>
      <c r="C508" s="151"/>
      <c r="D508" s="154"/>
      <c r="E508" s="604"/>
      <c r="F508" s="154"/>
      <c r="G508" s="151"/>
      <c r="H508" s="279"/>
      <c r="I508" s="571"/>
    </row>
    <row r="509" spans="1:19" ht="14.25" customHeight="1">
      <c r="A509" s="250" t="s">
        <v>257</v>
      </c>
      <c r="B509" s="130">
        <v>0</v>
      </c>
      <c r="C509" s="130">
        <v>0</v>
      </c>
      <c r="D509" s="130">
        <v>0</v>
      </c>
      <c r="E509" s="130">
        <v>0</v>
      </c>
      <c r="F509" s="130">
        <v>0</v>
      </c>
      <c r="G509" s="130">
        <v>0</v>
      </c>
      <c r="H509" s="278">
        <v>0</v>
      </c>
      <c r="I509" s="615"/>
    </row>
    <row r="510" spans="1:19" ht="14.25" customHeight="1" thickBot="1">
      <c r="A510" s="200" t="s">
        <v>266</v>
      </c>
      <c r="B510" s="248">
        <v>0</v>
      </c>
      <c r="C510" s="248">
        <v>0</v>
      </c>
      <c r="D510" s="248">
        <v>0</v>
      </c>
      <c r="E510" s="185">
        <v>0</v>
      </c>
      <c r="F510" s="185">
        <v>0</v>
      </c>
      <c r="G510" s="185">
        <v>0</v>
      </c>
      <c r="H510" s="381">
        <v>0</v>
      </c>
      <c r="I510" s="610"/>
    </row>
    <row r="511" spans="1:19" s="889" customFormat="1" ht="9" customHeight="1">
      <c r="A511" s="671"/>
      <c r="B511" s="666"/>
      <c r="C511" s="342"/>
      <c r="D511" s="667"/>
      <c r="E511" s="342"/>
      <c r="F511" s="342"/>
      <c r="G511" s="342"/>
      <c r="H511" s="722"/>
      <c r="I511" s="722"/>
      <c r="J511" s="725"/>
      <c r="K511" s="1047"/>
      <c r="L511" s="1047"/>
      <c r="M511" s="1047"/>
      <c r="N511" s="1047"/>
      <c r="O511" s="1047"/>
      <c r="P511" s="1047"/>
      <c r="Q511" s="1047"/>
      <c r="R511" s="1047"/>
      <c r="S511" s="1047"/>
    </row>
    <row r="512" spans="1:19" s="889" customFormat="1" ht="18.75" customHeight="1">
      <c r="A512" s="705" t="s">
        <v>267</v>
      </c>
      <c r="B512" s="706"/>
      <c r="C512" s="707"/>
      <c r="D512" s="708"/>
      <c r="E512" s="707"/>
      <c r="F512" s="707"/>
      <c r="G512" s="707"/>
      <c r="H512" s="707"/>
      <c r="I512" s="707"/>
      <c r="J512" s="725"/>
      <c r="K512" s="1047"/>
      <c r="L512" s="1047"/>
      <c r="M512" s="1047"/>
      <c r="N512" s="1047"/>
      <c r="O512" s="1047"/>
      <c r="P512" s="1047"/>
      <c r="Q512" s="1047"/>
      <c r="R512" s="1047"/>
      <c r="S512" s="1047"/>
    </row>
    <row r="513" spans="1:19" ht="9" customHeight="1" thickBot="1">
      <c r="A513" s="678"/>
    </row>
    <row r="514" spans="1:19" s="340" customFormat="1" ht="13.5" thickBot="1">
      <c r="A514" s="724" t="s">
        <v>55</v>
      </c>
      <c r="B514" s="355">
        <v>2013</v>
      </c>
      <c r="C514" s="386">
        <v>2014</v>
      </c>
      <c r="D514" s="355">
        <v>2015</v>
      </c>
      <c r="E514" s="386">
        <v>2016</v>
      </c>
      <c r="F514" s="386">
        <v>2017</v>
      </c>
      <c r="G514" s="386">
        <v>2018</v>
      </c>
      <c r="H514" s="386">
        <v>2019</v>
      </c>
      <c r="I514" s="387">
        <v>2020</v>
      </c>
      <c r="J514" s="725"/>
      <c r="K514" s="725"/>
      <c r="L514" s="725"/>
      <c r="M514" s="725"/>
      <c r="N514" s="725"/>
      <c r="O514" s="725"/>
      <c r="P514" s="725"/>
      <c r="Q514" s="725"/>
      <c r="R514" s="725"/>
      <c r="S514" s="725"/>
    </row>
    <row r="515" spans="1:19" s="889" customFormat="1" ht="15.95" customHeight="1">
      <c r="A515" s="391" t="s">
        <v>1225</v>
      </c>
      <c r="B515" s="389">
        <f>B537+B623</f>
        <v>32</v>
      </c>
      <c r="C515" s="389">
        <f t="shared" ref="C515:H518" si="23">C521+C537+C623</f>
        <v>35</v>
      </c>
      <c r="D515" s="389">
        <f t="shared" si="23"/>
        <v>36</v>
      </c>
      <c r="E515" s="355">
        <f t="shared" si="23"/>
        <v>37</v>
      </c>
      <c r="F515" s="386">
        <f t="shared" si="23"/>
        <v>37</v>
      </c>
      <c r="G515" s="386">
        <f t="shared" si="23"/>
        <v>37</v>
      </c>
      <c r="H515" s="386">
        <f>H521+H537+H623</f>
        <v>37</v>
      </c>
      <c r="I515" s="571"/>
      <c r="J515" s="1044">
        <f>H515+H696+H755+H836</f>
        <v>84</v>
      </c>
      <c r="K515" s="1047"/>
      <c r="L515" s="1047"/>
      <c r="M515" s="1047"/>
      <c r="N515" s="1047"/>
      <c r="O515" s="1047"/>
      <c r="P515" s="1047"/>
      <c r="Q515" s="1047"/>
      <c r="R515" s="1047"/>
      <c r="S515" s="1047"/>
    </row>
    <row r="516" spans="1:19" s="889" customFormat="1" ht="15.95" customHeight="1">
      <c r="A516" s="392" t="s">
        <v>1248</v>
      </c>
      <c r="B516" s="811">
        <f>B538+B624</f>
        <v>0</v>
      </c>
      <c r="C516" s="811">
        <f t="shared" si="23"/>
        <v>0</v>
      </c>
      <c r="D516" s="811">
        <f t="shared" si="23"/>
        <v>2</v>
      </c>
      <c r="E516" s="814">
        <f t="shared" si="23"/>
        <v>2</v>
      </c>
      <c r="F516" s="954">
        <f t="shared" si="23"/>
        <v>2</v>
      </c>
      <c r="G516" s="954">
        <f t="shared" si="23"/>
        <v>4</v>
      </c>
      <c r="H516" s="954">
        <f>H522+H538+H624</f>
        <v>5</v>
      </c>
      <c r="I516" s="615"/>
      <c r="J516" s="1044">
        <f>H516+H697+H756+H837</f>
        <v>8</v>
      </c>
      <c r="K516" s="1047"/>
      <c r="L516" s="1047"/>
      <c r="M516" s="1047"/>
      <c r="N516" s="1047"/>
      <c r="O516" s="1047"/>
      <c r="P516" s="1047"/>
      <c r="Q516" s="1047"/>
      <c r="R516" s="1047"/>
      <c r="S516" s="1047"/>
    </row>
    <row r="517" spans="1:19" s="889" customFormat="1" ht="15.95" customHeight="1">
      <c r="A517" s="392" t="s">
        <v>1249</v>
      </c>
      <c r="B517" s="811">
        <f>B539+B625</f>
        <v>25</v>
      </c>
      <c r="C517" s="955">
        <f t="shared" si="23"/>
        <v>29</v>
      </c>
      <c r="D517" s="955">
        <f t="shared" si="23"/>
        <v>27</v>
      </c>
      <c r="E517" s="899">
        <f t="shared" si="23"/>
        <v>30</v>
      </c>
      <c r="F517" s="897">
        <f t="shared" si="23"/>
        <v>30</v>
      </c>
      <c r="G517" s="897">
        <f t="shared" si="23"/>
        <v>29</v>
      </c>
      <c r="H517" s="897">
        <f t="shared" si="23"/>
        <v>27</v>
      </c>
      <c r="I517" s="615"/>
      <c r="J517" s="1044">
        <f t="shared" ref="J517:J518" si="24">H517+H698+H757+H838</f>
        <v>69</v>
      </c>
      <c r="K517" s="1047"/>
      <c r="L517" s="1047"/>
      <c r="M517" s="1047"/>
      <c r="N517" s="1047"/>
      <c r="O517" s="1047"/>
      <c r="P517" s="1047"/>
      <c r="Q517" s="1047"/>
      <c r="R517" s="1047"/>
      <c r="S517" s="1047"/>
    </row>
    <row r="518" spans="1:19" s="889" customFormat="1" ht="15.95" customHeight="1" thickBot="1">
      <c r="A518" s="393" t="s">
        <v>1250</v>
      </c>
      <c r="B518" s="680">
        <f>B540+B626</f>
        <v>7</v>
      </c>
      <c r="C518" s="680">
        <f t="shared" si="23"/>
        <v>6</v>
      </c>
      <c r="D518" s="680">
        <f t="shared" si="23"/>
        <v>7</v>
      </c>
      <c r="E518" s="261">
        <f t="shared" si="23"/>
        <v>5</v>
      </c>
      <c r="F518" s="729">
        <f t="shared" si="23"/>
        <v>5</v>
      </c>
      <c r="G518" s="729">
        <f t="shared" si="23"/>
        <v>4</v>
      </c>
      <c r="H518" s="729">
        <f t="shared" si="23"/>
        <v>5</v>
      </c>
      <c r="I518" s="610"/>
      <c r="J518" s="1044">
        <f t="shared" si="24"/>
        <v>7</v>
      </c>
      <c r="K518" s="1047"/>
      <c r="L518" s="1047"/>
      <c r="M518" s="1047"/>
      <c r="N518" s="1047"/>
      <c r="O518" s="1047"/>
      <c r="P518" s="1047"/>
      <c r="Q518" s="1047"/>
      <c r="R518" s="1047"/>
      <c r="S518" s="1047"/>
    </row>
    <row r="519" spans="1:19" s="889" customFormat="1" ht="14.25" customHeight="1" thickBot="1">
      <c r="A519" s="681"/>
      <c r="B519" s="682"/>
      <c r="C519" s="661"/>
      <c r="D519" s="662"/>
      <c r="E519" s="661"/>
      <c r="F519" s="661"/>
      <c r="G519" s="661"/>
      <c r="H519" s="722"/>
      <c r="I519" s="722"/>
      <c r="J519" s="725"/>
      <c r="K519" s="1047"/>
      <c r="L519" s="1047"/>
      <c r="M519" s="1047"/>
      <c r="N519" s="1047"/>
      <c r="O519" s="1047"/>
      <c r="P519" s="1047"/>
      <c r="Q519" s="1047"/>
      <c r="R519" s="1047"/>
      <c r="S519" s="1047"/>
    </row>
    <row r="520" spans="1:19" s="889" customFormat="1" ht="39" thickBot="1">
      <c r="A520" s="394" t="s">
        <v>56</v>
      </c>
      <c r="B520" s="395">
        <v>2013</v>
      </c>
      <c r="C520" s="396">
        <v>2014</v>
      </c>
      <c r="D520" s="395">
        <v>2015</v>
      </c>
      <c r="E520" s="396">
        <v>2016</v>
      </c>
      <c r="F520" s="386">
        <v>2017</v>
      </c>
      <c r="G520" s="396">
        <v>2018</v>
      </c>
      <c r="H520" s="727">
        <v>2019</v>
      </c>
      <c r="I520" s="728">
        <v>2020</v>
      </c>
      <c r="J520" s="725"/>
      <c r="K520" s="1047"/>
      <c r="L520" s="1047"/>
      <c r="M520" s="1047"/>
      <c r="N520" s="1047"/>
      <c r="O520" s="1047"/>
      <c r="P520" s="1047"/>
      <c r="Q520" s="1047"/>
      <c r="R520" s="1047"/>
      <c r="S520" s="1047"/>
    </row>
    <row r="521" spans="1:19" s="889" customFormat="1" ht="13.5" customHeight="1">
      <c r="A521" s="391" t="s">
        <v>1225</v>
      </c>
      <c r="B521" s="196"/>
      <c r="C521" s="196">
        <v>2</v>
      </c>
      <c r="D521" s="196">
        <v>3</v>
      </c>
      <c r="E521" s="279">
        <v>3</v>
      </c>
      <c r="F521" s="279">
        <v>3</v>
      </c>
      <c r="G521" s="279">
        <v>3</v>
      </c>
      <c r="H521" s="279">
        <v>3</v>
      </c>
      <c r="I521" s="571"/>
      <c r="J521" s="725"/>
      <c r="K521" s="1047"/>
      <c r="L521" s="1047"/>
      <c r="M521" s="1047"/>
      <c r="N521" s="1047"/>
      <c r="O521" s="1047"/>
      <c r="P521" s="1047"/>
      <c r="Q521" s="1047"/>
      <c r="R521" s="1047"/>
      <c r="S521" s="1047"/>
    </row>
    <row r="522" spans="1:19" s="889" customFormat="1" ht="15" customHeight="1">
      <c r="A522" s="392" t="s">
        <v>1248</v>
      </c>
      <c r="B522" s="811"/>
      <c r="C522" s="811">
        <v>0</v>
      </c>
      <c r="D522" s="811">
        <v>1</v>
      </c>
      <c r="E522" s="954">
        <v>1</v>
      </c>
      <c r="F522" s="954">
        <v>1</v>
      </c>
      <c r="G522" s="954">
        <v>1</v>
      </c>
      <c r="H522" s="813">
        <v>1</v>
      </c>
      <c r="I522" s="615"/>
      <c r="J522" s="725"/>
      <c r="K522" s="1047"/>
      <c r="L522" s="1047"/>
      <c r="M522" s="1047"/>
      <c r="N522" s="1047"/>
      <c r="O522" s="1047"/>
      <c r="P522" s="1047"/>
      <c r="Q522" s="1047"/>
      <c r="R522" s="1047"/>
      <c r="S522" s="1047"/>
    </row>
    <row r="523" spans="1:19" s="889" customFormat="1" ht="15" customHeight="1">
      <c r="A523" s="392" t="s">
        <v>1249</v>
      </c>
      <c r="B523" s="811"/>
      <c r="C523" s="811">
        <v>2</v>
      </c>
      <c r="D523" s="811">
        <v>2</v>
      </c>
      <c r="E523" s="954">
        <v>2</v>
      </c>
      <c r="F523" s="954">
        <v>2</v>
      </c>
      <c r="G523" s="954">
        <v>2</v>
      </c>
      <c r="H523" s="954">
        <v>2</v>
      </c>
      <c r="I523" s="615"/>
      <c r="J523" s="725"/>
      <c r="K523" s="1047"/>
      <c r="L523" s="1047"/>
      <c r="M523" s="1047"/>
      <c r="N523" s="1047"/>
      <c r="O523" s="1047"/>
      <c r="P523" s="1047"/>
      <c r="Q523" s="1047"/>
      <c r="R523" s="1047"/>
      <c r="S523" s="1047"/>
    </row>
    <row r="524" spans="1:19" s="889" customFormat="1" ht="15.75" customHeight="1" thickBot="1">
      <c r="A524" s="393" t="s">
        <v>1250</v>
      </c>
      <c r="B524" s="248"/>
      <c r="C524" s="248">
        <v>0</v>
      </c>
      <c r="D524" s="248">
        <v>0</v>
      </c>
      <c r="E524" s="381">
        <v>0</v>
      </c>
      <c r="F524" s="381">
        <v>0</v>
      </c>
      <c r="G524" s="381">
        <v>0</v>
      </c>
      <c r="H524" s="381">
        <v>0</v>
      </c>
      <c r="I524" s="610"/>
      <c r="J524" s="725"/>
      <c r="K524" s="1047"/>
      <c r="L524" s="1047"/>
      <c r="M524" s="1047"/>
      <c r="N524" s="1047"/>
      <c r="O524" s="1047"/>
      <c r="P524" s="1047"/>
      <c r="Q524" s="1047"/>
      <c r="R524" s="1047"/>
      <c r="S524" s="1047"/>
    </row>
    <row r="525" spans="1:19" ht="13.5" customHeight="1" thickBot="1">
      <c r="A525" s="287"/>
      <c r="B525" s="668"/>
      <c r="C525" s="669"/>
      <c r="D525" s="670"/>
      <c r="E525" s="669"/>
      <c r="F525" s="669"/>
      <c r="G525" s="669"/>
      <c r="H525" s="764"/>
      <c r="I525" s="764"/>
    </row>
    <row r="526" spans="1:19" ht="20.25" customHeight="1" thickBot="1">
      <c r="A526" s="288" t="s">
        <v>1251</v>
      </c>
      <c r="B526" s="651">
        <v>2013</v>
      </c>
      <c r="C526" s="653">
        <v>2014</v>
      </c>
      <c r="D526" s="651">
        <v>2015</v>
      </c>
      <c r="E526" s="653">
        <v>2016</v>
      </c>
      <c r="F526" s="386">
        <v>2017</v>
      </c>
      <c r="G526" s="653">
        <v>2018</v>
      </c>
      <c r="H526" s="386">
        <v>2019</v>
      </c>
      <c r="I526" s="387">
        <v>2020</v>
      </c>
    </row>
    <row r="527" spans="1:19" ht="26.25" customHeight="1">
      <c r="A527" s="246" t="s">
        <v>596</v>
      </c>
      <c r="B527" s="154"/>
      <c r="C527" s="327"/>
      <c r="D527" s="216"/>
      <c r="E527" s="327"/>
      <c r="F527" s="327"/>
      <c r="G527" s="327"/>
      <c r="H527" s="327"/>
      <c r="I527" s="571"/>
    </row>
    <row r="528" spans="1:19" ht="24.75" customHeight="1">
      <c r="A528" s="250" t="s">
        <v>268</v>
      </c>
      <c r="B528" s="850"/>
      <c r="C528" s="851" t="s">
        <v>1537</v>
      </c>
      <c r="D528" s="851" t="s">
        <v>1537</v>
      </c>
      <c r="E528" s="851" t="s">
        <v>1537</v>
      </c>
      <c r="F528" s="851" t="s">
        <v>1537</v>
      </c>
      <c r="G528" s="851" t="s">
        <v>1537</v>
      </c>
      <c r="H528" s="851" t="s">
        <v>1537</v>
      </c>
      <c r="I528" s="615"/>
    </row>
    <row r="529" spans="1:19" ht="15" customHeight="1" thickBot="1">
      <c r="A529" s="200" t="s">
        <v>269</v>
      </c>
      <c r="B529" s="185"/>
      <c r="C529" s="381" t="s">
        <v>1524</v>
      </c>
      <c r="D529" s="247" t="s">
        <v>1724</v>
      </c>
      <c r="E529" s="546"/>
      <c r="F529" s="546"/>
      <c r="G529" s="546"/>
      <c r="H529" s="546"/>
      <c r="I529" s="610"/>
    </row>
    <row r="530" spans="1:19" ht="16.5" customHeight="1">
      <c r="A530" s="246" t="s">
        <v>597</v>
      </c>
      <c r="B530" s="154"/>
      <c r="C530" s="151"/>
      <c r="D530" s="154"/>
      <c r="E530" s="151"/>
      <c r="F530" s="151"/>
      <c r="G530" s="151"/>
      <c r="H530" s="279"/>
      <c r="I530" s="571"/>
    </row>
    <row r="531" spans="1:19" ht="84" customHeight="1" thickBot="1">
      <c r="A531" s="200" t="s">
        <v>270</v>
      </c>
      <c r="B531" s="130"/>
      <c r="C531" s="150"/>
      <c r="D531" s="278" t="s">
        <v>1314</v>
      </c>
      <c r="E531" s="150" t="s">
        <v>1299</v>
      </c>
      <c r="F531" s="278" t="s">
        <v>2166</v>
      </c>
      <c r="G531" s="150" t="s">
        <v>2348</v>
      </c>
      <c r="H531" s="278" t="s">
        <v>2845</v>
      </c>
      <c r="I531" s="615"/>
    </row>
    <row r="532" spans="1:19" ht="65.25" customHeight="1">
      <c r="A532" s="246" t="s">
        <v>598</v>
      </c>
      <c r="B532" s="154"/>
      <c r="C532" s="151"/>
      <c r="D532" s="154"/>
      <c r="E532" s="151"/>
      <c r="F532" s="151"/>
      <c r="G532" s="151"/>
      <c r="H532" s="279"/>
      <c r="I532" s="571"/>
    </row>
    <row r="533" spans="1:19" ht="77.25" customHeight="1">
      <c r="A533" s="250" t="s">
        <v>271</v>
      </c>
      <c r="B533" s="130"/>
      <c r="C533" s="150">
        <v>0</v>
      </c>
      <c r="D533" s="130">
        <v>8</v>
      </c>
      <c r="E533" s="150">
        <v>2</v>
      </c>
      <c r="F533" s="150">
        <v>1</v>
      </c>
      <c r="G533" s="150">
        <v>1</v>
      </c>
      <c r="H533" s="278" t="s">
        <v>2846</v>
      </c>
      <c r="I533" s="615"/>
    </row>
    <row r="534" spans="1:19" ht="19.5" customHeight="1" thickBot="1">
      <c r="A534" s="200" t="s">
        <v>272</v>
      </c>
      <c r="B534" s="248"/>
      <c r="C534" s="126">
        <v>0</v>
      </c>
      <c r="D534" s="185">
        <v>1</v>
      </c>
      <c r="E534" s="159">
        <v>0</v>
      </c>
      <c r="F534" s="159">
        <v>0</v>
      </c>
      <c r="G534" s="159">
        <v>0</v>
      </c>
      <c r="H534" s="381">
        <v>0</v>
      </c>
      <c r="I534" s="610"/>
    </row>
    <row r="535" spans="1:19" ht="17.25" customHeight="1" thickBot="1">
      <c r="A535" s="295"/>
      <c r="B535" s="302"/>
      <c r="C535" s="685"/>
      <c r="D535" s="686"/>
      <c r="E535" s="687"/>
      <c r="F535" s="687"/>
      <c r="G535" s="687"/>
      <c r="H535" s="769"/>
      <c r="I535" s="769"/>
    </row>
    <row r="536" spans="1:19" s="889" customFormat="1" ht="26.25" thickBot="1">
      <c r="A536" s="397" t="s">
        <v>57</v>
      </c>
      <c r="B536" s="389">
        <v>2013</v>
      </c>
      <c r="C536" s="390">
        <v>2014</v>
      </c>
      <c r="D536" s="389">
        <v>2015</v>
      </c>
      <c r="E536" s="390">
        <v>2016</v>
      </c>
      <c r="F536" s="390">
        <v>2017</v>
      </c>
      <c r="G536" s="390">
        <v>2018</v>
      </c>
      <c r="H536" s="386">
        <v>2019</v>
      </c>
      <c r="I536" s="387">
        <v>2020</v>
      </c>
      <c r="J536" s="725"/>
      <c r="K536" s="1047"/>
      <c r="L536" s="1047"/>
      <c r="M536" s="1047"/>
      <c r="N536" s="1047"/>
      <c r="O536" s="1047"/>
      <c r="P536" s="1047"/>
      <c r="Q536" s="1047"/>
      <c r="R536" s="1047"/>
      <c r="S536" s="1047"/>
    </row>
    <row r="537" spans="1:19" s="889" customFormat="1" ht="15.75" customHeight="1">
      <c r="A537" s="391" t="s">
        <v>1225</v>
      </c>
      <c r="B537" s="196">
        <v>14</v>
      </c>
      <c r="C537" s="196">
        <v>15</v>
      </c>
      <c r="D537" s="196">
        <v>15</v>
      </c>
      <c r="E537" s="196">
        <v>15</v>
      </c>
      <c r="F537" s="196">
        <v>15</v>
      </c>
      <c r="G537" s="196">
        <v>15</v>
      </c>
      <c r="H537" s="196">
        <v>15</v>
      </c>
      <c r="I537" s="571"/>
      <c r="J537" s="725"/>
      <c r="K537" s="1047"/>
      <c r="L537" s="1047"/>
      <c r="M537" s="1047"/>
      <c r="N537" s="1047"/>
      <c r="O537" s="1047"/>
      <c r="P537" s="1047"/>
      <c r="Q537" s="1047"/>
      <c r="R537" s="1047"/>
      <c r="S537" s="1047"/>
    </row>
    <row r="538" spans="1:19" s="889" customFormat="1" ht="17.25" customHeight="1">
      <c r="A538" s="392" t="s">
        <v>1248</v>
      </c>
      <c r="B538" s="197">
        <v>0</v>
      </c>
      <c r="C538" s="197">
        <v>0</v>
      </c>
      <c r="D538" s="197">
        <v>0</v>
      </c>
      <c r="E538" s="197">
        <v>0</v>
      </c>
      <c r="F538" s="197">
        <v>0</v>
      </c>
      <c r="G538" s="186">
        <v>1</v>
      </c>
      <c r="H538" s="186">
        <v>1</v>
      </c>
      <c r="I538" s="615"/>
      <c r="J538" s="725"/>
      <c r="K538" s="1047"/>
      <c r="L538" s="1047"/>
      <c r="M538" s="1047"/>
      <c r="N538" s="1047"/>
      <c r="O538" s="1047"/>
      <c r="P538" s="1047"/>
      <c r="Q538" s="1047"/>
      <c r="R538" s="1047"/>
      <c r="S538" s="1047"/>
    </row>
    <row r="539" spans="1:19" s="889" customFormat="1" ht="15.75" customHeight="1">
      <c r="A539" s="392" t="s">
        <v>1249</v>
      </c>
      <c r="B539" s="197">
        <v>13</v>
      </c>
      <c r="C539" s="197">
        <v>15</v>
      </c>
      <c r="D539" s="197">
        <v>15</v>
      </c>
      <c r="E539" s="197">
        <v>15</v>
      </c>
      <c r="F539" s="197">
        <v>15</v>
      </c>
      <c r="G539" s="197">
        <v>14</v>
      </c>
      <c r="H539" s="197">
        <v>14</v>
      </c>
      <c r="I539" s="615"/>
      <c r="J539" s="725"/>
      <c r="K539" s="1047"/>
      <c r="L539" s="1047"/>
      <c r="M539" s="1047"/>
      <c r="N539" s="1047"/>
      <c r="O539" s="1047"/>
      <c r="P539" s="1047"/>
      <c r="Q539" s="1047"/>
      <c r="R539" s="1047"/>
      <c r="S539" s="1047"/>
    </row>
    <row r="540" spans="1:19" s="889" customFormat="1" ht="15.75" customHeight="1" thickBot="1">
      <c r="A540" s="393" t="s">
        <v>1250</v>
      </c>
      <c r="B540" s="248">
        <v>1</v>
      </c>
      <c r="C540" s="248">
        <v>0</v>
      </c>
      <c r="D540" s="248">
        <v>0</v>
      </c>
      <c r="E540" s="248">
        <v>0</v>
      </c>
      <c r="F540" s="248">
        <v>0</v>
      </c>
      <c r="G540" s="248">
        <v>0</v>
      </c>
      <c r="H540" s="248">
        <v>0</v>
      </c>
      <c r="I540" s="610"/>
      <c r="J540" s="725"/>
      <c r="K540" s="1047"/>
      <c r="L540" s="1047"/>
      <c r="M540" s="1047"/>
      <c r="N540" s="1047"/>
      <c r="O540" s="1047"/>
      <c r="P540" s="1047"/>
      <c r="Q540" s="1047"/>
      <c r="R540" s="1047"/>
      <c r="S540" s="1047"/>
    </row>
    <row r="541" spans="1:19" ht="16.5" customHeight="1" thickBot="1">
      <c r="A541" s="287"/>
      <c r="B541" s="668"/>
      <c r="C541" s="669"/>
      <c r="D541" s="670"/>
      <c r="E541" s="669"/>
      <c r="F541" s="669"/>
      <c r="G541" s="669"/>
      <c r="H541" s="764"/>
      <c r="I541" s="764"/>
    </row>
    <row r="542" spans="1:19" ht="23.25" customHeight="1" thickBot="1">
      <c r="A542" s="294" t="s">
        <v>1251</v>
      </c>
      <c r="B542" s="184">
        <v>2013</v>
      </c>
      <c r="C542" s="146">
        <v>2014</v>
      </c>
      <c r="D542" s="184">
        <v>2015</v>
      </c>
      <c r="E542" s="146">
        <v>2016</v>
      </c>
      <c r="F542" s="146">
        <v>2017</v>
      </c>
      <c r="G542" s="146">
        <v>2018</v>
      </c>
      <c r="H542" s="727">
        <v>2019</v>
      </c>
      <c r="I542" s="728">
        <v>2020</v>
      </c>
    </row>
    <row r="543" spans="1:19" ht="25.5" customHeight="1">
      <c r="A543" s="246" t="s">
        <v>599</v>
      </c>
      <c r="B543" s="154"/>
      <c r="C543" s="151"/>
      <c r="D543" s="154"/>
      <c r="E543" s="327"/>
      <c r="F543" s="327"/>
      <c r="G543" s="327"/>
      <c r="H543" s="327"/>
      <c r="I543" s="571"/>
    </row>
    <row r="544" spans="1:19" ht="15" customHeight="1">
      <c r="A544" s="250" t="s">
        <v>273</v>
      </c>
      <c r="B544" s="130"/>
      <c r="C544" s="150"/>
      <c r="D544" s="186"/>
      <c r="E544" s="190" t="s">
        <v>1724</v>
      </c>
      <c r="F544" s="190"/>
      <c r="G544" s="312"/>
      <c r="H544" s="312"/>
      <c r="I544" s="615"/>
    </row>
    <row r="545" spans="1:9" ht="129" customHeight="1" thickBot="1">
      <c r="A545" s="200" t="s">
        <v>274</v>
      </c>
      <c r="B545" s="130"/>
      <c r="C545" s="150"/>
      <c r="D545" s="130"/>
      <c r="E545" s="130" t="s">
        <v>1969</v>
      </c>
      <c r="F545" s="130" t="s">
        <v>1541</v>
      </c>
      <c r="G545" s="312" t="s">
        <v>2349</v>
      </c>
      <c r="H545" s="312" t="s">
        <v>2847</v>
      </c>
      <c r="I545" s="615"/>
    </row>
    <row r="546" spans="1:9" ht="27" customHeight="1">
      <c r="A546" s="246" t="s">
        <v>600</v>
      </c>
      <c r="B546" s="154"/>
      <c r="C546" s="151"/>
      <c r="D546" s="154"/>
      <c r="E546" s="151"/>
      <c r="F546" s="151"/>
      <c r="G546" s="151"/>
      <c r="H546" s="279"/>
      <c r="I546" s="571"/>
    </row>
    <row r="547" spans="1:9" ht="171.75" customHeight="1">
      <c r="A547" s="250" t="s">
        <v>1501</v>
      </c>
      <c r="B547" s="303" t="s">
        <v>1285</v>
      </c>
      <c r="C547" s="303" t="s">
        <v>2117</v>
      </c>
      <c r="D547" s="303" t="s">
        <v>1752</v>
      </c>
      <c r="E547" s="316" t="s">
        <v>2118</v>
      </c>
      <c r="F547" s="316" t="s">
        <v>2236</v>
      </c>
      <c r="G547" s="303" t="s">
        <v>3123</v>
      </c>
      <c r="H547" s="733" t="s">
        <v>3088</v>
      </c>
      <c r="I547" s="615"/>
    </row>
    <row r="548" spans="1:9" ht="66.75" customHeight="1" thickBot="1">
      <c r="A548" s="200" t="s">
        <v>1502</v>
      </c>
      <c r="B548" s="306">
        <v>0</v>
      </c>
      <c r="C548" s="732"/>
      <c r="D548" s="306" t="s">
        <v>1725</v>
      </c>
      <c r="E548" s="732" t="s">
        <v>2009</v>
      </c>
      <c r="F548" s="947" t="s">
        <v>2242</v>
      </c>
      <c r="G548" s="732" t="s">
        <v>2409</v>
      </c>
      <c r="H548" s="947" t="s">
        <v>3042</v>
      </c>
      <c r="I548" s="610"/>
    </row>
    <row r="549" spans="1:9" ht="38.25" customHeight="1">
      <c r="A549" s="246" t="s">
        <v>601</v>
      </c>
      <c r="B549" s="154"/>
      <c r="C549" s="151"/>
      <c r="D549" s="154"/>
      <c r="E549" s="151"/>
      <c r="F549" s="151"/>
      <c r="G549" s="151"/>
      <c r="H549" s="279"/>
      <c r="I549" s="571"/>
    </row>
    <row r="550" spans="1:9" ht="87.75" customHeight="1">
      <c r="A550" s="250" t="s">
        <v>275</v>
      </c>
      <c r="B550" s="130">
        <v>0</v>
      </c>
      <c r="C550" s="130">
        <v>0</v>
      </c>
      <c r="D550" s="130" t="s">
        <v>1831</v>
      </c>
      <c r="E550" s="150" t="s">
        <v>2010</v>
      </c>
      <c r="F550" s="150" t="s">
        <v>2158</v>
      </c>
      <c r="G550" s="150" t="s">
        <v>2414</v>
      </c>
      <c r="H550" s="733" t="s">
        <v>2849</v>
      </c>
      <c r="I550" s="615"/>
    </row>
    <row r="551" spans="1:9" ht="88.5" customHeight="1">
      <c r="A551" s="250" t="s">
        <v>276</v>
      </c>
      <c r="B551" s="130" t="s">
        <v>1272</v>
      </c>
      <c r="C551" s="130" t="s">
        <v>1538</v>
      </c>
      <c r="D551" s="130" t="s">
        <v>1753</v>
      </c>
      <c r="E551" s="150" t="s">
        <v>1970</v>
      </c>
      <c r="F551" s="150" t="s">
        <v>1970</v>
      </c>
      <c r="G551" s="150" t="s">
        <v>2848</v>
      </c>
      <c r="H551" s="278" t="s">
        <v>3043</v>
      </c>
      <c r="I551" s="615"/>
    </row>
    <row r="552" spans="1:9" ht="39" thickBot="1">
      <c r="A552" s="289" t="s">
        <v>277</v>
      </c>
      <c r="B552" s="256" t="s">
        <v>1273</v>
      </c>
      <c r="C552" s="256" t="s">
        <v>1273</v>
      </c>
      <c r="D552" s="256" t="s">
        <v>1754</v>
      </c>
      <c r="E552" s="153" t="s">
        <v>1754</v>
      </c>
      <c r="F552" s="153" t="s">
        <v>1754</v>
      </c>
      <c r="G552" s="153" t="s">
        <v>2413</v>
      </c>
      <c r="H552" s="532" t="s">
        <v>2413</v>
      </c>
      <c r="I552" s="533"/>
    </row>
    <row r="553" spans="1:9" ht="27.75" customHeight="1">
      <c r="A553" s="246" t="s">
        <v>602</v>
      </c>
      <c r="B553" s="154"/>
      <c r="C553" s="151"/>
      <c r="D553" s="154"/>
      <c r="E553" s="151"/>
      <c r="F553" s="151"/>
      <c r="G553" s="151"/>
      <c r="H553" s="279"/>
      <c r="I553" s="571"/>
    </row>
    <row r="554" spans="1:9" ht="39.75" customHeight="1">
      <c r="A554" s="250" t="s">
        <v>278</v>
      </c>
      <c r="B554" s="130" t="s">
        <v>1291</v>
      </c>
      <c r="C554" s="303" t="s">
        <v>2120</v>
      </c>
      <c r="D554" s="303" t="s">
        <v>2120</v>
      </c>
      <c r="E554" s="303" t="s">
        <v>2120</v>
      </c>
      <c r="F554" s="303" t="s">
        <v>2120</v>
      </c>
      <c r="G554" s="150" t="s">
        <v>2415</v>
      </c>
      <c r="H554" s="150" t="s">
        <v>2415</v>
      </c>
      <c r="I554" s="615"/>
    </row>
    <row r="555" spans="1:9" ht="28.5" customHeight="1" thickBot="1">
      <c r="A555" s="200" t="s">
        <v>279</v>
      </c>
      <c r="B555" s="550" t="s">
        <v>1274</v>
      </c>
      <c r="C555" s="550" t="s">
        <v>1539</v>
      </c>
      <c r="D555" s="550" t="s">
        <v>1755</v>
      </c>
      <c r="E555" s="550" t="s">
        <v>1971</v>
      </c>
      <c r="F555" s="550" t="s">
        <v>2159</v>
      </c>
      <c r="G555" s="193" t="s">
        <v>2416</v>
      </c>
      <c r="H555" s="193" t="s">
        <v>2416</v>
      </c>
      <c r="I555" s="610"/>
    </row>
    <row r="556" spans="1:9" ht="39" customHeight="1">
      <c r="A556" s="246" t="s">
        <v>2121</v>
      </c>
      <c r="B556" s="154" t="s">
        <v>1286</v>
      </c>
      <c r="C556" s="151"/>
      <c r="D556" s="154"/>
      <c r="E556" s="151"/>
      <c r="F556" s="151"/>
      <c r="G556" s="151"/>
      <c r="H556" s="279"/>
      <c r="I556" s="571"/>
    </row>
    <row r="557" spans="1:9" ht="88.5" customHeight="1">
      <c r="A557" s="250" t="s">
        <v>12</v>
      </c>
      <c r="B557" s="599">
        <v>1</v>
      </c>
      <c r="C557" s="186">
        <v>0</v>
      </c>
      <c r="D557" s="186">
        <v>0</v>
      </c>
      <c r="E557" s="150" t="s">
        <v>2352</v>
      </c>
      <c r="F557" s="150" t="s">
        <v>2177</v>
      </c>
      <c r="G557" s="150" t="s">
        <v>2359</v>
      </c>
      <c r="H557" s="150" t="s">
        <v>3062</v>
      </c>
      <c r="I557" s="615"/>
    </row>
    <row r="558" spans="1:9" ht="21" customHeight="1">
      <c r="A558" s="890" t="s">
        <v>280</v>
      </c>
      <c r="B558" s="130">
        <v>0</v>
      </c>
      <c r="C558" s="186">
        <v>0</v>
      </c>
      <c r="D558" s="130">
        <v>0</v>
      </c>
      <c r="E558" s="150">
        <v>0</v>
      </c>
      <c r="F558" s="150">
        <v>0</v>
      </c>
      <c r="G558" s="278">
        <v>0</v>
      </c>
      <c r="H558" s="278">
        <v>0</v>
      </c>
      <c r="I558" s="615"/>
    </row>
    <row r="559" spans="1:9" ht="93" customHeight="1" thickBot="1">
      <c r="A559" s="200" t="s">
        <v>26</v>
      </c>
      <c r="B559" s="130">
        <v>0</v>
      </c>
      <c r="C559" s="688">
        <v>0</v>
      </c>
      <c r="D559" s="150">
        <v>0</v>
      </c>
      <c r="E559" s="150">
        <v>0</v>
      </c>
      <c r="F559" s="150" t="s">
        <v>2350</v>
      </c>
      <c r="G559" s="150" t="s">
        <v>2353</v>
      </c>
      <c r="H559" s="278" t="s">
        <v>1724</v>
      </c>
      <c r="I559" s="615"/>
    </row>
    <row r="560" spans="1:9" ht="15" customHeight="1">
      <c r="A560" s="246" t="s">
        <v>603</v>
      </c>
      <c r="B560" s="194"/>
      <c r="C560" s="151"/>
      <c r="D560" s="154"/>
      <c r="E560" s="151"/>
      <c r="F560" s="151"/>
      <c r="G560" s="151"/>
      <c r="H560" s="279"/>
      <c r="I560" s="571"/>
    </row>
    <row r="561" spans="1:9" ht="117.75" customHeight="1">
      <c r="A561" s="290" t="s">
        <v>281</v>
      </c>
      <c r="B561" s="747"/>
      <c r="C561" s="656"/>
      <c r="D561" s="186" t="s">
        <v>2167</v>
      </c>
      <c r="E561" s="186" t="s">
        <v>2167</v>
      </c>
      <c r="F561" s="186" t="s">
        <v>2167</v>
      </c>
      <c r="G561" s="278" t="s">
        <v>2351</v>
      </c>
      <c r="H561" s="278" t="s">
        <v>2850</v>
      </c>
      <c r="I561" s="615"/>
    </row>
    <row r="562" spans="1:9" ht="83.25" customHeight="1">
      <c r="A562" s="308"/>
      <c r="B562" s="628"/>
      <c r="C562" s="199"/>
      <c r="D562" s="199"/>
      <c r="E562" s="153" t="s">
        <v>2122</v>
      </c>
      <c r="F562" s="256" t="s">
        <v>2354</v>
      </c>
      <c r="G562" s="150" t="s">
        <v>2871</v>
      </c>
      <c r="H562" s="532" t="s">
        <v>1724</v>
      </c>
      <c r="I562" s="533"/>
    </row>
    <row r="563" spans="1:9" ht="57" customHeight="1" thickBot="1">
      <c r="A563" s="289" t="s">
        <v>282</v>
      </c>
      <c r="B563" s="199">
        <v>0</v>
      </c>
      <c r="C563" s="256">
        <v>0</v>
      </c>
      <c r="D563" s="256">
        <v>0</v>
      </c>
      <c r="E563" s="153">
        <v>5</v>
      </c>
      <c r="F563" s="256">
        <v>8</v>
      </c>
      <c r="G563" s="153">
        <v>8</v>
      </c>
      <c r="H563" s="1024" t="s">
        <v>3089</v>
      </c>
      <c r="I563" s="533"/>
    </row>
    <row r="564" spans="1:9" ht="27" customHeight="1">
      <c r="A564" s="246" t="s">
        <v>604</v>
      </c>
      <c r="B564" s="154"/>
      <c r="C564" s="151"/>
      <c r="D564" s="154"/>
      <c r="E564" s="151"/>
      <c r="F564" s="151"/>
      <c r="G564" s="151"/>
      <c r="H564" s="279"/>
      <c r="I564" s="571"/>
    </row>
    <row r="565" spans="1:9" ht="27.75" customHeight="1">
      <c r="A565" s="250" t="s">
        <v>283</v>
      </c>
      <c r="B565" s="130">
        <v>0</v>
      </c>
      <c r="C565" s="130" t="s">
        <v>1299</v>
      </c>
      <c r="D565" s="190">
        <v>2</v>
      </c>
      <c r="E565" s="312"/>
      <c r="F565" s="312"/>
      <c r="G565" s="312"/>
      <c r="H565" s="312"/>
      <c r="I565" s="615"/>
    </row>
    <row r="566" spans="1:9" ht="17.25" customHeight="1">
      <c r="A566" s="290" t="s">
        <v>2563</v>
      </c>
      <c r="B566" s="626">
        <v>10.26</v>
      </c>
      <c r="C566" s="626">
        <v>7.5540000000000003</v>
      </c>
      <c r="D566" s="626" t="s">
        <v>1756</v>
      </c>
      <c r="E566" s="770">
        <v>6.3579999999999997</v>
      </c>
      <c r="F566" s="770">
        <v>0</v>
      </c>
      <c r="G566" s="770">
        <v>4.3</v>
      </c>
      <c r="H566" s="770">
        <v>5.12</v>
      </c>
      <c r="I566" s="771"/>
    </row>
    <row r="567" spans="1:9" ht="63" customHeight="1">
      <c r="A567" s="292"/>
      <c r="B567" s="581"/>
      <c r="C567" s="581"/>
      <c r="D567" s="581"/>
      <c r="E567" s="760" t="s">
        <v>1972</v>
      </c>
      <c r="F567" s="760" t="s">
        <v>2511</v>
      </c>
      <c r="G567" s="760" t="s">
        <v>2569</v>
      </c>
      <c r="H567" s="1025" t="s">
        <v>3090</v>
      </c>
      <c r="I567" s="766"/>
    </row>
    <row r="568" spans="1:9" ht="75.75" customHeight="1">
      <c r="A568" s="292"/>
      <c r="B568" s="581"/>
      <c r="C568" s="581"/>
      <c r="D568" s="581"/>
      <c r="E568" s="760"/>
      <c r="F568" s="760"/>
      <c r="G568" s="772" t="s">
        <v>2513</v>
      </c>
      <c r="H568" s="1025" t="s">
        <v>2854</v>
      </c>
      <c r="I568" s="766"/>
    </row>
    <row r="569" spans="1:9" ht="41.25" customHeight="1">
      <c r="A569" s="292"/>
      <c r="B569" s="581"/>
      <c r="C569" s="581"/>
      <c r="D569" s="581"/>
      <c r="E569" s="760"/>
      <c r="F569" s="760"/>
      <c r="G569" s="891" t="s">
        <v>2510</v>
      </c>
      <c r="H569" s="1148" t="s">
        <v>2851</v>
      </c>
      <c r="I569" s="766"/>
    </row>
    <row r="570" spans="1:9" ht="70.5" customHeight="1">
      <c r="A570" s="292"/>
      <c r="B570" s="581"/>
      <c r="C570" s="581"/>
      <c r="D570" s="581"/>
      <c r="E570" s="760"/>
      <c r="F570" s="760"/>
      <c r="G570" s="772" t="s">
        <v>2512</v>
      </c>
      <c r="H570" s="1148"/>
      <c r="I570" s="766"/>
    </row>
    <row r="571" spans="1:9" ht="81" customHeight="1">
      <c r="A571" s="292"/>
      <c r="B571" s="581"/>
      <c r="C571" s="581"/>
      <c r="D571" s="581"/>
      <c r="E571" s="760"/>
      <c r="F571" s="760"/>
      <c r="G571" s="772" t="s">
        <v>2355</v>
      </c>
      <c r="H571" s="772"/>
      <c r="I571" s="766"/>
    </row>
    <row r="572" spans="1:9" ht="15" customHeight="1">
      <c r="A572" s="290" t="s">
        <v>2564</v>
      </c>
      <c r="B572" s="626"/>
      <c r="C572" s="626"/>
      <c r="D572" s="626"/>
      <c r="E572" s="770"/>
      <c r="F572" s="626"/>
      <c r="G572" s="626">
        <v>3.4</v>
      </c>
      <c r="H572" s="770">
        <v>0</v>
      </c>
      <c r="I572" s="771"/>
    </row>
    <row r="573" spans="1:9" ht="106.5" customHeight="1">
      <c r="A573" s="292"/>
      <c r="B573" s="199"/>
      <c r="C573" s="199"/>
      <c r="D573" s="199"/>
      <c r="E573" s="532" t="s">
        <v>2507</v>
      </c>
      <c r="F573" s="199" t="s">
        <v>2508</v>
      </c>
      <c r="G573" s="198" t="s">
        <v>2568</v>
      </c>
      <c r="H573" s="532"/>
      <c r="I573" s="533"/>
    </row>
    <row r="574" spans="1:9" ht="15.75" customHeight="1" thickBot="1">
      <c r="A574" s="200" t="s">
        <v>284</v>
      </c>
      <c r="B574" s="192">
        <v>0</v>
      </c>
      <c r="C574" s="192">
        <v>0</v>
      </c>
      <c r="D574" s="192">
        <v>0</v>
      </c>
      <c r="E574" s="584">
        <v>0</v>
      </c>
      <c r="F574" s="219">
        <v>0</v>
      </c>
      <c r="G574" s="219">
        <v>0</v>
      </c>
      <c r="H574" s="272">
        <v>0</v>
      </c>
      <c r="I574" s="615"/>
    </row>
    <row r="575" spans="1:9" ht="31.5" customHeight="1">
      <c r="A575" s="246" t="s">
        <v>605</v>
      </c>
      <c r="B575" s="196"/>
      <c r="C575" s="151"/>
      <c r="D575" s="154"/>
      <c r="E575" s="151"/>
      <c r="F575" s="151"/>
      <c r="G575" s="151"/>
      <c r="H575" s="279"/>
      <c r="I575" s="571"/>
    </row>
    <row r="576" spans="1:9" ht="79.5" customHeight="1">
      <c r="A576" s="290" t="s">
        <v>285</v>
      </c>
      <c r="B576" s="574"/>
      <c r="C576" s="597"/>
      <c r="D576" s="626" t="s">
        <v>1973</v>
      </c>
      <c r="E576" s="627" t="s">
        <v>2356</v>
      </c>
      <c r="F576" s="626" t="s">
        <v>2357</v>
      </c>
      <c r="G576" s="626" t="s">
        <v>2858</v>
      </c>
      <c r="H576" s="770" t="s">
        <v>2852</v>
      </c>
      <c r="I576" s="771"/>
    </row>
    <row r="577" spans="1:9" ht="109.5" customHeight="1">
      <c r="A577" s="292"/>
      <c r="B577" s="575"/>
      <c r="C577" s="598"/>
      <c r="D577" s="625" t="s">
        <v>2169</v>
      </c>
      <c r="E577" s="625" t="s">
        <v>2168</v>
      </c>
      <c r="F577" s="576" t="s">
        <v>2362</v>
      </c>
      <c r="G577" s="256" t="s">
        <v>2459</v>
      </c>
      <c r="H577" s="772" t="s">
        <v>2853</v>
      </c>
      <c r="I577" s="773"/>
    </row>
    <row r="578" spans="1:9" ht="16.5" customHeight="1" thickBot="1">
      <c r="A578" s="200" t="s">
        <v>286</v>
      </c>
      <c r="B578" s="192">
        <v>0</v>
      </c>
      <c r="C578" s="192">
        <v>0</v>
      </c>
      <c r="D578" s="192">
        <v>0</v>
      </c>
      <c r="E578" s="272">
        <v>0</v>
      </c>
      <c r="F578" s="272">
        <v>0</v>
      </c>
      <c r="G578" s="272">
        <v>0</v>
      </c>
      <c r="H578" s="272">
        <v>0</v>
      </c>
      <c r="I578" s="615"/>
    </row>
    <row r="579" spans="1:9" ht="27" customHeight="1">
      <c r="A579" s="246" t="s">
        <v>508</v>
      </c>
      <c r="B579" s="191"/>
      <c r="C579" s="151"/>
      <c r="D579" s="154"/>
      <c r="E579" s="151"/>
      <c r="F579" s="151"/>
      <c r="G579" s="151"/>
      <c r="H579" s="279"/>
      <c r="I579" s="571"/>
    </row>
    <row r="580" spans="1:9" ht="21" customHeight="1" thickBot="1">
      <c r="A580" s="250" t="s">
        <v>287</v>
      </c>
      <c r="B580" s="192">
        <v>0</v>
      </c>
      <c r="C580" s="150">
        <v>1000</v>
      </c>
      <c r="D580" s="130">
        <v>573</v>
      </c>
      <c r="E580" s="150">
        <v>836</v>
      </c>
      <c r="F580" s="150">
        <v>725</v>
      </c>
      <c r="G580" s="150">
        <v>1890</v>
      </c>
      <c r="H580" s="278">
        <v>812</v>
      </c>
      <c r="I580" s="615"/>
    </row>
    <row r="581" spans="1:9" ht="30.75" customHeight="1">
      <c r="A581" s="246" t="s">
        <v>713</v>
      </c>
      <c r="B581" s="154"/>
      <c r="C581" s="151"/>
      <c r="D581" s="154"/>
      <c r="E581" s="151"/>
      <c r="F581" s="151"/>
      <c r="G581" s="151"/>
      <c r="H581" s="279"/>
      <c r="I581" s="571"/>
    </row>
    <row r="582" spans="1:9" ht="83.25" customHeight="1" thickBot="1">
      <c r="A582" s="290" t="s">
        <v>288</v>
      </c>
      <c r="B582" s="748" t="s">
        <v>1292</v>
      </c>
      <c r="C582" s="748" t="s">
        <v>1579</v>
      </c>
      <c r="D582" s="656">
        <v>0</v>
      </c>
      <c r="E582" s="602" t="s">
        <v>2358</v>
      </c>
      <c r="F582" s="602" t="s">
        <v>2860</v>
      </c>
      <c r="G582" s="602" t="s">
        <v>2861</v>
      </c>
      <c r="H582" s="602" t="s">
        <v>2859</v>
      </c>
      <c r="I582" s="672"/>
    </row>
    <row r="583" spans="1:9" ht="19.5" customHeight="1">
      <c r="A583" s="246" t="s">
        <v>714</v>
      </c>
      <c r="B583" s="270"/>
      <c r="C583" s="151"/>
      <c r="D583" s="154"/>
      <c r="E583" s="151"/>
      <c r="F583" s="151"/>
      <c r="G583" s="151"/>
      <c r="H583" s="279"/>
      <c r="I583" s="571"/>
    </row>
    <row r="584" spans="1:9" ht="15" customHeight="1">
      <c r="A584" s="893" t="s">
        <v>485</v>
      </c>
      <c r="B584" s="894"/>
      <c r="C584" s="190" t="s">
        <v>1570</v>
      </c>
      <c r="D584" s="190"/>
      <c r="E584" s="312"/>
      <c r="F584" s="312"/>
      <c r="G584" s="312"/>
      <c r="H584" s="312"/>
      <c r="I584" s="892"/>
    </row>
    <row r="585" spans="1:9" ht="57.75" customHeight="1">
      <c r="A585" s="304" t="s">
        <v>486</v>
      </c>
      <c r="B585" s="186"/>
      <c r="C585" s="190" t="s">
        <v>2857</v>
      </c>
      <c r="D585" s="186"/>
      <c r="E585" s="278"/>
      <c r="F585" s="186"/>
      <c r="G585" s="581" t="s">
        <v>2367</v>
      </c>
      <c r="H585" s="581" t="s">
        <v>2855</v>
      </c>
      <c r="I585" s="615"/>
    </row>
    <row r="586" spans="1:9" ht="39" customHeight="1">
      <c r="A586" s="304" t="s">
        <v>487</v>
      </c>
      <c r="B586" s="130"/>
      <c r="C586" s="130"/>
      <c r="D586" s="130"/>
      <c r="E586" s="150"/>
      <c r="F586" s="581" t="s">
        <v>2360</v>
      </c>
      <c r="G586" s="130" t="s">
        <v>2460</v>
      </c>
      <c r="H586" s="130" t="s">
        <v>2460</v>
      </c>
      <c r="I586" s="615"/>
    </row>
    <row r="587" spans="1:9" ht="75" customHeight="1">
      <c r="A587" s="304" t="s">
        <v>488</v>
      </c>
      <c r="B587" s="130"/>
      <c r="C587" s="130"/>
      <c r="D587" s="130" t="s">
        <v>2011</v>
      </c>
      <c r="E587" s="130" t="s">
        <v>1988</v>
      </c>
      <c r="F587" s="130" t="s">
        <v>1757</v>
      </c>
      <c r="G587" s="130" t="s">
        <v>2361</v>
      </c>
      <c r="H587" s="278" t="s">
        <v>2856</v>
      </c>
      <c r="I587" s="615"/>
    </row>
    <row r="588" spans="1:9" ht="99.75" customHeight="1">
      <c r="A588" s="304" t="s">
        <v>489</v>
      </c>
      <c r="B588" s="130"/>
      <c r="C588" s="130"/>
      <c r="D588" s="130" t="s">
        <v>1758</v>
      </c>
      <c r="E588" s="130" t="s">
        <v>1974</v>
      </c>
      <c r="F588" s="130" t="s">
        <v>2364</v>
      </c>
      <c r="G588" s="150" t="s">
        <v>2363</v>
      </c>
      <c r="H588" s="278" t="s">
        <v>2862</v>
      </c>
      <c r="I588" s="615"/>
    </row>
    <row r="589" spans="1:9" ht="13.5" customHeight="1">
      <c r="A589" s="250" t="s">
        <v>26</v>
      </c>
      <c r="B589" s="130">
        <v>2</v>
      </c>
      <c r="C589" s="130">
        <v>2</v>
      </c>
      <c r="D589" s="130">
        <v>0</v>
      </c>
      <c r="E589" s="130">
        <v>0</v>
      </c>
      <c r="F589" s="130">
        <v>1</v>
      </c>
      <c r="G589" s="150">
        <v>1</v>
      </c>
      <c r="H589" s="278">
        <v>0.5</v>
      </c>
      <c r="I589" s="615"/>
    </row>
    <row r="590" spans="1:9" ht="15" customHeight="1">
      <c r="A590" s="250" t="s">
        <v>289</v>
      </c>
      <c r="B590" s="130">
        <v>0</v>
      </c>
      <c r="C590" s="130">
        <v>0.189</v>
      </c>
      <c r="D590" s="130">
        <v>0</v>
      </c>
      <c r="E590" s="130">
        <v>0</v>
      </c>
      <c r="F590" s="130">
        <v>0</v>
      </c>
      <c r="G590" s="150">
        <f>0.55*0.2</f>
        <v>0.11000000000000001</v>
      </c>
      <c r="H590" s="278">
        <v>0.41</v>
      </c>
      <c r="I590" s="615"/>
    </row>
    <row r="591" spans="1:9" ht="18.75" customHeight="1" thickBot="1">
      <c r="A591" s="200" t="s">
        <v>290</v>
      </c>
      <c r="B591" s="185">
        <v>0</v>
      </c>
      <c r="C591" s="185" t="s">
        <v>1540</v>
      </c>
      <c r="D591" s="185">
        <v>0</v>
      </c>
      <c r="E591" s="185">
        <v>0</v>
      </c>
      <c r="F591" s="185">
        <v>0</v>
      </c>
      <c r="G591" s="159">
        <v>0</v>
      </c>
      <c r="H591" s="381">
        <v>0</v>
      </c>
      <c r="I591" s="610"/>
    </row>
    <row r="592" spans="1:9" ht="27.75" customHeight="1">
      <c r="A592" s="246" t="s">
        <v>715</v>
      </c>
      <c r="B592" s="154"/>
      <c r="C592" s="151"/>
      <c r="D592" s="154"/>
      <c r="E592" s="151"/>
      <c r="F592" s="151"/>
      <c r="G592" s="151"/>
      <c r="H592" s="279"/>
      <c r="I592" s="571"/>
    </row>
    <row r="593" spans="1:9" ht="14.25" customHeight="1">
      <c r="A593" s="893" t="s">
        <v>490</v>
      </c>
      <c r="B593" s="190"/>
      <c r="C593" s="190" t="s">
        <v>1570</v>
      </c>
      <c r="D593" s="190"/>
      <c r="E593" s="312"/>
      <c r="F593" s="312"/>
      <c r="G593" s="312"/>
      <c r="H593" s="312"/>
      <c r="I593" s="892"/>
    </row>
    <row r="594" spans="1:9" ht="63.75" customHeight="1">
      <c r="A594" s="304" t="s">
        <v>491</v>
      </c>
      <c r="B594" s="130"/>
      <c r="C594" s="130"/>
      <c r="D594" s="130" t="s">
        <v>1759</v>
      </c>
      <c r="E594" s="150" t="s">
        <v>2170</v>
      </c>
      <c r="F594" s="150" t="s">
        <v>2171</v>
      </c>
      <c r="G594" s="150" t="s">
        <v>2171</v>
      </c>
      <c r="H594" s="278" t="s">
        <v>3124</v>
      </c>
      <c r="I594" s="615"/>
    </row>
    <row r="595" spans="1:9" ht="25.5">
      <c r="A595" s="304" t="s">
        <v>1511</v>
      </c>
      <c r="B595" s="130"/>
      <c r="C595" s="130"/>
      <c r="D595" s="130"/>
      <c r="E595" s="150"/>
      <c r="F595" s="150"/>
      <c r="G595" s="150"/>
      <c r="H595" s="278"/>
      <c r="I595" s="615"/>
    </row>
    <row r="596" spans="1:9" ht="25.5">
      <c r="A596" s="304" t="s">
        <v>492</v>
      </c>
      <c r="B596" s="130"/>
      <c r="C596" s="130"/>
      <c r="D596" s="130"/>
      <c r="E596" s="150"/>
      <c r="F596" s="150"/>
      <c r="G596" s="150"/>
      <c r="H596" s="278"/>
      <c r="I596" s="615"/>
    </row>
    <row r="597" spans="1:9">
      <c r="A597" s="304" t="s">
        <v>493</v>
      </c>
      <c r="B597" s="130"/>
      <c r="C597" s="130"/>
      <c r="D597" s="130"/>
      <c r="E597" s="150"/>
      <c r="F597" s="150"/>
      <c r="G597" s="150"/>
      <c r="H597" s="278"/>
      <c r="I597" s="615"/>
    </row>
    <row r="598" spans="1:9" ht="25.5">
      <c r="A598" s="250" t="s">
        <v>26</v>
      </c>
      <c r="B598" s="130">
        <v>0</v>
      </c>
      <c r="C598" s="303">
        <v>1</v>
      </c>
      <c r="D598" s="303" t="s">
        <v>1541</v>
      </c>
      <c r="E598" s="150" t="s">
        <v>257</v>
      </c>
      <c r="F598" s="150">
        <v>0</v>
      </c>
      <c r="G598" s="150">
        <v>0</v>
      </c>
      <c r="H598" s="150">
        <v>0</v>
      </c>
      <c r="I598" s="615"/>
    </row>
    <row r="599" spans="1:9">
      <c r="A599" s="250" t="s">
        <v>289</v>
      </c>
      <c r="B599" s="130">
        <v>0.76</v>
      </c>
      <c r="C599" s="303">
        <v>3.4</v>
      </c>
      <c r="D599" s="130">
        <v>0</v>
      </c>
      <c r="E599" s="130">
        <v>0</v>
      </c>
      <c r="F599" s="150">
        <v>0</v>
      </c>
      <c r="G599" s="150">
        <v>0</v>
      </c>
      <c r="H599" s="150">
        <v>0</v>
      </c>
      <c r="I599" s="615"/>
    </row>
    <row r="600" spans="1:9" ht="13.5" thickBot="1">
      <c r="A600" s="250" t="s">
        <v>291</v>
      </c>
      <c r="B600" s="130">
        <v>0</v>
      </c>
      <c r="C600" s="303">
        <v>0</v>
      </c>
      <c r="D600" s="130">
        <v>0</v>
      </c>
      <c r="E600" s="130">
        <v>0</v>
      </c>
      <c r="F600" s="150">
        <v>0</v>
      </c>
      <c r="G600" s="150">
        <v>0</v>
      </c>
      <c r="H600" s="150">
        <v>0</v>
      </c>
      <c r="I600" s="615"/>
    </row>
    <row r="601" spans="1:9" ht="15" customHeight="1">
      <c r="A601" s="246" t="s">
        <v>716</v>
      </c>
      <c r="B601" s="154"/>
      <c r="C601" s="151"/>
      <c r="D601" s="154"/>
      <c r="E601" s="154"/>
      <c r="F601" s="154"/>
      <c r="G601" s="151"/>
      <c r="H601" s="279"/>
      <c r="I601" s="571"/>
    </row>
    <row r="602" spans="1:9" ht="57" customHeight="1">
      <c r="A602" s="304" t="s">
        <v>494</v>
      </c>
      <c r="B602" s="130"/>
      <c r="C602" s="150" t="s">
        <v>1760</v>
      </c>
      <c r="D602" s="130" t="s">
        <v>1759</v>
      </c>
      <c r="E602" s="130" t="s">
        <v>1975</v>
      </c>
      <c r="F602" s="130" t="s">
        <v>26</v>
      </c>
      <c r="G602" s="150" t="s">
        <v>2365</v>
      </c>
      <c r="H602" s="278" t="s">
        <v>2868</v>
      </c>
      <c r="I602" s="615"/>
    </row>
    <row r="603" spans="1:9" ht="44.25" customHeight="1">
      <c r="A603" s="304" t="s">
        <v>495</v>
      </c>
      <c r="B603" s="130"/>
      <c r="C603" s="150" t="s">
        <v>1760</v>
      </c>
      <c r="D603" s="130" t="s">
        <v>1763</v>
      </c>
      <c r="E603" s="130" t="s">
        <v>2123</v>
      </c>
      <c r="F603" s="130" t="s">
        <v>2193</v>
      </c>
      <c r="G603" s="150" t="s">
        <v>2193</v>
      </c>
      <c r="H603" s="150" t="s">
        <v>2193</v>
      </c>
      <c r="I603" s="615"/>
    </row>
    <row r="604" spans="1:9" ht="70.5" customHeight="1">
      <c r="A604" s="898" t="s">
        <v>496</v>
      </c>
      <c r="B604" s="656"/>
      <c r="C604" s="602" t="s">
        <v>1760</v>
      </c>
      <c r="D604" s="656" t="s">
        <v>2173</v>
      </c>
      <c r="E604" s="656" t="s">
        <v>2172</v>
      </c>
      <c r="F604" s="656" t="s">
        <v>2864</v>
      </c>
      <c r="G604" s="602" t="s">
        <v>2366</v>
      </c>
      <c r="H604" s="602" t="s">
        <v>2863</v>
      </c>
      <c r="I604" s="672"/>
    </row>
    <row r="605" spans="1:9" ht="111.75" customHeight="1">
      <c r="A605" s="912"/>
      <c r="B605" s="581"/>
      <c r="C605" s="760"/>
      <c r="D605" s="581"/>
      <c r="E605" s="581"/>
      <c r="F605" s="581"/>
      <c r="G605" s="760"/>
      <c r="H605" s="772" t="s">
        <v>3125</v>
      </c>
      <c r="I605" s="766"/>
    </row>
    <row r="606" spans="1:9" ht="106.5" customHeight="1">
      <c r="A606" s="568"/>
      <c r="B606" s="899"/>
      <c r="C606" s="760"/>
      <c r="D606" s="899"/>
      <c r="E606" s="899"/>
      <c r="F606" s="899"/>
      <c r="G606" s="897"/>
      <c r="H606" s="897" t="s">
        <v>3063</v>
      </c>
      <c r="I606" s="533"/>
    </row>
    <row r="607" spans="1:9">
      <c r="A607" s="250" t="s">
        <v>26</v>
      </c>
      <c r="B607" s="130">
        <v>1</v>
      </c>
      <c r="C607" s="150">
        <v>2</v>
      </c>
      <c r="D607" s="130">
        <v>2</v>
      </c>
      <c r="E607" s="130">
        <v>2</v>
      </c>
      <c r="F607" s="130">
        <v>0</v>
      </c>
      <c r="G607" s="150">
        <v>0</v>
      </c>
      <c r="H607" s="278">
        <v>1</v>
      </c>
      <c r="I607" s="615"/>
    </row>
    <row r="608" spans="1:9" ht="13.5" thickBot="1">
      <c r="A608" s="200" t="s">
        <v>289</v>
      </c>
      <c r="B608" s="130">
        <v>0</v>
      </c>
      <c r="C608" s="150">
        <v>0</v>
      </c>
      <c r="D608" s="130">
        <v>0.28000000000000003</v>
      </c>
      <c r="E608" s="130">
        <v>0.64600000000000002</v>
      </c>
      <c r="F608" s="248" t="s">
        <v>2227</v>
      </c>
      <c r="G608" s="278">
        <f>(0.405+1.373+0.96+0.86)*0.85</f>
        <v>3.0583</v>
      </c>
      <c r="H608" s="278">
        <v>3.6280000000000001</v>
      </c>
      <c r="I608" s="615"/>
    </row>
    <row r="609" spans="1:19" ht="12.75" customHeight="1">
      <c r="A609" s="246" t="s">
        <v>717</v>
      </c>
      <c r="B609" s="154"/>
      <c r="C609" s="151"/>
      <c r="D609" s="154"/>
      <c r="E609" s="154"/>
      <c r="F609" s="154"/>
      <c r="G609" s="151"/>
      <c r="H609" s="279"/>
      <c r="I609" s="571"/>
    </row>
    <row r="610" spans="1:19" ht="65.25" customHeight="1">
      <c r="A610" s="304" t="s">
        <v>497</v>
      </c>
      <c r="B610" s="130" t="s">
        <v>1765</v>
      </c>
      <c r="C610" s="150"/>
      <c r="D610" s="130" t="s">
        <v>1761</v>
      </c>
      <c r="E610" s="130" t="s">
        <v>2865</v>
      </c>
      <c r="F610" s="130" t="s">
        <v>2866</v>
      </c>
      <c r="G610" s="150" t="s">
        <v>2867</v>
      </c>
      <c r="H610" s="278" t="s">
        <v>3126</v>
      </c>
      <c r="I610" s="615"/>
    </row>
    <row r="611" spans="1:19" ht="63.75" customHeight="1">
      <c r="A611" s="304" t="s">
        <v>498</v>
      </c>
      <c r="B611" s="130"/>
      <c r="C611" s="150"/>
      <c r="D611" s="130" t="s">
        <v>1844</v>
      </c>
      <c r="E611" s="150" t="s">
        <v>1976</v>
      </c>
      <c r="F611" s="150" t="s">
        <v>2174</v>
      </c>
      <c r="G611" s="130" t="s">
        <v>2866</v>
      </c>
      <c r="H611" s="278" t="s">
        <v>2869</v>
      </c>
      <c r="I611" s="615"/>
    </row>
    <row r="612" spans="1:19" ht="38.25">
      <c r="A612" s="304" t="s">
        <v>499</v>
      </c>
      <c r="B612" s="130" t="s">
        <v>1764</v>
      </c>
      <c r="C612" s="150"/>
      <c r="D612" s="130"/>
      <c r="E612" s="150"/>
      <c r="F612" s="150"/>
      <c r="G612" s="749"/>
      <c r="H612" s="278" t="s">
        <v>3066</v>
      </c>
      <c r="I612" s="615"/>
    </row>
    <row r="613" spans="1:19" s="889" customFormat="1" ht="102">
      <c r="A613" s="368" t="s">
        <v>500</v>
      </c>
      <c r="B613" s="197"/>
      <c r="C613" s="369"/>
      <c r="D613" s="197" t="s">
        <v>1762</v>
      </c>
      <c r="E613" s="369" t="s">
        <v>1977</v>
      </c>
      <c r="F613" s="197" t="s">
        <v>2225</v>
      </c>
      <c r="G613" s="150" t="s">
        <v>2462</v>
      </c>
      <c r="H613" s="150" t="s">
        <v>2462</v>
      </c>
      <c r="I613" s="774"/>
      <c r="J613" s="725"/>
      <c r="K613" s="1047"/>
      <c r="L613" s="1047"/>
      <c r="M613" s="1047"/>
      <c r="N613" s="1047"/>
      <c r="O613" s="1047"/>
      <c r="P613" s="1047"/>
      <c r="Q613" s="1047"/>
      <c r="R613" s="1047"/>
      <c r="S613" s="1047"/>
    </row>
    <row r="614" spans="1:19" s="889" customFormat="1">
      <c r="A614" s="370" t="s">
        <v>26</v>
      </c>
      <c r="B614" s="197">
        <v>0</v>
      </c>
      <c r="C614" s="369" t="s">
        <v>1541</v>
      </c>
      <c r="D614" s="197"/>
      <c r="E614" s="683"/>
      <c r="F614" s="730">
        <v>1</v>
      </c>
      <c r="G614" s="802">
        <v>1</v>
      </c>
      <c r="H614" s="1026">
        <v>0</v>
      </c>
      <c r="I614" s="775"/>
      <c r="J614" s="725"/>
      <c r="K614" s="1047"/>
      <c r="L614" s="1047"/>
      <c r="M614" s="1047"/>
      <c r="N614" s="1047"/>
      <c r="O614" s="1047"/>
      <c r="P614" s="1047"/>
      <c r="Q614" s="1047"/>
      <c r="R614" s="1047"/>
      <c r="S614" s="1047"/>
    </row>
    <row r="615" spans="1:19" s="889" customFormat="1" ht="16.5" customHeight="1" thickBot="1">
      <c r="A615" s="371" t="s">
        <v>289</v>
      </c>
      <c r="B615" s="248">
        <v>1.2709999999999999</v>
      </c>
      <c r="C615" s="126"/>
      <c r="D615" s="248">
        <v>0.57099999999999995</v>
      </c>
      <c r="E615" s="126" t="s">
        <v>2226</v>
      </c>
      <c r="F615" s="248">
        <v>0</v>
      </c>
      <c r="G615" s="803">
        <v>0</v>
      </c>
      <c r="H615" s="201">
        <v>0</v>
      </c>
      <c r="I615" s="776"/>
      <c r="J615" s="725"/>
      <c r="K615" s="1047"/>
      <c r="L615" s="1047"/>
      <c r="M615" s="1047"/>
      <c r="N615" s="1047"/>
      <c r="O615" s="1047"/>
      <c r="P615" s="1047"/>
      <c r="Q615" s="1047"/>
      <c r="R615" s="1047"/>
      <c r="S615" s="1047"/>
    </row>
    <row r="616" spans="1:19" s="889" customFormat="1" ht="29.25" customHeight="1">
      <c r="A616" s="372" t="s">
        <v>718</v>
      </c>
      <c r="B616" s="196"/>
      <c r="C616" s="25"/>
      <c r="D616" s="196"/>
      <c r="E616" s="25"/>
      <c r="F616" s="196"/>
      <c r="G616" s="750"/>
      <c r="H616" s="194"/>
      <c r="I616" s="777"/>
      <c r="J616" s="725"/>
      <c r="K616" s="1047"/>
      <c r="L616" s="1047"/>
      <c r="M616" s="1047"/>
      <c r="N616" s="1047"/>
      <c r="O616" s="1047"/>
      <c r="P616" s="1047"/>
      <c r="Q616" s="1047"/>
      <c r="R616" s="1047"/>
      <c r="S616" s="1047"/>
    </row>
    <row r="617" spans="1:19" s="889" customFormat="1" ht="127.5" customHeight="1">
      <c r="A617" s="900" t="s">
        <v>501</v>
      </c>
      <c r="B617" s="894"/>
      <c r="C617" s="312"/>
      <c r="D617" s="332" t="s">
        <v>1759</v>
      </c>
      <c r="E617" s="332" t="s">
        <v>1975</v>
      </c>
      <c r="F617" s="332" t="s">
        <v>2175</v>
      </c>
      <c r="G617" s="332" t="s">
        <v>2872</v>
      </c>
      <c r="H617" s="190" t="s">
        <v>3127</v>
      </c>
      <c r="I617" s="901"/>
      <c r="J617" s="725"/>
      <c r="K617" s="1047"/>
      <c r="L617" s="1047"/>
      <c r="M617" s="1047"/>
      <c r="N617" s="1047"/>
      <c r="O617" s="1047"/>
      <c r="P617" s="1047"/>
      <c r="Q617" s="1047"/>
      <c r="R617" s="1047"/>
      <c r="S617" s="1047"/>
    </row>
    <row r="618" spans="1:19" s="889" customFormat="1" ht="50.25" customHeight="1">
      <c r="A618" s="373" t="s">
        <v>2463</v>
      </c>
      <c r="B618" s="374"/>
      <c r="C618" s="197"/>
      <c r="D618" s="197" t="s">
        <v>1757</v>
      </c>
      <c r="E618" s="130" t="s">
        <v>1975</v>
      </c>
      <c r="F618" s="130"/>
      <c r="G618" s="130"/>
      <c r="H618" s="186"/>
      <c r="I618" s="774"/>
      <c r="J618" s="725"/>
      <c r="K618" s="1047"/>
      <c r="L618" s="1047"/>
      <c r="M618" s="1047"/>
      <c r="N618" s="1047"/>
      <c r="O618" s="1047"/>
      <c r="P618" s="1047"/>
      <c r="Q618" s="1047"/>
      <c r="R618" s="1047"/>
      <c r="S618" s="1047"/>
    </row>
    <row r="619" spans="1:19" s="889" customFormat="1">
      <c r="A619" s="370" t="s">
        <v>26</v>
      </c>
      <c r="B619" s="197">
        <v>0</v>
      </c>
      <c r="C619" s="197" t="s">
        <v>1541</v>
      </c>
      <c r="D619" s="197">
        <v>0</v>
      </c>
      <c r="E619" s="369">
        <v>2</v>
      </c>
      <c r="F619" s="197"/>
      <c r="G619" s="197"/>
      <c r="H619" s="186"/>
      <c r="I619" s="774"/>
      <c r="J619" s="725"/>
      <c r="K619" s="1047"/>
      <c r="L619" s="1047"/>
      <c r="M619" s="1047"/>
      <c r="N619" s="1047"/>
      <c r="O619" s="1047"/>
      <c r="P619" s="1047"/>
      <c r="Q619" s="1047"/>
      <c r="R619" s="1047"/>
      <c r="S619" s="1047"/>
    </row>
    <row r="620" spans="1:19" s="889" customFormat="1" ht="26.25" thickBot="1">
      <c r="A620" s="371" t="s">
        <v>289</v>
      </c>
      <c r="B620" s="248">
        <v>0</v>
      </c>
      <c r="C620" s="248">
        <v>0</v>
      </c>
      <c r="D620" s="248">
        <v>0</v>
      </c>
      <c r="E620" s="126">
        <v>0</v>
      </c>
      <c r="F620" s="126" t="s">
        <v>2176</v>
      </c>
      <c r="G620" s="126">
        <f>4.4*0.8</f>
        <v>3.5200000000000005</v>
      </c>
      <c r="H620" s="381" t="s">
        <v>2870</v>
      </c>
      <c r="I620" s="610"/>
      <c r="J620" s="725"/>
      <c r="K620" s="1047"/>
      <c r="L620" s="1047"/>
      <c r="M620" s="1047"/>
      <c r="N620" s="1047"/>
      <c r="O620" s="1047"/>
      <c r="P620" s="1047"/>
      <c r="Q620" s="1047"/>
      <c r="R620" s="1047"/>
      <c r="S620" s="1047"/>
    </row>
    <row r="621" spans="1:19" ht="13.5" thickBot="1">
      <c r="A621" s="671"/>
      <c r="B621" s="666"/>
    </row>
    <row r="622" spans="1:19" s="889" customFormat="1" ht="26.25" thickBot="1">
      <c r="A622" s="397" t="s">
        <v>58</v>
      </c>
      <c r="B622" s="389">
        <v>2013</v>
      </c>
      <c r="C622" s="390">
        <v>2014</v>
      </c>
      <c r="D622" s="389">
        <v>2015</v>
      </c>
      <c r="E622" s="390">
        <v>2016</v>
      </c>
      <c r="F622" s="390">
        <v>2017</v>
      </c>
      <c r="G622" s="390">
        <v>2018</v>
      </c>
      <c r="H622" s="386">
        <v>2019</v>
      </c>
      <c r="I622" s="387">
        <v>2020</v>
      </c>
      <c r="J622" s="725"/>
      <c r="K622" s="1047"/>
      <c r="L622" s="1047"/>
      <c r="M622" s="1047"/>
      <c r="N622" s="1047"/>
      <c r="O622" s="1047"/>
      <c r="P622" s="1047"/>
      <c r="Q622" s="1047"/>
      <c r="R622" s="1047"/>
      <c r="S622" s="1047"/>
    </row>
    <row r="623" spans="1:19" s="889" customFormat="1" ht="15.95" customHeight="1">
      <c r="A623" s="391" t="s">
        <v>1225</v>
      </c>
      <c r="B623" s="196">
        <f t="shared" ref="B623:G623" si="25">B624+B625+B626</f>
        <v>18</v>
      </c>
      <c r="C623" s="196">
        <f t="shared" si="25"/>
        <v>18</v>
      </c>
      <c r="D623" s="196">
        <f t="shared" si="25"/>
        <v>18</v>
      </c>
      <c r="E623" s="196">
        <f t="shared" si="25"/>
        <v>19</v>
      </c>
      <c r="F623" s="196">
        <f t="shared" si="25"/>
        <v>19</v>
      </c>
      <c r="G623" s="196">
        <f t="shared" si="25"/>
        <v>19</v>
      </c>
      <c r="H623" s="1027">
        <f>H624+H625+H626</f>
        <v>19</v>
      </c>
      <c r="I623" s="571"/>
      <c r="J623" s="725"/>
      <c r="K623" s="1047"/>
      <c r="L623" s="1047"/>
      <c r="M623" s="1047"/>
      <c r="N623" s="1047"/>
      <c r="O623" s="1047"/>
      <c r="P623" s="1047"/>
      <c r="Q623" s="1047"/>
      <c r="R623" s="1047"/>
      <c r="S623" s="1047"/>
    </row>
    <row r="624" spans="1:19" s="889" customFormat="1" ht="15.95" customHeight="1">
      <c r="A624" s="392" t="s">
        <v>1248</v>
      </c>
      <c r="B624" s="197">
        <v>0</v>
      </c>
      <c r="C624" s="197">
        <v>0</v>
      </c>
      <c r="D624" s="197">
        <v>1</v>
      </c>
      <c r="E624" s="197">
        <v>1</v>
      </c>
      <c r="F624" s="197">
        <v>1</v>
      </c>
      <c r="G624" s="804">
        <v>2</v>
      </c>
      <c r="H624" s="1028">
        <v>3</v>
      </c>
      <c r="I624" s="615"/>
      <c r="J624" s="725"/>
      <c r="K624" s="1047"/>
      <c r="L624" s="1047"/>
      <c r="M624" s="1047"/>
      <c r="N624" s="1047"/>
      <c r="O624" s="1047"/>
      <c r="P624" s="1047"/>
      <c r="Q624" s="1047"/>
      <c r="R624" s="1047"/>
      <c r="S624" s="1047"/>
    </row>
    <row r="625" spans="1:19" s="889" customFormat="1" ht="15.95" customHeight="1">
      <c r="A625" s="392" t="s">
        <v>1249</v>
      </c>
      <c r="B625" s="197">
        <v>12</v>
      </c>
      <c r="C625" s="197">
        <v>12</v>
      </c>
      <c r="D625" s="197">
        <v>10</v>
      </c>
      <c r="E625" s="197">
        <v>13</v>
      </c>
      <c r="F625" s="197">
        <v>13</v>
      </c>
      <c r="G625" s="804">
        <v>13</v>
      </c>
      <c r="H625" s="1028">
        <v>11</v>
      </c>
      <c r="I625" s="615"/>
      <c r="J625" s="725"/>
      <c r="K625" s="1047"/>
      <c r="L625" s="1047"/>
      <c r="M625" s="1047"/>
      <c r="N625" s="1047"/>
      <c r="O625" s="1047"/>
      <c r="P625" s="1047"/>
      <c r="Q625" s="1047"/>
      <c r="R625" s="1047"/>
      <c r="S625" s="1047"/>
    </row>
    <row r="626" spans="1:19" s="889" customFormat="1" ht="15.95" customHeight="1" thickBot="1">
      <c r="A626" s="393" t="s">
        <v>1250</v>
      </c>
      <c r="B626" s="248">
        <v>6</v>
      </c>
      <c r="C626" s="248">
        <v>6</v>
      </c>
      <c r="D626" s="248">
        <v>7</v>
      </c>
      <c r="E626" s="248">
        <v>5</v>
      </c>
      <c r="F626" s="248">
        <v>5</v>
      </c>
      <c r="G626" s="328">
        <v>4</v>
      </c>
      <c r="H626" s="1029">
        <v>5</v>
      </c>
      <c r="I626" s="610"/>
      <c r="J626" s="725"/>
      <c r="K626" s="1047"/>
      <c r="L626" s="1047"/>
      <c r="M626" s="1047"/>
      <c r="N626" s="1047"/>
      <c r="O626" s="1047"/>
      <c r="P626" s="1047"/>
      <c r="Q626" s="1047"/>
      <c r="R626" s="1047"/>
      <c r="S626" s="1047"/>
    </row>
    <row r="627" spans="1:19" ht="13.5" customHeight="1" thickBot="1">
      <c r="A627" s="287"/>
      <c r="B627" s="668"/>
      <c r="C627" s="669"/>
      <c r="D627" s="670"/>
      <c r="E627" s="669"/>
      <c r="F627" s="669"/>
      <c r="G627" s="669"/>
      <c r="H627" s="764"/>
      <c r="I627" s="764"/>
    </row>
    <row r="628" spans="1:19" ht="21" customHeight="1" thickBot="1">
      <c r="A628" s="288" t="s">
        <v>1251</v>
      </c>
      <c r="B628" s="651">
        <v>2013</v>
      </c>
      <c r="C628" s="653">
        <v>2014</v>
      </c>
      <c r="D628" s="651">
        <v>2015</v>
      </c>
      <c r="E628" s="653">
        <v>2016</v>
      </c>
      <c r="F628" s="653">
        <v>2017</v>
      </c>
      <c r="G628" s="653">
        <v>2018</v>
      </c>
      <c r="H628" s="386">
        <v>2019</v>
      </c>
      <c r="I628" s="387">
        <v>2020</v>
      </c>
    </row>
    <row r="629" spans="1:19" ht="40.5" customHeight="1">
      <c r="A629" s="246" t="s">
        <v>606</v>
      </c>
      <c r="B629" s="154"/>
      <c r="C629" s="151"/>
      <c r="D629" s="154"/>
      <c r="E629" s="151"/>
      <c r="F629" s="151"/>
      <c r="G629" s="151"/>
      <c r="H629" s="279"/>
      <c r="I629" s="571"/>
    </row>
    <row r="630" spans="1:19" ht="51" customHeight="1">
      <c r="A630" s="250" t="s">
        <v>285</v>
      </c>
      <c r="B630" s="130">
        <v>5</v>
      </c>
      <c r="C630" s="214">
        <v>5</v>
      </c>
      <c r="D630" s="130">
        <v>3</v>
      </c>
      <c r="E630" s="150">
        <v>1</v>
      </c>
      <c r="F630" s="150"/>
      <c r="G630" s="150" t="s">
        <v>2524</v>
      </c>
      <c r="H630" s="278" t="s">
        <v>2957</v>
      </c>
      <c r="I630" s="615"/>
    </row>
    <row r="631" spans="1:19" ht="15" customHeight="1">
      <c r="A631" s="250" t="s">
        <v>292</v>
      </c>
      <c r="B631" s="130">
        <v>1.95</v>
      </c>
      <c r="C631" s="214">
        <v>0.09</v>
      </c>
      <c r="D631" s="130">
        <v>0.2</v>
      </c>
      <c r="E631" s="150">
        <v>0</v>
      </c>
      <c r="F631" s="150">
        <v>0.55200000000000005</v>
      </c>
      <c r="G631" s="150">
        <v>0</v>
      </c>
      <c r="H631" s="278">
        <v>0.38</v>
      </c>
      <c r="I631" s="615"/>
    </row>
    <row r="632" spans="1:19" ht="44.25" customHeight="1" thickBot="1">
      <c r="A632" s="200" t="s">
        <v>293</v>
      </c>
      <c r="B632" s="130">
        <v>1</v>
      </c>
      <c r="C632" s="214">
        <v>4</v>
      </c>
      <c r="D632" s="130">
        <v>2</v>
      </c>
      <c r="E632" s="150">
        <v>0</v>
      </c>
      <c r="F632" s="150"/>
      <c r="G632" s="150">
        <v>0</v>
      </c>
      <c r="H632" s="278" t="s">
        <v>3091</v>
      </c>
      <c r="I632" s="615"/>
    </row>
    <row r="633" spans="1:19" ht="42" customHeight="1">
      <c r="A633" s="246" t="s">
        <v>607</v>
      </c>
      <c r="B633" s="751"/>
      <c r="C633" s="734"/>
      <c r="D633" s="216"/>
      <c r="E633" s="327"/>
      <c r="F633" s="327"/>
      <c r="G633" s="327"/>
      <c r="H633" s="327"/>
      <c r="I633" s="571"/>
    </row>
    <row r="634" spans="1:19" ht="42.75" customHeight="1" thickBot="1">
      <c r="A634" s="200" t="s">
        <v>294</v>
      </c>
      <c r="B634" s="752"/>
      <c r="C634" s="1142" t="s">
        <v>1766</v>
      </c>
      <c r="D634" s="1143"/>
      <c r="E634" s="375"/>
      <c r="F634" s="375"/>
      <c r="G634" s="312"/>
      <c r="H634" s="312"/>
      <c r="I634" s="615"/>
    </row>
    <row r="635" spans="1:19" ht="28.5" customHeight="1">
      <c r="A635" s="246" t="s">
        <v>608</v>
      </c>
      <c r="B635" s="194"/>
      <c r="C635" s="758"/>
      <c r="D635" s="191"/>
      <c r="E635" s="191"/>
      <c r="F635" s="271"/>
      <c r="G635" s="271"/>
      <c r="H635" s="271"/>
      <c r="I635" s="571"/>
    </row>
    <row r="636" spans="1:19" ht="93.75" customHeight="1" thickBot="1">
      <c r="A636" s="200" t="s">
        <v>295</v>
      </c>
      <c r="B636" s="199"/>
      <c r="C636" s="650" t="s">
        <v>1542</v>
      </c>
      <c r="D636" s="192" t="s">
        <v>1767</v>
      </c>
      <c r="E636" s="192" t="s">
        <v>1767</v>
      </c>
      <c r="F636" s="272"/>
      <c r="G636" s="272" t="s">
        <v>2464</v>
      </c>
      <c r="H636" s="272" t="s">
        <v>2958</v>
      </c>
      <c r="I636" s="615"/>
    </row>
    <row r="637" spans="1:19" ht="28.5" customHeight="1">
      <c r="A637" s="246" t="s">
        <v>609</v>
      </c>
      <c r="B637" s="194"/>
      <c r="C637" s="570"/>
      <c r="D637" s="154"/>
      <c r="E637" s="154"/>
      <c r="F637" s="151"/>
      <c r="G637" s="151"/>
      <c r="H637" s="279"/>
      <c r="I637" s="571"/>
    </row>
    <row r="638" spans="1:19" ht="140.25" customHeight="1" thickBot="1">
      <c r="A638" s="200" t="s">
        <v>296</v>
      </c>
      <c r="B638" s="199" t="s">
        <v>1297</v>
      </c>
      <c r="C638" s="657" t="s">
        <v>1543</v>
      </c>
      <c r="D638" s="185" t="s">
        <v>1768</v>
      </c>
      <c r="E638" s="185" t="s">
        <v>2124</v>
      </c>
      <c r="F638" s="159" t="s">
        <v>2450</v>
      </c>
      <c r="G638" s="159" t="s">
        <v>2451</v>
      </c>
      <c r="H638" s="381" t="s">
        <v>2959</v>
      </c>
      <c r="I638" s="610"/>
    </row>
    <row r="639" spans="1:19" ht="27" customHeight="1">
      <c r="A639" s="246" t="s">
        <v>610</v>
      </c>
      <c r="B639" s="194"/>
      <c r="C639" s="151"/>
      <c r="D639" s="154"/>
      <c r="E639" s="154"/>
      <c r="F639" s="154"/>
      <c r="G639" s="151"/>
      <c r="H639" s="279"/>
      <c r="I639" s="571"/>
    </row>
    <row r="640" spans="1:19" ht="51.75" customHeight="1">
      <c r="A640" s="307" t="s">
        <v>1860</v>
      </c>
      <c r="B640" s="199">
        <v>0</v>
      </c>
      <c r="C640" s="256">
        <v>0</v>
      </c>
      <c r="D640" s="256">
        <v>0</v>
      </c>
      <c r="E640" s="256">
        <v>0</v>
      </c>
      <c r="F640" s="256">
        <v>0</v>
      </c>
      <c r="G640" s="153" t="s">
        <v>2452</v>
      </c>
      <c r="H640" s="532" t="s">
        <v>2960</v>
      </c>
      <c r="I640" s="533"/>
    </row>
    <row r="641" spans="1:9" ht="84" customHeight="1">
      <c r="A641" s="307" t="s">
        <v>1861</v>
      </c>
      <c r="B641" s="186" t="s">
        <v>1297</v>
      </c>
      <c r="C641" s="303" t="s">
        <v>1543</v>
      </c>
      <c r="D641" s="256" t="s">
        <v>2125</v>
      </c>
      <c r="E641" s="130" t="s">
        <v>1898</v>
      </c>
      <c r="F641" s="130" t="s">
        <v>2182</v>
      </c>
      <c r="G641" s="150" t="s">
        <v>2465</v>
      </c>
      <c r="H641" s="278" t="s">
        <v>2961</v>
      </c>
      <c r="I641" s="615"/>
    </row>
    <row r="642" spans="1:9" ht="45.75" customHeight="1">
      <c r="A642" s="307" t="s">
        <v>1862</v>
      </c>
      <c r="B642" s="199">
        <v>0</v>
      </c>
      <c r="C642" s="186">
        <v>0</v>
      </c>
      <c r="D642" s="759" t="s">
        <v>1769</v>
      </c>
      <c r="E642" s="278"/>
      <c r="F642" s="278"/>
      <c r="G642" s="278" t="s">
        <v>2466</v>
      </c>
      <c r="H642" s="278" t="s">
        <v>2962</v>
      </c>
      <c r="I642" s="533"/>
    </row>
    <row r="643" spans="1:9" ht="15" customHeight="1">
      <c r="A643" s="307" t="s">
        <v>1863</v>
      </c>
      <c r="B643" s="199">
        <v>0</v>
      </c>
      <c r="C643" s="199">
        <v>0</v>
      </c>
      <c r="D643" s="199">
        <v>0</v>
      </c>
      <c r="E643" s="199">
        <v>0</v>
      </c>
      <c r="F643" s="532">
        <v>0</v>
      </c>
      <c r="G643" s="153">
        <v>0</v>
      </c>
      <c r="H643" s="153">
        <v>0</v>
      </c>
      <c r="I643" s="533"/>
    </row>
    <row r="644" spans="1:9" ht="15" customHeight="1">
      <c r="A644" s="307" t="s">
        <v>1864</v>
      </c>
      <c r="B644" s="199">
        <v>0</v>
      </c>
      <c r="C644" s="199">
        <v>0</v>
      </c>
      <c r="D644" s="199">
        <v>0</v>
      </c>
      <c r="E644" s="199">
        <v>0</v>
      </c>
      <c r="F644" s="532">
        <v>0</v>
      </c>
      <c r="G644" s="153">
        <v>0</v>
      </c>
      <c r="H644" s="153">
        <v>0</v>
      </c>
      <c r="I644" s="533"/>
    </row>
    <row r="645" spans="1:9" ht="15" customHeight="1">
      <c r="A645" s="307" t="s">
        <v>1865</v>
      </c>
      <c r="B645" s="186">
        <v>0</v>
      </c>
      <c r="C645" s="186">
        <v>0</v>
      </c>
      <c r="D645" s="186">
        <v>0</v>
      </c>
      <c r="E645" s="186">
        <v>0</v>
      </c>
      <c r="F645" s="278">
        <v>0</v>
      </c>
      <c r="G645" s="150">
        <v>0</v>
      </c>
      <c r="H645" s="150">
        <v>0</v>
      </c>
      <c r="I645" s="615"/>
    </row>
    <row r="646" spans="1:9" ht="15" customHeight="1">
      <c r="A646" s="307" t="s">
        <v>1869</v>
      </c>
      <c r="B646" s="199">
        <v>0</v>
      </c>
      <c r="C646" s="199">
        <v>0</v>
      </c>
      <c r="D646" s="199">
        <v>0</v>
      </c>
      <c r="E646" s="199">
        <v>0</v>
      </c>
      <c r="F646" s="532">
        <v>0</v>
      </c>
      <c r="G646" s="153">
        <v>0</v>
      </c>
      <c r="H646" s="153">
        <v>0</v>
      </c>
      <c r="I646" s="533"/>
    </row>
    <row r="647" spans="1:9" ht="80.25" customHeight="1">
      <c r="A647" s="307" t="s">
        <v>1866</v>
      </c>
      <c r="B647" s="199">
        <v>0</v>
      </c>
      <c r="C647" s="199">
        <v>0</v>
      </c>
      <c r="D647" s="256"/>
      <c r="E647" s="153" t="s">
        <v>2101</v>
      </c>
      <c r="F647" s="153">
        <v>0</v>
      </c>
      <c r="G647" s="153" t="s">
        <v>2467</v>
      </c>
      <c r="H647" s="532" t="s">
        <v>2963</v>
      </c>
      <c r="I647" s="533"/>
    </row>
    <row r="648" spans="1:9" ht="53.25" customHeight="1">
      <c r="A648" s="307" t="s">
        <v>1867</v>
      </c>
      <c r="B648" s="199">
        <v>0</v>
      </c>
      <c r="C648" s="199">
        <v>0</v>
      </c>
      <c r="D648" s="256"/>
      <c r="E648" s="153" t="s">
        <v>2102</v>
      </c>
      <c r="F648" s="153" t="s">
        <v>2183</v>
      </c>
      <c r="G648" s="153" t="s">
        <v>2468</v>
      </c>
      <c r="H648" s="532" t="s">
        <v>2964</v>
      </c>
      <c r="I648" s="533"/>
    </row>
    <row r="649" spans="1:9" ht="77.25" customHeight="1">
      <c r="A649" s="307" t="s">
        <v>1868</v>
      </c>
      <c r="B649" s="199">
        <v>0</v>
      </c>
      <c r="C649" s="303" t="s">
        <v>1770</v>
      </c>
      <c r="D649" s="256">
        <v>0</v>
      </c>
      <c r="E649" s="153">
        <v>0</v>
      </c>
      <c r="F649" s="153">
        <v>0</v>
      </c>
      <c r="G649" s="153">
        <v>0</v>
      </c>
      <c r="H649" s="153">
        <v>0</v>
      </c>
      <c r="I649" s="533"/>
    </row>
    <row r="650" spans="1:9" ht="26.25" customHeight="1">
      <c r="A650" s="307" t="s">
        <v>1870</v>
      </c>
      <c r="B650" s="583">
        <v>0</v>
      </c>
      <c r="C650" s="583">
        <v>0</v>
      </c>
      <c r="D650" s="583"/>
      <c r="E650" s="375"/>
      <c r="F650" s="375" t="s">
        <v>2184</v>
      </c>
      <c r="G650" s="375"/>
      <c r="H650" s="375"/>
      <c r="I650" s="918"/>
    </row>
    <row r="651" spans="1:9" ht="15.75" customHeight="1" thickBot="1">
      <c r="A651" s="296" t="s">
        <v>1269</v>
      </c>
      <c r="B651" s="261">
        <v>0</v>
      </c>
      <c r="C651" s="550">
        <v>2</v>
      </c>
      <c r="D651" s="550">
        <v>2</v>
      </c>
      <c r="E651" s="193">
        <v>2</v>
      </c>
      <c r="F651" s="193">
        <v>1</v>
      </c>
      <c r="G651" s="729">
        <v>4</v>
      </c>
      <c r="H651" s="729">
        <v>3</v>
      </c>
      <c r="I651" s="778"/>
    </row>
    <row r="652" spans="1:9" ht="32.25" customHeight="1">
      <c r="A652" s="246" t="s">
        <v>611</v>
      </c>
      <c r="B652" s="194"/>
      <c r="C652" s="194"/>
      <c r="D652" s="194"/>
      <c r="E652" s="279"/>
      <c r="F652" s="327"/>
      <c r="G652" s="327"/>
      <c r="H652" s="327"/>
      <c r="I652" s="571"/>
    </row>
    <row r="653" spans="1:9" ht="17.25" customHeight="1">
      <c r="A653" s="250" t="s">
        <v>297</v>
      </c>
      <c r="B653" s="186">
        <v>0</v>
      </c>
      <c r="C653" s="186">
        <v>0</v>
      </c>
      <c r="D653" s="186">
        <v>1</v>
      </c>
      <c r="E653" s="278"/>
      <c r="F653" s="312"/>
      <c r="G653" s="312"/>
      <c r="H653" s="312"/>
      <c r="I653" s="615"/>
    </row>
    <row r="654" spans="1:9" ht="47.25" customHeight="1" thickBot="1">
      <c r="A654" s="200" t="s">
        <v>298</v>
      </c>
      <c r="B654" s="186">
        <v>0</v>
      </c>
      <c r="C654" s="186">
        <v>0</v>
      </c>
      <c r="D654" s="186">
        <v>0</v>
      </c>
      <c r="E654" s="760" t="s">
        <v>2185</v>
      </c>
      <c r="F654" s="752" t="s">
        <v>2186</v>
      </c>
      <c r="G654" s="375" t="s">
        <v>2453</v>
      </c>
      <c r="H654" s="375"/>
      <c r="I654" s="533"/>
    </row>
    <row r="655" spans="1:9" ht="28.5" customHeight="1">
      <c r="A655" s="246" t="s">
        <v>612</v>
      </c>
      <c r="B655" s="196"/>
      <c r="C655" s="154"/>
      <c r="D655" s="154"/>
      <c r="E655" s="151"/>
      <c r="F655" s="151"/>
      <c r="G655" s="279"/>
      <c r="H655" s="279"/>
      <c r="I655" s="571"/>
    </row>
    <row r="656" spans="1:9" ht="15.75" customHeight="1" thickBot="1">
      <c r="A656" s="200" t="s">
        <v>2126</v>
      </c>
      <c r="B656" s="248">
        <v>95</v>
      </c>
      <c r="C656" s="185">
        <v>156</v>
      </c>
      <c r="D656" s="185">
        <v>87</v>
      </c>
      <c r="E656" s="159">
        <v>60</v>
      </c>
      <c r="F656" s="159">
        <v>61</v>
      </c>
      <c r="G656" s="381">
        <v>60</v>
      </c>
      <c r="H656" s="381">
        <v>50</v>
      </c>
      <c r="I656" s="610"/>
    </row>
    <row r="657" spans="1:9" ht="44.25" customHeight="1">
      <c r="A657" s="246" t="s">
        <v>613</v>
      </c>
      <c r="B657" s="154"/>
      <c r="C657" s="154"/>
      <c r="D657" s="154" t="s">
        <v>1771</v>
      </c>
      <c r="E657" s="151" t="s">
        <v>1899</v>
      </c>
      <c r="F657" s="151" t="s">
        <v>2187</v>
      </c>
      <c r="G657" s="279" t="s">
        <v>2454</v>
      </c>
      <c r="H657" s="279" t="s">
        <v>2965</v>
      </c>
      <c r="I657" s="571"/>
    </row>
    <row r="658" spans="1:9" ht="15.75" customHeight="1" thickBot="1">
      <c r="A658" s="200" t="s">
        <v>299</v>
      </c>
      <c r="B658" s="130">
        <v>0.4</v>
      </c>
      <c r="C658" s="130">
        <v>0.12</v>
      </c>
      <c r="D658" s="130">
        <v>14.2</v>
      </c>
      <c r="E658" s="150">
        <v>0.2</v>
      </c>
      <c r="F658" s="150">
        <v>0.4</v>
      </c>
      <c r="G658" s="278">
        <v>2.4</v>
      </c>
      <c r="H658" s="278">
        <v>1.8</v>
      </c>
      <c r="I658" s="615"/>
    </row>
    <row r="659" spans="1:9" ht="114.75" customHeight="1">
      <c r="A659" s="246" t="s">
        <v>614</v>
      </c>
      <c r="B659" s="154"/>
      <c r="C659" s="154"/>
      <c r="D659" s="154" t="s">
        <v>1772</v>
      </c>
      <c r="E659" s="151" t="s">
        <v>1900</v>
      </c>
      <c r="F659" s="151" t="s">
        <v>2188</v>
      </c>
      <c r="G659" s="151" t="s">
        <v>2455</v>
      </c>
      <c r="H659" s="279" t="s">
        <v>2966</v>
      </c>
      <c r="I659" s="571"/>
    </row>
    <row r="660" spans="1:9" ht="21.75" customHeight="1" thickBot="1">
      <c r="A660" s="200" t="s">
        <v>300</v>
      </c>
      <c r="B660" s="185">
        <v>13.4</v>
      </c>
      <c r="C660" s="185">
        <v>10.5</v>
      </c>
      <c r="D660" s="185">
        <v>1.8</v>
      </c>
      <c r="E660" s="159">
        <v>0.94</v>
      </c>
      <c r="F660" s="159">
        <v>1.38</v>
      </c>
      <c r="G660" s="159">
        <v>14</v>
      </c>
      <c r="H660" s="381">
        <v>10.199999999999999</v>
      </c>
      <c r="I660" s="610"/>
    </row>
    <row r="661" spans="1:9" ht="30" customHeight="1">
      <c r="A661" s="246" t="s">
        <v>719</v>
      </c>
      <c r="B661" s="191"/>
      <c r="C661" s="191"/>
      <c r="D661" s="191"/>
      <c r="E661" s="271"/>
      <c r="F661" s="271"/>
      <c r="G661" s="271"/>
      <c r="H661" s="271" t="s">
        <v>2968</v>
      </c>
      <c r="I661" s="571"/>
    </row>
    <row r="662" spans="1:9" ht="16.5" customHeight="1">
      <c r="A662" s="250" t="s">
        <v>301</v>
      </c>
      <c r="B662" s="192">
        <v>0</v>
      </c>
      <c r="C662" s="192">
        <v>0</v>
      </c>
      <c r="D662" s="192">
        <v>0</v>
      </c>
      <c r="E662" s="272">
        <v>0</v>
      </c>
      <c r="F662" s="272">
        <v>0</v>
      </c>
      <c r="G662" s="272">
        <v>0</v>
      </c>
      <c r="H662" s="272">
        <v>0</v>
      </c>
      <c r="I662" s="615"/>
    </row>
    <row r="663" spans="1:9" ht="16.5" customHeight="1" thickBot="1">
      <c r="A663" s="200" t="s">
        <v>302</v>
      </c>
      <c r="B663" s="192">
        <v>0</v>
      </c>
      <c r="C663" s="192">
        <v>0</v>
      </c>
      <c r="D663" s="192">
        <v>0</v>
      </c>
      <c r="E663" s="272">
        <v>0</v>
      </c>
      <c r="F663" s="272">
        <v>0</v>
      </c>
      <c r="G663" s="272">
        <v>0</v>
      </c>
      <c r="H663" s="272">
        <v>0</v>
      </c>
      <c r="I663" s="615"/>
    </row>
    <row r="664" spans="1:9" ht="25.5">
      <c r="A664" s="246" t="s">
        <v>720</v>
      </c>
      <c r="B664" s="216"/>
      <c r="C664" s="1149" t="s">
        <v>2967</v>
      </c>
      <c r="D664" s="1150"/>
      <c r="E664" s="1150"/>
      <c r="F664" s="1151"/>
      <c r="G664" s="327"/>
      <c r="H664" s="327"/>
      <c r="I664" s="911"/>
    </row>
    <row r="665" spans="1:9" ht="12.75" customHeight="1">
      <c r="A665" s="250" t="s">
        <v>301</v>
      </c>
      <c r="B665" s="190">
        <v>0</v>
      </c>
      <c r="C665" s="190">
        <v>1</v>
      </c>
      <c r="D665" s="190"/>
      <c r="E665" s="312"/>
      <c r="F665" s="312"/>
      <c r="G665" s="312"/>
      <c r="H665" s="312"/>
      <c r="I665" s="892"/>
    </row>
    <row r="666" spans="1:9" ht="12.75" customHeight="1" thickBot="1">
      <c r="A666" s="200" t="s">
        <v>303</v>
      </c>
      <c r="B666" s="190">
        <v>0</v>
      </c>
      <c r="C666" s="190">
        <v>1</v>
      </c>
      <c r="D666" s="190"/>
      <c r="E666" s="312"/>
      <c r="F666" s="312"/>
      <c r="G666" s="312"/>
      <c r="H666" s="312"/>
      <c r="I666" s="892"/>
    </row>
    <row r="667" spans="1:9" ht="28.5" customHeight="1">
      <c r="A667" s="246" t="s">
        <v>721</v>
      </c>
      <c r="B667" s="191"/>
      <c r="C667" s="191"/>
      <c r="D667" s="191"/>
      <c r="E667" s="271"/>
      <c r="F667" s="271"/>
      <c r="G667" s="271"/>
      <c r="H667" s="271" t="s">
        <v>2968</v>
      </c>
      <c r="I667" s="571"/>
    </row>
    <row r="668" spans="1:9" ht="15" customHeight="1">
      <c r="A668" s="763" t="s">
        <v>26</v>
      </c>
      <c r="B668" s="192">
        <v>0</v>
      </c>
      <c r="C668" s="192">
        <v>0</v>
      </c>
      <c r="D668" s="192">
        <v>0</v>
      </c>
      <c r="E668" s="272">
        <v>0</v>
      </c>
      <c r="F668" s="272">
        <v>0</v>
      </c>
      <c r="G668" s="272">
        <v>0</v>
      </c>
      <c r="H668" s="272">
        <v>0</v>
      </c>
      <c r="I668" s="615"/>
    </row>
    <row r="669" spans="1:9" ht="15" customHeight="1" thickBot="1">
      <c r="A669" s="200" t="s">
        <v>304</v>
      </c>
      <c r="B669" s="195">
        <v>0</v>
      </c>
      <c r="C669" s="195">
        <v>0</v>
      </c>
      <c r="D669" s="195">
        <v>0</v>
      </c>
      <c r="E669" s="273">
        <v>0</v>
      </c>
      <c r="F669" s="273">
        <v>0</v>
      </c>
      <c r="G669" s="273">
        <v>0</v>
      </c>
      <c r="H669" s="273">
        <v>0</v>
      </c>
      <c r="I669" s="610"/>
    </row>
    <row r="670" spans="1:9" ht="28.5" customHeight="1">
      <c r="A670" s="246" t="s">
        <v>722</v>
      </c>
      <c r="B670" s="196"/>
      <c r="C670" s="151"/>
      <c r="D670" s="154"/>
      <c r="E670" s="151"/>
      <c r="F670" s="151"/>
      <c r="G670" s="151"/>
      <c r="H670" s="279"/>
      <c r="I670" s="571"/>
    </row>
    <row r="671" spans="1:9" ht="161.25" customHeight="1">
      <c r="A671" s="250" t="s">
        <v>1296</v>
      </c>
      <c r="B671" s="197">
        <v>0</v>
      </c>
      <c r="C671" s="197">
        <v>0</v>
      </c>
      <c r="D671" s="130">
        <v>0</v>
      </c>
      <c r="E671" s="150" t="s">
        <v>2127</v>
      </c>
      <c r="F671" s="150" t="s">
        <v>2189</v>
      </c>
      <c r="G671" s="150" t="s">
        <v>2525</v>
      </c>
      <c r="H671" s="278" t="s">
        <v>3128</v>
      </c>
      <c r="I671" s="615"/>
    </row>
    <row r="672" spans="1:9" ht="42" customHeight="1">
      <c r="A672" s="250" t="s">
        <v>1295</v>
      </c>
      <c r="B672" s="197">
        <v>6</v>
      </c>
      <c r="C672" s="197">
        <v>6</v>
      </c>
      <c r="D672" s="256" t="s">
        <v>1773</v>
      </c>
      <c r="E672" s="150"/>
      <c r="F672" s="150"/>
      <c r="G672" s="150"/>
      <c r="H672" s="278"/>
      <c r="I672" s="615"/>
    </row>
    <row r="673" spans="1:9" ht="165" customHeight="1">
      <c r="A673" s="250" t="s">
        <v>305</v>
      </c>
      <c r="B673" s="197">
        <v>0</v>
      </c>
      <c r="C673" s="197" t="s">
        <v>1871</v>
      </c>
      <c r="D673" s="130" t="s">
        <v>1978</v>
      </c>
      <c r="E673" s="150" t="s">
        <v>2128</v>
      </c>
      <c r="F673" s="150" t="s">
        <v>2469</v>
      </c>
      <c r="G673" s="150" t="s">
        <v>2456</v>
      </c>
      <c r="H673" s="278" t="s">
        <v>2969</v>
      </c>
      <c r="I673" s="615"/>
    </row>
    <row r="674" spans="1:9" ht="18" customHeight="1">
      <c r="A674" s="250" t="s">
        <v>306</v>
      </c>
      <c r="B674" s="192">
        <v>0</v>
      </c>
      <c r="C674" s="629">
        <v>0</v>
      </c>
      <c r="D674" s="192">
        <v>0</v>
      </c>
      <c r="E674" s="584">
        <v>0</v>
      </c>
      <c r="F674" s="584">
        <v>0</v>
      </c>
      <c r="G674" s="584">
        <v>0</v>
      </c>
      <c r="H674" s="584">
        <v>0</v>
      </c>
      <c r="I674" s="919"/>
    </row>
    <row r="675" spans="1:9" ht="93" customHeight="1">
      <c r="A675" s="250" t="s">
        <v>307</v>
      </c>
      <c r="B675" s="198">
        <v>0</v>
      </c>
      <c r="C675" s="549"/>
      <c r="D675" s="256" t="s">
        <v>1872</v>
      </c>
      <c r="E675" s="150" t="s">
        <v>2192</v>
      </c>
      <c r="F675" s="150" t="s">
        <v>2190</v>
      </c>
      <c r="G675" s="150" t="s">
        <v>2457</v>
      </c>
      <c r="H675" s="150" t="s">
        <v>2970</v>
      </c>
      <c r="I675" s="615"/>
    </row>
    <row r="676" spans="1:9" ht="25.5">
      <c r="A676" s="250" t="s">
        <v>308</v>
      </c>
      <c r="B676" s="197">
        <v>0</v>
      </c>
      <c r="C676" s="197">
        <v>0</v>
      </c>
      <c r="D676" s="130">
        <v>6</v>
      </c>
      <c r="E676" s="150">
        <v>3</v>
      </c>
      <c r="F676" s="150"/>
      <c r="G676" s="150"/>
      <c r="H676" s="278"/>
      <c r="I676" s="615"/>
    </row>
    <row r="677" spans="1:9" ht="69" customHeight="1">
      <c r="A677" s="308" t="s">
        <v>2129</v>
      </c>
      <c r="B677" s="198">
        <v>0</v>
      </c>
      <c r="C677" s="198">
        <v>0</v>
      </c>
      <c r="D677" s="256">
        <v>3</v>
      </c>
      <c r="E677" s="153" t="s">
        <v>1901</v>
      </c>
      <c r="F677" s="153" t="s">
        <v>2191</v>
      </c>
      <c r="G677" s="153" t="s">
        <v>2458</v>
      </c>
      <c r="H677" s="153" t="s">
        <v>2971</v>
      </c>
      <c r="I677" s="533"/>
    </row>
    <row r="678" spans="1:9" ht="26.25" thickBot="1">
      <c r="A678" s="200" t="s">
        <v>309</v>
      </c>
      <c r="B678" s="195">
        <v>0</v>
      </c>
      <c r="C678" s="195">
        <v>0</v>
      </c>
      <c r="D678" s="195">
        <v>0</v>
      </c>
      <c r="E678" s="273">
        <v>0</v>
      </c>
      <c r="F678" s="273">
        <v>0</v>
      </c>
      <c r="G678" s="273">
        <v>0</v>
      </c>
      <c r="H678" s="273">
        <v>0</v>
      </c>
      <c r="I678" s="610"/>
    </row>
    <row r="679" spans="1:9" ht="31.5" customHeight="1">
      <c r="A679" s="246" t="s">
        <v>723</v>
      </c>
      <c r="B679" s="154"/>
      <c r="C679" s="151"/>
      <c r="D679" s="154"/>
      <c r="E679" s="151"/>
      <c r="F679" s="151"/>
      <c r="G679" s="151"/>
      <c r="H679" s="279"/>
      <c r="I679" s="571"/>
    </row>
    <row r="680" spans="1:9" ht="17.25" customHeight="1" thickBot="1">
      <c r="A680" s="200" t="s">
        <v>310</v>
      </c>
      <c r="B680" s="185">
        <v>16</v>
      </c>
      <c r="C680" s="185">
        <v>20</v>
      </c>
      <c r="D680" s="185">
        <v>19</v>
      </c>
      <c r="E680" s="159">
        <v>6</v>
      </c>
      <c r="F680" s="159">
        <v>15</v>
      </c>
      <c r="G680" s="381">
        <v>29</v>
      </c>
      <c r="H680" s="381">
        <v>31</v>
      </c>
      <c r="I680" s="610"/>
    </row>
    <row r="681" spans="1:9" ht="36.75" customHeight="1">
      <c r="A681" s="246" t="s">
        <v>724</v>
      </c>
      <c r="B681" s="154"/>
      <c r="C681" s="151"/>
      <c r="D681" s="651"/>
      <c r="E681" s="151"/>
      <c r="F681" s="151"/>
      <c r="G681" s="151"/>
      <c r="H681" s="279"/>
      <c r="I681" s="571"/>
    </row>
    <row r="682" spans="1:9" ht="87.75" customHeight="1">
      <c r="A682" s="250" t="s">
        <v>26</v>
      </c>
      <c r="B682" s="130"/>
      <c r="C682" s="761"/>
      <c r="D682" s="762"/>
      <c r="E682" s="761" t="s">
        <v>1979</v>
      </c>
      <c r="F682" s="761" t="s">
        <v>2165</v>
      </c>
      <c r="G682" s="761" t="s">
        <v>2165</v>
      </c>
      <c r="H682" s="278" t="s">
        <v>2900</v>
      </c>
      <c r="I682" s="615"/>
    </row>
    <row r="683" spans="1:9" ht="12.75" customHeight="1" thickBot="1">
      <c r="A683" s="200" t="s">
        <v>27</v>
      </c>
      <c r="B683" s="195">
        <v>0</v>
      </c>
      <c r="C683" s="195">
        <v>0</v>
      </c>
      <c r="D683" s="195">
        <v>0</v>
      </c>
      <c r="E683" s="273">
        <v>0</v>
      </c>
      <c r="F683" s="273">
        <v>0</v>
      </c>
      <c r="G683" s="273">
        <v>0</v>
      </c>
      <c r="H683" s="273">
        <v>0</v>
      </c>
      <c r="I683" s="610"/>
    </row>
    <row r="684" spans="1:9" ht="93" customHeight="1">
      <c r="A684" s="568" t="s">
        <v>725</v>
      </c>
      <c r="B684" s="215"/>
      <c r="C684" s="191"/>
      <c r="D684" s="271" t="s">
        <v>2526</v>
      </c>
      <c r="E684" s="271" t="s">
        <v>2526</v>
      </c>
      <c r="F684" s="271" t="s">
        <v>2526</v>
      </c>
      <c r="G684" s="271" t="s">
        <v>2368</v>
      </c>
      <c r="H684" s="584" t="s">
        <v>2873</v>
      </c>
      <c r="I684" s="533"/>
    </row>
    <row r="685" spans="1:9" ht="19.5" customHeight="1" thickBot="1">
      <c r="A685" s="200" t="s">
        <v>311</v>
      </c>
      <c r="B685" s="195"/>
      <c r="C685" s="219"/>
      <c r="D685" s="1049">
        <v>0</v>
      </c>
      <c r="E685" s="1049">
        <v>0</v>
      </c>
      <c r="F685" s="1049">
        <v>0</v>
      </c>
      <c r="G685" s="735">
        <v>0</v>
      </c>
      <c r="H685" s="273">
        <v>0</v>
      </c>
      <c r="I685" s="610"/>
    </row>
    <row r="686" spans="1:9" ht="125.25" customHeight="1">
      <c r="A686" s="246" t="s">
        <v>726</v>
      </c>
      <c r="B686" s="154" t="s">
        <v>1294</v>
      </c>
      <c r="C686" s="154"/>
      <c r="D686" s="154" t="s">
        <v>1873</v>
      </c>
      <c r="E686" s="151" t="s">
        <v>2237</v>
      </c>
      <c r="F686" s="151" t="s">
        <v>1757</v>
      </c>
      <c r="G686" s="194" t="s">
        <v>3129</v>
      </c>
      <c r="H686" s="279" t="s">
        <v>3196</v>
      </c>
      <c r="I686" s="571"/>
    </row>
    <row r="687" spans="1:9" ht="13.5" thickBot="1">
      <c r="A687" s="200" t="s">
        <v>312</v>
      </c>
      <c r="B687" s="185">
        <v>0</v>
      </c>
      <c r="C687" s="185">
        <v>53</v>
      </c>
      <c r="D687" s="185">
        <v>0</v>
      </c>
      <c r="E687" s="159">
        <v>0</v>
      </c>
      <c r="F687" s="159">
        <v>0</v>
      </c>
      <c r="G687" s="273">
        <v>0</v>
      </c>
      <c r="H687" s="273">
        <v>0</v>
      </c>
      <c r="I687" s="610"/>
    </row>
    <row r="688" spans="1:9" ht="189.75" customHeight="1">
      <c r="A688" s="246" t="s">
        <v>727</v>
      </c>
      <c r="B688" s="318" t="s">
        <v>1298</v>
      </c>
      <c r="C688" s="191"/>
      <c r="D688" s="192" t="s">
        <v>1774</v>
      </c>
      <c r="E688" s="271"/>
      <c r="F688" s="271"/>
      <c r="G688" s="271"/>
      <c r="H688" s="271" t="s">
        <v>3064</v>
      </c>
      <c r="I688" s="571"/>
    </row>
    <row r="689" spans="1:19">
      <c r="A689" s="250" t="s">
        <v>301</v>
      </c>
      <c r="B689" s="192">
        <v>0</v>
      </c>
      <c r="C689" s="192">
        <v>0</v>
      </c>
      <c r="D689" s="689">
        <v>0</v>
      </c>
      <c r="E689" s="272">
        <v>0</v>
      </c>
      <c r="F689" s="272">
        <v>0</v>
      </c>
      <c r="G689" s="272">
        <v>0</v>
      </c>
      <c r="H689" s="272">
        <v>0</v>
      </c>
      <c r="I689" s="615"/>
    </row>
    <row r="690" spans="1:19" ht="13.5" thickBot="1">
      <c r="A690" s="200" t="s">
        <v>313</v>
      </c>
      <c r="B690" s="219">
        <v>0</v>
      </c>
      <c r="C690" s="192">
        <v>0</v>
      </c>
      <c r="D690" s="192">
        <v>0</v>
      </c>
      <c r="E690" s="272">
        <v>0</v>
      </c>
      <c r="F690" s="272">
        <v>0</v>
      </c>
      <c r="G690" s="272">
        <v>0</v>
      </c>
      <c r="H690" s="272">
        <v>0</v>
      </c>
      <c r="I690" s="615"/>
    </row>
    <row r="691" spans="1:19" ht="25.5">
      <c r="A691" s="246" t="s">
        <v>728</v>
      </c>
      <c r="B691" s="154"/>
      <c r="C691" s="154"/>
      <c r="D691" s="154"/>
      <c r="E691" s="151"/>
      <c r="F691" s="151"/>
      <c r="G691" s="151"/>
      <c r="H691" s="279"/>
      <c r="I691" s="571"/>
    </row>
    <row r="692" spans="1:19" ht="113.25" customHeight="1">
      <c r="A692" s="250" t="s">
        <v>314</v>
      </c>
      <c r="B692" s="130">
        <v>0</v>
      </c>
      <c r="C692" s="130">
        <v>0</v>
      </c>
      <c r="D692" s="130">
        <v>0</v>
      </c>
      <c r="E692" s="150" t="s">
        <v>2369</v>
      </c>
      <c r="F692" s="150" t="s">
        <v>2369</v>
      </c>
      <c r="G692" s="150" t="s">
        <v>2874</v>
      </c>
      <c r="H692" s="278" t="s">
        <v>3092</v>
      </c>
      <c r="I692" s="615"/>
    </row>
    <row r="693" spans="1:19" ht="81" customHeight="1" thickBot="1">
      <c r="A693" s="200" t="s">
        <v>315</v>
      </c>
      <c r="B693" s="248">
        <v>0</v>
      </c>
      <c r="C693" s="248" t="s">
        <v>1544</v>
      </c>
      <c r="D693" s="195">
        <v>0</v>
      </c>
      <c r="E693" s="273">
        <v>0</v>
      </c>
      <c r="F693" s="273">
        <v>0</v>
      </c>
      <c r="G693" s="273">
        <v>0</v>
      </c>
      <c r="H693" s="273">
        <v>0</v>
      </c>
      <c r="I693" s="610"/>
    </row>
    <row r="694" spans="1:19" ht="11.25" customHeight="1" thickBot="1">
      <c r="A694" s="671"/>
      <c r="B694" s="666"/>
    </row>
    <row r="695" spans="1:19" s="340" customFormat="1" ht="16.5" customHeight="1" thickBot="1">
      <c r="A695" s="724" t="s">
        <v>59</v>
      </c>
      <c r="B695" s="355">
        <v>2013</v>
      </c>
      <c r="C695" s="386">
        <v>2014</v>
      </c>
      <c r="D695" s="355">
        <v>2015</v>
      </c>
      <c r="E695" s="386">
        <v>2016</v>
      </c>
      <c r="F695" s="386">
        <v>2017</v>
      </c>
      <c r="G695" s="386">
        <v>2018</v>
      </c>
      <c r="H695" s="386">
        <v>2019</v>
      </c>
      <c r="I695" s="387">
        <v>2020</v>
      </c>
      <c r="J695" s="725"/>
      <c r="K695" s="725"/>
      <c r="L695" s="725"/>
      <c r="M695" s="725"/>
      <c r="N695" s="725"/>
      <c r="O695" s="725"/>
      <c r="P695" s="725"/>
      <c r="Q695" s="725"/>
      <c r="R695" s="725"/>
      <c r="S695" s="725"/>
    </row>
    <row r="696" spans="1:19" s="889" customFormat="1" ht="15.95" customHeight="1">
      <c r="A696" s="391" t="s">
        <v>1225</v>
      </c>
      <c r="B696" s="196">
        <f>B702+B729</f>
        <v>10</v>
      </c>
      <c r="C696" s="196">
        <v>10</v>
      </c>
      <c r="D696" s="196">
        <v>10</v>
      </c>
      <c r="E696" s="194">
        <f t="shared" ref="E696:F699" si="26">E702+E729</f>
        <v>11</v>
      </c>
      <c r="F696" s="194">
        <f>F702+F729</f>
        <v>11</v>
      </c>
      <c r="G696" s="194">
        <f>G702+G729</f>
        <v>11</v>
      </c>
      <c r="H696" s="194">
        <f>H702+H729</f>
        <v>11</v>
      </c>
      <c r="I696" s="571"/>
      <c r="J696" s="725"/>
      <c r="K696" s="1047"/>
      <c r="L696" s="1047"/>
      <c r="M696" s="1047"/>
      <c r="N696" s="1047"/>
      <c r="O696" s="1047"/>
      <c r="P696" s="1047"/>
      <c r="Q696" s="1047"/>
      <c r="R696" s="1047"/>
      <c r="S696" s="1047"/>
    </row>
    <row r="697" spans="1:19" s="889" customFormat="1" ht="15.95" customHeight="1">
      <c r="A697" s="392" t="s">
        <v>1248</v>
      </c>
      <c r="B697" s="197">
        <f>B703+B730</f>
        <v>1</v>
      </c>
      <c r="C697" s="197">
        <v>1</v>
      </c>
      <c r="D697" s="197">
        <v>1</v>
      </c>
      <c r="E697" s="186">
        <f t="shared" si="26"/>
        <v>1</v>
      </c>
      <c r="F697" s="186">
        <f t="shared" si="26"/>
        <v>1</v>
      </c>
      <c r="G697" s="186">
        <f t="shared" ref="G697:H697" si="27">G703+G730</f>
        <v>1</v>
      </c>
      <c r="H697" s="186">
        <f t="shared" si="27"/>
        <v>1</v>
      </c>
      <c r="I697" s="615"/>
      <c r="J697" s="725"/>
      <c r="K697" s="1047"/>
      <c r="L697" s="1047"/>
      <c r="M697" s="1047"/>
      <c r="N697" s="1047"/>
      <c r="O697" s="1047"/>
      <c r="P697" s="1047"/>
      <c r="Q697" s="1047"/>
      <c r="R697" s="1047"/>
      <c r="S697" s="1047"/>
    </row>
    <row r="698" spans="1:19" s="889" customFormat="1" ht="15.95" customHeight="1">
      <c r="A698" s="392" t="s">
        <v>1249</v>
      </c>
      <c r="B698" s="197">
        <f>B704+B731</f>
        <v>8</v>
      </c>
      <c r="C698" s="197">
        <v>8</v>
      </c>
      <c r="D698" s="197">
        <v>8</v>
      </c>
      <c r="E698" s="186">
        <f t="shared" si="26"/>
        <v>9</v>
      </c>
      <c r="F698" s="186">
        <f t="shared" si="26"/>
        <v>10</v>
      </c>
      <c r="G698" s="186">
        <f t="shared" ref="G698:H698" si="28">G704+G731</f>
        <v>10</v>
      </c>
      <c r="H698" s="186">
        <f t="shared" si="28"/>
        <v>10</v>
      </c>
      <c r="I698" s="615"/>
      <c r="J698" s="725"/>
      <c r="K698" s="1047"/>
      <c r="L698" s="1047"/>
      <c r="M698" s="1047"/>
      <c r="N698" s="1047"/>
      <c r="O698" s="1047"/>
      <c r="P698" s="1047"/>
      <c r="Q698" s="1047"/>
      <c r="R698" s="1047"/>
      <c r="S698" s="1047"/>
    </row>
    <row r="699" spans="1:19" s="889" customFormat="1" ht="15.95" customHeight="1" thickBot="1">
      <c r="A699" s="393" t="s">
        <v>1250</v>
      </c>
      <c r="B699" s="680">
        <f>B705+B732</f>
        <v>1</v>
      </c>
      <c r="C699" s="248">
        <v>1</v>
      </c>
      <c r="D699" s="248">
        <v>1</v>
      </c>
      <c r="E699" s="261">
        <f t="shared" si="26"/>
        <v>1</v>
      </c>
      <c r="F699" s="261">
        <f t="shared" si="26"/>
        <v>0</v>
      </c>
      <c r="G699" s="261">
        <f t="shared" ref="G699:H699" si="29">G705+G732</f>
        <v>0</v>
      </c>
      <c r="H699" s="261">
        <f t="shared" si="29"/>
        <v>0</v>
      </c>
      <c r="I699" s="610"/>
      <c r="J699" s="725"/>
      <c r="K699" s="1047"/>
      <c r="L699" s="1047"/>
      <c r="M699" s="1047"/>
      <c r="N699" s="1047"/>
      <c r="O699" s="1047"/>
      <c r="P699" s="1047"/>
      <c r="Q699" s="1047"/>
      <c r="R699" s="1047"/>
      <c r="S699" s="1047"/>
    </row>
    <row r="700" spans="1:19" s="889" customFormat="1" ht="14.25" customHeight="1" thickBot="1">
      <c r="A700" s="681"/>
      <c r="B700" s="682"/>
      <c r="C700" s="661"/>
      <c r="D700" s="662"/>
      <c r="E700" s="661"/>
      <c r="F700" s="661"/>
      <c r="G700" s="661"/>
      <c r="H700" s="722"/>
      <c r="I700" s="722"/>
      <c r="J700" s="725"/>
      <c r="K700" s="1047"/>
      <c r="L700" s="1047"/>
      <c r="M700" s="1047"/>
      <c r="N700" s="1047"/>
      <c r="O700" s="1047"/>
      <c r="P700" s="1047"/>
      <c r="Q700" s="1047"/>
      <c r="R700" s="1047"/>
      <c r="S700" s="1047"/>
    </row>
    <row r="701" spans="1:19" s="889" customFormat="1" ht="13.5" thickBot="1">
      <c r="A701" s="397" t="s">
        <v>60</v>
      </c>
      <c r="B701" s="389">
        <v>2013</v>
      </c>
      <c r="C701" s="390">
        <v>2014</v>
      </c>
      <c r="D701" s="389">
        <v>2015</v>
      </c>
      <c r="E701" s="390">
        <v>2016</v>
      </c>
      <c r="F701" s="386">
        <v>2017</v>
      </c>
      <c r="G701" s="390">
        <v>2018</v>
      </c>
      <c r="H701" s="386">
        <v>2019</v>
      </c>
      <c r="I701" s="387">
        <v>2020</v>
      </c>
      <c r="J701" s="725"/>
      <c r="K701" s="1047"/>
      <c r="L701" s="1047"/>
      <c r="M701" s="1047"/>
      <c r="N701" s="1047"/>
      <c r="O701" s="1047"/>
      <c r="P701" s="1047"/>
      <c r="Q701" s="1047"/>
      <c r="R701" s="1047"/>
      <c r="S701" s="1047"/>
    </row>
    <row r="702" spans="1:19" s="889" customFormat="1" ht="15.95" customHeight="1">
      <c r="A702" s="391" t="s">
        <v>1225</v>
      </c>
      <c r="B702" s="196">
        <v>4</v>
      </c>
      <c r="C702" s="196">
        <v>4</v>
      </c>
      <c r="D702" s="196">
        <v>4</v>
      </c>
      <c r="E702" s="196">
        <f>E703+E704+E705</f>
        <v>5</v>
      </c>
      <c r="F702" s="196">
        <f>F703+F704+F705</f>
        <v>5</v>
      </c>
      <c r="G702" s="196">
        <f>G703+G704+G705</f>
        <v>5</v>
      </c>
      <c r="H702" s="196">
        <f>H703+H704+H705</f>
        <v>5</v>
      </c>
      <c r="I702" s="571"/>
      <c r="J702" s="725"/>
      <c r="K702" s="1047"/>
      <c r="L702" s="1047"/>
      <c r="M702" s="1047"/>
      <c r="N702" s="1047"/>
      <c r="O702" s="1047"/>
      <c r="P702" s="1047"/>
      <c r="Q702" s="1047"/>
      <c r="R702" s="1047"/>
      <c r="S702" s="1047"/>
    </row>
    <row r="703" spans="1:19" s="889" customFormat="1" ht="15.95" customHeight="1">
      <c r="A703" s="392" t="s">
        <v>1248</v>
      </c>
      <c r="B703" s="197">
        <v>0</v>
      </c>
      <c r="C703" s="197">
        <v>0</v>
      </c>
      <c r="D703" s="197">
        <v>0</v>
      </c>
      <c r="E703" s="197">
        <v>0</v>
      </c>
      <c r="F703" s="197">
        <v>0</v>
      </c>
      <c r="G703" s="197">
        <v>0</v>
      </c>
      <c r="H703" s="197">
        <v>0</v>
      </c>
      <c r="I703" s="615"/>
      <c r="J703" s="725"/>
      <c r="K703" s="1047"/>
      <c r="L703" s="1047"/>
      <c r="M703" s="1047"/>
      <c r="N703" s="1047"/>
      <c r="O703" s="1047"/>
      <c r="P703" s="1047"/>
      <c r="Q703" s="1047"/>
      <c r="R703" s="1047"/>
      <c r="S703" s="1047"/>
    </row>
    <row r="704" spans="1:19" s="889" customFormat="1" ht="15.95" customHeight="1">
      <c r="A704" s="392" t="s">
        <v>1249</v>
      </c>
      <c r="B704" s="197">
        <v>4</v>
      </c>
      <c r="C704" s="197">
        <v>4</v>
      </c>
      <c r="D704" s="197">
        <v>4</v>
      </c>
      <c r="E704" s="197">
        <v>5</v>
      </c>
      <c r="F704" s="197">
        <v>5</v>
      </c>
      <c r="G704" s="197">
        <v>5</v>
      </c>
      <c r="H704" s="197">
        <v>5</v>
      </c>
      <c r="I704" s="615"/>
      <c r="J704" s="725"/>
      <c r="K704" s="1047"/>
      <c r="L704" s="1047"/>
      <c r="M704" s="1047"/>
      <c r="N704" s="1047"/>
      <c r="O704" s="1047"/>
      <c r="P704" s="1047"/>
      <c r="Q704" s="1047"/>
      <c r="R704" s="1047"/>
      <c r="S704" s="1047"/>
    </row>
    <row r="705" spans="1:19" s="889" customFormat="1" ht="15.95" customHeight="1" thickBot="1">
      <c r="A705" s="393" t="s">
        <v>1250</v>
      </c>
      <c r="B705" s="248">
        <v>0</v>
      </c>
      <c r="C705" s="248">
        <v>0</v>
      </c>
      <c r="D705" s="248">
        <v>0</v>
      </c>
      <c r="E705" s="248">
        <v>0</v>
      </c>
      <c r="F705" s="248">
        <v>0</v>
      </c>
      <c r="G705" s="248">
        <v>0</v>
      </c>
      <c r="H705" s="248">
        <v>0</v>
      </c>
      <c r="I705" s="610"/>
      <c r="J705" s="725"/>
      <c r="K705" s="1047"/>
      <c r="L705" s="1047"/>
      <c r="M705" s="1047"/>
      <c r="N705" s="1047"/>
      <c r="O705" s="1047"/>
      <c r="P705" s="1047"/>
      <c r="Q705" s="1047"/>
      <c r="R705" s="1047"/>
      <c r="S705" s="1047"/>
    </row>
    <row r="706" spans="1:19" ht="13.5" customHeight="1" thickBot="1">
      <c r="A706" s="287"/>
      <c r="B706" s="668"/>
      <c r="C706" s="669"/>
      <c r="D706" s="670"/>
      <c r="E706" s="669"/>
      <c r="F706" s="669"/>
      <c r="G706" s="669"/>
      <c r="H706" s="764"/>
      <c r="I706" s="764"/>
    </row>
    <row r="707" spans="1:19" ht="21" customHeight="1" thickBot="1">
      <c r="A707" s="288" t="s">
        <v>1251</v>
      </c>
      <c r="B707" s="651">
        <v>2013</v>
      </c>
      <c r="C707" s="653">
        <v>2014</v>
      </c>
      <c r="D707" s="651">
        <v>2015</v>
      </c>
      <c r="E707" s="653">
        <v>2016</v>
      </c>
      <c r="F707" s="386">
        <v>2017</v>
      </c>
      <c r="G707" s="653">
        <v>2018</v>
      </c>
      <c r="H707" s="386">
        <v>2019</v>
      </c>
      <c r="I707" s="387">
        <v>2020</v>
      </c>
    </row>
    <row r="708" spans="1:19" ht="37.5" customHeight="1">
      <c r="A708" s="246" t="s">
        <v>615</v>
      </c>
      <c r="B708" s="154"/>
      <c r="C708" s="154"/>
      <c r="D708" s="154"/>
      <c r="E708" s="151"/>
      <c r="F708" s="151"/>
      <c r="G708" s="151"/>
      <c r="H708" s="279"/>
      <c r="I708" s="571"/>
    </row>
    <row r="709" spans="1:19">
      <c r="A709" s="250" t="s">
        <v>316</v>
      </c>
      <c r="B709" s="850">
        <v>1</v>
      </c>
      <c r="C709" s="850">
        <v>1</v>
      </c>
      <c r="D709" s="850">
        <v>5</v>
      </c>
      <c r="E709" s="956">
        <v>3</v>
      </c>
      <c r="F709" s="956">
        <v>3</v>
      </c>
      <c r="G709" s="956">
        <v>2</v>
      </c>
      <c r="H709" s="954">
        <v>2</v>
      </c>
      <c r="I709" s="615"/>
    </row>
    <row r="710" spans="1:19" ht="16.5" customHeight="1">
      <c r="A710" s="250" t="s">
        <v>317</v>
      </c>
      <c r="B710" s="957" t="s">
        <v>1299</v>
      </c>
      <c r="C710" s="957">
        <v>1</v>
      </c>
      <c r="D710" s="957"/>
      <c r="E710" s="851"/>
      <c r="F710" s="851"/>
      <c r="G710" s="851"/>
      <c r="H710" s="851">
        <v>1</v>
      </c>
      <c r="I710" s="892"/>
    </row>
    <row r="711" spans="1:19" ht="14.25" customHeight="1" thickBot="1">
      <c r="A711" s="200" t="s">
        <v>318</v>
      </c>
      <c r="B711" s="957"/>
      <c r="C711" s="957">
        <v>1</v>
      </c>
      <c r="D711" s="957"/>
      <c r="E711" s="851"/>
      <c r="F711" s="851"/>
      <c r="G711" s="851"/>
      <c r="H711" s="851"/>
      <c r="I711" s="892"/>
    </row>
    <row r="712" spans="1:19" ht="25.5">
      <c r="A712" s="246" t="s">
        <v>616</v>
      </c>
      <c r="B712" s="154"/>
      <c r="C712" s="154"/>
      <c r="D712" s="154"/>
      <c r="E712" s="151"/>
      <c r="F712" s="151"/>
      <c r="G712" s="151"/>
      <c r="H712" s="279"/>
      <c r="I712" s="571"/>
    </row>
    <row r="713" spans="1:19" ht="75.75" customHeight="1">
      <c r="A713" s="304" t="s">
        <v>502</v>
      </c>
      <c r="B713" s="850"/>
      <c r="C713" s="850"/>
      <c r="D713" s="850"/>
      <c r="E713" s="956"/>
      <c r="F713" s="956" t="s">
        <v>2217</v>
      </c>
      <c r="G713" s="956" t="s">
        <v>2461</v>
      </c>
      <c r="H713" s="956" t="s">
        <v>2461</v>
      </c>
      <c r="I713" s="615"/>
    </row>
    <row r="714" spans="1:19" ht="90" customHeight="1">
      <c r="A714" s="304" t="s">
        <v>503</v>
      </c>
      <c r="B714" s="850"/>
      <c r="C714" s="850"/>
      <c r="D714" s="850"/>
      <c r="E714" s="956"/>
      <c r="F714" s="956" t="s">
        <v>2370</v>
      </c>
      <c r="G714" s="956" t="s">
        <v>2371</v>
      </c>
      <c r="H714" s="954" t="s">
        <v>2948</v>
      </c>
      <c r="I714" s="615"/>
    </row>
    <row r="715" spans="1:19" ht="25.5">
      <c r="A715" s="304" t="s">
        <v>504</v>
      </c>
      <c r="B715" s="958"/>
      <c r="C715" s="958"/>
      <c r="D715" s="958"/>
      <c r="E715" s="959"/>
      <c r="F715" s="960" t="s">
        <v>2218</v>
      </c>
      <c r="G715" s="960"/>
      <c r="H715" s="960"/>
      <c r="I715" s="961"/>
    </row>
    <row r="716" spans="1:19" ht="76.5" customHeight="1">
      <c r="A716" s="304" t="s">
        <v>505</v>
      </c>
      <c r="B716" s="850"/>
      <c r="C716" s="850"/>
      <c r="D716" s="850"/>
      <c r="E716" s="956" t="s">
        <v>1980</v>
      </c>
      <c r="F716" s="956" t="s">
        <v>2368</v>
      </c>
      <c r="G716" s="956" t="s">
        <v>2461</v>
      </c>
      <c r="H716" s="956" t="s">
        <v>2461</v>
      </c>
      <c r="I716" s="615"/>
    </row>
    <row r="717" spans="1:19" ht="25.5">
      <c r="A717" s="250" t="s">
        <v>26</v>
      </c>
      <c r="B717" s="850">
        <v>1</v>
      </c>
      <c r="C717" s="850">
        <v>4</v>
      </c>
      <c r="D717" s="850">
        <v>1</v>
      </c>
      <c r="E717" s="956">
        <v>1</v>
      </c>
      <c r="F717" s="956">
        <v>0</v>
      </c>
      <c r="G717" s="956" t="s">
        <v>1757</v>
      </c>
      <c r="H717" s="956" t="s">
        <v>257</v>
      </c>
      <c r="I717" s="615"/>
    </row>
    <row r="718" spans="1:19">
      <c r="A718" s="250" t="s">
        <v>319</v>
      </c>
      <c r="B718" s="850">
        <v>0</v>
      </c>
      <c r="C718" s="850">
        <v>0</v>
      </c>
      <c r="D718" s="850">
        <v>1</v>
      </c>
      <c r="E718" s="956">
        <v>0</v>
      </c>
      <c r="F718" s="956">
        <v>0</v>
      </c>
      <c r="G718" s="956">
        <v>0</v>
      </c>
      <c r="H718" s="956">
        <v>0</v>
      </c>
      <c r="I718" s="615"/>
    </row>
    <row r="719" spans="1:19" ht="13.5" thickBot="1">
      <c r="A719" s="200" t="s">
        <v>2130</v>
      </c>
      <c r="B719" s="185">
        <v>0</v>
      </c>
      <c r="C719" s="185">
        <v>0</v>
      </c>
      <c r="D719" s="185">
        <v>0</v>
      </c>
      <c r="E719" s="159">
        <v>0</v>
      </c>
      <c r="F719" s="159">
        <v>0</v>
      </c>
      <c r="G719" s="159">
        <v>0</v>
      </c>
      <c r="H719" s="159">
        <v>0</v>
      </c>
      <c r="I719" s="610"/>
    </row>
    <row r="720" spans="1:19" ht="25.5">
      <c r="A720" s="246" t="s">
        <v>617</v>
      </c>
      <c r="B720" s="154"/>
      <c r="C720" s="154"/>
      <c r="D720" s="154"/>
      <c r="E720" s="151"/>
      <c r="F720" s="151"/>
      <c r="G720" s="151"/>
      <c r="H720" s="279"/>
      <c r="I720" s="571"/>
    </row>
    <row r="721" spans="1:19" ht="63.75" customHeight="1">
      <c r="A721" s="250" t="s">
        <v>320</v>
      </c>
      <c r="B721" s="850">
        <v>0</v>
      </c>
      <c r="C721" s="850">
        <v>0</v>
      </c>
      <c r="D721" s="850" t="s">
        <v>1780</v>
      </c>
      <c r="E721" s="956" t="s">
        <v>1981</v>
      </c>
      <c r="F721" s="956" t="s">
        <v>2219</v>
      </c>
      <c r="G721" s="956" t="s">
        <v>2461</v>
      </c>
      <c r="H721" s="956" t="s">
        <v>2461</v>
      </c>
      <c r="I721" s="615"/>
    </row>
    <row r="722" spans="1:19" ht="16.5" customHeight="1" thickBot="1">
      <c r="A722" s="200" t="s">
        <v>321</v>
      </c>
      <c r="B722" s="185"/>
      <c r="C722" s="185"/>
      <c r="D722" s="185"/>
      <c r="E722" s="159">
        <v>0</v>
      </c>
      <c r="F722" s="159">
        <v>0</v>
      </c>
      <c r="G722" s="159">
        <v>0</v>
      </c>
      <c r="H722" s="159">
        <v>0</v>
      </c>
      <c r="I722" s="610"/>
    </row>
    <row r="723" spans="1:19" ht="72.75" customHeight="1">
      <c r="A723" s="568" t="s">
        <v>618</v>
      </c>
      <c r="B723" s="962"/>
      <c r="C723" s="962"/>
      <c r="D723" s="962"/>
      <c r="E723" s="913" t="s">
        <v>1982</v>
      </c>
      <c r="F723" s="913" t="s">
        <v>1982</v>
      </c>
      <c r="G723" s="956" t="s">
        <v>2461</v>
      </c>
      <c r="H723" s="897" t="s">
        <v>2949</v>
      </c>
      <c r="I723" s="533"/>
    </row>
    <row r="724" spans="1:19" ht="14.25" customHeight="1" thickBot="1">
      <c r="A724" s="200" t="s">
        <v>322</v>
      </c>
      <c r="B724" s="185"/>
      <c r="C724" s="185"/>
      <c r="D724" s="185"/>
      <c r="E724" s="159">
        <v>0</v>
      </c>
      <c r="F724" s="159">
        <v>0</v>
      </c>
      <c r="G724" s="159">
        <v>0</v>
      </c>
      <c r="H724" s="381">
        <v>0</v>
      </c>
      <c r="I724" s="610"/>
    </row>
    <row r="725" spans="1:19" ht="38.25">
      <c r="A725" s="246" t="s">
        <v>619</v>
      </c>
      <c r="B725" s="154"/>
      <c r="C725" s="154"/>
      <c r="D725" s="154"/>
      <c r="E725" s="151"/>
      <c r="F725" s="151"/>
      <c r="G725" s="151"/>
      <c r="H725" s="279"/>
      <c r="I725" s="571"/>
    </row>
    <row r="726" spans="1:19" ht="85.5" customHeight="1" thickBot="1">
      <c r="A726" s="200" t="s">
        <v>323</v>
      </c>
      <c r="B726" s="248" t="s">
        <v>1545</v>
      </c>
      <c r="C726" s="248" t="s">
        <v>1983</v>
      </c>
      <c r="D726" s="185" t="s">
        <v>2407</v>
      </c>
      <c r="E726" s="159" t="s">
        <v>2221</v>
      </c>
      <c r="F726" s="159" t="s">
        <v>2220</v>
      </c>
      <c r="G726" s="159" t="s">
        <v>1757</v>
      </c>
      <c r="H726" s="381" t="s">
        <v>257</v>
      </c>
      <c r="I726" s="610"/>
    </row>
    <row r="727" spans="1:19" ht="8.25" customHeight="1" thickBot="1">
      <c r="A727" s="671"/>
      <c r="B727" s="666"/>
    </row>
    <row r="728" spans="1:19" s="889" customFormat="1" ht="39" thickBot="1">
      <c r="A728" s="394" t="s">
        <v>87</v>
      </c>
      <c r="B728" s="395">
        <v>2013</v>
      </c>
      <c r="C728" s="396">
        <v>2014</v>
      </c>
      <c r="D728" s="395">
        <v>2015</v>
      </c>
      <c r="E728" s="396">
        <v>2016</v>
      </c>
      <c r="F728" s="396">
        <v>2017</v>
      </c>
      <c r="G728" s="396">
        <v>2018</v>
      </c>
      <c r="H728" s="727">
        <v>2019</v>
      </c>
      <c r="I728" s="728">
        <v>2020</v>
      </c>
      <c r="J728" s="725"/>
      <c r="K728" s="1047"/>
      <c r="L728" s="1047"/>
      <c r="M728" s="1047"/>
      <c r="N728" s="1047"/>
      <c r="O728" s="1047"/>
      <c r="P728" s="1047"/>
      <c r="Q728" s="1047"/>
      <c r="R728" s="1047"/>
      <c r="S728" s="1047"/>
    </row>
    <row r="729" spans="1:19" s="889" customFormat="1" ht="15.95" customHeight="1">
      <c r="A729" s="391" t="s">
        <v>1225</v>
      </c>
      <c r="B729" s="196">
        <v>6</v>
      </c>
      <c r="C729" s="196">
        <v>6</v>
      </c>
      <c r="D729" s="196">
        <v>6</v>
      </c>
      <c r="E729" s="196">
        <v>6</v>
      </c>
      <c r="F729" s="196">
        <v>6</v>
      </c>
      <c r="G729" s="196">
        <v>6</v>
      </c>
      <c r="H729" s="196">
        <v>6</v>
      </c>
      <c r="I729" s="571"/>
      <c r="J729" s="725"/>
      <c r="K729" s="1047"/>
      <c r="L729" s="1047"/>
      <c r="M729" s="1047"/>
      <c r="N729" s="1047"/>
      <c r="O729" s="1047"/>
      <c r="P729" s="1047"/>
      <c r="Q729" s="1047"/>
      <c r="R729" s="1047"/>
      <c r="S729" s="1047"/>
    </row>
    <row r="730" spans="1:19" s="889" customFormat="1" ht="15.95" customHeight="1">
      <c r="A730" s="392" t="s">
        <v>1248</v>
      </c>
      <c r="B730" s="197">
        <v>1</v>
      </c>
      <c r="C730" s="197">
        <v>1</v>
      </c>
      <c r="D730" s="197">
        <v>1</v>
      </c>
      <c r="E730" s="197">
        <v>1</v>
      </c>
      <c r="F730" s="197">
        <v>1</v>
      </c>
      <c r="G730" s="197">
        <v>1</v>
      </c>
      <c r="H730" s="197">
        <v>1</v>
      </c>
      <c r="I730" s="615"/>
      <c r="J730" s="725"/>
      <c r="K730" s="1047"/>
      <c r="L730" s="1047"/>
      <c r="M730" s="1047"/>
      <c r="N730" s="1047"/>
      <c r="O730" s="1047"/>
      <c r="P730" s="1047"/>
      <c r="Q730" s="1047"/>
      <c r="R730" s="1047"/>
      <c r="S730" s="1047"/>
    </row>
    <row r="731" spans="1:19" s="889" customFormat="1" ht="15.75" customHeight="1">
      <c r="A731" s="392" t="s">
        <v>1249</v>
      </c>
      <c r="B731" s="197">
        <v>4</v>
      </c>
      <c r="C731" s="197">
        <v>4</v>
      </c>
      <c r="D731" s="197">
        <v>4</v>
      </c>
      <c r="E731" s="197">
        <v>4</v>
      </c>
      <c r="F731" s="197">
        <v>5</v>
      </c>
      <c r="G731" s="197">
        <v>5</v>
      </c>
      <c r="H731" s="197">
        <v>5</v>
      </c>
      <c r="I731" s="615"/>
      <c r="J731" s="725"/>
      <c r="K731" s="1047"/>
      <c r="L731" s="1047"/>
      <c r="M731" s="1047"/>
      <c r="N731" s="1047"/>
      <c r="O731" s="1047"/>
      <c r="P731" s="1047"/>
      <c r="Q731" s="1047"/>
      <c r="R731" s="1047"/>
      <c r="S731" s="1047"/>
    </row>
    <row r="732" spans="1:19" s="889" customFormat="1" ht="18" customHeight="1" thickBot="1">
      <c r="A732" s="393" t="s">
        <v>1250</v>
      </c>
      <c r="B732" s="248">
        <v>1</v>
      </c>
      <c r="C732" s="248">
        <v>1</v>
      </c>
      <c r="D732" s="248">
        <v>1</v>
      </c>
      <c r="E732" s="248">
        <v>1</v>
      </c>
      <c r="F732" s="248">
        <v>0</v>
      </c>
      <c r="G732" s="248">
        <v>0</v>
      </c>
      <c r="H732" s="248">
        <v>0</v>
      </c>
      <c r="I732" s="610"/>
      <c r="J732" s="725"/>
      <c r="K732" s="1047"/>
      <c r="L732" s="1047"/>
      <c r="M732" s="1047"/>
      <c r="N732" s="1047"/>
      <c r="O732" s="1047"/>
      <c r="P732" s="1047"/>
      <c r="Q732" s="1047"/>
      <c r="R732" s="1047"/>
      <c r="S732" s="1047"/>
    </row>
    <row r="733" spans="1:19" ht="13.5" customHeight="1" thickBot="1">
      <c r="A733" s="287"/>
      <c r="B733" s="668"/>
      <c r="C733" s="669"/>
      <c r="D733" s="670"/>
      <c r="E733" s="669"/>
      <c r="F733" s="669"/>
      <c r="G733" s="669"/>
      <c r="H733" s="764"/>
      <c r="I733" s="764"/>
    </row>
    <row r="734" spans="1:19" ht="24" customHeight="1" thickBot="1">
      <c r="A734" s="288" t="s">
        <v>1251</v>
      </c>
      <c r="B734" s="355">
        <v>2013</v>
      </c>
      <c r="C734" s="653">
        <v>2014</v>
      </c>
      <c r="D734" s="651">
        <v>2015</v>
      </c>
      <c r="E734" s="653">
        <v>2016</v>
      </c>
      <c r="F734" s="653">
        <v>2017</v>
      </c>
      <c r="G734" s="653">
        <v>2018</v>
      </c>
      <c r="H734" s="386">
        <v>2019</v>
      </c>
      <c r="I734" s="387">
        <v>2020</v>
      </c>
    </row>
    <row r="735" spans="1:19" ht="27.75" customHeight="1">
      <c r="A735" s="246" t="s">
        <v>620</v>
      </c>
      <c r="B735" s="194"/>
      <c r="C735" s="151"/>
      <c r="D735" s="154"/>
      <c r="E735" s="151"/>
      <c r="F735" s="151"/>
      <c r="G735" s="151"/>
      <c r="H735" s="279"/>
      <c r="I735" s="571"/>
    </row>
    <row r="736" spans="1:19" ht="18" customHeight="1">
      <c r="A736" s="250" t="s">
        <v>324</v>
      </c>
      <c r="B736" s="186">
        <v>0</v>
      </c>
      <c r="C736" s="130">
        <v>7</v>
      </c>
      <c r="D736" s="130">
        <v>2</v>
      </c>
      <c r="E736" s="150" t="s">
        <v>1984</v>
      </c>
      <c r="F736" s="150" t="s">
        <v>1984</v>
      </c>
      <c r="G736" s="150" t="s">
        <v>1984</v>
      </c>
      <c r="H736" s="150" t="s">
        <v>1984</v>
      </c>
      <c r="I736" s="615"/>
    </row>
    <row r="737" spans="1:9" ht="16.5" customHeight="1">
      <c r="A737" s="250" t="s">
        <v>325</v>
      </c>
      <c r="B737" s="186">
        <v>4</v>
      </c>
      <c r="C737" s="130">
        <v>7</v>
      </c>
      <c r="D737" s="130">
        <v>2</v>
      </c>
      <c r="E737" s="150">
        <v>2</v>
      </c>
      <c r="F737" s="150">
        <v>2</v>
      </c>
      <c r="G737" s="150">
        <v>2</v>
      </c>
      <c r="H737" s="150">
        <v>2</v>
      </c>
      <c r="I737" s="615"/>
    </row>
    <row r="738" spans="1:9" ht="13.5" thickBot="1">
      <c r="A738" s="200" t="s">
        <v>326</v>
      </c>
      <c r="B738" s="186">
        <v>0</v>
      </c>
      <c r="C738" s="150" t="s">
        <v>2131</v>
      </c>
      <c r="D738" s="130" t="s">
        <v>2132</v>
      </c>
      <c r="E738" s="150" t="s">
        <v>2131</v>
      </c>
      <c r="F738" s="150" t="s">
        <v>2131</v>
      </c>
      <c r="G738" s="150" t="s">
        <v>2132</v>
      </c>
      <c r="H738" s="150" t="s">
        <v>3070</v>
      </c>
      <c r="I738" s="615"/>
    </row>
    <row r="739" spans="1:9" ht="51">
      <c r="A739" s="246" t="s">
        <v>621</v>
      </c>
      <c r="B739" s="194"/>
      <c r="C739" s="151"/>
      <c r="D739" s="154"/>
      <c r="E739" s="151"/>
      <c r="F739" s="151"/>
      <c r="G739" s="151"/>
      <c r="H739" s="279"/>
      <c r="I739" s="571"/>
    </row>
    <row r="740" spans="1:9" ht="65.25" customHeight="1">
      <c r="A740" s="290" t="s">
        <v>327</v>
      </c>
      <c r="B740" s="186"/>
      <c r="C740" s="130"/>
      <c r="D740" s="130"/>
      <c r="E740" s="150"/>
      <c r="F740" s="150" t="s">
        <v>2412</v>
      </c>
      <c r="G740" s="150" t="s">
        <v>2373</v>
      </c>
      <c r="H740" s="278" t="s">
        <v>3067</v>
      </c>
      <c r="I740" s="615"/>
    </row>
    <row r="741" spans="1:9" ht="74.25" customHeight="1">
      <c r="A741" s="290" t="s">
        <v>328</v>
      </c>
      <c r="B741" s="186"/>
      <c r="C741" s="130"/>
      <c r="D741" s="130" t="s">
        <v>2374</v>
      </c>
      <c r="E741" s="150" t="s">
        <v>2012</v>
      </c>
      <c r="F741" s="150" t="s">
        <v>2238</v>
      </c>
      <c r="G741" s="150" t="s">
        <v>2372</v>
      </c>
      <c r="H741" s="150" t="s">
        <v>3044</v>
      </c>
      <c r="I741" s="615"/>
    </row>
    <row r="742" spans="1:9" ht="126" customHeight="1" thickBot="1">
      <c r="A742" s="292"/>
      <c r="B742" s="581"/>
      <c r="C742" s="256" t="s">
        <v>2375</v>
      </c>
      <c r="D742" s="256" t="s">
        <v>2376</v>
      </c>
      <c r="E742" s="654" t="s">
        <v>2377</v>
      </c>
      <c r="F742" s="654" t="s">
        <v>2239</v>
      </c>
      <c r="G742" s="654" t="s">
        <v>2470</v>
      </c>
      <c r="H742" s="760" t="s">
        <v>3045</v>
      </c>
      <c r="I742" s="766"/>
    </row>
    <row r="743" spans="1:9" ht="38.25">
      <c r="A743" s="246" t="s">
        <v>622</v>
      </c>
      <c r="B743" s="191"/>
      <c r="C743" s="191"/>
      <c r="D743" s="191"/>
      <c r="E743" s="191"/>
      <c r="F743" s="196"/>
      <c r="G743" s="151"/>
      <c r="H743" s="279"/>
      <c r="I743" s="571"/>
    </row>
    <row r="744" spans="1:9" ht="76.5">
      <c r="A744" s="250" t="s">
        <v>329</v>
      </c>
      <c r="B744" s="192">
        <v>0</v>
      </c>
      <c r="C744" s="192">
        <v>0</v>
      </c>
      <c r="D744" s="192">
        <v>0</v>
      </c>
      <c r="E744" s="192">
        <v>0</v>
      </c>
      <c r="F744" s="197" t="s">
        <v>2240</v>
      </c>
      <c r="G744" s="197" t="s">
        <v>2471</v>
      </c>
      <c r="H744" s="278" t="s">
        <v>2261</v>
      </c>
      <c r="I744" s="615"/>
    </row>
    <row r="745" spans="1:9" ht="97.5" customHeight="1" thickBot="1">
      <c r="A745" s="200" t="s">
        <v>330</v>
      </c>
      <c r="B745" s="195">
        <v>0</v>
      </c>
      <c r="C745" s="195">
        <v>0</v>
      </c>
      <c r="D745" s="195">
        <v>0</v>
      </c>
      <c r="E745" s="195">
        <v>0</v>
      </c>
      <c r="F745" s="248">
        <v>0</v>
      </c>
      <c r="G745" s="150" t="s">
        <v>2539</v>
      </c>
      <c r="H745" s="381" t="s">
        <v>3054</v>
      </c>
      <c r="I745" s="610"/>
    </row>
    <row r="746" spans="1:9" ht="39.75" customHeight="1">
      <c r="A746" s="246" t="s">
        <v>623</v>
      </c>
      <c r="B746" s="154"/>
      <c r="C746" s="151"/>
      <c r="D746" s="154"/>
      <c r="E746" s="151"/>
      <c r="F746" s="151"/>
      <c r="G746" s="151"/>
      <c r="H746" s="279"/>
      <c r="I746" s="571"/>
    </row>
    <row r="747" spans="1:9" ht="15" customHeight="1">
      <c r="A747" s="632" t="s">
        <v>331</v>
      </c>
      <c r="B747" s="190">
        <v>8</v>
      </c>
      <c r="C747" s="190">
        <v>1</v>
      </c>
      <c r="D747" s="190">
        <v>3</v>
      </c>
      <c r="E747" s="312" t="s">
        <v>2428</v>
      </c>
      <c r="F747" s="312"/>
      <c r="G747" s="312"/>
      <c r="H747" s="312"/>
      <c r="I747" s="892"/>
    </row>
    <row r="748" spans="1:9" ht="15" customHeight="1" thickBot="1">
      <c r="A748" s="200" t="s">
        <v>332</v>
      </c>
      <c r="B748" s="130">
        <v>251</v>
      </c>
      <c r="C748" s="130">
        <v>62</v>
      </c>
      <c r="D748" s="130">
        <v>21</v>
      </c>
      <c r="E748" s="150">
        <v>0</v>
      </c>
      <c r="F748" s="150">
        <v>0.94</v>
      </c>
      <c r="G748" s="150">
        <v>0.5</v>
      </c>
      <c r="H748" s="278">
        <v>1.5</v>
      </c>
      <c r="I748" s="615"/>
    </row>
    <row r="749" spans="1:9" ht="54.75" customHeight="1">
      <c r="A749" s="246" t="s">
        <v>624</v>
      </c>
      <c r="B749" s="331" t="s">
        <v>1985</v>
      </c>
      <c r="C749" s="331"/>
      <c r="D749" s="216"/>
      <c r="E749" s="327"/>
      <c r="F749" s="327"/>
      <c r="G749" s="327"/>
      <c r="H749" s="327"/>
      <c r="I749" s="911"/>
    </row>
    <row r="750" spans="1:9" ht="14.25" customHeight="1" thickBot="1">
      <c r="A750" s="250" t="s">
        <v>333</v>
      </c>
      <c r="B750" s="332">
        <v>1</v>
      </c>
      <c r="C750" s="332"/>
      <c r="D750" s="190"/>
      <c r="E750" s="312"/>
      <c r="F750" s="312"/>
      <c r="G750" s="312"/>
      <c r="H750" s="312"/>
      <c r="I750" s="892"/>
    </row>
    <row r="751" spans="1:9" ht="27.75" customHeight="1">
      <c r="A751" s="246" t="s">
        <v>625</v>
      </c>
      <c r="B751" s="154"/>
      <c r="C751" s="151"/>
      <c r="D751" s="154"/>
      <c r="E751" s="279"/>
      <c r="F751" s="279"/>
      <c r="G751" s="151"/>
      <c r="H751" s="279"/>
      <c r="I751" s="571"/>
    </row>
    <row r="752" spans="1:9" ht="30" customHeight="1" thickBot="1">
      <c r="A752" s="200" t="s">
        <v>334</v>
      </c>
      <c r="B752" s="248" t="s">
        <v>1546</v>
      </c>
      <c r="C752" s="248" t="s">
        <v>1547</v>
      </c>
      <c r="D752" s="185" t="s">
        <v>1781</v>
      </c>
      <c r="E752" s="381" t="s">
        <v>1986</v>
      </c>
      <c r="F752" s="381" t="s">
        <v>2275</v>
      </c>
      <c r="G752" s="159" t="s">
        <v>2401</v>
      </c>
      <c r="H752" s="381" t="s">
        <v>3076</v>
      </c>
      <c r="I752" s="610"/>
    </row>
    <row r="753" spans="1:19" ht="15.75" customHeight="1" thickBot="1">
      <c r="A753" s="671"/>
      <c r="B753" s="666"/>
    </row>
    <row r="754" spans="1:19" s="340" customFormat="1" ht="27.75" customHeight="1" thickBot="1">
      <c r="A754" s="724" t="s">
        <v>61</v>
      </c>
      <c r="B754" s="355">
        <v>2013</v>
      </c>
      <c r="C754" s="386">
        <v>2014</v>
      </c>
      <c r="D754" s="355">
        <v>2015</v>
      </c>
      <c r="E754" s="386">
        <v>2016</v>
      </c>
      <c r="F754" s="386">
        <v>2017</v>
      </c>
      <c r="G754" s="386">
        <v>2018</v>
      </c>
      <c r="H754" s="386">
        <v>2019</v>
      </c>
      <c r="I754" s="387">
        <v>2020</v>
      </c>
      <c r="J754" s="725"/>
      <c r="K754" s="725"/>
      <c r="L754" s="725"/>
      <c r="M754" s="725"/>
      <c r="N754" s="725"/>
      <c r="O754" s="725"/>
      <c r="P754" s="725"/>
      <c r="Q754" s="725"/>
      <c r="R754" s="725"/>
      <c r="S754" s="725"/>
    </row>
    <row r="755" spans="1:19" s="889" customFormat="1" ht="15.95" customHeight="1">
      <c r="A755" s="391" t="s">
        <v>1225</v>
      </c>
      <c r="B755" s="389">
        <f t="shared" ref="B755:H758" si="30">B761+B786+B818</f>
        <v>16</v>
      </c>
      <c r="C755" s="389">
        <f t="shared" si="30"/>
        <v>16</v>
      </c>
      <c r="D755" s="389">
        <f t="shared" si="30"/>
        <v>16</v>
      </c>
      <c r="E755" s="355">
        <f t="shared" si="30"/>
        <v>16</v>
      </c>
      <c r="F755" s="386">
        <f t="shared" si="30"/>
        <v>16</v>
      </c>
      <c r="G755" s="386">
        <f t="shared" si="30"/>
        <v>16</v>
      </c>
      <c r="H755" s="386">
        <f t="shared" si="30"/>
        <v>16</v>
      </c>
      <c r="I755" s="571"/>
      <c r="J755" s="725"/>
      <c r="K755" s="1047"/>
      <c r="L755" s="1047"/>
      <c r="M755" s="1047"/>
      <c r="N755" s="1047"/>
      <c r="O755" s="1047"/>
      <c r="P755" s="1047"/>
      <c r="Q755" s="1047"/>
      <c r="R755" s="1047"/>
      <c r="S755" s="1047"/>
    </row>
    <row r="756" spans="1:19" s="889" customFormat="1" ht="15.95" customHeight="1">
      <c r="A756" s="392" t="s">
        <v>1248</v>
      </c>
      <c r="B756" s="197">
        <f t="shared" si="30"/>
        <v>0</v>
      </c>
      <c r="C756" s="197">
        <f t="shared" si="30"/>
        <v>1</v>
      </c>
      <c r="D756" s="197">
        <f t="shared" si="30"/>
        <v>1</v>
      </c>
      <c r="E756" s="186">
        <f t="shared" si="30"/>
        <v>1</v>
      </c>
      <c r="F756" s="278">
        <f t="shared" si="30"/>
        <v>1</v>
      </c>
      <c r="G756" s="278">
        <f t="shared" si="30"/>
        <v>1</v>
      </c>
      <c r="H756" s="278">
        <f t="shared" si="30"/>
        <v>1</v>
      </c>
      <c r="I756" s="615"/>
      <c r="J756" s="725"/>
      <c r="K756" s="1047"/>
      <c r="L756" s="1047"/>
      <c r="M756" s="1047"/>
      <c r="N756" s="1047"/>
      <c r="O756" s="1047"/>
      <c r="P756" s="1047"/>
      <c r="Q756" s="1047"/>
      <c r="R756" s="1047"/>
      <c r="S756" s="1047"/>
    </row>
    <row r="757" spans="1:19" s="889" customFormat="1" ht="15.75" customHeight="1">
      <c r="A757" s="392" t="s">
        <v>1249</v>
      </c>
      <c r="B757" s="197">
        <f t="shared" si="30"/>
        <v>15</v>
      </c>
      <c r="C757" s="197">
        <f t="shared" si="30"/>
        <v>14</v>
      </c>
      <c r="D757" s="197">
        <f t="shared" si="30"/>
        <v>14</v>
      </c>
      <c r="E757" s="186">
        <f t="shared" si="30"/>
        <v>15</v>
      </c>
      <c r="F757" s="278">
        <f t="shared" si="30"/>
        <v>15</v>
      </c>
      <c r="G757" s="278">
        <f t="shared" si="30"/>
        <v>15</v>
      </c>
      <c r="H757" s="278">
        <f t="shared" si="30"/>
        <v>15</v>
      </c>
      <c r="I757" s="615"/>
      <c r="J757" s="725"/>
      <c r="K757" s="1047"/>
      <c r="L757" s="1047"/>
      <c r="M757" s="1047"/>
      <c r="N757" s="1047"/>
      <c r="O757" s="1047"/>
      <c r="P757" s="1047"/>
      <c r="Q757" s="1047"/>
      <c r="R757" s="1047"/>
      <c r="S757" s="1047"/>
    </row>
    <row r="758" spans="1:19" s="889" customFormat="1" ht="18" customHeight="1" thickBot="1">
      <c r="A758" s="393" t="s">
        <v>1250</v>
      </c>
      <c r="B758" s="680">
        <f t="shared" si="30"/>
        <v>1</v>
      </c>
      <c r="C758" s="680">
        <f t="shared" si="30"/>
        <v>1</v>
      </c>
      <c r="D758" s="680">
        <f t="shared" si="30"/>
        <v>1</v>
      </c>
      <c r="E758" s="261">
        <f t="shared" si="30"/>
        <v>0</v>
      </c>
      <c r="F758" s="729">
        <f t="shared" si="30"/>
        <v>0</v>
      </c>
      <c r="G758" s="729">
        <f t="shared" si="30"/>
        <v>0</v>
      </c>
      <c r="H758" s="729">
        <f t="shared" si="30"/>
        <v>0</v>
      </c>
      <c r="I758" s="610"/>
      <c r="J758" s="725"/>
      <c r="K758" s="1047"/>
      <c r="L758" s="1047"/>
      <c r="M758" s="1047"/>
      <c r="N758" s="1047"/>
      <c r="O758" s="1047"/>
      <c r="P758" s="1047"/>
      <c r="Q758" s="1047"/>
      <c r="R758" s="1047"/>
      <c r="S758" s="1047"/>
    </row>
    <row r="759" spans="1:19" s="889" customFormat="1" ht="14.25" customHeight="1" thickBot="1">
      <c r="A759" s="681"/>
      <c r="B759" s="682"/>
      <c r="C759" s="661"/>
      <c r="D759" s="662"/>
      <c r="E759" s="661"/>
      <c r="F759" s="661"/>
      <c r="G759" s="661"/>
      <c r="H759" s="722"/>
      <c r="I759" s="722"/>
      <c r="J759" s="725"/>
      <c r="K759" s="1047"/>
      <c r="L759" s="1047"/>
      <c r="M759" s="1047"/>
      <c r="N759" s="1047"/>
      <c r="O759" s="1047"/>
      <c r="P759" s="1047"/>
      <c r="Q759" s="1047"/>
      <c r="R759" s="1047"/>
      <c r="S759" s="1047"/>
    </row>
    <row r="760" spans="1:19" s="889" customFormat="1" ht="15.75" customHeight="1" thickBot="1">
      <c r="A760" s="394" t="s">
        <v>506</v>
      </c>
      <c r="B760" s="395">
        <v>2013</v>
      </c>
      <c r="C760" s="396">
        <v>2014</v>
      </c>
      <c r="D760" s="395">
        <v>2015</v>
      </c>
      <c r="E760" s="396">
        <v>2016</v>
      </c>
      <c r="F760" s="396">
        <v>2017</v>
      </c>
      <c r="G760" s="396">
        <v>2018</v>
      </c>
      <c r="H760" s="727">
        <v>2019</v>
      </c>
      <c r="I760" s="728">
        <v>2020</v>
      </c>
      <c r="J760" s="725"/>
      <c r="K760" s="1047"/>
      <c r="L760" s="1047"/>
      <c r="M760" s="1047"/>
      <c r="N760" s="1047"/>
      <c r="O760" s="1047"/>
      <c r="P760" s="1047"/>
      <c r="Q760" s="1047"/>
      <c r="R760" s="1047"/>
      <c r="S760" s="1047"/>
    </row>
    <row r="761" spans="1:19" s="889" customFormat="1" ht="15.95" customHeight="1">
      <c r="A761" s="391" t="s">
        <v>1225</v>
      </c>
      <c r="B761" s="196">
        <v>4</v>
      </c>
      <c r="C761" s="196">
        <v>4</v>
      </c>
      <c r="D761" s="196">
        <v>4</v>
      </c>
      <c r="E761" s="196">
        <v>4</v>
      </c>
      <c r="F761" s="25">
        <v>4</v>
      </c>
      <c r="G761" s="25">
        <v>4</v>
      </c>
      <c r="H761" s="25">
        <v>4</v>
      </c>
      <c r="I761" s="571"/>
      <c r="J761" s="725"/>
      <c r="K761" s="1047"/>
      <c r="L761" s="1047"/>
      <c r="M761" s="1047"/>
      <c r="N761" s="1047"/>
      <c r="O761" s="1047"/>
      <c r="P761" s="1047"/>
      <c r="Q761" s="1047"/>
      <c r="R761" s="1047"/>
      <c r="S761" s="1047"/>
    </row>
    <row r="762" spans="1:19" s="889" customFormat="1" ht="15.95" customHeight="1">
      <c r="A762" s="392" t="s">
        <v>1248</v>
      </c>
      <c r="B762" s="197">
        <v>0</v>
      </c>
      <c r="C762" s="197">
        <v>0</v>
      </c>
      <c r="D762" s="197">
        <v>0</v>
      </c>
      <c r="E762" s="197">
        <v>0</v>
      </c>
      <c r="F762" s="369">
        <v>0</v>
      </c>
      <c r="G762" s="369">
        <v>0</v>
      </c>
      <c r="H762" s="369">
        <v>0</v>
      </c>
      <c r="I762" s="615"/>
      <c r="J762" s="725"/>
      <c r="K762" s="1047"/>
      <c r="L762" s="1047"/>
      <c r="M762" s="1047"/>
      <c r="N762" s="1047"/>
      <c r="O762" s="1047"/>
      <c r="P762" s="1047"/>
      <c r="Q762" s="1047"/>
      <c r="R762" s="1047"/>
      <c r="S762" s="1047"/>
    </row>
    <row r="763" spans="1:19" s="889" customFormat="1" ht="15.75" customHeight="1">
      <c r="A763" s="392" t="s">
        <v>1249</v>
      </c>
      <c r="B763" s="197">
        <v>4</v>
      </c>
      <c r="C763" s="197">
        <v>4</v>
      </c>
      <c r="D763" s="197">
        <v>4</v>
      </c>
      <c r="E763" s="197">
        <v>4</v>
      </c>
      <c r="F763" s="369">
        <v>4</v>
      </c>
      <c r="G763" s="369">
        <v>4</v>
      </c>
      <c r="H763" s="369">
        <v>4</v>
      </c>
      <c r="I763" s="615"/>
      <c r="J763" s="725"/>
      <c r="K763" s="1047"/>
      <c r="L763" s="1047"/>
      <c r="M763" s="1047"/>
      <c r="N763" s="1047"/>
      <c r="O763" s="1047"/>
      <c r="P763" s="1047"/>
      <c r="Q763" s="1047"/>
      <c r="R763" s="1047"/>
      <c r="S763" s="1047"/>
    </row>
    <row r="764" spans="1:19" s="889" customFormat="1" ht="18" customHeight="1" thickBot="1">
      <c r="A764" s="393" t="s">
        <v>1250</v>
      </c>
      <c r="B764" s="248">
        <v>0</v>
      </c>
      <c r="C764" s="248">
        <v>0</v>
      </c>
      <c r="D764" s="248">
        <v>0</v>
      </c>
      <c r="E764" s="248">
        <v>0</v>
      </c>
      <c r="F764" s="126">
        <v>0</v>
      </c>
      <c r="G764" s="126">
        <v>0</v>
      </c>
      <c r="H764" s="126">
        <v>0</v>
      </c>
      <c r="I764" s="610"/>
      <c r="J764" s="725"/>
      <c r="K764" s="1047"/>
      <c r="L764" s="1047"/>
      <c r="M764" s="1047"/>
      <c r="N764" s="1047"/>
      <c r="O764" s="1047"/>
      <c r="P764" s="1047"/>
      <c r="Q764" s="1047"/>
      <c r="R764" s="1047"/>
      <c r="S764" s="1047"/>
    </row>
    <row r="765" spans="1:19" ht="13.5" customHeight="1" thickBot="1">
      <c r="A765" s="287"/>
      <c r="B765" s="668"/>
      <c r="C765" s="669"/>
      <c r="D765" s="670"/>
      <c r="E765" s="669"/>
      <c r="F765" s="669"/>
      <c r="G765" s="669"/>
      <c r="H765" s="764"/>
      <c r="I765" s="764"/>
    </row>
    <row r="766" spans="1:19" ht="21.75" customHeight="1" thickBot="1">
      <c r="A766" s="288" t="s">
        <v>1251</v>
      </c>
      <c r="B766" s="651">
        <v>2013</v>
      </c>
      <c r="C766" s="653">
        <v>2014</v>
      </c>
      <c r="D766" s="651">
        <v>2015</v>
      </c>
      <c r="E766" s="653">
        <v>2016</v>
      </c>
      <c r="F766" s="653">
        <v>2017</v>
      </c>
      <c r="G766" s="653">
        <v>2018</v>
      </c>
      <c r="H766" s="386">
        <v>2019</v>
      </c>
      <c r="I766" s="387">
        <v>2020</v>
      </c>
    </row>
    <row r="767" spans="1:19" ht="27" customHeight="1">
      <c r="A767" s="246" t="s">
        <v>626</v>
      </c>
      <c r="B767" s="154"/>
      <c r="C767" s="151"/>
      <c r="D767" s="154"/>
      <c r="E767" s="151"/>
      <c r="F767" s="151"/>
      <c r="G767" s="151"/>
      <c r="H767" s="279"/>
      <c r="I767" s="571"/>
    </row>
    <row r="768" spans="1:19" ht="144.75" customHeight="1">
      <c r="A768" s="250" t="s">
        <v>335</v>
      </c>
      <c r="B768" s="130" t="s">
        <v>1874</v>
      </c>
      <c r="C768" s="130" t="s">
        <v>1875</v>
      </c>
      <c r="D768" s="130" t="s">
        <v>2382</v>
      </c>
      <c r="E768" s="150" t="s">
        <v>2378</v>
      </c>
      <c r="F768" s="150" t="s">
        <v>2379</v>
      </c>
      <c r="G768" s="150" t="s">
        <v>2380</v>
      </c>
      <c r="H768" s="278" t="s">
        <v>3200</v>
      </c>
      <c r="I768" s="615"/>
    </row>
    <row r="769" spans="1:9" ht="118.5" customHeight="1">
      <c r="A769" s="250" t="s">
        <v>336</v>
      </c>
      <c r="B769" s="130">
        <v>0</v>
      </c>
      <c r="C769" s="130">
        <v>0</v>
      </c>
      <c r="D769" s="130">
        <v>0</v>
      </c>
      <c r="E769" s="150" t="s">
        <v>2381</v>
      </c>
      <c r="F769" s="150" t="s">
        <v>2383</v>
      </c>
      <c r="G769" s="150" t="s">
        <v>2472</v>
      </c>
      <c r="H769" s="278" t="s">
        <v>3046</v>
      </c>
      <c r="I769" s="615"/>
    </row>
    <row r="770" spans="1:9" ht="157.5" customHeight="1" thickBot="1">
      <c r="A770" s="200" t="s">
        <v>337</v>
      </c>
      <c r="B770" s="130" t="s">
        <v>1300</v>
      </c>
      <c r="C770" s="130" t="s">
        <v>1548</v>
      </c>
      <c r="D770" s="130" t="s">
        <v>1782</v>
      </c>
      <c r="E770" s="150">
        <v>0</v>
      </c>
      <c r="F770" s="150" t="s">
        <v>2241</v>
      </c>
      <c r="G770" s="150" t="s">
        <v>2534</v>
      </c>
      <c r="H770" s="278" t="s">
        <v>2875</v>
      </c>
      <c r="I770" s="615"/>
    </row>
    <row r="771" spans="1:9" ht="27" customHeight="1">
      <c r="A771" s="246" t="s">
        <v>627</v>
      </c>
      <c r="B771" s="154"/>
      <c r="C771" s="151"/>
      <c r="D771" s="154"/>
      <c r="E771" s="151"/>
      <c r="F771" s="151"/>
      <c r="G771" s="151"/>
      <c r="H771" s="279"/>
      <c r="I771" s="571"/>
    </row>
    <row r="772" spans="1:9" ht="127.5" customHeight="1">
      <c r="A772" s="250" t="s">
        <v>420</v>
      </c>
      <c r="B772" s="130" t="s">
        <v>1876</v>
      </c>
      <c r="C772" s="130" t="s">
        <v>1549</v>
      </c>
      <c r="D772" s="130">
        <v>0</v>
      </c>
      <c r="E772" s="150">
        <v>0</v>
      </c>
      <c r="F772" s="150" t="s">
        <v>2243</v>
      </c>
      <c r="G772" s="150" t="s">
        <v>2473</v>
      </c>
      <c r="H772" s="278" t="s">
        <v>3093</v>
      </c>
      <c r="I772" s="615"/>
    </row>
    <row r="773" spans="1:9" ht="90.75" customHeight="1" thickBot="1">
      <c r="A773" s="200" t="s">
        <v>338</v>
      </c>
      <c r="B773" s="130" t="s">
        <v>2878</v>
      </c>
      <c r="C773" s="130" t="s">
        <v>2879</v>
      </c>
      <c r="D773" s="130" t="s">
        <v>2880</v>
      </c>
      <c r="E773" s="150" t="s">
        <v>2881</v>
      </c>
      <c r="F773" s="150" t="s">
        <v>2877</v>
      </c>
      <c r="G773" s="150" t="s">
        <v>2876</v>
      </c>
      <c r="H773" s="278" t="s">
        <v>2882</v>
      </c>
      <c r="I773" s="615"/>
    </row>
    <row r="774" spans="1:9" ht="16.5" customHeight="1">
      <c r="A774" s="246" t="s">
        <v>628</v>
      </c>
      <c r="B774" s="154"/>
      <c r="C774" s="154"/>
      <c r="D774" s="154"/>
      <c r="E774" s="151"/>
      <c r="F774" s="151"/>
      <c r="G774" s="151"/>
      <c r="H774" s="279"/>
      <c r="I774" s="571"/>
    </row>
    <row r="775" spans="1:9" ht="48.75" customHeight="1">
      <c r="A775" s="304" t="s">
        <v>339</v>
      </c>
      <c r="B775" s="274"/>
      <c r="C775" s="332" t="s">
        <v>1550</v>
      </c>
      <c r="D775" s="190"/>
      <c r="E775" s="312" t="s">
        <v>1987</v>
      </c>
      <c r="F775" s="312" t="s">
        <v>2195</v>
      </c>
      <c r="G775" s="278"/>
      <c r="H775" s="278"/>
      <c r="I775" s="615"/>
    </row>
    <row r="776" spans="1:9" ht="70.5" customHeight="1">
      <c r="A776" s="304" t="s">
        <v>340</v>
      </c>
      <c r="B776" s="274"/>
      <c r="C776" s="303"/>
      <c r="D776" s="130" t="s">
        <v>1877</v>
      </c>
      <c r="E776" s="130" t="s">
        <v>1988</v>
      </c>
      <c r="F776" s="130" t="s">
        <v>2384</v>
      </c>
      <c r="G776" s="150" t="s">
        <v>2385</v>
      </c>
      <c r="H776" s="278" t="s">
        <v>2899</v>
      </c>
      <c r="I776" s="615"/>
    </row>
    <row r="777" spans="1:9" ht="80.25" customHeight="1">
      <c r="A777" s="782" t="s">
        <v>1989</v>
      </c>
      <c r="B777" s="274"/>
      <c r="C777" s="303"/>
      <c r="D777" s="130"/>
      <c r="E777" s="150" t="s">
        <v>2386</v>
      </c>
      <c r="F777" s="150" t="s">
        <v>2387</v>
      </c>
      <c r="G777" s="150" t="s">
        <v>2388</v>
      </c>
      <c r="H777" s="150" t="s">
        <v>3068</v>
      </c>
      <c r="I777" s="615"/>
    </row>
    <row r="778" spans="1:9" ht="25.5" customHeight="1">
      <c r="A778" s="304" t="s">
        <v>341</v>
      </c>
      <c r="B778" s="274"/>
      <c r="C778" s="569"/>
      <c r="D778" s="192"/>
      <c r="E778" s="272"/>
      <c r="F778" s="272"/>
      <c r="G778" s="272" t="s">
        <v>2196</v>
      </c>
      <c r="H778" s="272" t="s">
        <v>2196</v>
      </c>
      <c r="I778" s="902"/>
    </row>
    <row r="779" spans="1:9" ht="67.5" customHeight="1">
      <c r="A779" s="304" t="s">
        <v>342</v>
      </c>
      <c r="B779" s="303" t="s">
        <v>1318</v>
      </c>
      <c r="C779" s="303" t="s">
        <v>1551</v>
      </c>
      <c r="D779" s="130" t="s">
        <v>1783</v>
      </c>
      <c r="E779" s="150" t="s">
        <v>2390</v>
      </c>
      <c r="F779" s="130" t="s">
        <v>2198</v>
      </c>
      <c r="G779" s="150" t="s">
        <v>257</v>
      </c>
      <c r="H779" s="278" t="s">
        <v>2885</v>
      </c>
      <c r="I779" s="615"/>
    </row>
    <row r="780" spans="1:9" ht="28.5" customHeight="1">
      <c r="A780" s="250" t="s">
        <v>343</v>
      </c>
      <c r="B780" s="130">
        <v>0</v>
      </c>
      <c r="C780" s="130">
        <v>0</v>
      </c>
      <c r="D780" s="130">
        <v>0</v>
      </c>
      <c r="E780" s="150" t="s">
        <v>2197</v>
      </c>
      <c r="F780" s="130" t="s">
        <v>2199</v>
      </c>
      <c r="G780" s="150" t="s">
        <v>2389</v>
      </c>
      <c r="H780" s="150" t="s">
        <v>2389</v>
      </c>
      <c r="I780" s="615"/>
    </row>
    <row r="781" spans="1:9" ht="27.75" customHeight="1" thickBot="1">
      <c r="A781" s="289" t="s">
        <v>344</v>
      </c>
      <c r="B781" s="550">
        <v>0</v>
      </c>
      <c r="C781" s="550">
        <v>0</v>
      </c>
      <c r="D781" s="550">
        <v>0</v>
      </c>
      <c r="E781" s="193">
        <v>0</v>
      </c>
      <c r="F781" s="680" t="s">
        <v>2884</v>
      </c>
      <c r="G781" s="193" t="s">
        <v>2883</v>
      </c>
      <c r="H781" s="193" t="s">
        <v>2883</v>
      </c>
      <c r="I781" s="778"/>
    </row>
    <row r="782" spans="1:9" ht="134.25" customHeight="1">
      <c r="A782" s="246" t="s">
        <v>629</v>
      </c>
      <c r="B782" s="315" t="s">
        <v>1552</v>
      </c>
      <c r="C782" s="315" t="s">
        <v>1553</v>
      </c>
      <c r="D782" s="315" t="s">
        <v>1784</v>
      </c>
      <c r="E782" s="315" t="s">
        <v>2200</v>
      </c>
      <c r="F782" s="315" t="s">
        <v>2244</v>
      </c>
      <c r="G782" s="910" t="s">
        <v>2391</v>
      </c>
      <c r="H782" s="314" t="s">
        <v>3047</v>
      </c>
      <c r="I782" s="571"/>
    </row>
    <row r="783" spans="1:9" ht="18" customHeight="1" thickBot="1">
      <c r="A783" s="200" t="s">
        <v>345</v>
      </c>
      <c r="B783" s="185">
        <v>5</v>
      </c>
      <c r="C783" s="185">
        <v>2</v>
      </c>
      <c r="D783" s="185">
        <v>1</v>
      </c>
      <c r="E783" s="185">
        <v>2</v>
      </c>
      <c r="F783" s="185">
        <v>4</v>
      </c>
      <c r="G783" s="159">
        <v>2</v>
      </c>
      <c r="H783" s="201">
        <v>2</v>
      </c>
      <c r="I783" s="610"/>
    </row>
    <row r="784" spans="1:9" ht="13.5" thickBot="1">
      <c r="A784" s="671"/>
      <c r="B784" s="666"/>
    </row>
    <row r="785" spans="1:19" s="889" customFormat="1" ht="26.25" thickBot="1">
      <c r="A785" s="397" t="s">
        <v>62</v>
      </c>
      <c r="B785" s="389">
        <v>2013</v>
      </c>
      <c r="C785" s="390">
        <v>2014</v>
      </c>
      <c r="D785" s="389">
        <v>2015</v>
      </c>
      <c r="E785" s="390">
        <v>2016</v>
      </c>
      <c r="F785" s="390">
        <v>2017</v>
      </c>
      <c r="G785" s="390">
        <v>2018</v>
      </c>
      <c r="H785" s="386">
        <v>2019</v>
      </c>
      <c r="I785" s="387">
        <v>2020</v>
      </c>
      <c r="J785" s="725"/>
      <c r="K785" s="1047"/>
      <c r="L785" s="1047"/>
      <c r="M785" s="1047"/>
      <c r="N785" s="1047"/>
      <c r="O785" s="1047"/>
      <c r="P785" s="1047"/>
      <c r="Q785" s="1047"/>
      <c r="R785" s="1047"/>
      <c r="S785" s="1047"/>
    </row>
    <row r="786" spans="1:19" s="889" customFormat="1" ht="15.95" customHeight="1">
      <c r="A786" s="391" t="s">
        <v>1225</v>
      </c>
      <c r="B786" s="196">
        <f t="shared" ref="B786:G786" si="31">B787+B788+B789</f>
        <v>9</v>
      </c>
      <c r="C786" s="196">
        <f t="shared" si="31"/>
        <v>9</v>
      </c>
      <c r="D786" s="196">
        <f t="shared" si="31"/>
        <v>9</v>
      </c>
      <c r="E786" s="196">
        <f t="shared" si="31"/>
        <v>9</v>
      </c>
      <c r="F786" s="25">
        <f t="shared" si="31"/>
        <v>9</v>
      </c>
      <c r="G786" s="25">
        <f t="shared" si="31"/>
        <v>9</v>
      </c>
      <c r="H786" s="25">
        <f t="shared" ref="H786" si="32">H787+H788+H789</f>
        <v>9</v>
      </c>
      <c r="I786" s="571"/>
      <c r="J786" s="725"/>
      <c r="K786" s="1047"/>
      <c r="L786" s="1047"/>
      <c r="M786" s="1047"/>
      <c r="N786" s="1047"/>
      <c r="O786" s="1047"/>
      <c r="P786" s="1047"/>
      <c r="Q786" s="1047"/>
      <c r="R786" s="1047"/>
      <c r="S786" s="1047"/>
    </row>
    <row r="787" spans="1:19" s="889" customFormat="1" ht="15.95" customHeight="1">
      <c r="A787" s="392" t="s">
        <v>1248</v>
      </c>
      <c r="B787" s="197">
        <v>0</v>
      </c>
      <c r="C787" s="197">
        <v>1</v>
      </c>
      <c r="D787" s="197">
        <v>1</v>
      </c>
      <c r="E787" s="197">
        <v>1</v>
      </c>
      <c r="F787" s="369">
        <v>1</v>
      </c>
      <c r="G787" s="369">
        <v>1</v>
      </c>
      <c r="H787" s="369">
        <v>1</v>
      </c>
      <c r="I787" s="615"/>
      <c r="J787" s="725"/>
      <c r="K787" s="1047"/>
      <c r="L787" s="1047"/>
      <c r="M787" s="1047"/>
      <c r="N787" s="1047"/>
      <c r="O787" s="1047"/>
      <c r="P787" s="1047"/>
      <c r="Q787" s="1047"/>
      <c r="R787" s="1047"/>
      <c r="S787" s="1047"/>
    </row>
    <row r="788" spans="1:19" s="889" customFormat="1" ht="15.75" customHeight="1">
      <c r="A788" s="392" t="s">
        <v>1249</v>
      </c>
      <c r="B788" s="197">
        <v>8</v>
      </c>
      <c r="C788" s="197">
        <v>7</v>
      </c>
      <c r="D788" s="197">
        <v>7</v>
      </c>
      <c r="E788" s="197">
        <v>8</v>
      </c>
      <c r="F788" s="369">
        <v>8</v>
      </c>
      <c r="G788" s="369">
        <v>8</v>
      </c>
      <c r="H788" s="369">
        <v>8</v>
      </c>
      <c r="I788" s="615"/>
      <c r="J788" s="725"/>
      <c r="K788" s="1047"/>
      <c r="L788" s="1047"/>
      <c r="M788" s="1047"/>
      <c r="N788" s="1047"/>
      <c r="O788" s="1047"/>
      <c r="P788" s="1047"/>
      <c r="Q788" s="1047"/>
      <c r="R788" s="1047"/>
      <c r="S788" s="1047"/>
    </row>
    <row r="789" spans="1:19" s="889" customFormat="1" ht="18" customHeight="1" thickBot="1">
      <c r="A789" s="393" t="s">
        <v>1250</v>
      </c>
      <c r="B789" s="248">
        <v>1</v>
      </c>
      <c r="C789" s="248">
        <v>1</v>
      </c>
      <c r="D789" s="248">
        <v>1</v>
      </c>
      <c r="E789" s="248">
        <v>0</v>
      </c>
      <c r="F789" s="126">
        <v>0</v>
      </c>
      <c r="G789" s="126">
        <v>0</v>
      </c>
      <c r="H789" s="126">
        <v>0</v>
      </c>
      <c r="I789" s="610"/>
      <c r="J789" s="725"/>
      <c r="K789" s="1047"/>
      <c r="L789" s="1047"/>
      <c r="M789" s="1047"/>
      <c r="N789" s="1047"/>
      <c r="O789" s="1047"/>
      <c r="P789" s="1047"/>
      <c r="Q789" s="1047"/>
      <c r="R789" s="1047"/>
      <c r="S789" s="1047"/>
    </row>
    <row r="790" spans="1:19" ht="13.5" customHeight="1" thickBot="1">
      <c r="A790" s="287"/>
      <c r="B790" s="668"/>
      <c r="C790" s="669"/>
      <c r="D790" s="670"/>
      <c r="E790" s="669"/>
      <c r="F790" s="669"/>
      <c r="G790" s="669"/>
      <c r="H790" s="764"/>
      <c r="I790" s="764"/>
    </row>
    <row r="791" spans="1:19" ht="30" customHeight="1">
      <c r="A791" s="246" t="s">
        <v>630</v>
      </c>
      <c r="B791" s="194"/>
      <c r="C791" s="191"/>
      <c r="D791" s="191"/>
      <c r="E791" s="151"/>
      <c r="F791" s="151"/>
      <c r="G791" s="151"/>
      <c r="H791" s="279"/>
      <c r="I791" s="571"/>
    </row>
    <row r="792" spans="1:19" ht="118.5" customHeight="1">
      <c r="A792" s="250" t="s">
        <v>320</v>
      </c>
      <c r="B792" s="186"/>
      <c r="C792" s="192">
        <v>0</v>
      </c>
      <c r="D792" s="192">
        <v>0</v>
      </c>
      <c r="E792" s="150" t="s">
        <v>2245</v>
      </c>
      <c r="F792" s="150" t="s">
        <v>2246</v>
      </c>
      <c r="G792" s="150" t="s">
        <v>2474</v>
      </c>
      <c r="H792" s="278" t="s">
        <v>2261</v>
      </c>
      <c r="I792" s="615"/>
    </row>
    <row r="793" spans="1:19" ht="54" customHeight="1" thickBot="1">
      <c r="A793" s="200" t="s">
        <v>164</v>
      </c>
      <c r="B793" s="186"/>
      <c r="C793" s="192">
        <v>0</v>
      </c>
      <c r="D793" s="192">
        <v>0</v>
      </c>
      <c r="E793" s="150">
        <v>90</v>
      </c>
      <c r="F793" s="150">
        <v>90</v>
      </c>
      <c r="G793" s="150" t="s">
        <v>2475</v>
      </c>
      <c r="H793" s="278">
        <v>90</v>
      </c>
      <c r="I793" s="615"/>
    </row>
    <row r="794" spans="1:19" ht="101.25" customHeight="1">
      <c r="A794" s="603" t="s">
        <v>631</v>
      </c>
      <c r="B794" s="355"/>
      <c r="C794" s="943" t="s">
        <v>2392</v>
      </c>
      <c r="D794" s="943" t="s">
        <v>2910</v>
      </c>
      <c r="E794" s="943" t="s">
        <v>2911</v>
      </c>
      <c r="F794" s="943" t="s">
        <v>2911</v>
      </c>
      <c r="G794" s="915" t="s">
        <v>2909</v>
      </c>
      <c r="H794" s="915"/>
      <c r="I794" s="942"/>
    </row>
    <row r="795" spans="1:19" ht="63.75" customHeight="1">
      <c r="A795" s="912"/>
      <c r="B795" s="343"/>
      <c r="C795" s="916"/>
      <c r="D795" s="625" t="s">
        <v>2907</v>
      </c>
      <c r="E795" s="625" t="s">
        <v>2906</v>
      </c>
      <c r="F795" s="625" t="s">
        <v>2908</v>
      </c>
      <c r="G795" s="891" t="s">
        <v>2903</v>
      </c>
      <c r="H795" s="891" t="s">
        <v>2905</v>
      </c>
      <c r="I795" s="917"/>
    </row>
    <row r="796" spans="1:19" ht="81.75" customHeight="1">
      <c r="A796" s="568"/>
      <c r="B796" s="899"/>
      <c r="C796" s="914"/>
      <c r="D796" s="899"/>
      <c r="E796" s="913"/>
      <c r="F796" s="913"/>
      <c r="G796" s="897" t="s">
        <v>2902</v>
      </c>
      <c r="H796" s="897" t="s">
        <v>2904</v>
      </c>
      <c r="I796" s="533"/>
    </row>
    <row r="797" spans="1:19" ht="46.5" customHeight="1" thickBot="1">
      <c r="A797" s="289" t="s">
        <v>346</v>
      </c>
      <c r="B797" s="550"/>
      <c r="C797" s="551">
        <v>0</v>
      </c>
      <c r="D797" s="550">
        <v>0</v>
      </c>
      <c r="E797" s="550">
        <v>0</v>
      </c>
      <c r="F797" s="193">
        <v>0</v>
      </c>
      <c r="G797" s="897">
        <v>1</v>
      </c>
      <c r="H797" s="897">
        <v>0</v>
      </c>
      <c r="I797" s="533"/>
    </row>
    <row r="798" spans="1:19" ht="30" customHeight="1">
      <c r="A798" s="246" t="s">
        <v>632</v>
      </c>
      <c r="B798" s="154"/>
      <c r="C798" s="151"/>
      <c r="D798" s="154"/>
      <c r="E798" s="279"/>
      <c r="F798" s="279"/>
      <c r="G798" s="151"/>
      <c r="H798" s="279"/>
      <c r="I798" s="571"/>
    </row>
    <row r="799" spans="1:19" ht="117.75" customHeight="1" thickBot="1">
      <c r="A799" s="200" t="s">
        <v>347</v>
      </c>
      <c r="B799" s="130">
        <v>7</v>
      </c>
      <c r="C799" s="130">
        <v>3</v>
      </c>
      <c r="D799" s="130">
        <v>2</v>
      </c>
      <c r="E799" s="278" t="s">
        <v>1990</v>
      </c>
      <c r="F799" s="278" t="s">
        <v>2410</v>
      </c>
      <c r="G799" s="150" t="s">
        <v>2411</v>
      </c>
      <c r="H799" s="733" t="s">
        <v>2912</v>
      </c>
      <c r="I799" s="615"/>
    </row>
    <row r="800" spans="1:19" ht="60" customHeight="1">
      <c r="A800" s="246" t="s">
        <v>2133</v>
      </c>
      <c r="B800" s="154"/>
      <c r="C800" s="151"/>
      <c r="D800" s="154"/>
      <c r="E800" s="151"/>
      <c r="F800" s="151"/>
      <c r="G800" s="151"/>
      <c r="H800" s="279"/>
      <c r="I800" s="571"/>
    </row>
    <row r="801" spans="1:9" ht="88.5" customHeight="1" thickBot="1">
      <c r="A801" s="200" t="s">
        <v>1319</v>
      </c>
      <c r="B801" s="185">
        <v>45</v>
      </c>
      <c r="C801" s="159" t="s">
        <v>2247</v>
      </c>
      <c r="D801" s="185" t="s">
        <v>2134</v>
      </c>
      <c r="E801" s="159" t="s">
        <v>2248</v>
      </c>
      <c r="F801" s="159" t="s">
        <v>2249</v>
      </c>
      <c r="G801" s="159" t="s">
        <v>2418</v>
      </c>
      <c r="H801" s="381" t="s">
        <v>3094</v>
      </c>
      <c r="I801" s="610"/>
    </row>
    <row r="802" spans="1:9" ht="30" customHeight="1">
      <c r="A802" s="246" t="s">
        <v>633</v>
      </c>
      <c r="B802" s="154"/>
      <c r="C802" s="151"/>
      <c r="D802" s="154"/>
      <c r="E802" s="279"/>
      <c r="F802" s="279"/>
      <c r="G802" s="151"/>
      <c r="H802" s="279"/>
      <c r="I802" s="571"/>
    </row>
    <row r="803" spans="1:9">
      <c r="A803" s="250" t="s">
        <v>348</v>
      </c>
      <c r="B803" s="189">
        <v>6.2</v>
      </c>
      <c r="C803" s="309">
        <v>0.89100000000000001</v>
      </c>
      <c r="D803" s="376">
        <v>14.291</v>
      </c>
      <c r="E803" s="377">
        <v>1.63</v>
      </c>
      <c r="F803" s="274" t="s">
        <v>2250</v>
      </c>
      <c r="G803" s="805" t="s">
        <v>2393</v>
      </c>
      <c r="H803" s="1030" t="s">
        <v>2943</v>
      </c>
      <c r="I803" s="615"/>
    </row>
    <row r="804" spans="1:9">
      <c r="A804" s="250" t="s">
        <v>349</v>
      </c>
      <c r="B804" s="130">
        <v>11555</v>
      </c>
      <c r="C804" s="310">
        <v>14567</v>
      </c>
      <c r="D804" s="377">
        <v>14923</v>
      </c>
      <c r="E804" s="377">
        <v>14977</v>
      </c>
      <c r="F804" s="731">
        <v>15961</v>
      </c>
      <c r="G804" s="806">
        <v>17025</v>
      </c>
      <c r="H804" s="1030">
        <v>17903</v>
      </c>
      <c r="I804" s="615"/>
    </row>
    <row r="805" spans="1:9">
      <c r="A805" s="250" t="s">
        <v>350</v>
      </c>
      <c r="B805" s="130">
        <v>90</v>
      </c>
      <c r="C805" s="524" t="s">
        <v>1554</v>
      </c>
      <c r="D805" s="378" t="s">
        <v>1785</v>
      </c>
      <c r="E805" s="378" t="s">
        <v>1991</v>
      </c>
      <c r="F805" s="274">
        <v>98</v>
      </c>
      <c r="G805" s="807">
        <v>99</v>
      </c>
      <c r="H805" s="1030">
        <v>99</v>
      </c>
      <c r="I805" s="615"/>
    </row>
    <row r="806" spans="1:9" ht="54" customHeight="1" thickBot="1">
      <c r="A806" s="289" t="s">
        <v>351</v>
      </c>
      <c r="B806" s="572">
        <v>2</v>
      </c>
      <c r="C806" s="573">
        <v>0</v>
      </c>
      <c r="D806" s="655">
        <v>0</v>
      </c>
      <c r="E806" s="193" t="s">
        <v>1992</v>
      </c>
      <c r="F806" s="218" t="s">
        <v>2251</v>
      </c>
      <c r="G806" s="808" t="s">
        <v>2394</v>
      </c>
      <c r="H806" s="1031" t="s">
        <v>2944</v>
      </c>
      <c r="I806" s="778"/>
    </row>
    <row r="807" spans="1:9" ht="41.25" customHeight="1">
      <c r="A807" s="246" t="s">
        <v>634</v>
      </c>
      <c r="B807" s="154"/>
      <c r="C807" s="327"/>
      <c r="D807" s="327"/>
      <c r="E807" s="327"/>
      <c r="F807" s="327"/>
      <c r="G807" s="327"/>
      <c r="H807" s="327"/>
      <c r="I807" s="911"/>
    </row>
    <row r="808" spans="1:9" ht="28.5" customHeight="1" thickBot="1">
      <c r="A808" s="200" t="s">
        <v>352</v>
      </c>
      <c r="B808" s="130" t="s">
        <v>1301</v>
      </c>
      <c r="C808" s="190" t="s">
        <v>1555</v>
      </c>
      <c r="D808" s="190" t="s">
        <v>1555</v>
      </c>
      <c r="E808" s="312"/>
      <c r="F808" s="312"/>
      <c r="G808" s="312"/>
      <c r="H808" s="312"/>
      <c r="I808" s="892"/>
    </row>
    <row r="809" spans="1:9" ht="24.75" customHeight="1">
      <c r="A809" s="246" t="s">
        <v>635</v>
      </c>
      <c r="B809" s="154"/>
      <c r="C809" s="151"/>
      <c r="D809" s="154"/>
      <c r="E809" s="151"/>
      <c r="F809" s="151"/>
      <c r="G809" s="151"/>
      <c r="H809" s="279"/>
      <c r="I809" s="571"/>
    </row>
    <row r="810" spans="1:9">
      <c r="A810" s="250" t="s">
        <v>353</v>
      </c>
      <c r="B810" s="130">
        <v>5.0999999999999996</v>
      </c>
      <c r="C810" s="130">
        <v>6.8179999999999996</v>
      </c>
      <c r="D810" s="130">
        <v>6.2649999999999997</v>
      </c>
      <c r="E810" s="150">
        <v>6.37</v>
      </c>
      <c r="F810" s="150">
        <v>6.468</v>
      </c>
      <c r="G810" s="150">
        <v>7.66</v>
      </c>
      <c r="H810" s="278">
        <v>7.242</v>
      </c>
      <c r="I810" s="615"/>
    </row>
    <row r="811" spans="1:9" ht="13.5" thickBot="1">
      <c r="A811" s="289" t="s">
        <v>2403</v>
      </c>
      <c r="B811" s="199">
        <v>1.6020000000000001</v>
      </c>
      <c r="C811" s="199">
        <v>0.63800000000000001</v>
      </c>
      <c r="D811" s="199">
        <v>0.35299999999999998</v>
      </c>
      <c r="E811" s="532">
        <v>0.65500000000000003</v>
      </c>
      <c r="F811" s="532">
        <v>1.982</v>
      </c>
      <c r="G811" s="532">
        <v>0.85199999999999998</v>
      </c>
      <c r="H811" s="532">
        <v>2.9780000000000002</v>
      </c>
      <c r="I811" s="533"/>
    </row>
    <row r="812" spans="1:9" ht="15" customHeight="1">
      <c r="A812" s="246" t="s">
        <v>636</v>
      </c>
      <c r="B812" s="154"/>
      <c r="C812" s="151"/>
      <c r="D812" s="154"/>
      <c r="E812" s="151"/>
      <c r="F812" s="151"/>
      <c r="G812" s="151"/>
      <c r="H812" s="279"/>
      <c r="I812" s="571"/>
    </row>
    <row r="813" spans="1:9" ht="94.5" customHeight="1" thickBot="1">
      <c r="A813" s="200" t="s">
        <v>240</v>
      </c>
      <c r="B813" s="303" t="s">
        <v>1503</v>
      </c>
      <c r="C813" s="303"/>
      <c r="D813" s="303"/>
      <c r="E813" s="150" t="s">
        <v>2161</v>
      </c>
      <c r="F813" s="150" t="s">
        <v>2505</v>
      </c>
      <c r="G813" s="150" t="s">
        <v>2504</v>
      </c>
      <c r="H813" s="278" t="s">
        <v>2901</v>
      </c>
      <c r="I813" s="615"/>
    </row>
    <row r="814" spans="1:9" ht="25.5">
      <c r="A814" s="246" t="s">
        <v>637</v>
      </c>
      <c r="B814" s="154"/>
      <c r="C814" s="151"/>
      <c r="D814" s="154"/>
      <c r="E814" s="151"/>
      <c r="F814" s="151"/>
      <c r="G814" s="151"/>
      <c r="H814" s="279"/>
      <c r="I814" s="571"/>
    </row>
    <row r="815" spans="1:9" ht="27" customHeight="1" thickBot="1">
      <c r="A815" s="200" t="s">
        <v>354</v>
      </c>
      <c r="B815" s="248" t="s">
        <v>1275</v>
      </c>
      <c r="C815" s="248" t="s">
        <v>1648</v>
      </c>
      <c r="D815" s="185" t="s">
        <v>1993</v>
      </c>
      <c r="E815" s="185" t="s">
        <v>1994</v>
      </c>
      <c r="F815" s="185" t="s">
        <v>2160</v>
      </c>
      <c r="G815" s="159" t="s">
        <v>2417</v>
      </c>
      <c r="H815" s="381" t="s">
        <v>2844</v>
      </c>
      <c r="I815" s="610"/>
    </row>
    <row r="816" spans="1:9" ht="13.5" thickBot="1">
      <c r="A816" s="671"/>
      <c r="B816" s="666"/>
    </row>
    <row r="817" spans="1:19" s="889" customFormat="1" ht="26.25" thickBot="1">
      <c r="A817" s="397" t="s">
        <v>63</v>
      </c>
      <c r="B817" s="389">
        <v>2013</v>
      </c>
      <c r="C817" s="390">
        <v>2014</v>
      </c>
      <c r="D817" s="389">
        <v>2015</v>
      </c>
      <c r="E817" s="390">
        <v>2016</v>
      </c>
      <c r="F817" s="390">
        <v>2017</v>
      </c>
      <c r="G817" s="390">
        <v>2018</v>
      </c>
      <c r="H817" s="386">
        <v>2019</v>
      </c>
      <c r="I817" s="387">
        <v>2020</v>
      </c>
      <c r="J817" s="725"/>
      <c r="K817" s="1047"/>
      <c r="L817" s="1047"/>
      <c r="M817" s="1047"/>
      <c r="N817" s="1047"/>
      <c r="O817" s="1047"/>
      <c r="P817" s="1047"/>
      <c r="Q817" s="1047"/>
      <c r="R817" s="1047"/>
      <c r="S817" s="1047"/>
    </row>
    <row r="818" spans="1:19" s="889" customFormat="1" ht="15.95" customHeight="1">
      <c r="A818" s="391" t="s">
        <v>1225</v>
      </c>
      <c r="B818" s="196">
        <v>3</v>
      </c>
      <c r="C818" s="196">
        <v>3</v>
      </c>
      <c r="D818" s="196">
        <v>3</v>
      </c>
      <c r="E818" s="196">
        <v>3</v>
      </c>
      <c r="F818" s="196">
        <v>3</v>
      </c>
      <c r="G818" s="25">
        <v>3</v>
      </c>
      <c r="H818" s="25">
        <v>3</v>
      </c>
      <c r="I818" s="571"/>
      <c r="J818" s="725"/>
      <c r="K818" s="1047"/>
      <c r="L818" s="1047"/>
      <c r="M818" s="1047"/>
      <c r="N818" s="1047"/>
      <c r="O818" s="1047"/>
      <c r="P818" s="1047"/>
      <c r="Q818" s="1047"/>
      <c r="R818" s="1047"/>
      <c r="S818" s="1047"/>
    </row>
    <row r="819" spans="1:19" s="889" customFormat="1" ht="15.95" customHeight="1">
      <c r="A819" s="392" t="s">
        <v>1248</v>
      </c>
      <c r="B819" s="197">
        <v>0</v>
      </c>
      <c r="C819" s="197">
        <v>0</v>
      </c>
      <c r="D819" s="197">
        <v>0</v>
      </c>
      <c r="E819" s="197">
        <v>0</v>
      </c>
      <c r="F819" s="197">
        <v>0</v>
      </c>
      <c r="G819" s="369">
        <v>0</v>
      </c>
      <c r="H819" s="369">
        <v>0</v>
      </c>
      <c r="I819" s="615"/>
      <c r="J819" s="725"/>
      <c r="K819" s="1047"/>
      <c r="L819" s="1047"/>
      <c r="M819" s="1047"/>
      <c r="N819" s="1047"/>
      <c r="O819" s="1047"/>
      <c r="P819" s="1047"/>
      <c r="Q819" s="1047"/>
      <c r="R819" s="1047"/>
      <c r="S819" s="1047"/>
    </row>
    <row r="820" spans="1:19" s="889" customFormat="1" ht="15.75" customHeight="1">
      <c r="A820" s="392" t="s">
        <v>1249</v>
      </c>
      <c r="B820" s="197">
        <v>3</v>
      </c>
      <c r="C820" s="197">
        <v>3</v>
      </c>
      <c r="D820" s="197">
        <v>3</v>
      </c>
      <c r="E820" s="197">
        <v>3</v>
      </c>
      <c r="F820" s="197">
        <v>3</v>
      </c>
      <c r="G820" s="369">
        <v>3</v>
      </c>
      <c r="H820" s="369">
        <v>3</v>
      </c>
      <c r="I820" s="615"/>
      <c r="J820" s="725"/>
      <c r="K820" s="1047"/>
      <c r="L820" s="1047"/>
      <c r="M820" s="1047"/>
      <c r="N820" s="1047"/>
      <c r="O820" s="1047"/>
      <c r="P820" s="1047"/>
      <c r="Q820" s="1047"/>
      <c r="R820" s="1047"/>
      <c r="S820" s="1047"/>
    </row>
    <row r="821" spans="1:19" s="889" customFormat="1" ht="18" customHeight="1" thickBot="1">
      <c r="A821" s="393" t="s">
        <v>1250</v>
      </c>
      <c r="B821" s="248">
        <v>0</v>
      </c>
      <c r="C821" s="248">
        <v>0</v>
      </c>
      <c r="D821" s="248">
        <v>0</v>
      </c>
      <c r="E821" s="248">
        <v>0</v>
      </c>
      <c r="F821" s="248">
        <v>0</v>
      </c>
      <c r="G821" s="126">
        <v>0</v>
      </c>
      <c r="H821" s="126">
        <v>0</v>
      </c>
      <c r="I821" s="610"/>
      <c r="J821" s="725"/>
      <c r="K821" s="1047"/>
      <c r="L821" s="1047"/>
      <c r="M821" s="1047"/>
      <c r="N821" s="1047"/>
      <c r="O821" s="1047"/>
      <c r="P821" s="1047"/>
      <c r="Q821" s="1047"/>
      <c r="R821" s="1047"/>
      <c r="S821" s="1047"/>
    </row>
    <row r="822" spans="1:19" ht="13.5" customHeight="1" thickBot="1">
      <c r="A822" s="287"/>
      <c r="B822" s="668"/>
      <c r="C822" s="669"/>
      <c r="D822" s="670"/>
      <c r="E822" s="669"/>
      <c r="F822" s="669"/>
      <c r="G822" s="669"/>
      <c r="H822" s="764"/>
      <c r="I822" s="764"/>
    </row>
    <row r="823" spans="1:19" ht="24" customHeight="1" thickBot="1">
      <c r="A823" s="294" t="s">
        <v>1251</v>
      </c>
      <c r="B823" s="184">
        <v>2013</v>
      </c>
      <c r="C823" s="146">
        <v>2014</v>
      </c>
      <c r="D823" s="184">
        <v>2015</v>
      </c>
      <c r="E823" s="146">
        <v>2016</v>
      </c>
      <c r="F823" s="146">
        <v>2017</v>
      </c>
      <c r="G823" s="146">
        <v>2018</v>
      </c>
      <c r="H823" s="727">
        <v>2019</v>
      </c>
      <c r="I823" s="728">
        <v>2020</v>
      </c>
    </row>
    <row r="824" spans="1:19" ht="30.75" customHeight="1">
      <c r="A824" s="246" t="s">
        <v>1571</v>
      </c>
      <c r="B824" s="194"/>
      <c r="C824" s="151"/>
      <c r="D824" s="154"/>
      <c r="E824" s="151"/>
      <c r="F824" s="151"/>
      <c r="G824" s="151"/>
      <c r="H824" s="279"/>
      <c r="I824" s="571"/>
    </row>
    <row r="825" spans="1:19" ht="81.75" customHeight="1" thickBot="1">
      <c r="A825" s="200" t="s">
        <v>355</v>
      </c>
      <c r="B825" s="186" t="s">
        <v>1303</v>
      </c>
      <c r="C825" s="186" t="s">
        <v>1303</v>
      </c>
      <c r="D825" s="186" t="s">
        <v>1303</v>
      </c>
      <c r="E825" s="186" t="s">
        <v>1303</v>
      </c>
      <c r="F825" s="186" t="s">
        <v>2252</v>
      </c>
      <c r="G825" s="186" t="s">
        <v>2395</v>
      </c>
      <c r="H825" s="186" t="s">
        <v>3048</v>
      </c>
      <c r="I825" s="615"/>
    </row>
    <row r="826" spans="1:19" ht="15.6" customHeight="1">
      <c r="A826" s="246" t="s">
        <v>638</v>
      </c>
      <c r="B826" s="270"/>
      <c r="C826" s="151"/>
      <c r="D826" s="154"/>
      <c r="E826" s="154"/>
      <c r="F826" s="154"/>
      <c r="G826" s="151"/>
      <c r="H826" s="279"/>
      <c r="I826" s="571"/>
    </row>
    <row r="827" spans="1:19" ht="49.5" customHeight="1">
      <c r="A827" s="250" t="s">
        <v>356</v>
      </c>
      <c r="B827" s="186" t="s">
        <v>1277</v>
      </c>
      <c r="C827" s="186" t="s">
        <v>1277</v>
      </c>
      <c r="D827" s="186" t="s">
        <v>1277</v>
      </c>
      <c r="E827" s="186" t="s">
        <v>1277</v>
      </c>
      <c r="F827" s="784" t="s">
        <v>2253</v>
      </c>
      <c r="G827" s="150" t="s">
        <v>3095</v>
      </c>
      <c r="H827" s="150" t="s">
        <v>3095</v>
      </c>
      <c r="I827" s="615"/>
    </row>
    <row r="828" spans="1:19" ht="15.75" customHeight="1">
      <c r="A828" s="250" t="s">
        <v>357</v>
      </c>
      <c r="B828" s="186">
        <v>4</v>
      </c>
      <c r="C828" s="186">
        <v>10</v>
      </c>
      <c r="D828" s="186">
        <v>11</v>
      </c>
      <c r="E828" s="186">
        <v>12</v>
      </c>
      <c r="F828" s="186">
        <v>12</v>
      </c>
      <c r="G828" s="150">
        <v>11</v>
      </c>
      <c r="H828" s="150">
        <v>11</v>
      </c>
      <c r="I828" s="615"/>
    </row>
    <row r="829" spans="1:19" ht="17.25" customHeight="1">
      <c r="A829" s="250" t="s">
        <v>358</v>
      </c>
      <c r="B829" s="186">
        <v>1</v>
      </c>
      <c r="C829" s="186">
        <v>1</v>
      </c>
      <c r="D829" s="186">
        <v>1</v>
      </c>
      <c r="E829" s="186">
        <v>1</v>
      </c>
      <c r="F829" s="186">
        <v>1</v>
      </c>
      <c r="G829" s="150">
        <v>1</v>
      </c>
      <c r="H829" s="150">
        <v>1</v>
      </c>
      <c r="I829" s="615"/>
    </row>
    <row r="830" spans="1:19" ht="95.25" customHeight="1" thickBot="1">
      <c r="A830" s="200" t="s">
        <v>359</v>
      </c>
      <c r="B830" s="656" t="s">
        <v>1504</v>
      </c>
      <c r="C830" s="656"/>
      <c r="D830" s="186" t="s">
        <v>2893</v>
      </c>
      <c r="E830" s="186"/>
      <c r="F830" s="186" t="s">
        <v>2894</v>
      </c>
      <c r="G830" s="150" t="s">
        <v>2895</v>
      </c>
      <c r="H830" s="278" t="s">
        <v>2896</v>
      </c>
      <c r="I830" s="615"/>
    </row>
    <row r="831" spans="1:19" ht="15" customHeight="1">
      <c r="A831" s="246" t="s">
        <v>639</v>
      </c>
      <c r="B831" s="196"/>
      <c r="C831" s="151"/>
      <c r="D831" s="194"/>
      <c r="E831" s="279"/>
      <c r="F831" s="25"/>
      <c r="G831" s="25"/>
      <c r="H831" s="279"/>
      <c r="I831" s="571"/>
    </row>
    <row r="832" spans="1:19" ht="16.5" customHeight="1">
      <c r="A832" s="250" t="s">
        <v>360</v>
      </c>
      <c r="B832" s="278">
        <v>3</v>
      </c>
      <c r="C832" s="278">
        <v>14</v>
      </c>
      <c r="D832" s="278">
        <v>20</v>
      </c>
      <c r="E832" s="278">
        <v>32</v>
      </c>
      <c r="F832" s="369">
        <v>30</v>
      </c>
      <c r="G832" s="369">
        <v>36</v>
      </c>
      <c r="H832" s="278">
        <v>20</v>
      </c>
      <c r="I832" s="615"/>
    </row>
    <row r="833" spans="1:19" ht="156" customHeight="1" thickBot="1">
      <c r="A833" s="200" t="s">
        <v>361</v>
      </c>
      <c r="B833" s="273">
        <v>0</v>
      </c>
      <c r="C833" s="273">
        <v>0</v>
      </c>
      <c r="D833" s="195">
        <v>0</v>
      </c>
      <c r="E833" s="273">
        <v>0</v>
      </c>
      <c r="F833" s="273">
        <v>0</v>
      </c>
      <c r="G833" s="381" t="s">
        <v>2476</v>
      </c>
      <c r="H833" s="381" t="s">
        <v>2913</v>
      </c>
      <c r="I833" s="610"/>
    </row>
    <row r="834" spans="1:19" ht="15.6" customHeight="1" thickBot="1">
      <c r="A834" s="671"/>
      <c r="B834" s="666"/>
    </row>
    <row r="835" spans="1:19" s="340" customFormat="1" ht="13.5" thickBot="1">
      <c r="A835" s="724" t="s">
        <v>64</v>
      </c>
      <c r="B835" s="355">
        <v>2013</v>
      </c>
      <c r="C835" s="386">
        <v>2014</v>
      </c>
      <c r="D835" s="355">
        <v>2015</v>
      </c>
      <c r="E835" s="386">
        <v>2016</v>
      </c>
      <c r="F835" s="386">
        <v>2017</v>
      </c>
      <c r="G835" s="386">
        <v>2018</v>
      </c>
      <c r="H835" s="386">
        <v>2019</v>
      </c>
      <c r="I835" s="387">
        <v>2020</v>
      </c>
      <c r="J835" s="725"/>
      <c r="K835" s="725"/>
      <c r="L835" s="725"/>
      <c r="M835" s="725"/>
      <c r="N835" s="725"/>
      <c r="O835" s="725"/>
      <c r="P835" s="725"/>
      <c r="Q835" s="725"/>
      <c r="R835" s="725"/>
      <c r="S835" s="725"/>
    </row>
    <row r="836" spans="1:19" s="889" customFormat="1" ht="15.95" customHeight="1">
      <c r="A836" s="391" t="s">
        <v>1225</v>
      </c>
      <c r="B836" s="389">
        <f t="shared" ref="B836:E839" si="33">B842+B869+B901</f>
        <v>15</v>
      </c>
      <c r="C836" s="389">
        <f t="shared" si="33"/>
        <v>21</v>
      </c>
      <c r="D836" s="389">
        <f t="shared" si="33"/>
        <v>21</v>
      </c>
      <c r="E836" s="355">
        <f t="shared" si="33"/>
        <v>20</v>
      </c>
      <c r="F836" s="355">
        <f t="shared" ref="F836:G839" si="34">F842+F869+F901</f>
        <v>20</v>
      </c>
      <c r="G836" s="355">
        <f t="shared" si="34"/>
        <v>20</v>
      </c>
      <c r="H836" s="355">
        <f t="shared" ref="H836" si="35">H842+H869+H901</f>
        <v>20</v>
      </c>
      <c r="I836" s="571"/>
      <c r="J836" s="725"/>
      <c r="K836" s="1047"/>
      <c r="L836" s="1047"/>
      <c r="M836" s="1047"/>
      <c r="N836" s="1047"/>
      <c r="O836" s="1047"/>
      <c r="P836" s="1047"/>
      <c r="Q836" s="1047"/>
      <c r="R836" s="1047"/>
      <c r="S836" s="1047"/>
    </row>
    <row r="837" spans="1:19" s="889" customFormat="1" ht="14.25" customHeight="1">
      <c r="A837" s="392" t="s">
        <v>1248</v>
      </c>
      <c r="B837" s="197">
        <f t="shared" si="33"/>
        <v>0</v>
      </c>
      <c r="C837" s="197">
        <f t="shared" si="33"/>
        <v>0</v>
      </c>
      <c r="D837" s="197">
        <f t="shared" si="33"/>
        <v>0</v>
      </c>
      <c r="E837" s="186">
        <f t="shared" si="33"/>
        <v>1</v>
      </c>
      <c r="F837" s="186">
        <f t="shared" si="34"/>
        <v>1</v>
      </c>
      <c r="G837" s="186">
        <f t="shared" si="34"/>
        <v>1</v>
      </c>
      <c r="H837" s="186">
        <f t="shared" ref="H837" si="36">H843+H870+H902</f>
        <v>1</v>
      </c>
      <c r="I837" s="615"/>
      <c r="J837" s="725"/>
      <c r="K837" s="1047"/>
      <c r="L837" s="1047"/>
      <c r="M837" s="1047"/>
      <c r="N837" s="1047"/>
      <c r="O837" s="1047"/>
      <c r="P837" s="1047"/>
      <c r="Q837" s="1047"/>
      <c r="R837" s="1047"/>
      <c r="S837" s="1047"/>
    </row>
    <row r="838" spans="1:19" s="889" customFormat="1" ht="14.25" customHeight="1">
      <c r="A838" s="392" t="s">
        <v>1249</v>
      </c>
      <c r="B838" s="197">
        <f t="shared" si="33"/>
        <v>14</v>
      </c>
      <c r="C838" s="197">
        <f t="shared" si="33"/>
        <v>20</v>
      </c>
      <c r="D838" s="197">
        <f t="shared" si="33"/>
        <v>20</v>
      </c>
      <c r="E838" s="186">
        <f t="shared" si="33"/>
        <v>18</v>
      </c>
      <c r="F838" s="186">
        <f t="shared" si="34"/>
        <v>19</v>
      </c>
      <c r="G838" s="186">
        <f t="shared" si="34"/>
        <v>17</v>
      </c>
      <c r="H838" s="186">
        <f t="shared" ref="H838" si="37">H844+H871+H903</f>
        <v>17</v>
      </c>
      <c r="I838" s="615"/>
      <c r="J838" s="725"/>
      <c r="K838" s="1047"/>
      <c r="L838" s="1047"/>
      <c r="M838" s="1047"/>
      <c r="N838" s="1047"/>
      <c r="O838" s="1047"/>
      <c r="P838" s="1047"/>
      <c r="Q838" s="1047"/>
      <c r="R838" s="1047"/>
      <c r="S838" s="1047"/>
    </row>
    <row r="839" spans="1:19" s="889" customFormat="1" ht="17.25" customHeight="1" thickBot="1">
      <c r="A839" s="393" t="s">
        <v>1250</v>
      </c>
      <c r="B839" s="680">
        <f t="shared" si="33"/>
        <v>1</v>
      </c>
      <c r="C839" s="680">
        <f t="shared" si="33"/>
        <v>1</v>
      </c>
      <c r="D839" s="680">
        <f t="shared" si="33"/>
        <v>1</v>
      </c>
      <c r="E839" s="261">
        <f t="shared" si="33"/>
        <v>1</v>
      </c>
      <c r="F839" s="261">
        <f t="shared" si="34"/>
        <v>0</v>
      </c>
      <c r="G839" s="261">
        <f t="shared" si="34"/>
        <v>2</v>
      </c>
      <c r="H839" s="261">
        <f t="shared" ref="H839" si="38">H845+H872+H904</f>
        <v>2</v>
      </c>
      <c r="I839" s="610"/>
      <c r="J839" s="725"/>
      <c r="K839" s="1047"/>
      <c r="L839" s="1047"/>
      <c r="M839" s="1047"/>
      <c r="N839" s="1047"/>
      <c r="O839" s="1047"/>
      <c r="P839" s="1047"/>
      <c r="Q839" s="1047"/>
      <c r="R839" s="1047"/>
      <c r="S839" s="1047"/>
    </row>
    <row r="840" spans="1:19" s="889" customFormat="1" ht="14.25" customHeight="1" thickBot="1">
      <c r="A840" s="681"/>
      <c r="B840" s="682"/>
      <c r="C840" s="661"/>
      <c r="D840" s="662"/>
      <c r="E840" s="661"/>
      <c r="F840" s="661"/>
      <c r="G840" s="661"/>
      <c r="H840" s="661"/>
      <c r="I840" s="722"/>
      <c r="J840" s="725"/>
      <c r="K840" s="1047"/>
      <c r="L840" s="1047"/>
      <c r="M840" s="1047"/>
      <c r="N840" s="1047"/>
      <c r="O840" s="1047"/>
      <c r="P840" s="1047"/>
      <c r="Q840" s="1047"/>
      <c r="R840" s="1047"/>
      <c r="S840" s="1047"/>
    </row>
    <row r="841" spans="1:19" s="889" customFormat="1" ht="26.25" thickBot="1">
      <c r="A841" s="397" t="s">
        <v>65</v>
      </c>
      <c r="B841" s="389">
        <v>2013</v>
      </c>
      <c r="C841" s="390">
        <v>2014</v>
      </c>
      <c r="D841" s="389">
        <v>2015</v>
      </c>
      <c r="E841" s="390">
        <v>2016</v>
      </c>
      <c r="F841" s="386">
        <v>2017</v>
      </c>
      <c r="G841" s="390">
        <v>2018</v>
      </c>
      <c r="H841" s="390">
        <v>2019</v>
      </c>
      <c r="I841" s="387">
        <v>2020</v>
      </c>
      <c r="J841" s="725"/>
      <c r="K841" s="1047"/>
      <c r="L841" s="1047"/>
      <c r="M841" s="1047"/>
      <c r="N841" s="1047"/>
      <c r="O841" s="1047"/>
      <c r="P841" s="1047"/>
      <c r="Q841" s="1047"/>
      <c r="R841" s="1047"/>
      <c r="S841" s="1047"/>
    </row>
    <row r="842" spans="1:19" s="889" customFormat="1" ht="15.95" customHeight="1">
      <c r="A842" s="391" t="s">
        <v>1225</v>
      </c>
      <c r="B842" s="196">
        <v>6</v>
      </c>
      <c r="C842" s="196">
        <v>6</v>
      </c>
      <c r="D842" s="196">
        <v>6</v>
      </c>
      <c r="E842" s="196">
        <f>E843+E844+E845</f>
        <v>6</v>
      </c>
      <c r="F842" s="196">
        <f>F843+F844+F845</f>
        <v>6</v>
      </c>
      <c r="G842" s="196">
        <f>G843+G844+G845</f>
        <v>6</v>
      </c>
      <c r="H842" s="196">
        <f>H843+H844+H845</f>
        <v>6</v>
      </c>
      <c r="I842" s="571"/>
      <c r="J842" s="725"/>
      <c r="K842" s="1047"/>
      <c r="L842" s="1047"/>
      <c r="M842" s="1047"/>
      <c r="N842" s="1047"/>
      <c r="O842" s="1047"/>
      <c r="P842" s="1047"/>
      <c r="Q842" s="1047"/>
      <c r="R842" s="1047"/>
      <c r="S842" s="1047"/>
    </row>
    <row r="843" spans="1:19" s="889" customFormat="1" ht="15.95" customHeight="1">
      <c r="A843" s="392" t="s">
        <v>1248</v>
      </c>
      <c r="B843" s="197">
        <v>0</v>
      </c>
      <c r="C843" s="197">
        <v>0</v>
      </c>
      <c r="D843" s="197">
        <v>0</v>
      </c>
      <c r="E843" s="197">
        <v>0</v>
      </c>
      <c r="F843" s="197">
        <v>0</v>
      </c>
      <c r="G843" s="809">
        <v>0</v>
      </c>
      <c r="H843" s="809">
        <v>0</v>
      </c>
      <c r="I843" s="615"/>
      <c r="J843" s="725"/>
      <c r="K843" s="1047"/>
      <c r="L843" s="1047"/>
      <c r="M843" s="1047"/>
      <c r="N843" s="1047"/>
      <c r="O843" s="1047"/>
      <c r="P843" s="1047"/>
      <c r="Q843" s="1047"/>
      <c r="R843" s="1047"/>
      <c r="S843" s="1047"/>
    </row>
    <row r="844" spans="1:19" s="889" customFormat="1" ht="15.75" customHeight="1">
      <c r="A844" s="392" t="s">
        <v>1249</v>
      </c>
      <c r="B844" s="197">
        <v>6</v>
      </c>
      <c r="C844" s="197">
        <v>6</v>
      </c>
      <c r="D844" s="197">
        <v>6</v>
      </c>
      <c r="E844" s="197">
        <v>6</v>
      </c>
      <c r="F844" s="197">
        <v>6</v>
      </c>
      <c r="G844" s="809">
        <v>4</v>
      </c>
      <c r="H844" s="809">
        <v>5</v>
      </c>
      <c r="I844" s="615"/>
      <c r="J844" s="725"/>
      <c r="K844" s="1047"/>
      <c r="L844" s="1047"/>
      <c r="M844" s="1047"/>
      <c r="N844" s="1047"/>
      <c r="O844" s="1047"/>
      <c r="P844" s="1047"/>
      <c r="Q844" s="1047"/>
      <c r="R844" s="1047"/>
      <c r="S844" s="1047"/>
    </row>
    <row r="845" spans="1:19" s="889" customFormat="1" ht="15.75" customHeight="1" thickBot="1">
      <c r="A845" s="393" t="s">
        <v>1250</v>
      </c>
      <c r="B845" s="248">
        <v>0</v>
      </c>
      <c r="C845" s="248">
        <v>0</v>
      </c>
      <c r="D845" s="248">
        <v>0</v>
      </c>
      <c r="E845" s="248">
        <v>0</v>
      </c>
      <c r="F845" s="248">
        <v>0</v>
      </c>
      <c r="G845" s="810">
        <v>2</v>
      </c>
      <c r="H845" s="810">
        <v>1</v>
      </c>
      <c r="I845" s="610"/>
      <c r="J845" s="725"/>
      <c r="K845" s="1047"/>
      <c r="L845" s="1047"/>
      <c r="M845" s="1047"/>
      <c r="N845" s="1047"/>
      <c r="O845" s="1047"/>
      <c r="P845" s="1047"/>
      <c r="Q845" s="1047"/>
      <c r="R845" s="1047"/>
      <c r="S845" s="1047"/>
    </row>
    <row r="846" spans="1:19" ht="13.5" customHeight="1" thickBot="1">
      <c r="A846" s="287"/>
      <c r="B846" s="668"/>
      <c r="C846" s="669"/>
      <c r="D846" s="670"/>
      <c r="E846" s="669"/>
      <c r="F846" s="669"/>
      <c r="G846" s="669"/>
      <c r="H846" s="764"/>
      <c r="I846" s="764"/>
    </row>
    <row r="847" spans="1:19" ht="24" customHeight="1" thickBot="1">
      <c r="A847" s="288" t="s">
        <v>1251</v>
      </c>
      <c r="B847" s="651">
        <v>2013</v>
      </c>
      <c r="C847" s="653">
        <v>2014</v>
      </c>
      <c r="D847" s="651">
        <v>2015</v>
      </c>
      <c r="E847" s="653">
        <v>2016</v>
      </c>
      <c r="F847" s="386">
        <v>2017</v>
      </c>
      <c r="G847" s="653">
        <v>2018</v>
      </c>
      <c r="H847" s="386">
        <v>2019</v>
      </c>
      <c r="I847" s="387">
        <v>2020</v>
      </c>
    </row>
    <row r="848" spans="1:19" ht="38.25">
      <c r="A848" s="246" t="s">
        <v>640</v>
      </c>
      <c r="B848" s="154"/>
      <c r="C848" s="151"/>
      <c r="D848" s="154"/>
      <c r="E848" s="151"/>
      <c r="F848" s="151"/>
      <c r="G848" s="151"/>
      <c r="H848" s="279"/>
      <c r="I848" s="571"/>
    </row>
    <row r="849" spans="1:9" ht="54.75" customHeight="1">
      <c r="A849" s="250" t="s">
        <v>362</v>
      </c>
      <c r="B849" s="130">
        <v>27.390999999999998</v>
      </c>
      <c r="C849" s="130"/>
      <c r="D849" s="130">
        <v>0.96</v>
      </c>
      <c r="E849" s="150"/>
      <c r="F849" s="150">
        <v>3.19</v>
      </c>
      <c r="G849" s="278">
        <v>6.73</v>
      </c>
      <c r="H849" s="278" t="s">
        <v>3096</v>
      </c>
      <c r="I849" s="615"/>
    </row>
    <row r="850" spans="1:9" ht="27.75" customHeight="1" thickBot="1">
      <c r="A850" s="200" t="s">
        <v>363</v>
      </c>
      <c r="B850" s="185">
        <v>2</v>
      </c>
      <c r="C850" s="185"/>
      <c r="D850" s="185">
        <v>2</v>
      </c>
      <c r="E850" s="159"/>
      <c r="F850" s="159">
        <v>2</v>
      </c>
      <c r="G850" s="159" t="s">
        <v>2429</v>
      </c>
      <c r="H850" s="159" t="s">
        <v>2898</v>
      </c>
      <c r="I850" s="610"/>
    </row>
    <row r="851" spans="1:9" ht="57" customHeight="1">
      <c r="A851" s="246" t="s">
        <v>641</v>
      </c>
      <c r="B851" s="154"/>
      <c r="C851" s="151"/>
      <c r="D851" s="154"/>
      <c r="E851" s="151"/>
      <c r="F851" s="151"/>
      <c r="G851" s="151"/>
      <c r="H851" s="279"/>
      <c r="I851" s="571"/>
    </row>
    <row r="852" spans="1:9" ht="40.5" customHeight="1">
      <c r="A852" s="250" t="s">
        <v>364</v>
      </c>
      <c r="B852" s="130">
        <v>1</v>
      </c>
      <c r="C852" s="303" t="s">
        <v>1556</v>
      </c>
      <c r="D852" s="130"/>
      <c r="E852" s="150">
        <v>1</v>
      </c>
      <c r="F852" s="150">
        <v>2</v>
      </c>
      <c r="G852" s="963" t="s">
        <v>3097</v>
      </c>
      <c r="H852" s="278">
        <v>1</v>
      </c>
      <c r="I852" s="615"/>
    </row>
    <row r="853" spans="1:9" ht="147.75" customHeight="1" thickBot="1">
      <c r="A853" s="200" t="s">
        <v>365</v>
      </c>
      <c r="B853" s="185">
        <v>0</v>
      </c>
      <c r="C853" s="185" t="s">
        <v>1557</v>
      </c>
      <c r="D853" s="306" t="s">
        <v>1878</v>
      </c>
      <c r="E853" s="159" t="s">
        <v>2254</v>
      </c>
      <c r="F853" s="159" t="s">
        <v>2254</v>
      </c>
      <c r="G853" s="159" t="s">
        <v>2396</v>
      </c>
      <c r="H853" s="381" t="s">
        <v>3098</v>
      </c>
      <c r="I853" s="610"/>
    </row>
    <row r="854" spans="1:9" ht="42.75" customHeight="1">
      <c r="A854" s="246" t="s">
        <v>642</v>
      </c>
      <c r="B854" s="194"/>
      <c r="C854" s="154"/>
      <c r="D854" s="154"/>
      <c r="E854" s="151"/>
      <c r="F854" s="279"/>
      <c r="G854" s="279"/>
      <c r="H854" s="279"/>
      <c r="I854" s="571"/>
    </row>
    <row r="855" spans="1:9" ht="18.75" customHeight="1">
      <c r="A855" s="250" t="s">
        <v>364</v>
      </c>
      <c r="B855" s="186">
        <v>0</v>
      </c>
      <c r="C855" s="186">
        <v>0</v>
      </c>
      <c r="D855" s="186">
        <v>0</v>
      </c>
      <c r="E855" s="278">
        <v>0</v>
      </c>
      <c r="F855" s="278">
        <v>0</v>
      </c>
      <c r="G855" s="278">
        <v>0</v>
      </c>
      <c r="H855" s="278">
        <v>0</v>
      </c>
      <c r="I855" s="615"/>
    </row>
    <row r="856" spans="1:9" ht="28.5" customHeight="1">
      <c r="A856" s="250" t="s">
        <v>366</v>
      </c>
      <c r="B856" s="311"/>
      <c r="C856" s="274" t="s">
        <v>2520</v>
      </c>
      <c r="D856" s="274" t="s">
        <v>2520</v>
      </c>
      <c r="E856" s="274" t="s">
        <v>2520</v>
      </c>
      <c r="F856" s="274" t="s">
        <v>2520</v>
      </c>
      <c r="G856" s="733" t="s">
        <v>2520</v>
      </c>
      <c r="H856" s="733" t="s">
        <v>2520</v>
      </c>
      <c r="I856" s="615"/>
    </row>
    <row r="857" spans="1:9" ht="68.25" customHeight="1" thickBot="1">
      <c r="A857" s="200" t="s">
        <v>367</v>
      </c>
      <c r="B857" s="313"/>
      <c r="C857" s="655" t="s">
        <v>2135</v>
      </c>
      <c r="D857" s="159" t="s">
        <v>2519</v>
      </c>
      <c r="E857" s="159" t="s">
        <v>2519</v>
      </c>
      <c r="F857" s="159" t="s">
        <v>2519</v>
      </c>
      <c r="G857" s="381" t="s">
        <v>2518</v>
      </c>
      <c r="H857" s="381" t="s">
        <v>3105</v>
      </c>
      <c r="I857" s="610"/>
    </row>
    <row r="858" spans="1:9" ht="86.25" customHeight="1">
      <c r="A858" s="246" t="s">
        <v>643</v>
      </c>
      <c r="B858" s="314" t="s">
        <v>1304</v>
      </c>
      <c r="C858" s="315" t="s">
        <v>1558</v>
      </c>
      <c r="D858" s="315" t="s">
        <v>1786</v>
      </c>
      <c r="E858" s="1160" t="s">
        <v>1995</v>
      </c>
      <c r="F858" s="1161"/>
      <c r="G858" s="1162"/>
      <c r="H858" s="279" t="s">
        <v>2950</v>
      </c>
      <c r="I858" s="571"/>
    </row>
    <row r="859" spans="1:9" ht="15" customHeight="1">
      <c r="A859" s="250" t="s">
        <v>368</v>
      </c>
      <c r="B859" s="192">
        <v>0</v>
      </c>
      <c r="C859" s="192">
        <v>0</v>
      </c>
      <c r="D859" s="192">
        <v>0</v>
      </c>
      <c r="E859" s="272">
        <v>0</v>
      </c>
      <c r="F859" s="272">
        <v>0</v>
      </c>
      <c r="G859" s="272">
        <v>0</v>
      </c>
      <c r="H859" s="272">
        <v>0</v>
      </c>
      <c r="I859" s="615"/>
    </row>
    <row r="860" spans="1:9" ht="14.25" customHeight="1">
      <c r="A860" s="250" t="s">
        <v>8</v>
      </c>
      <c r="B860" s="964">
        <v>0</v>
      </c>
      <c r="C860" s="964">
        <v>0</v>
      </c>
      <c r="D860" s="964">
        <v>0</v>
      </c>
      <c r="E860" s="965">
        <v>0</v>
      </c>
      <c r="F860" s="965">
        <v>0</v>
      </c>
      <c r="G860" s="965">
        <v>0</v>
      </c>
      <c r="H860" s="965">
        <v>0</v>
      </c>
      <c r="I860" s="615"/>
    </row>
    <row r="861" spans="1:9" ht="28.5" customHeight="1" thickBot="1">
      <c r="A861" s="289" t="s">
        <v>369</v>
      </c>
      <c r="B861" s="219">
        <v>0</v>
      </c>
      <c r="C861" s="219">
        <v>0</v>
      </c>
      <c r="D861" s="219">
        <v>0</v>
      </c>
      <c r="E861" s="735">
        <v>0</v>
      </c>
      <c r="F861" s="735">
        <v>0</v>
      </c>
      <c r="G861" s="735">
        <v>0</v>
      </c>
      <c r="H861" s="735">
        <v>0</v>
      </c>
      <c r="I861" s="778"/>
    </row>
    <row r="862" spans="1:9" ht="54" customHeight="1">
      <c r="A862" s="246" t="s">
        <v>644</v>
      </c>
      <c r="B862" s="154"/>
      <c r="C862" s="151"/>
      <c r="D862" s="154"/>
      <c r="E862" s="279"/>
      <c r="F862" s="279"/>
      <c r="G862" s="151"/>
      <c r="H862" s="279"/>
      <c r="I862" s="571"/>
    </row>
    <row r="863" spans="1:9" ht="54" customHeight="1">
      <c r="A863" s="250" t="s">
        <v>370</v>
      </c>
      <c r="B863" s="130">
        <v>5</v>
      </c>
      <c r="C863" s="130" t="s">
        <v>1996</v>
      </c>
      <c r="D863" s="130" t="s">
        <v>1996</v>
      </c>
      <c r="E863" s="186" t="s">
        <v>2136</v>
      </c>
      <c r="F863" s="785" t="s">
        <v>2136</v>
      </c>
      <c r="G863" s="785" t="s">
        <v>2397</v>
      </c>
      <c r="H863" s="186" t="s">
        <v>2261</v>
      </c>
      <c r="I863" s="615"/>
    </row>
    <row r="864" spans="1:9" ht="67.5" customHeight="1" thickBot="1">
      <c r="A864" s="200" t="s">
        <v>371</v>
      </c>
      <c r="B864" s="130">
        <v>2</v>
      </c>
      <c r="C864" s="256" t="s">
        <v>1559</v>
      </c>
      <c r="D864" s="256" t="s">
        <v>1879</v>
      </c>
      <c r="E864" s="532" t="s">
        <v>1997</v>
      </c>
      <c r="F864" s="532" t="s">
        <v>2222</v>
      </c>
      <c r="G864" s="584" t="s">
        <v>2193</v>
      </c>
      <c r="H864" s="215" t="s">
        <v>2193</v>
      </c>
      <c r="I864" s="615"/>
    </row>
    <row r="865" spans="1:19" ht="28.5" customHeight="1">
      <c r="A865" s="246" t="s">
        <v>645</v>
      </c>
      <c r="B865" s="154"/>
      <c r="C865" s="269"/>
      <c r="D865" s="570"/>
      <c r="E865" s="151"/>
      <c r="F865" s="271"/>
      <c r="G865" s="271"/>
      <c r="H865" s="279"/>
      <c r="I865" s="571"/>
    </row>
    <row r="866" spans="1:19" ht="92.25" customHeight="1" thickBot="1">
      <c r="A866" s="200" t="s">
        <v>365</v>
      </c>
      <c r="B866" s="550" t="s">
        <v>2137</v>
      </c>
      <c r="C866" s="248" t="s">
        <v>1880</v>
      </c>
      <c r="D866" s="657" t="s">
        <v>2260</v>
      </c>
      <c r="E866" s="159" t="s">
        <v>2344</v>
      </c>
      <c r="F866" s="273" t="s">
        <v>2193</v>
      </c>
      <c r="G866" s="273" t="s">
        <v>2193</v>
      </c>
      <c r="H866" s="381" t="s">
        <v>3099</v>
      </c>
      <c r="I866" s="610"/>
    </row>
    <row r="867" spans="1:19" ht="13.5" thickBot="1">
      <c r="A867" s="671"/>
      <c r="B867" s="666"/>
    </row>
    <row r="868" spans="1:19" s="889" customFormat="1" ht="17.25" customHeight="1" thickBot="1">
      <c r="A868" s="397" t="s">
        <v>66</v>
      </c>
      <c r="B868" s="389">
        <v>2013</v>
      </c>
      <c r="C868" s="390">
        <v>2014</v>
      </c>
      <c r="D868" s="389">
        <v>2015</v>
      </c>
      <c r="E868" s="390">
        <v>2016</v>
      </c>
      <c r="F868" s="390">
        <v>2017</v>
      </c>
      <c r="G868" s="390">
        <v>2018</v>
      </c>
      <c r="H868" s="386">
        <v>2019</v>
      </c>
      <c r="I868" s="387">
        <v>2020</v>
      </c>
      <c r="J868" s="725"/>
      <c r="K868" s="1047"/>
      <c r="L868" s="1047"/>
      <c r="M868" s="1047"/>
      <c r="N868" s="1047"/>
      <c r="O868" s="1047"/>
      <c r="P868" s="1047"/>
      <c r="Q868" s="1047"/>
      <c r="R868" s="1047"/>
      <c r="S868" s="1047"/>
    </row>
    <row r="869" spans="1:19" s="889" customFormat="1" ht="15.95" customHeight="1">
      <c r="A869" s="391" t="s">
        <v>1225</v>
      </c>
      <c r="B869" s="196">
        <f>B870+B871+B872</f>
        <v>3</v>
      </c>
      <c r="C869" s="196">
        <v>9</v>
      </c>
      <c r="D869" s="196">
        <v>9</v>
      </c>
      <c r="E869" s="196">
        <v>8</v>
      </c>
      <c r="F869" s="25">
        <v>8</v>
      </c>
      <c r="G869" s="25">
        <v>8</v>
      </c>
      <c r="H869" s="25">
        <v>8</v>
      </c>
      <c r="I869" s="571"/>
      <c r="J869" s="725"/>
      <c r="K869" s="1047"/>
      <c r="L869" s="1047"/>
      <c r="M869" s="1047"/>
      <c r="N869" s="1047"/>
      <c r="O869" s="1047"/>
      <c r="P869" s="1047"/>
      <c r="Q869" s="1047"/>
      <c r="R869" s="1047"/>
      <c r="S869" s="1047"/>
    </row>
    <row r="870" spans="1:19" s="889" customFormat="1" ht="15.95" customHeight="1">
      <c r="A870" s="392" t="s">
        <v>1248</v>
      </c>
      <c r="B870" s="197">
        <v>0</v>
      </c>
      <c r="C870" s="197">
        <v>0</v>
      </c>
      <c r="D870" s="197">
        <v>0</v>
      </c>
      <c r="E870" s="197">
        <v>0</v>
      </c>
      <c r="F870" s="369">
        <v>0</v>
      </c>
      <c r="G870" s="369">
        <v>0</v>
      </c>
      <c r="H870" s="369">
        <v>0</v>
      </c>
      <c r="I870" s="615"/>
      <c r="J870" s="725"/>
      <c r="K870" s="1047"/>
      <c r="L870" s="1047"/>
      <c r="M870" s="1047"/>
      <c r="N870" s="1047"/>
      <c r="O870" s="1047"/>
      <c r="P870" s="1047"/>
      <c r="Q870" s="1047"/>
      <c r="R870" s="1047"/>
      <c r="S870" s="1047"/>
    </row>
    <row r="871" spans="1:19" s="889" customFormat="1" ht="15.75" customHeight="1">
      <c r="A871" s="392" t="s">
        <v>1249</v>
      </c>
      <c r="B871" s="197">
        <v>2</v>
      </c>
      <c r="C871" s="197">
        <v>8</v>
      </c>
      <c r="D871" s="197">
        <v>8</v>
      </c>
      <c r="E871" s="197">
        <v>7</v>
      </c>
      <c r="F871" s="369">
        <v>8</v>
      </c>
      <c r="G871" s="369">
        <v>8</v>
      </c>
      <c r="H871" s="369">
        <v>7</v>
      </c>
      <c r="I871" s="615"/>
      <c r="J871" s="725"/>
      <c r="K871" s="1047"/>
      <c r="L871" s="1047"/>
      <c r="M871" s="1047"/>
      <c r="N871" s="1047"/>
      <c r="O871" s="1047"/>
      <c r="P871" s="1047"/>
      <c r="Q871" s="1047"/>
      <c r="R871" s="1047"/>
      <c r="S871" s="1047"/>
    </row>
    <row r="872" spans="1:19" s="889" customFormat="1" ht="18" customHeight="1" thickBot="1">
      <c r="A872" s="393" t="s">
        <v>1250</v>
      </c>
      <c r="B872" s="248">
        <v>1</v>
      </c>
      <c r="C872" s="248">
        <v>1</v>
      </c>
      <c r="D872" s="248">
        <v>1</v>
      </c>
      <c r="E872" s="248">
        <v>1</v>
      </c>
      <c r="F872" s="126">
        <v>0</v>
      </c>
      <c r="G872" s="126">
        <v>0</v>
      </c>
      <c r="H872" s="126">
        <v>1</v>
      </c>
      <c r="I872" s="610"/>
      <c r="J872" s="725"/>
      <c r="K872" s="1047"/>
      <c r="L872" s="1047"/>
      <c r="M872" s="1047"/>
      <c r="N872" s="1047"/>
      <c r="O872" s="1047"/>
      <c r="P872" s="1047"/>
      <c r="Q872" s="1047"/>
      <c r="R872" s="1047"/>
      <c r="S872" s="1047"/>
    </row>
    <row r="873" spans="1:19" ht="13.5" customHeight="1" thickBot="1">
      <c r="A873" s="287"/>
      <c r="B873" s="668"/>
      <c r="C873" s="669"/>
      <c r="D873" s="670"/>
      <c r="E873" s="669"/>
      <c r="F873" s="669"/>
      <c r="G873" s="669"/>
      <c r="H873" s="764"/>
      <c r="I873" s="764"/>
    </row>
    <row r="874" spans="1:19" ht="24" customHeight="1" thickBot="1">
      <c r="A874" s="288" t="s">
        <v>1251</v>
      </c>
      <c r="B874" s="651">
        <v>2013</v>
      </c>
      <c r="C874" s="653">
        <v>2014</v>
      </c>
      <c r="D874" s="651">
        <v>2015</v>
      </c>
      <c r="E874" s="653">
        <v>2016</v>
      </c>
      <c r="F874" s="653">
        <v>2017</v>
      </c>
      <c r="G874" s="653">
        <v>2018</v>
      </c>
      <c r="H874" s="386">
        <v>2019</v>
      </c>
      <c r="I874" s="387">
        <v>2020</v>
      </c>
    </row>
    <row r="875" spans="1:19" ht="125.25" customHeight="1">
      <c r="A875" s="246" t="s">
        <v>646</v>
      </c>
      <c r="B875" s="196" t="s">
        <v>1315</v>
      </c>
      <c r="C875" s="154" t="s">
        <v>1560</v>
      </c>
      <c r="D875" s="154" t="s">
        <v>1787</v>
      </c>
      <c r="E875" s="151" t="s">
        <v>1998</v>
      </c>
      <c r="F875" s="151" t="s">
        <v>2255</v>
      </c>
      <c r="G875" s="279" t="s">
        <v>2444</v>
      </c>
      <c r="H875" s="279" t="s">
        <v>3130</v>
      </c>
      <c r="I875" s="571"/>
    </row>
    <row r="876" spans="1:19" ht="33.75" customHeight="1" thickBot="1">
      <c r="A876" s="200" t="s">
        <v>372</v>
      </c>
      <c r="B876" s="197">
        <v>0</v>
      </c>
      <c r="C876" s="130" t="s">
        <v>1561</v>
      </c>
      <c r="D876" s="130" t="s">
        <v>1788</v>
      </c>
      <c r="E876" s="150" t="s">
        <v>1999</v>
      </c>
      <c r="F876" s="150" t="s">
        <v>2256</v>
      </c>
      <c r="G876" s="150" t="s">
        <v>2445</v>
      </c>
      <c r="H876" s="278" t="s">
        <v>3131</v>
      </c>
      <c r="I876" s="615"/>
    </row>
    <row r="877" spans="1:19" ht="116.25" customHeight="1">
      <c r="A877" s="246" t="s">
        <v>1789</v>
      </c>
      <c r="B877" s="154"/>
      <c r="C877" s="151" t="s">
        <v>1562</v>
      </c>
      <c r="D877" s="154"/>
      <c r="E877" s="151"/>
      <c r="F877" s="151"/>
      <c r="G877" s="151"/>
      <c r="H877" s="279"/>
      <c r="I877" s="571"/>
    </row>
    <row r="878" spans="1:19">
      <c r="A878" s="250" t="s">
        <v>211</v>
      </c>
      <c r="B878" s="190"/>
      <c r="C878" s="312">
        <v>0</v>
      </c>
      <c r="D878" s="190">
        <v>4</v>
      </c>
      <c r="E878" s="312">
        <v>4</v>
      </c>
      <c r="F878" s="312"/>
      <c r="G878" s="312"/>
      <c r="H878" s="312"/>
      <c r="I878" s="892"/>
    </row>
    <row r="879" spans="1:19" ht="131.25" customHeight="1">
      <c r="A879" s="783" t="s">
        <v>1790</v>
      </c>
      <c r="B879" s="130"/>
      <c r="C879" s="150">
        <v>0</v>
      </c>
      <c r="D879" s="130">
        <v>0</v>
      </c>
      <c r="E879" s="150">
        <v>0</v>
      </c>
      <c r="F879" s="150">
        <v>0</v>
      </c>
      <c r="G879" s="150" t="s">
        <v>2447</v>
      </c>
      <c r="H879" s="278" t="s">
        <v>3100</v>
      </c>
      <c r="I879" s="615"/>
    </row>
    <row r="880" spans="1:19" ht="15" customHeight="1">
      <c r="A880" s="379" t="s">
        <v>374</v>
      </c>
      <c r="B880" s="130"/>
      <c r="C880" s="150">
        <v>0</v>
      </c>
      <c r="D880" s="130">
        <v>0</v>
      </c>
      <c r="E880" s="150">
        <v>0</v>
      </c>
      <c r="F880" s="150">
        <v>0</v>
      </c>
      <c r="G880" s="150">
        <v>0</v>
      </c>
      <c r="H880" s="278">
        <v>0</v>
      </c>
      <c r="I880" s="615"/>
    </row>
    <row r="881" spans="1:9" ht="16.5" customHeight="1">
      <c r="A881" s="380" t="s">
        <v>373</v>
      </c>
      <c r="B881" s="130"/>
      <c r="C881" s="316">
        <v>0</v>
      </c>
      <c r="D881" s="130">
        <v>0</v>
      </c>
      <c r="E881" s="150">
        <v>2</v>
      </c>
      <c r="F881" s="150">
        <v>2</v>
      </c>
      <c r="G881" s="278">
        <v>10</v>
      </c>
      <c r="H881" s="369">
        <v>5</v>
      </c>
      <c r="I881" s="615"/>
    </row>
    <row r="882" spans="1:9" ht="56.25" customHeight="1">
      <c r="A882" s="379" t="s">
        <v>1791</v>
      </c>
      <c r="B882" s="130"/>
      <c r="C882" s="150">
        <v>0</v>
      </c>
      <c r="D882" s="130">
        <v>0</v>
      </c>
      <c r="E882" s="150">
        <v>0</v>
      </c>
      <c r="F882" s="150">
        <v>0</v>
      </c>
      <c r="G882" s="150" t="s">
        <v>2398</v>
      </c>
      <c r="H882" s="278" t="s">
        <v>2905</v>
      </c>
      <c r="I882" s="615"/>
    </row>
    <row r="883" spans="1:9" ht="13.5" thickBot="1">
      <c r="A883" s="379" t="s">
        <v>1792</v>
      </c>
      <c r="B883" s="130"/>
      <c r="C883" s="150">
        <v>0</v>
      </c>
      <c r="D883" s="130">
        <v>0</v>
      </c>
      <c r="E883" s="150">
        <v>0</v>
      </c>
      <c r="F883" s="150">
        <v>0</v>
      </c>
      <c r="G883" s="150">
        <v>0</v>
      </c>
      <c r="H883" s="278">
        <v>0</v>
      </c>
      <c r="I883" s="615"/>
    </row>
    <row r="884" spans="1:9" ht="16.5" customHeight="1">
      <c r="A884" s="246" t="s">
        <v>1793</v>
      </c>
      <c r="B884" s="154"/>
      <c r="C884" s="151"/>
      <c r="D884" s="154"/>
      <c r="E884" s="151"/>
      <c r="F884" s="151"/>
      <c r="G884" s="151"/>
      <c r="H884" s="279"/>
      <c r="I884" s="571"/>
    </row>
    <row r="885" spans="1:9" ht="78" customHeight="1" thickBot="1">
      <c r="A885" s="200" t="s">
        <v>375</v>
      </c>
      <c r="B885" s="130"/>
      <c r="C885" s="150" t="s">
        <v>1563</v>
      </c>
      <c r="D885" s="130" t="s">
        <v>1881</v>
      </c>
      <c r="E885" s="150" t="s">
        <v>2000</v>
      </c>
      <c r="F885" s="150" t="s">
        <v>2399</v>
      </c>
      <c r="G885" s="150" t="s">
        <v>2448</v>
      </c>
      <c r="H885" s="278" t="s">
        <v>3049</v>
      </c>
      <c r="I885" s="615"/>
    </row>
    <row r="886" spans="1:9" ht="25.5">
      <c r="A886" s="246" t="s">
        <v>1795</v>
      </c>
      <c r="B886" s="154"/>
      <c r="C886" s="151"/>
      <c r="D886" s="154"/>
      <c r="E886" s="151"/>
      <c r="F886" s="151"/>
      <c r="G886" s="151"/>
      <c r="H886" s="279"/>
      <c r="I886" s="571"/>
    </row>
    <row r="887" spans="1:9" ht="51">
      <c r="A887" s="250" t="s">
        <v>364</v>
      </c>
      <c r="B887" s="130"/>
      <c r="C887" s="150">
        <v>2</v>
      </c>
      <c r="D887" s="130">
        <v>1</v>
      </c>
      <c r="E887" s="274" t="s">
        <v>2001</v>
      </c>
      <c r="F887" s="274" t="s">
        <v>2257</v>
      </c>
      <c r="G887" s="150" t="s">
        <v>2400</v>
      </c>
      <c r="H887" s="278" t="s">
        <v>3050</v>
      </c>
      <c r="I887" s="615"/>
    </row>
    <row r="888" spans="1:9" ht="133.5" customHeight="1" thickBot="1">
      <c r="A888" s="200" t="s">
        <v>376</v>
      </c>
      <c r="B888" s="185"/>
      <c r="C888" s="159">
        <v>0</v>
      </c>
      <c r="D888" s="130" t="s">
        <v>1794</v>
      </c>
      <c r="E888" s="218" t="s">
        <v>2138</v>
      </c>
      <c r="F888" s="218" t="s">
        <v>2258</v>
      </c>
      <c r="G888" s="159" t="s">
        <v>2509</v>
      </c>
      <c r="H888" s="381" t="s">
        <v>3132</v>
      </c>
      <c r="I888" s="610"/>
    </row>
    <row r="889" spans="1:9">
      <c r="A889" s="246" t="s">
        <v>1797</v>
      </c>
      <c r="B889" s="154"/>
      <c r="C889" s="151"/>
      <c r="D889" s="154"/>
      <c r="E889" s="151"/>
      <c r="F889" s="151"/>
      <c r="G889" s="151"/>
      <c r="H889" s="279"/>
      <c r="I889" s="571"/>
    </row>
    <row r="890" spans="1:9" ht="132.75" customHeight="1">
      <c r="A890" s="250" t="s">
        <v>377</v>
      </c>
      <c r="B890" s="130"/>
      <c r="C890" s="150" t="s">
        <v>1292</v>
      </c>
      <c r="D890" s="130" t="s">
        <v>2002</v>
      </c>
      <c r="E890" s="130" t="s">
        <v>2003</v>
      </c>
      <c r="F890" s="130" t="s">
        <v>1757</v>
      </c>
      <c r="G890" s="150" t="s">
        <v>2446</v>
      </c>
      <c r="H890" s="272" t="s">
        <v>3134</v>
      </c>
      <c r="I890" s="615" t="s">
        <v>3133</v>
      </c>
    </row>
    <row r="891" spans="1:9" ht="13.5" thickBot="1">
      <c r="A891" s="200" t="s">
        <v>378</v>
      </c>
      <c r="B891" s="185"/>
      <c r="C891" s="159">
        <v>0</v>
      </c>
      <c r="D891" s="185">
        <v>0</v>
      </c>
      <c r="E891" s="185">
        <v>0</v>
      </c>
      <c r="F891" s="185">
        <v>0</v>
      </c>
      <c r="G891" s="159">
        <v>0</v>
      </c>
      <c r="H891" s="273">
        <v>0</v>
      </c>
      <c r="I891" s="610"/>
    </row>
    <row r="892" spans="1:9" ht="135" customHeight="1">
      <c r="A892" s="246" t="s">
        <v>1798</v>
      </c>
      <c r="B892" s="154"/>
      <c r="C892" s="271"/>
      <c r="D892" s="154" t="s">
        <v>1796</v>
      </c>
      <c r="E892" s="154" t="s">
        <v>2004</v>
      </c>
      <c r="F892" s="154" t="s">
        <v>1760</v>
      </c>
      <c r="G892" s="151" t="s">
        <v>2402</v>
      </c>
      <c r="H892" s="279" t="s">
        <v>3101</v>
      </c>
      <c r="I892" s="571"/>
    </row>
    <row r="893" spans="1:9" ht="15.75" customHeight="1" thickBot="1">
      <c r="A893" s="200" t="s">
        <v>379</v>
      </c>
      <c r="B893" s="185"/>
      <c r="C893" s="735">
        <v>0</v>
      </c>
      <c r="D893" s="652"/>
      <c r="E893" s="652"/>
      <c r="F893" s="652"/>
      <c r="G893" s="193">
        <v>82</v>
      </c>
      <c r="H893" s="729">
        <v>676</v>
      </c>
      <c r="I893" s="610"/>
    </row>
    <row r="894" spans="1:9" ht="29.25" customHeight="1">
      <c r="A894" s="246" t="s">
        <v>1799</v>
      </c>
      <c r="B894" s="154"/>
      <c r="C894" s="151"/>
      <c r="D894" s="154"/>
      <c r="E894" s="151"/>
      <c r="F894" s="151"/>
      <c r="G894" s="151"/>
      <c r="H894" s="279"/>
      <c r="I894" s="571"/>
    </row>
    <row r="895" spans="1:9" ht="93.75" customHeight="1">
      <c r="A895" s="250" t="s">
        <v>380</v>
      </c>
      <c r="B895" s="130"/>
      <c r="C895" s="130">
        <v>4</v>
      </c>
      <c r="D895" s="130">
        <v>4</v>
      </c>
      <c r="E895" s="150">
        <v>5</v>
      </c>
      <c r="F895" s="150">
        <v>6</v>
      </c>
      <c r="G895" s="150">
        <v>7</v>
      </c>
      <c r="H895" s="278" t="s">
        <v>3102</v>
      </c>
      <c r="I895" s="615"/>
    </row>
    <row r="896" spans="1:9" ht="175.5" customHeight="1" thickBot="1">
      <c r="A896" s="200" t="s">
        <v>381</v>
      </c>
      <c r="B896" s="185" t="s">
        <v>1289</v>
      </c>
      <c r="C896" s="185" t="s">
        <v>1564</v>
      </c>
      <c r="D896" s="185" t="s">
        <v>1882</v>
      </c>
      <c r="E896" s="159" t="s">
        <v>2139</v>
      </c>
      <c r="F896" s="159" t="s">
        <v>2259</v>
      </c>
      <c r="G896" s="159" t="s">
        <v>2562</v>
      </c>
      <c r="H896" s="381" t="s">
        <v>3103</v>
      </c>
      <c r="I896" s="610"/>
    </row>
    <row r="897" spans="1:19" ht="124.5" customHeight="1">
      <c r="A897" s="246" t="s">
        <v>1800</v>
      </c>
      <c r="B897" s="191"/>
      <c r="C897" s="279" t="s">
        <v>1808</v>
      </c>
      <c r="D897" s="191"/>
      <c r="E897" s="191"/>
      <c r="F897" s="194" t="s">
        <v>2802</v>
      </c>
      <c r="G897" s="151" t="s">
        <v>2477</v>
      </c>
      <c r="H897" s="279" t="s">
        <v>3135</v>
      </c>
      <c r="I897" s="571"/>
    </row>
    <row r="898" spans="1:19" ht="13.5" thickBot="1">
      <c r="A898" s="200" t="s">
        <v>12</v>
      </c>
      <c r="B898" s="195">
        <v>0</v>
      </c>
      <c r="C898" s="381"/>
      <c r="D898" s="195">
        <v>0</v>
      </c>
      <c r="E898" s="195">
        <v>0</v>
      </c>
      <c r="F898" s="201">
        <v>0</v>
      </c>
      <c r="G898" s="159">
        <v>0</v>
      </c>
      <c r="H898" s="381">
        <v>0</v>
      </c>
      <c r="I898" s="610"/>
    </row>
    <row r="899" spans="1:19" ht="13.5" thickBot="1">
      <c r="A899" s="671"/>
      <c r="B899" s="666"/>
    </row>
    <row r="900" spans="1:19" s="889" customFormat="1" ht="13.5" thickBot="1">
      <c r="A900" s="397" t="s">
        <v>67</v>
      </c>
      <c r="B900" s="389">
        <v>2013</v>
      </c>
      <c r="C900" s="390">
        <v>2014</v>
      </c>
      <c r="D900" s="389">
        <v>2015</v>
      </c>
      <c r="E900" s="390">
        <v>2016</v>
      </c>
      <c r="F900" s="390">
        <v>2017</v>
      </c>
      <c r="G900" s="390">
        <v>2018</v>
      </c>
      <c r="H900" s="386">
        <v>2019</v>
      </c>
      <c r="I900" s="387">
        <v>2020</v>
      </c>
      <c r="J900" s="725"/>
      <c r="K900" s="1047"/>
      <c r="L900" s="1047"/>
      <c r="M900" s="1047"/>
      <c r="N900" s="1047"/>
      <c r="O900" s="1047"/>
      <c r="P900" s="1047"/>
      <c r="Q900" s="1047"/>
      <c r="R900" s="1047"/>
      <c r="S900" s="1047"/>
    </row>
    <row r="901" spans="1:19" s="889" customFormat="1" ht="15.95" customHeight="1">
      <c r="A901" s="391" t="s">
        <v>1225</v>
      </c>
      <c r="B901" s="196">
        <v>6</v>
      </c>
      <c r="C901" s="196">
        <v>6</v>
      </c>
      <c r="D901" s="196">
        <v>6</v>
      </c>
      <c r="E901" s="196">
        <v>6</v>
      </c>
      <c r="F901" s="196">
        <v>6</v>
      </c>
      <c r="G901" s="25">
        <v>6</v>
      </c>
      <c r="H901" s="25">
        <v>6</v>
      </c>
      <c r="I901" s="571"/>
      <c r="J901" s="725"/>
      <c r="K901" s="1047"/>
      <c r="L901" s="1047"/>
      <c r="M901" s="1047"/>
      <c r="N901" s="1047"/>
      <c r="O901" s="1047"/>
      <c r="P901" s="1047"/>
      <c r="Q901" s="1047"/>
      <c r="R901" s="1047"/>
      <c r="S901" s="1047"/>
    </row>
    <row r="902" spans="1:19" s="889" customFormat="1" ht="15.95" customHeight="1">
      <c r="A902" s="392" t="s">
        <v>1248</v>
      </c>
      <c r="B902" s="197">
        <v>0</v>
      </c>
      <c r="C902" s="197">
        <v>0</v>
      </c>
      <c r="D902" s="197">
        <v>0</v>
      </c>
      <c r="E902" s="197">
        <v>1</v>
      </c>
      <c r="F902" s="197">
        <v>1</v>
      </c>
      <c r="G902" s="809">
        <v>1</v>
      </c>
      <c r="H902" s="809">
        <v>1</v>
      </c>
      <c r="I902" s="615"/>
      <c r="J902" s="725"/>
      <c r="K902" s="1047"/>
      <c r="L902" s="1047"/>
      <c r="M902" s="1047"/>
      <c r="N902" s="1047"/>
      <c r="O902" s="1047"/>
      <c r="P902" s="1047"/>
      <c r="Q902" s="1047"/>
      <c r="R902" s="1047"/>
      <c r="S902" s="1047"/>
    </row>
    <row r="903" spans="1:19" s="889" customFormat="1" ht="15.75" customHeight="1">
      <c r="A903" s="392" t="s">
        <v>1249</v>
      </c>
      <c r="B903" s="197">
        <v>6</v>
      </c>
      <c r="C903" s="197">
        <v>6</v>
      </c>
      <c r="D903" s="197">
        <v>6</v>
      </c>
      <c r="E903" s="197">
        <v>5</v>
      </c>
      <c r="F903" s="197">
        <v>5</v>
      </c>
      <c r="G903" s="369">
        <v>5</v>
      </c>
      <c r="H903" s="369">
        <v>5</v>
      </c>
      <c r="I903" s="615"/>
      <c r="J903" s="725"/>
      <c r="K903" s="1047"/>
      <c r="L903" s="1047"/>
      <c r="M903" s="1047"/>
      <c r="N903" s="1047"/>
      <c r="O903" s="1047"/>
      <c r="P903" s="1047"/>
      <c r="Q903" s="1047"/>
      <c r="R903" s="1047"/>
      <c r="S903" s="1047"/>
    </row>
    <row r="904" spans="1:19" s="889" customFormat="1" ht="18" customHeight="1" thickBot="1">
      <c r="A904" s="393" t="s">
        <v>1250</v>
      </c>
      <c r="B904" s="248">
        <v>0</v>
      </c>
      <c r="C904" s="248">
        <v>0</v>
      </c>
      <c r="D904" s="248">
        <v>0</v>
      </c>
      <c r="E904" s="248">
        <v>0</v>
      </c>
      <c r="F904" s="248">
        <v>0</v>
      </c>
      <c r="G904" s="126">
        <v>0</v>
      </c>
      <c r="H904" s="126">
        <v>0</v>
      </c>
      <c r="I904" s="610"/>
      <c r="J904" s="725"/>
      <c r="K904" s="1047"/>
      <c r="L904" s="1047"/>
      <c r="M904" s="1047"/>
      <c r="N904" s="1047"/>
      <c r="O904" s="1047"/>
      <c r="P904" s="1047"/>
      <c r="Q904" s="1047"/>
      <c r="R904" s="1047"/>
      <c r="S904" s="1047"/>
    </row>
    <row r="905" spans="1:19" ht="13.5" customHeight="1" thickBot="1">
      <c r="A905" s="287"/>
      <c r="B905" s="668"/>
      <c r="C905" s="669"/>
      <c r="D905" s="670"/>
      <c r="E905" s="669"/>
      <c r="F905" s="669"/>
      <c r="G905" s="669"/>
      <c r="H905" s="764"/>
      <c r="I905" s="764"/>
    </row>
    <row r="906" spans="1:19" ht="24" customHeight="1" thickBot="1">
      <c r="A906" s="288" t="s">
        <v>1251</v>
      </c>
      <c r="B906" s="651">
        <v>2013</v>
      </c>
      <c r="C906" s="653">
        <v>2014</v>
      </c>
      <c r="D906" s="651">
        <v>2015</v>
      </c>
      <c r="E906" s="653">
        <v>2016</v>
      </c>
      <c r="F906" s="653">
        <v>2017</v>
      </c>
      <c r="G906" s="653">
        <v>2018</v>
      </c>
      <c r="H906" s="386">
        <v>2019</v>
      </c>
      <c r="I906" s="387">
        <v>2020</v>
      </c>
    </row>
    <row r="907" spans="1:19" ht="69" customHeight="1">
      <c r="A907" s="246" t="s">
        <v>647</v>
      </c>
      <c r="B907" s="216" t="s">
        <v>1305</v>
      </c>
      <c r="C907" s="327" t="s">
        <v>1524</v>
      </c>
      <c r="D907" s="216" t="s">
        <v>1883</v>
      </c>
      <c r="E907" s="327" t="s">
        <v>2005</v>
      </c>
      <c r="F907" s="327"/>
      <c r="G907" s="327"/>
      <c r="H907" s="327" t="s">
        <v>3059</v>
      </c>
      <c r="I907" s="911"/>
    </row>
    <row r="908" spans="1:19" ht="19.5" customHeight="1" thickBot="1">
      <c r="A908" s="200" t="s">
        <v>382</v>
      </c>
      <c r="B908" s="247">
        <v>0</v>
      </c>
      <c r="C908" s="546">
        <v>0</v>
      </c>
      <c r="D908" s="247">
        <v>1</v>
      </c>
      <c r="E908" s="546">
        <v>1</v>
      </c>
      <c r="F908" s="546"/>
      <c r="G908" s="546"/>
      <c r="H908" s="546"/>
      <c r="I908" s="933"/>
    </row>
    <row r="909" spans="1:19" ht="68.25" customHeight="1">
      <c r="A909" s="246" t="s">
        <v>648</v>
      </c>
      <c r="B909" s="154"/>
      <c r="C909" s="151"/>
      <c r="D909" s="154"/>
      <c r="E909" s="151"/>
      <c r="F909" s="151" t="s">
        <v>2204</v>
      </c>
      <c r="G909" s="151"/>
      <c r="H909" s="279"/>
      <c r="I909" s="571"/>
    </row>
    <row r="910" spans="1:19" ht="264.75" customHeight="1">
      <c r="A910" s="250" t="s">
        <v>383</v>
      </c>
      <c r="B910" s="130">
        <v>2</v>
      </c>
      <c r="C910" s="150">
        <v>5</v>
      </c>
      <c r="D910" s="130">
        <v>5</v>
      </c>
      <c r="E910" s="150" t="s">
        <v>2206</v>
      </c>
      <c r="F910" s="150" t="s">
        <v>2205</v>
      </c>
      <c r="G910" s="150" t="s">
        <v>2540</v>
      </c>
      <c r="H910" s="278" t="s">
        <v>3055</v>
      </c>
      <c r="I910" s="615"/>
    </row>
    <row r="911" spans="1:19" ht="54" customHeight="1" thickBot="1">
      <c r="A911" s="200" t="s">
        <v>384</v>
      </c>
      <c r="B911" s="185">
        <v>0</v>
      </c>
      <c r="C911" s="159">
        <v>0</v>
      </c>
      <c r="D911" s="185" t="s">
        <v>1801</v>
      </c>
      <c r="E911" s="159" t="s">
        <v>2006</v>
      </c>
      <c r="F911" s="159" t="s">
        <v>2561</v>
      </c>
      <c r="G911" s="159" t="s">
        <v>2560</v>
      </c>
      <c r="H911" s="381" t="s">
        <v>3056</v>
      </c>
      <c r="I911" s="610"/>
    </row>
    <row r="912" spans="1:19" ht="38.25">
      <c r="A912" s="246" t="s">
        <v>649</v>
      </c>
      <c r="B912" s="154"/>
      <c r="C912" s="151"/>
      <c r="D912" s="154"/>
      <c r="E912" s="151"/>
      <c r="F912" s="151"/>
      <c r="G912" s="151"/>
      <c r="H912" s="279"/>
      <c r="I912" s="571"/>
    </row>
    <row r="913" spans="1:19" ht="66" customHeight="1">
      <c r="A913" s="250" t="s">
        <v>364</v>
      </c>
      <c r="B913" s="130">
        <v>0</v>
      </c>
      <c r="C913" s="150">
        <v>1</v>
      </c>
      <c r="D913" s="130"/>
      <c r="E913" s="150"/>
      <c r="F913" s="150" t="s">
        <v>2207</v>
      </c>
      <c r="G913" s="150" t="s">
        <v>2405</v>
      </c>
      <c r="H913" s="278" t="s">
        <v>3051</v>
      </c>
      <c r="I913" s="615"/>
    </row>
    <row r="914" spans="1:19" ht="57.75" customHeight="1">
      <c r="A914" s="250" t="s">
        <v>385</v>
      </c>
      <c r="B914" s="130" t="s">
        <v>1565</v>
      </c>
      <c r="C914" s="150">
        <v>0</v>
      </c>
      <c r="D914" s="130" t="s">
        <v>1884</v>
      </c>
      <c r="E914" s="150" t="s">
        <v>2007</v>
      </c>
      <c r="F914" s="150" t="s">
        <v>2007</v>
      </c>
      <c r="G914" s="150" t="s">
        <v>2007</v>
      </c>
      <c r="H914" s="150" t="s">
        <v>2007</v>
      </c>
      <c r="I914" s="615"/>
    </row>
    <row r="915" spans="1:19" ht="170.25" customHeight="1" thickBot="1">
      <c r="A915" s="200" t="s">
        <v>386</v>
      </c>
      <c r="B915" s="185">
        <v>1</v>
      </c>
      <c r="C915" s="159" t="s">
        <v>1566</v>
      </c>
      <c r="D915" s="185" t="s">
        <v>1885</v>
      </c>
      <c r="E915" s="159" t="s">
        <v>2208</v>
      </c>
      <c r="F915" s="159" t="s">
        <v>2209</v>
      </c>
      <c r="G915" s="159" t="s">
        <v>2506</v>
      </c>
      <c r="H915" s="381" t="s">
        <v>3057</v>
      </c>
      <c r="I915" s="610"/>
    </row>
    <row r="916" spans="1:19" ht="38.25">
      <c r="A916" s="246" t="s">
        <v>650</v>
      </c>
      <c r="B916" s="154"/>
      <c r="C916" s="151"/>
      <c r="D916" s="154"/>
      <c r="E916" s="151"/>
      <c r="F916" s="151"/>
      <c r="G916" s="151"/>
      <c r="H916" s="279"/>
      <c r="I916" s="571"/>
    </row>
    <row r="917" spans="1:19">
      <c r="A917" s="250" t="s">
        <v>387</v>
      </c>
      <c r="B917" s="130">
        <v>0</v>
      </c>
      <c r="C917" s="130">
        <v>0</v>
      </c>
      <c r="D917" s="130">
        <v>0</v>
      </c>
      <c r="E917" s="130">
        <v>1</v>
      </c>
      <c r="F917" s="192" t="s">
        <v>2230</v>
      </c>
      <c r="G917" s="192" t="s">
        <v>2230</v>
      </c>
      <c r="H917" s="192" t="s">
        <v>2230</v>
      </c>
      <c r="I917" s="615"/>
    </row>
    <row r="918" spans="1:19" ht="63.75" customHeight="1" thickBot="1">
      <c r="A918" s="200" t="s">
        <v>388</v>
      </c>
      <c r="B918" s="130" t="s">
        <v>1320</v>
      </c>
      <c r="C918" s="190">
        <v>2</v>
      </c>
      <c r="D918" s="190">
        <v>3</v>
      </c>
      <c r="E918" s="190"/>
      <c r="F918" s="190"/>
      <c r="G918" s="312"/>
      <c r="H918" s="190"/>
      <c r="I918" s="892"/>
    </row>
    <row r="919" spans="1:19">
      <c r="A919" s="246" t="s">
        <v>651</v>
      </c>
      <c r="B919" s="154"/>
      <c r="C919" s="154"/>
      <c r="D919" s="154"/>
      <c r="E919" s="151"/>
      <c r="F919" s="151"/>
      <c r="G919" s="151"/>
      <c r="H919" s="279"/>
      <c r="I919" s="571"/>
    </row>
    <row r="920" spans="1:19" ht="126.75" customHeight="1">
      <c r="A920" s="250" t="s">
        <v>26</v>
      </c>
      <c r="B920" s="130" t="s">
        <v>1293</v>
      </c>
      <c r="C920" s="130" t="s">
        <v>12</v>
      </c>
      <c r="D920" s="130" t="s">
        <v>1802</v>
      </c>
      <c r="E920" s="150" t="s">
        <v>2210</v>
      </c>
      <c r="F920" s="150" t="s">
        <v>2211</v>
      </c>
      <c r="G920" s="150" t="s">
        <v>2406</v>
      </c>
      <c r="H920" s="278" t="s">
        <v>3065</v>
      </c>
      <c r="I920" s="615"/>
    </row>
    <row r="921" spans="1:19" ht="14.25" customHeight="1" thickBot="1">
      <c r="A921" s="200" t="s">
        <v>389</v>
      </c>
      <c r="B921" s="195">
        <v>0</v>
      </c>
      <c r="C921" s="195">
        <v>0</v>
      </c>
      <c r="D921" s="195">
        <v>0</v>
      </c>
      <c r="E921" s="273">
        <v>0</v>
      </c>
      <c r="F921" s="273">
        <v>0</v>
      </c>
      <c r="G921" s="273">
        <v>0</v>
      </c>
      <c r="H921" s="273">
        <v>0</v>
      </c>
      <c r="I921" s="923"/>
    </row>
    <row r="922" spans="1:19" ht="38.25">
      <c r="A922" s="246" t="s">
        <v>652</v>
      </c>
      <c r="B922" s="194"/>
      <c r="C922" s="154"/>
      <c r="D922" s="154"/>
      <c r="E922" s="151"/>
      <c r="F922" s="151"/>
      <c r="G922" s="151"/>
      <c r="H922" s="279"/>
      <c r="I922" s="571"/>
    </row>
    <row r="923" spans="1:19">
      <c r="A923" s="250" t="s">
        <v>390</v>
      </c>
      <c r="B923" s="190">
        <v>1</v>
      </c>
      <c r="C923" s="190">
        <v>1</v>
      </c>
      <c r="D923" s="190">
        <v>1</v>
      </c>
      <c r="E923" s="312"/>
      <c r="F923" s="312"/>
      <c r="G923" s="312"/>
      <c r="H923" s="312"/>
      <c r="I923" s="892"/>
    </row>
    <row r="924" spans="1:19" ht="76.5" customHeight="1">
      <c r="A924" s="250" t="s">
        <v>26</v>
      </c>
      <c r="B924" s="186">
        <v>0</v>
      </c>
      <c r="C924" s="130">
        <v>0</v>
      </c>
      <c r="D924" s="130">
        <v>0</v>
      </c>
      <c r="E924" s="150" t="s">
        <v>2008</v>
      </c>
      <c r="F924" s="150" t="s">
        <v>2212</v>
      </c>
      <c r="G924" s="150" t="s">
        <v>2408</v>
      </c>
      <c r="H924" s="278" t="s">
        <v>3058</v>
      </c>
      <c r="I924" s="615"/>
    </row>
    <row r="925" spans="1:19" ht="27" customHeight="1" thickBot="1">
      <c r="A925" s="200" t="s">
        <v>391</v>
      </c>
      <c r="B925" s="201">
        <v>0</v>
      </c>
      <c r="C925" s="185">
        <v>0</v>
      </c>
      <c r="D925" s="185">
        <v>0</v>
      </c>
      <c r="E925" s="159">
        <v>0</v>
      </c>
      <c r="F925" s="159">
        <v>0</v>
      </c>
      <c r="G925" s="159">
        <v>0</v>
      </c>
      <c r="H925" s="381" t="s">
        <v>3060</v>
      </c>
      <c r="I925" s="610"/>
    </row>
    <row r="926" spans="1:19" ht="13.5" customHeight="1">
      <c r="A926" s="671"/>
      <c r="B926" s="666"/>
    </row>
    <row r="927" spans="1:19" s="889" customFormat="1" ht="24.75" customHeight="1">
      <c r="A927" s="705" t="s">
        <v>392</v>
      </c>
      <c r="B927" s="706"/>
      <c r="C927" s="707"/>
      <c r="D927" s="708"/>
      <c r="E927" s="707"/>
      <c r="F927" s="707"/>
      <c r="G927" s="707"/>
      <c r="H927" s="707"/>
      <c r="I927" s="707"/>
      <c r="J927" s="725"/>
      <c r="K927" s="1047"/>
      <c r="L927" s="1047"/>
      <c r="M927" s="1047"/>
      <c r="N927" s="1047"/>
      <c r="O927" s="1047"/>
      <c r="P927" s="1047"/>
      <c r="Q927" s="1047"/>
      <c r="R927" s="1047"/>
      <c r="S927" s="1047"/>
    </row>
    <row r="928" spans="1:19" ht="13.5" customHeight="1" thickBot="1">
      <c r="A928" s="678"/>
    </row>
    <row r="929" spans="1:19" s="340" customFormat="1" ht="18" customHeight="1" thickBot="1">
      <c r="A929" s="724" t="s">
        <v>68</v>
      </c>
      <c r="B929" s="355">
        <v>2013</v>
      </c>
      <c r="C929" s="386">
        <v>2014</v>
      </c>
      <c r="D929" s="355">
        <v>2015</v>
      </c>
      <c r="E929" s="386">
        <v>2016</v>
      </c>
      <c r="F929" s="386">
        <v>2017</v>
      </c>
      <c r="G929" s="386">
        <v>2018</v>
      </c>
      <c r="H929" s="386">
        <v>2019</v>
      </c>
      <c r="I929" s="387">
        <v>2020</v>
      </c>
      <c r="J929" s="725"/>
      <c r="K929" s="725"/>
      <c r="L929" s="725"/>
      <c r="M929" s="725"/>
      <c r="N929" s="725"/>
      <c r="O929" s="725"/>
      <c r="P929" s="725"/>
      <c r="Q929" s="725"/>
      <c r="R929" s="725"/>
      <c r="S929" s="725"/>
    </row>
    <row r="930" spans="1:19" s="889" customFormat="1" ht="15.95" customHeight="1">
      <c r="A930" s="391" t="s">
        <v>1225</v>
      </c>
      <c r="B930" s="389">
        <f t="shared" ref="B930:G933" si="39">B936+B955+B978+B993</f>
        <v>14</v>
      </c>
      <c r="C930" s="389">
        <f t="shared" si="39"/>
        <v>14</v>
      </c>
      <c r="D930" s="389">
        <f t="shared" si="39"/>
        <v>14</v>
      </c>
      <c r="E930" s="389">
        <f t="shared" si="39"/>
        <v>14</v>
      </c>
      <c r="F930" s="389">
        <f t="shared" si="39"/>
        <v>14</v>
      </c>
      <c r="G930" s="355">
        <f t="shared" si="39"/>
        <v>14</v>
      </c>
      <c r="H930" s="355">
        <f t="shared" ref="H930" si="40">H936+H955+H978+H993</f>
        <v>14</v>
      </c>
      <c r="I930" s="571"/>
      <c r="J930" s="1044">
        <f>H930+H1013+H1088+H1195</f>
        <v>66</v>
      </c>
      <c r="K930" s="1047"/>
      <c r="L930" s="1047"/>
      <c r="M930" s="1047"/>
      <c r="N930" s="1047"/>
      <c r="O930" s="1047"/>
      <c r="P930" s="1047"/>
      <c r="Q930" s="1047"/>
      <c r="R930" s="1047"/>
      <c r="S930" s="1047"/>
    </row>
    <row r="931" spans="1:19" s="889" customFormat="1" ht="15.95" customHeight="1">
      <c r="A931" s="392" t="s">
        <v>1248</v>
      </c>
      <c r="B931" s="811">
        <f t="shared" si="39"/>
        <v>0</v>
      </c>
      <c r="C931" s="811">
        <f t="shared" si="39"/>
        <v>0</v>
      </c>
      <c r="D931" s="811">
        <f t="shared" si="39"/>
        <v>0</v>
      </c>
      <c r="E931" s="811">
        <f t="shared" si="39"/>
        <v>0</v>
      </c>
      <c r="F931" s="811">
        <f t="shared" si="39"/>
        <v>0</v>
      </c>
      <c r="G931" s="814">
        <f t="shared" si="39"/>
        <v>0</v>
      </c>
      <c r="H931" s="814">
        <f t="shared" ref="H931" si="41">H937+H956+H979+H994</f>
        <v>1</v>
      </c>
      <c r="I931" s="615"/>
      <c r="J931" s="1044">
        <f t="shared" ref="J931:J933" si="42">H931+H1014+H1089+H1196</f>
        <v>8</v>
      </c>
      <c r="K931" s="1047"/>
      <c r="L931" s="1047"/>
      <c r="M931" s="1047"/>
      <c r="N931" s="1047"/>
      <c r="O931" s="1047"/>
      <c r="P931" s="1047"/>
      <c r="Q931" s="1047"/>
      <c r="R931" s="1047"/>
      <c r="S931" s="1047"/>
    </row>
    <row r="932" spans="1:19" s="889" customFormat="1" ht="15.75" customHeight="1">
      <c r="A932" s="392" t="s">
        <v>1249</v>
      </c>
      <c r="B932" s="811">
        <f t="shared" si="39"/>
        <v>10</v>
      </c>
      <c r="C932" s="811">
        <f t="shared" si="39"/>
        <v>11</v>
      </c>
      <c r="D932" s="811">
        <f t="shared" si="39"/>
        <v>13</v>
      </c>
      <c r="E932" s="811">
        <f t="shared" si="39"/>
        <v>14</v>
      </c>
      <c r="F932" s="811">
        <f t="shared" si="39"/>
        <v>13</v>
      </c>
      <c r="G932" s="814">
        <f t="shared" si="39"/>
        <v>14</v>
      </c>
      <c r="H932" s="814">
        <f t="shared" ref="H932" si="43">H938+H957+H980+H995</f>
        <v>13</v>
      </c>
      <c r="I932" s="615"/>
      <c r="J932" s="1044">
        <f t="shared" si="42"/>
        <v>53</v>
      </c>
      <c r="K932" s="1047"/>
      <c r="L932" s="1047"/>
      <c r="M932" s="1047"/>
      <c r="N932" s="1047"/>
      <c r="O932" s="1047"/>
      <c r="P932" s="1047"/>
      <c r="Q932" s="1047"/>
      <c r="R932" s="1047"/>
      <c r="S932" s="1047"/>
    </row>
    <row r="933" spans="1:19" s="889" customFormat="1" ht="15.75" customHeight="1" thickBot="1">
      <c r="A933" s="812" t="s">
        <v>1228</v>
      </c>
      <c r="B933" s="248">
        <f t="shared" si="39"/>
        <v>4</v>
      </c>
      <c r="C933" s="248">
        <f t="shared" si="39"/>
        <v>3</v>
      </c>
      <c r="D933" s="248">
        <f t="shared" si="39"/>
        <v>1</v>
      </c>
      <c r="E933" s="248">
        <f t="shared" si="39"/>
        <v>0</v>
      </c>
      <c r="F933" s="248">
        <f t="shared" si="39"/>
        <v>1</v>
      </c>
      <c r="G933" s="201">
        <f t="shared" si="39"/>
        <v>0</v>
      </c>
      <c r="H933" s="201">
        <f t="shared" ref="H933" si="44">H939+H958+H981+H996</f>
        <v>0</v>
      </c>
      <c r="I933" s="610"/>
      <c r="J933" s="1044">
        <f t="shared" si="42"/>
        <v>5</v>
      </c>
      <c r="K933" s="1047"/>
      <c r="L933" s="1047"/>
      <c r="M933" s="1047"/>
      <c r="N933" s="1047"/>
      <c r="O933" s="1047"/>
      <c r="P933" s="1047"/>
      <c r="Q933" s="1047"/>
      <c r="R933" s="1047"/>
      <c r="S933" s="1047"/>
    </row>
    <row r="934" spans="1:19" s="889" customFormat="1" ht="14.25" customHeight="1" thickBot="1">
      <c r="A934" s="681"/>
      <c r="B934" s="682"/>
      <c r="C934" s="661"/>
      <c r="D934" s="662"/>
      <c r="E934" s="661"/>
      <c r="F934" s="661"/>
      <c r="G934" s="661"/>
      <c r="H934" s="722"/>
      <c r="I934" s="722"/>
      <c r="J934" s="725"/>
      <c r="K934" s="1047"/>
      <c r="L934" s="1047"/>
      <c r="M934" s="1047"/>
      <c r="N934" s="1047"/>
      <c r="O934" s="1047"/>
      <c r="P934" s="1047"/>
      <c r="Q934" s="1047"/>
      <c r="R934" s="1047"/>
      <c r="S934" s="1047"/>
    </row>
    <row r="935" spans="1:19" s="889" customFormat="1" ht="18" customHeight="1" thickBot="1">
      <c r="A935" s="397" t="s">
        <v>69</v>
      </c>
      <c r="B935" s="389">
        <v>2013</v>
      </c>
      <c r="C935" s="390">
        <v>2014</v>
      </c>
      <c r="D935" s="389">
        <v>2015</v>
      </c>
      <c r="E935" s="390">
        <v>2016</v>
      </c>
      <c r="F935" s="390">
        <v>2017</v>
      </c>
      <c r="G935" s="390">
        <v>2018</v>
      </c>
      <c r="H935" s="386">
        <v>2019</v>
      </c>
      <c r="I935" s="387">
        <v>2020</v>
      </c>
      <c r="J935" s="725"/>
      <c r="K935" s="1047"/>
      <c r="L935" s="1047"/>
      <c r="M935" s="1047"/>
      <c r="N935" s="1047"/>
      <c r="O935" s="1047"/>
      <c r="P935" s="1047"/>
      <c r="Q935" s="1047"/>
      <c r="R935" s="1047"/>
      <c r="S935" s="1047"/>
    </row>
    <row r="936" spans="1:19" s="889" customFormat="1" ht="15.95" customHeight="1">
      <c r="A936" s="391" t="s">
        <v>1225</v>
      </c>
      <c r="B936" s="196">
        <v>4</v>
      </c>
      <c r="C936" s="25">
        <v>4</v>
      </c>
      <c r="D936" s="196">
        <f>D937+D938+D939</f>
        <v>4</v>
      </c>
      <c r="E936" s="196">
        <f t="shared" ref="E936:G936" si="45">E937+E938+E939</f>
        <v>4</v>
      </c>
      <c r="F936" s="196">
        <f>F937+F938+F939</f>
        <v>4</v>
      </c>
      <c r="G936" s="196">
        <f t="shared" si="45"/>
        <v>4</v>
      </c>
      <c r="H936" s="196">
        <f t="shared" ref="H936" si="46">H937+H938+H939</f>
        <v>4</v>
      </c>
      <c r="I936" s="571"/>
      <c r="J936" s="725"/>
      <c r="K936" s="1047"/>
      <c r="L936" s="1047"/>
      <c r="M936" s="1047"/>
      <c r="N936" s="1047"/>
      <c r="O936" s="1047"/>
      <c r="P936" s="1047"/>
      <c r="Q936" s="1047"/>
      <c r="R936" s="1047"/>
      <c r="S936" s="1047"/>
    </row>
    <row r="937" spans="1:19" s="889" customFormat="1" ht="15.95" customHeight="1">
      <c r="A937" s="392" t="s">
        <v>1248</v>
      </c>
      <c r="B937" s="811">
        <v>0</v>
      </c>
      <c r="C937" s="813">
        <v>0</v>
      </c>
      <c r="D937" s="811">
        <v>0</v>
      </c>
      <c r="E937" s="811">
        <v>0</v>
      </c>
      <c r="F937" s="811">
        <v>0</v>
      </c>
      <c r="G937" s="811">
        <v>0</v>
      </c>
      <c r="H937" s="811">
        <v>0</v>
      </c>
      <c r="I937" s="615"/>
      <c r="J937" s="725"/>
      <c r="K937" s="1047"/>
      <c r="L937" s="1047"/>
      <c r="M937" s="1047"/>
      <c r="N937" s="1047"/>
      <c r="O937" s="1047"/>
      <c r="P937" s="1047"/>
      <c r="Q937" s="1047"/>
      <c r="R937" s="1047"/>
      <c r="S937" s="1047"/>
    </row>
    <row r="938" spans="1:19" s="889" customFormat="1" ht="15.75" customHeight="1">
      <c r="A938" s="392" t="s">
        <v>1249</v>
      </c>
      <c r="B938" s="811">
        <v>3</v>
      </c>
      <c r="C938" s="813">
        <v>3</v>
      </c>
      <c r="D938" s="811">
        <v>4</v>
      </c>
      <c r="E938" s="811">
        <v>4</v>
      </c>
      <c r="F938" s="811">
        <v>4</v>
      </c>
      <c r="G938" s="811">
        <v>4</v>
      </c>
      <c r="H938" s="811">
        <v>4</v>
      </c>
      <c r="I938" s="615"/>
      <c r="J938" s="725"/>
      <c r="K938" s="1047"/>
      <c r="L938" s="1047"/>
      <c r="M938" s="1047"/>
      <c r="N938" s="1047"/>
      <c r="O938" s="1047"/>
      <c r="P938" s="1047"/>
      <c r="Q938" s="1047"/>
      <c r="R938" s="1047"/>
      <c r="S938" s="1047"/>
    </row>
    <row r="939" spans="1:19" s="889" customFormat="1" ht="15.75" customHeight="1" thickBot="1">
      <c r="A939" s="252" t="s">
        <v>1228</v>
      </c>
      <c r="B939" s="201">
        <v>1</v>
      </c>
      <c r="C939" s="381">
        <v>1</v>
      </c>
      <c r="D939" s="201">
        <v>0</v>
      </c>
      <c r="E939" s="201">
        <v>0</v>
      </c>
      <c r="F939" s="201">
        <v>0</v>
      </c>
      <c r="G939" s="201">
        <v>0</v>
      </c>
      <c r="H939" s="201">
        <v>0</v>
      </c>
      <c r="I939" s="610"/>
      <c r="J939" s="725"/>
      <c r="K939" s="1047"/>
      <c r="L939" s="1047"/>
      <c r="M939" s="1047"/>
      <c r="N939" s="1047"/>
      <c r="O939" s="1047"/>
      <c r="P939" s="1047"/>
      <c r="Q939" s="1047"/>
      <c r="R939" s="1047"/>
      <c r="S939" s="1047"/>
    </row>
    <row r="940" spans="1:19" s="683" customFormat="1" ht="13.5" customHeight="1" thickBot="1">
      <c r="A940" s="19"/>
      <c r="B940" s="684"/>
      <c r="C940" s="690"/>
      <c r="D940" s="691"/>
      <c r="E940" s="690"/>
      <c r="F940" s="690"/>
      <c r="G940" s="690"/>
      <c r="H940" s="767"/>
      <c r="I940" s="767"/>
      <c r="J940" s="1045"/>
      <c r="K940" s="1048"/>
      <c r="L940" s="1048"/>
      <c r="M940" s="1048"/>
      <c r="N940" s="1048"/>
      <c r="O940" s="1048"/>
      <c r="P940" s="1048"/>
      <c r="Q940" s="1048"/>
      <c r="R940" s="1048"/>
      <c r="S940" s="1048"/>
    </row>
    <row r="941" spans="1:19" s="889" customFormat="1" ht="24" customHeight="1" thickBot="1">
      <c r="A941" s="403" t="s">
        <v>1251</v>
      </c>
      <c r="B941" s="395">
        <v>2013</v>
      </c>
      <c r="C941" s="396">
        <v>2014</v>
      </c>
      <c r="D941" s="395">
        <v>2015</v>
      </c>
      <c r="E941" s="396">
        <v>2016</v>
      </c>
      <c r="F941" s="396">
        <v>2017</v>
      </c>
      <c r="G941" s="396">
        <v>2018</v>
      </c>
      <c r="H941" s="727">
        <v>2019</v>
      </c>
      <c r="I941" s="728">
        <v>2020</v>
      </c>
      <c r="J941" s="725"/>
      <c r="K941" s="1047"/>
      <c r="L941" s="1047"/>
      <c r="M941" s="1047"/>
      <c r="N941" s="1047"/>
      <c r="O941" s="1047"/>
      <c r="P941" s="1047"/>
      <c r="Q941" s="1047"/>
      <c r="R941" s="1047"/>
      <c r="S941" s="1047"/>
    </row>
    <row r="942" spans="1:19" ht="30" customHeight="1">
      <c r="A942" s="246" t="s">
        <v>653</v>
      </c>
      <c r="B942" s="154"/>
      <c r="C942" s="151"/>
      <c r="D942" s="154"/>
      <c r="E942" s="151"/>
      <c r="F942" s="151"/>
      <c r="G942" s="151"/>
      <c r="H942" s="279"/>
      <c r="I942" s="571"/>
    </row>
    <row r="943" spans="1:19" ht="17.25" customHeight="1" thickBot="1">
      <c r="A943" s="200" t="s">
        <v>393</v>
      </c>
      <c r="B943" s="130">
        <v>1</v>
      </c>
      <c r="C943" s="150">
        <v>1</v>
      </c>
      <c r="D943" s="130">
        <v>5</v>
      </c>
      <c r="E943" s="150">
        <v>4</v>
      </c>
      <c r="F943" s="150">
        <v>1</v>
      </c>
      <c r="G943" s="150">
        <v>3</v>
      </c>
      <c r="H943" s="278" t="s">
        <v>2994</v>
      </c>
      <c r="I943" s="615"/>
    </row>
    <row r="944" spans="1:19" ht="25.5">
      <c r="A944" s="246" t="s">
        <v>654</v>
      </c>
      <c r="B944" s="194"/>
      <c r="C944" s="279"/>
      <c r="D944" s="154"/>
      <c r="E944" s="151"/>
      <c r="F944" s="151"/>
      <c r="G944" s="151"/>
      <c r="H944" s="279"/>
      <c r="I944" s="571"/>
    </row>
    <row r="945" spans="1:19">
      <c r="A945" s="250" t="s">
        <v>394</v>
      </c>
      <c r="B945" s="814">
        <v>1</v>
      </c>
      <c r="C945" s="968"/>
      <c r="D945" s="969"/>
      <c r="E945" s="968"/>
      <c r="F945" s="968"/>
      <c r="G945" s="968"/>
      <c r="H945" s="968" t="s">
        <v>2996</v>
      </c>
      <c r="I945" s="922"/>
    </row>
    <row r="946" spans="1:19" ht="130.5" customHeight="1" thickBot="1">
      <c r="A946" s="200" t="s">
        <v>395</v>
      </c>
      <c r="B946" s="201">
        <v>1</v>
      </c>
      <c r="C946" s="381">
        <v>0</v>
      </c>
      <c r="D946" s="185">
        <v>2</v>
      </c>
      <c r="E946" s="159" t="s">
        <v>2140</v>
      </c>
      <c r="F946" s="159" t="s">
        <v>2478</v>
      </c>
      <c r="G946" s="159" t="s">
        <v>2492</v>
      </c>
      <c r="H946" s="381" t="s">
        <v>2995</v>
      </c>
      <c r="I946" s="610"/>
    </row>
    <row r="947" spans="1:19" ht="106.5" customHeight="1">
      <c r="A947" s="246" t="s">
        <v>655</v>
      </c>
      <c r="B947" s="154" t="s">
        <v>1505</v>
      </c>
      <c r="C947" s="151" t="s">
        <v>1886</v>
      </c>
      <c r="D947" s="194" t="s">
        <v>1887</v>
      </c>
      <c r="E947" s="279" t="s">
        <v>2308</v>
      </c>
      <c r="F947" s="279" t="s">
        <v>2309</v>
      </c>
      <c r="G947" s="151" t="s">
        <v>2480</v>
      </c>
      <c r="H947" s="25" t="s">
        <v>3136</v>
      </c>
      <c r="I947" s="571"/>
    </row>
    <row r="948" spans="1:19" ht="15" customHeight="1">
      <c r="A948" s="250" t="s">
        <v>396</v>
      </c>
      <c r="B948" s="130">
        <v>0</v>
      </c>
      <c r="C948" s="150">
        <v>4</v>
      </c>
      <c r="D948" s="186">
        <v>10</v>
      </c>
      <c r="E948" s="278">
        <v>3</v>
      </c>
      <c r="F948" s="278">
        <v>1</v>
      </c>
      <c r="G948" s="150">
        <v>1</v>
      </c>
      <c r="H948" s="278">
        <v>6</v>
      </c>
      <c r="I948" s="615"/>
    </row>
    <row r="949" spans="1:19" ht="15" customHeight="1" thickBot="1">
      <c r="A949" s="290" t="s">
        <v>187</v>
      </c>
      <c r="B949" s="253">
        <v>0</v>
      </c>
      <c r="C949" s="624">
        <v>4</v>
      </c>
      <c r="D949" s="656">
        <v>10</v>
      </c>
      <c r="E949" s="602">
        <v>3</v>
      </c>
      <c r="F949" s="602">
        <v>3</v>
      </c>
      <c r="G949" s="624">
        <v>1</v>
      </c>
      <c r="H949" s="602">
        <v>1</v>
      </c>
      <c r="I949" s="672"/>
    </row>
    <row r="950" spans="1:19" ht="15.75" customHeight="1">
      <c r="A950" s="246" t="s">
        <v>656</v>
      </c>
      <c r="B950" s="692"/>
      <c r="C950" s="271"/>
      <c r="D950" s="194"/>
      <c r="E950" s="279"/>
      <c r="F950" s="279"/>
      <c r="G950" s="151"/>
      <c r="H950" s="279"/>
      <c r="I950" s="571"/>
    </row>
    <row r="951" spans="1:19" ht="136.5" customHeight="1">
      <c r="A951" s="250" t="s">
        <v>397</v>
      </c>
      <c r="B951" s="192">
        <v>0</v>
      </c>
      <c r="C951" s="272">
        <v>0</v>
      </c>
      <c r="D951" s="278" t="s">
        <v>2141</v>
      </c>
      <c r="E951" s="278" t="s">
        <v>2141</v>
      </c>
      <c r="F951" s="278" t="s">
        <v>2141</v>
      </c>
      <c r="G951" s="278" t="s">
        <v>2551</v>
      </c>
      <c r="H951" s="278" t="s">
        <v>2551</v>
      </c>
      <c r="I951" s="615"/>
    </row>
    <row r="952" spans="1:19" ht="13.5" thickBot="1">
      <c r="A952" s="200" t="s">
        <v>398</v>
      </c>
      <c r="B952" s="195">
        <v>0</v>
      </c>
      <c r="C952" s="273">
        <v>0</v>
      </c>
      <c r="D952" s="201">
        <v>0</v>
      </c>
      <c r="E952" s="381">
        <v>4</v>
      </c>
      <c r="F952" s="381">
        <v>4</v>
      </c>
      <c r="G952" s="159">
        <v>4</v>
      </c>
      <c r="H952" s="159">
        <v>4</v>
      </c>
      <c r="I952" s="610"/>
    </row>
    <row r="953" spans="1:19" s="889" customFormat="1" ht="13.5" thickBot="1">
      <c r="A953" s="693"/>
      <c r="B953" s="682"/>
      <c r="C953" s="661"/>
      <c r="D953" s="662"/>
      <c r="E953" s="661"/>
      <c r="F953" s="661"/>
      <c r="G953" s="661"/>
      <c r="H953" s="722"/>
      <c r="I953" s="722"/>
      <c r="J953" s="725"/>
      <c r="K953" s="1047"/>
      <c r="L953" s="1047"/>
      <c r="M953" s="1047"/>
      <c r="N953" s="1047"/>
      <c r="O953" s="1047"/>
      <c r="P953" s="1047"/>
      <c r="Q953" s="1047"/>
      <c r="R953" s="1047"/>
      <c r="S953" s="1047"/>
    </row>
    <row r="954" spans="1:19" s="889" customFormat="1" ht="26.25" thickBot="1">
      <c r="A954" s="394" t="s">
        <v>70</v>
      </c>
      <c r="B954" s="395">
        <v>2013</v>
      </c>
      <c r="C954" s="396">
        <v>2014</v>
      </c>
      <c r="D954" s="395">
        <v>2015</v>
      </c>
      <c r="E954" s="396">
        <v>2016</v>
      </c>
      <c r="F954" s="396">
        <v>2017</v>
      </c>
      <c r="G954" s="396">
        <v>2018</v>
      </c>
      <c r="H954" s="727">
        <v>2019</v>
      </c>
      <c r="I954" s="728">
        <v>2020</v>
      </c>
      <c r="J954" s="725"/>
      <c r="K954" s="1047"/>
      <c r="L954" s="1047"/>
      <c r="M954" s="1047"/>
      <c r="N954" s="1047"/>
      <c r="O954" s="1047"/>
      <c r="P954" s="1047"/>
      <c r="Q954" s="1047"/>
      <c r="R954" s="1047"/>
      <c r="S954" s="1047"/>
    </row>
    <row r="955" spans="1:19" s="889" customFormat="1" ht="15.95" customHeight="1">
      <c r="A955" s="391" t="s">
        <v>1225</v>
      </c>
      <c r="B955" s="196">
        <v>4</v>
      </c>
      <c r="C955" s="196">
        <v>4</v>
      </c>
      <c r="D955" s="196">
        <v>4</v>
      </c>
      <c r="E955" s="196">
        <v>4</v>
      </c>
      <c r="F955" s="25">
        <v>4</v>
      </c>
      <c r="G955" s="25">
        <v>4</v>
      </c>
      <c r="H955" s="25">
        <v>4</v>
      </c>
      <c r="I955" s="571"/>
      <c r="J955" s="725"/>
      <c r="K955" s="1047"/>
      <c r="L955" s="1047"/>
      <c r="M955" s="1047"/>
      <c r="N955" s="1047"/>
      <c r="O955" s="1047"/>
      <c r="P955" s="1047"/>
      <c r="Q955" s="1047"/>
      <c r="R955" s="1047"/>
      <c r="S955" s="1047"/>
    </row>
    <row r="956" spans="1:19" s="889" customFormat="1" ht="15.95" customHeight="1">
      <c r="A956" s="392" t="s">
        <v>1248</v>
      </c>
      <c r="B956" s="811">
        <v>0</v>
      </c>
      <c r="C956" s="811">
        <v>0</v>
      </c>
      <c r="D956" s="811">
        <v>0</v>
      </c>
      <c r="E956" s="811">
        <v>0</v>
      </c>
      <c r="F956" s="813">
        <v>0</v>
      </c>
      <c r="G956" s="813">
        <v>0</v>
      </c>
      <c r="H956" s="813">
        <v>1</v>
      </c>
      <c r="I956" s="615"/>
      <c r="J956" s="725"/>
      <c r="K956" s="1047"/>
      <c r="L956" s="1047"/>
      <c r="M956" s="1047"/>
      <c r="N956" s="1047"/>
      <c r="O956" s="1047"/>
      <c r="P956" s="1047"/>
      <c r="Q956" s="1047"/>
      <c r="R956" s="1047"/>
      <c r="S956" s="1047"/>
    </row>
    <row r="957" spans="1:19" s="889" customFormat="1" ht="15.75" customHeight="1">
      <c r="A957" s="392" t="s">
        <v>1249</v>
      </c>
      <c r="B957" s="811">
        <v>3</v>
      </c>
      <c r="C957" s="811">
        <v>3</v>
      </c>
      <c r="D957" s="811">
        <v>3</v>
      </c>
      <c r="E957" s="811">
        <v>4</v>
      </c>
      <c r="F957" s="813">
        <v>4</v>
      </c>
      <c r="G957" s="813">
        <v>4</v>
      </c>
      <c r="H957" s="813">
        <v>3</v>
      </c>
      <c r="I957" s="615"/>
      <c r="J957" s="725"/>
      <c r="K957" s="1047"/>
      <c r="L957" s="1047"/>
      <c r="M957" s="1047"/>
      <c r="N957" s="1047"/>
      <c r="O957" s="1047"/>
      <c r="P957" s="1047"/>
      <c r="Q957" s="1047"/>
      <c r="R957" s="1047"/>
      <c r="S957" s="1047"/>
    </row>
    <row r="958" spans="1:19" s="889" customFormat="1" ht="14.25" customHeight="1" thickBot="1">
      <c r="A958" s="393" t="s">
        <v>1250</v>
      </c>
      <c r="B958" s="248">
        <v>1</v>
      </c>
      <c r="C958" s="248">
        <v>1</v>
      </c>
      <c r="D958" s="248">
        <v>1</v>
      </c>
      <c r="E958" s="248">
        <v>0</v>
      </c>
      <c r="F958" s="126">
        <v>0</v>
      </c>
      <c r="G958" s="126">
        <v>0</v>
      </c>
      <c r="H958" s="126">
        <v>0</v>
      </c>
      <c r="I958" s="610"/>
      <c r="J958" s="725"/>
      <c r="K958" s="1047"/>
      <c r="L958" s="1047"/>
      <c r="M958" s="1047"/>
      <c r="N958" s="1047"/>
      <c r="O958" s="1047"/>
      <c r="P958" s="1047"/>
      <c r="Q958" s="1047"/>
      <c r="R958" s="1047"/>
      <c r="S958" s="1047"/>
    </row>
    <row r="959" spans="1:19" s="889" customFormat="1" ht="13.5" customHeight="1" thickBot="1">
      <c r="A959" s="398"/>
      <c r="B959" s="694"/>
      <c r="C959" s="695"/>
      <c r="D959" s="696"/>
      <c r="E959" s="695"/>
      <c r="F959" s="695"/>
      <c r="G959" s="695"/>
      <c r="H959" s="764"/>
      <c r="I959" s="764"/>
      <c r="J959" s="725"/>
      <c r="K959" s="1047"/>
      <c r="L959" s="1047"/>
      <c r="M959" s="1047"/>
      <c r="N959" s="1047"/>
      <c r="O959" s="1047"/>
      <c r="P959" s="1047"/>
      <c r="Q959" s="1047"/>
      <c r="R959" s="1047"/>
      <c r="S959" s="1047"/>
    </row>
    <row r="960" spans="1:19" ht="24" customHeight="1" thickBot="1">
      <c r="A960" s="288" t="s">
        <v>1251</v>
      </c>
      <c r="B960" s="651">
        <v>2013</v>
      </c>
      <c r="C960" s="653">
        <v>2014</v>
      </c>
      <c r="D960" s="651">
        <v>2015</v>
      </c>
      <c r="E960" s="653">
        <v>2016</v>
      </c>
      <c r="F960" s="653">
        <v>2017</v>
      </c>
      <c r="G960" s="653">
        <v>2018</v>
      </c>
      <c r="H960" s="386">
        <v>2019</v>
      </c>
      <c r="I960" s="387">
        <v>2020</v>
      </c>
    </row>
    <row r="961" spans="1:19" ht="28.5" customHeight="1">
      <c r="A961" s="246" t="s">
        <v>657</v>
      </c>
      <c r="B961" s="154"/>
      <c r="C961" s="279"/>
      <c r="D961" s="194"/>
      <c r="E961" s="279"/>
      <c r="F961" s="279"/>
      <c r="G961" s="151"/>
      <c r="H961" s="279"/>
      <c r="I961" s="571"/>
    </row>
    <row r="962" spans="1:19" ht="75" customHeight="1">
      <c r="A962" s="250" t="s">
        <v>399</v>
      </c>
      <c r="B962" s="970">
        <v>3.5</v>
      </c>
      <c r="C962" s="814"/>
      <c r="D962" s="814"/>
      <c r="E962" s="954"/>
      <c r="F962" s="954"/>
      <c r="G962" s="956" t="s">
        <v>2481</v>
      </c>
      <c r="H962" s="954" t="s">
        <v>2955</v>
      </c>
      <c r="I962" s="615"/>
    </row>
    <row r="963" spans="1:19" ht="54" customHeight="1">
      <c r="A963" s="250" t="s">
        <v>400</v>
      </c>
      <c r="B963" s="970">
        <v>2</v>
      </c>
      <c r="C963" s="971" t="s">
        <v>2142</v>
      </c>
      <c r="D963" s="814" t="s">
        <v>2142</v>
      </c>
      <c r="E963" s="971" t="s">
        <v>2142</v>
      </c>
      <c r="F963" s="971" t="s">
        <v>2142</v>
      </c>
      <c r="G963" s="971" t="s">
        <v>2142</v>
      </c>
      <c r="H963" s="954" t="s">
        <v>2954</v>
      </c>
      <c r="I963" s="615"/>
    </row>
    <row r="964" spans="1:19" ht="66" customHeight="1">
      <c r="A964" s="250" t="s">
        <v>401</v>
      </c>
      <c r="B964" s="970">
        <v>1.4</v>
      </c>
      <c r="C964" s="971" t="s">
        <v>1649</v>
      </c>
      <c r="D964" s="972"/>
      <c r="E964" s="954" t="s">
        <v>2048</v>
      </c>
      <c r="F964" s="814" t="s">
        <v>2303</v>
      </c>
      <c r="G964" s="814" t="s">
        <v>2430</v>
      </c>
      <c r="H964" s="954" t="s">
        <v>3137</v>
      </c>
      <c r="I964" s="615"/>
    </row>
    <row r="965" spans="1:19" ht="45" customHeight="1">
      <c r="A965" s="250" t="s">
        <v>402</v>
      </c>
      <c r="B965" s="970">
        <v>2.2000000000000002</v>
      </c>
      <c r="C965" s="971" t="s">
        <v>1888</v>
      </c>
      <c r="D965" s="973"/>
      <c r="E965" s="954" t="s">
        <v>1757</v>
      </c>
      <c r="F965" s="814" t="s">
        <v>2303</v>
      </c>
      <c r="G965" s="814" t="s">
        <v>2430</v>
      </c>
      <c r="H965" s="814" t="s">
        <v>2304</v>
      </c>
      <c r="I965" s="615"/>
    </row>
    <row r="966" spans="1:19" ht="15.6" customHeight="1">
      <c r="A966" s="250" t="s">
        <v>403</v>
      </c>
      <c r="B966" s="970">
        <v>1.3</v>
      </c>
      <c r="C966" s="971" t="s">
        <v>1650</v>
      </c>
      <c r="D966" s="814" t="s">
        <v>1833</v>
      </c>
      <c r="E966" s="954" t="s">
        <v>2304</v>
      </c>
      <c r="F966" s="954" t="s">
        <v>2304</v>
      </c>
      <c r="G966" s="814" t="s">
        <v>2304</v>
      </c>
      <c r="H966" s="814" t="s">
        <v>2304</v>
      </c>
      <c r="I966" s="615"/>
    </row>
    <row r="967" spans="1:19" ht="45" customHeight="1">
      <c r="A967" s="250" t="s">
        <v>404</v>
      </c>
      <c r="B967" s="970">
        <v>2.5</v>
      </c>
      <c r="C967" s="867" t="s">
        <v>1578</v>
      </c>
      <c r="D967" s="814">
        <v>0</v>
      </c>
      <c r="E967" s="954" t="s">
        <v>2049</v>
      </c>
      <c r="F967" s="814" t="s">
        <v>2303</v>
      </c>
      <c r="G967" s="814" t="s">
        <v>2431</v>
      </c>
      <c r="H967" s="814" t="s">
        <v>2953</v>
      </c>
      <c r="I967" s="615"/>
    </row>
    <row r="968" spans="1:19" ht="44.25" customHeight="1" thickBot="1">
      <c r="A968" s="200" t="s">
        <v>405</v>
      </c>
      <c r="B968" s="328">
        <v>3</v>
      </c>
      <c r="C968" s="201">
        <v>1</v>
      </c>
      <c r="D968" s="201">
        <v>0</v>
      </c>
      <c r="E968" s="381" t="s">
        <v>2050</v>
      </c>
      <c r="F968" s="381" t="s">
        <v>2304</v>
      </c>
      <c r="G968" s="201" t="s">
        <v>2304</v>
      </c>
      <c r="H968" s="201" t="s">
        <v>2304</v>
      </c>
      <c r="I968" s="610"/>
    </row>
    <row r="969" spans="1:19" ht="25.5">
      <c r="A969" s="246" t="s">
        <v>658</v>
      </c>
      <c r="B969" s="196"/>
      <c r="C969" s="196"/>
      <c r="D969" s="154"/>
      <c r="E969" s="279"/>
      <c r="F969" s="279"/>
      <c r="G969" s="151"/>
      <c r="H969" s="279"/>
      <c r="I969" s="571"/>
    </row>
    <row r="970" spans="1:19" ht="39" customHeight="1" thickBot="1">
      <c r="A970" s="250" t="s">
        <v>406</v>
      </c>
      <c r="B970" s="197" t="s">
        <v>1836</v>
      </c>
      <c r="C970" s="197" t="s">
        <v>1835</v>
      </c>
      <c r="D970" s="130" t="s">
        <v>1834</v>
      </c>
      <c r="E970" s="278" t="s">
        <v>2051</v>
      </c>
      <c r="F970" s="278" t="s">
        <v>2305</v>
      </c>
      <c r="G970" s="150" t="s">
        <v>2432</v>
      </c>
      <c r="H970" s="278" t="s">
        <v>2956</v>
      </c>
      <c r="I970" s="615"/>
    </row>
    <row r="971" spans="1:19" ht="129" customHeight="1">
      <c r="A971" s="246" t="s">
        <v>659</v>
      </c>
      <c r="B971" s="315" t="s">
        <v>1652</v>
      </c>
      <c r="C971" s="315" t="s">
        <v>1651</v>
      </c>
      <c r="D971" s="154" t="s">
        <v>1682</v>
      </c>
      <c r="E971" s="151" t="s">
        <v>2143</v>
      </c>
      <c r="F971" s="279" t="s">
        <v>2307</v>
      </c>
      <c r="G971" s="279" t="s">
        <v>2767</v>
      </c>
      <c r="H971" s="279" t="s">
        <v>2951</v>
      </c>
      <c r="I971" s="571"/>
    </row>
    <row r="972" spans="1:19" ht="16.5" customHeight="1" thickBot="1">
      <c r="A972" s="250" t="s">
        <v>71</v>
      </c>
      <c r="B972" s="192">
        <v>0</v>
      </c>
      <c r="C972" s="192">
        <v>0</v>
      </c>
      <c r="D972" s="192">
        <v>0</v>
      </c>
      <c r="E972" s="272">
        <v>0</v>
      </c>
      <c r="F972" s="272">
        <v>0</v>
      </c>
      <c r="G972" s="272">
        <v>0</v>
      </c>
      <c r="H972" s="272">
        <v>0</v>
      </c>
      <c r="I972" s="615"/>
    </row>
    <row r="973" spans="1:19" ht="25.5">
      <c r="A973" s="246" t="s">
        <v>660</v>
      </c>
      <c r="B973" s="191"/>
      <c r="C973" s="191"/>
      <c r="D973" s="191"/>
      <c r="E973" s="271"/>
      <c r="F973" s="279"/>
      <c r="G973" s="327"/>
      <c r="H973" s="327"/>
      <c r="I973" s="571"/>
    </row>
    <row r="974" spans="1:19" ht="81" customHeight="1">
      <c r="A974" s="250" t="s">
        <v>407</v>
      </c>
      <c r="B974" s="192">
        <v>0</v>
      </c>
      <c r="C974" s="192">
        <v>0</v>
      </c>
      <c r="D974" s="192">
        <v>0</v>
      </c>
      <c r="E974" s="272">
        <v>0</v>
      </c>
      <c r="F974" s="278" t="s">
        <v>2479</v>
      </c>
      <c r="G974" s="312" t="s">
        <v>2552</v>
      </c>
      <c r="H974" s="312" t="s">
        <v>2552</v>
      </c>
      <c r="I974" s="615"/>
    </row>
    <row r="975" spans="1:19" ht="13.5" thickBot="1">
      <c r="A975" s="200" t="s">
        <v>73</v>
      </c>
      <c r="B975" s="195">
        <v>0</v>
      </c>
      <c r="C975" s="195">
        <v>0</v>
      </c>
      <c r="D975" s="195">
        <v>0</v>
      </c>
      <c r="E975" s="273">
        <v>0</v>
      </c>
      <c r="F975" s="381">
        <v>0</v>
      </c>
      <c r="G975" s="381">
        <v>0</v>
      </c>
      <c r="H975" s="546">
        <v>44</v>
      </c>
      <c r="I975" s="610"/>
    </row>
    <row r="976" spans="1:19" s="889" customFormat="1" ht="13.5" thickBot="1">
      <c r="A976" s="693"/>
      <c r="B976" s="682"/>
      <c r="C976" s="661"/>
      <c r="D976" s="662"/>
      <c r="E976" s="661"/>
      <c r="F976" s="661"/>
      <c r="G976" s="661"/>
      <c r="H976" s="722"/>
      <c r="I976" s="722"/>
      <c r="J976" s="725"/>
      <c r="K976" s="1047"/>
      <c r="L976" s="1047"/>
      <c r="M976" s="1047"/>
      <c r="N976" s="1047"/>
      <c r="O976" s="1047"/>
      <c r="P976" s="1047"/>
      <c r="Q976" s="1047"/>
      <c r="R976" s="1047"/>
      <c r="S976" s="1047"/>
    </row>
    <row r="977" spans="1:19" s="889" customFormat="1" ht="26.25" thickBot="1">
      <c r="A977" s="397" t="s">
        <v>72</v>
      </c>
      <c r="B977" s="389">
        <v>2013</v>
      </c>
      <c r="C977" s="390">
        <v>2014</v>
      </c>
      <c r="D977" s="389">
        <v>2015</v>
      </c>
      <c r="E977" s="390">
        <v>2016</v>
      </c>
      <c r="F977" s="390">
        <v>2017</v>
      </c>
      <c r="G977" s="390">
        <v>2018</v>
      </c>
      <c r="H977" s="386">
        <v>2019</v>
      </c>
      <c r="I977" s="387">
        <v>2020</v>
      </c>
      <c r="J977" s="725"/>
      <c r="K977" s="1047"/>
      <c r="L977" s="1047"/>
      <c r="M977" s="1047"/>
      <c r="N977" s="1047"/>
      <c r="O977" s="1047"/>
      <c r="P977" s="1047"/>
      <c r="Q977" s="1047"/>
      <c r="R977" s="1047"/>
      <c r="S977" s="1047"/>
    </row>
    <row r="978" spans="1:19" s="889" customFormat="1" ht="15.95" customHeight="1">
      <c r="A978" s="391" t="s">
        <v>1225</v>
      </c>
      <c r="B978" s="196">
        <v>3</v>
      </c>
      <c r="C978" s="25">
        <v>3</v>
      </c>
      <c r="D978" s="196">
        <v>3</v>
      </c>
      <c r="E978" s="196">
        <v>3</v>
      </c>
      <c r="F978" s="25">
        <f>F979+F980+F981</f>
        <v>3</v>
      </c>
      <c r="G978" s="25">
        <f>G979+G980+G981</f>
        <v>3</v>
      </c>
      <c r="H978" s="25">
        <f>H979+H980+H981</f>
        <v>3</v>
      </c>
      <c r="I978" s="571"/>
      <c r="J978" s="725"/>
      <c r="K978" s="1047"/>
      <c r="L978" s="1047"/>
      <c r="M978" s="1047"/>
      <c r="N978" s="1047"/>
      <c r="O978" s="1047"/>
      <c r="P978" s="1047"/>
      <c r="Q978" s="1047"/>
      <c r="R978" s="1047"/>
      <c r="S978" s="1047"/>
    </row>
    <row r="979" spans="1:19" s="889" customFormat="1" ht="15.95" customHeight="1">
      <c r="A979" s="392" t="s">
        <v>1248</v>
      </c>
      <c r="B979" s="197">
        <v>0</v>
      </c>
      <c r="C979" s="369">
        <v>0</v>
      </c>
      <c r="D979" s="197">
        <v>0</v>
      </c>
      <c r="E979" s="197">
        <v>0</v>
      </c>
      <c r="F979" s="369">
        <v>0</v>
      </c>
      <c r="G979" s="369">
        <v>0</v>
      </c>
      <c r="H979" s="369">
        <v>0</v>
      </c>
      <c r="I979" s="615"/>
      <c r="J979" s="725"/>
      <c r="K979" s="1047"/>
      <c r="L979" s="1047"/>
      <c r="M979" s="1047"/>
      <c r="N979" s="1047"/>
      <c r="O979" s="1047"/>
      <c r="P979" s="1047"/>
      <c r="Q979" s="1047"/>
      <c r="R979" s="1047"/>
      <c r="S979" s="1047"/>
    </row>
    <row r="980" spans="1:19" s="889" customFormat="1" ht="15.75" customHeight="1">
      <c r="A980" s="392" t="s">
        <v>1249</v>
      </c>
      <c r="B980" s="197">
        <v>2</v>
      </c>
      <c r="C980" s="369">
        <v>3</v>
      </c>
      <c r="D980" s="197">
        <v>3</v>
      </c>
      <c r="E980" s="197">
        <v>3</v>
      </c>
      <c r="F980" s="369">
        <v>2</v>
      </c>
      <c r="G980" s="369">
        <v>3</v>
      </c>
      <c r="H980" s="369">
        <v>3</v>
      </c>
      <c r="I980" s="615"/>
      <c r="J980" s="725"/>
      <c r="K980" s="1047"/>
      <c r="L980" s="1047"/>
      <c r="M980" s="1047"/>
      <c r="N980" s="1047"/>
      <c r="O980" s="1047"/>
      <c r="P980" s="1047"/>
      <c r="Q980" s="1047"/>
      <c r="R980" s="1047"/>
      <c r="S980" s="1047"/>
    </row>
    <row r="981" spans="1:19" s="889" customFormat="1" ht="18" customHeight="1" thickBot="1">
      <c r="A981" s="393" t="s">
        <v>1250</v>
      </c>
      <c r="B981" s="248">
        <v>1</v>
      </c>
      <c r="C981" s="126">
        <v>0</v>
      </c>
      <c r="D981" s="248">
        <v>0</v>
      </c>
      <c r="E981" s="248">
        <v>0</v>
      </c>
      <c r="F981" s="126">
        <v>1</v>
      </c>
      <c r="G981" s="126">
        <v>0</v>
      </c>
      <c r="H981" s="126">
        <v>0</v>
      </c>
      <c r="I981" s="610"/>
      <c r="J981" s="725"/>
      <c r="K981" s="1047"/>
      <c r="L981" s="1047"/>
      <c r="M981" s="1047"/>
      <c r="N981" s="1047"/>
      <c r="O981" s="1047"/>
      <c r="P981" s="1047"/>
      <c r="Q981" s="1047"/>
      <c r="R981" s="1047"/>
      <c r="S981" s="1047"/>
    </row>
    <row r="982" spans="1:19" s="889" customFormat="1" ht="13.5" customHeight="1" thickBot="1">
      <c r="A982" s="398"/>
      <c r="B982" s="694"/>
      <c r="C982" s="695"/>
      <c r="D982" s="696"/>
      <c r="E982" s="695"/>
      <c r="F982" s="695"/>
      <c r="G982" s="695"/>
      <c r="H982" s="764"/>
      <c r="I982" s="764"/>
      <c r="J982" s="725"/>
      <c r="K982" s="1047"/>
      <c r="L982" s="1047"/>
      <c r="M982" s="1047"/>
      <c r="N982" s="1047"/>
      <c r="O982" s="1047"/>
      <c r="P982" s="1047"/>
      <c r="Q982" s="1047"/>
      <c r="R982" s="1047"/>
      <c r="S982" s="1047"/>
    </row>
    <row r="983" spans="1:19" ht="24" customHeight="1" thickBot="1">
      <c r="A983" s="294" t="s">
        <v>1251</v>
      </c>
      <c r="B983" s="184">
        <v>2013</v>
      </c>
      <c r="C983" s="146">
        <v>2014</v>
      </c>
      <c r="D983" s="184">
        <v>2015</v>
      </c>
      <c r="E983" s="146">
        <v>2016</v>
      </c>
      <c r="F983" s="146">
        <v>2017</v>
      </c>
      <c r="G983" s="146">
        <v>2018</v>
      </c>
      <c r="H983" s="727">
        <v>2019</v>
      </c>
      <c r="I983" s="728">
        <v>2020</v>
      </c>
    </row>
    <row r="984" spans="1:19" ht="31.5" customHeight="1">
      <c r="A984" s="246" t="s">
        <v>661</v>
      </c>
      <c r="B984" s="154"/>
      <c r="C984" s="154"/>
      <c r="D984" s="154"/>
      <c r="E984" s="151"/>
      <c r="F984" s="151"/>
      <c r="G984" s="151"/>
      <c r="H984" s="279"/>
      <c r="I984" s="571"/>
    </row>
    <row r="985" spans="1:19" ht="87.75" customHeight="1">
      <c r="A985" s="250" t="s">
        <v>408</v>
      </c>
      <c r="B985" s="130">
        <v>11</v>
      </c>
      <c r="C985" s="130">
        <v>9</v>
      </c>
      <c r="D985" s="577" t="s">
        <v>2144</v>
      </c>
      <c r="E985" s="153" t="s">
        <v>2013</v>
      </c>
      <c r="F985" s="153" t="s">
        <v>2487</v>
      </c>
      <c r="G985" s="278" t="s">
        <v>2488</v>
      </c>
      <c r="H985" s="278" t="s">
        <v>2997</v>
      </c>
      <c r="I985" s="615"/>
    </row>
    <row r="986" spans="1:19" ht="14.25" customHeight="1" thickBot="1">
      <c r="A986" s="200" t="s">
        <v>409</v>
      </c>
      <c r="B986" s="130">
        <v>1</v>
      </c>
      <c r="C986" s="130">
        <v>1</v>
      </c>
      <c r="D986" s="256">
        <v>1</v>
      </c>
      <c r="E986" s="150">
        <v>6</v>
      </c>
      <c r="F986" s="150">
        <v>2</v>
      </c>
      <c r="G986" s="278">
        <v>4</v>
      </c>
      <c r="H986" s="278">
        <v>1</v>
      </c>
      <c r="I986" s="615"/>
    </row>
    <row r="987" spans="1:19" ht="17.25" customHeight="1">
      <c r="A987" s="246" t="s">
        <v>662</v>
      </c>
      <c r="B987" s="194"/>
      <c r="C987" s="154"/>
      <c r="D987" s="154"/>
      <c r="E987" s="151"/>
      <c r="F987" s="151"/>
      <c r="G987" s="279"/>
      <c r="H987" s="279"/>
      <c r="I987" s="571"/>
    </row>
    <row r="988" spans="1:19" ht="21.75" customHeight="1" thickBot="1">
      <c r="A988" s="200" t="s">
        <v>325</v>
      </c>
      <c r="B988" s="186">
        <v>0</v>
      </c>
      <c r="C988" s="130">
        <v>1</v>
      </c>
      <c r="D988" s="130">
        <v>1</v>
      </c>
      <c r="E988" s="150">
        <v>1</v>
      </c>
      <c r="F988" s="272" t="s">
        <v>2230</v>
      </c>
      <c r="G988" s="278">
        <v>12</v>
      </c>
      <c r="H988" s="278">
        <v>21</v>
      </c>
      <c r="I988" s="615"/>
    </row>
    <row r="989" spans="1:19" ht="27.75" customHeight="1">
      <c r="A989" s="246" t="s">
        <v>663</v>
      </c>
      <c r="B989" s="154"/>
      <c r="C989" s="154"/>
      <c r="D989" s="154"/>
      <c r="E989" s="151"/>
      <c r="F989" s="151"/>
      <c r="G989" s="151"/>
      <c r="H989" s="279"/>
      <c r="I989" s="571"/>
    </row>
    <row r="990" spans="1:19" ht="16.5" customHeight="1" thickBot="1">
      <c r="A990" s="200" t="s">
        <v>410</v>
      </c>
      <c r="B990" s="248" t="s">
        <v>1654</v>
      </c>
      <c r="C990" s="248" t="s">
        <v>1653</v>
      </c>
      <c r="D990" s="185" t="s">
        <v>1683</v>
      </c>
      <c r="E990" s="159" t="s">
        <v>2014</v>
      </c>
      <c r="F990" s="159" t="s">
        <v>2014</v>
      </c>
      <c r="G990" s="732" t="s">
        <v>2014</v>
      </c>
      <c r="H990" s="381" t="s">
        <v>3003</v>
      </c>
      <c r="I990" s="610"/>
    </row>
    <row r="991" spans="1:19" s="889" customFormat="1" ht="13.5" thickBot="1">
      <c r="A991" s="693"/>
      <c r="B991" s="682"/>
      <c r="C991" s="661"/>
      <c r="D991" s="662"/>
      <c r="E991" s="661"/>
      <c r="F991" s="661"/>
      <c r="G991" s="661"/>
      <c r="H991" s="722"/>
      <c r="I991" s="722"/>
      <c r="J991" s="725"/>
      <c r="K991" s="1047"/>
      <c r="L991" s="1047"/>
      <c r="M991" s="1047"/>
      <c r="N991" s="1047"/>
      <c r="O991" s="1047"/>
      <c r="P991" s="1047"/>
      <c r="Q991" s="1047"/>
      <c r="R991" s="1047"/>
      <c r="S991" s="1047"/>
    </row>
    <row r="992" spans="1:19" s="889" customFormat="1" ht="13.5" thickBot="1">
      <c r="A992" s="397" t="s">
        <v>74</v>
      </c>
      <c r="B992" s="389">
        <v>2013</v>
      </c>
      <c r="C992" s="390">
        <v>2014</v>
      </c>
      <c r="D992" s="389">
        <v>2015</v>
      </c>
      <c r="E992" s="390">
        <v>2016</v>
      </c>
      <c r="F992" s="390">
        <v>2017</v>
      </c>
      <c r="G992" s="390">
        <v>2018</v>
      </c>
      <c r="H992" s="386">
        <v>2019</v>
      </c>
      <c r="I992" s="387">
        <v>2020</v>
      </c>
      <c r="J992" s="725"/>
      <c r="K992" s="1047"/>
      <c r="L992" s="1047"/>
      <c r="M992" s="1047"/>
      <c r="N992" s="1047"/>
      <c r="O992" s="1047"/>
      <c r="P992" s="1047"/>
      <c r="Q992" s="1047"/>
      <c r="R992" s="1047"/>
      <c r="S992" s="1047"/>
    </row>
    <row r="993" spans="1:19" s="889" customFormat="1" ht="15.95" customHeight="1">
      <c r="A993" s="391" t="s">
        <v>1225</v>
      </c>
      <c r="B993" s="196">
        <v>3</v>
      </c>
      <c r="C993" s="196">
        <v>3</v>
      </c>
      <c r="D993" s="196">
        <v>3</v>
      </c>
      <c r="E993" s="196">
        <v>3</v>
      </c>
      <c r="F993" s="196">
        <v>3</v>
      </c>
      <c r="G993" s="196">
        <v>3</v>
      </c>
      <c r="H993" s="196">
        <v>3</v>
      </c>
      <c r="I993" s="571"/>
      <c r="J993" s="725"/>
      <c r="K993" s="1047"/>
      <c r="L993" s="1047"/>
      <c r="M993" s="1047"/>
      <c r="N993" s="1047"/>
      <c r="O993" s="1047"/>
      <c r="P993" s="1047"/>
      <c r="Q993" s="1047"/>
      <c r="R993" s="1047"/>
      <c r="S993" s="1047"/>
    </row>
    <row r="994" spans="1:19" s="889" customFormat="1" ht="15.95" customHeight="1">
      <c r="A994" s="392" t="s">
        <v>1248</v>
      </c>
      <c r="B994" s="197">
        <v>0</v>
      </c>
      <c r="C994" s="197">
        <v>0</v>
      </c>
      <c r="D994" s="197">
        <v>0</v>
      </c>
      <c r="E994" s="197">
        <v>0</v>
      </c>
      <c r="F994" s="197">
        <v>0</v>
      </c>
      <c r="G994" s="197">
        <v>0</v>
      </c>
      <c r="H994" s="197">
        <v>0</v>
      </c>
      <c r="I994" s="615"/>
      <c r="J994" s="725"/>
      <c r="K994" s="1047"/>
      <c r="L994" s="1047"/>
      <c r="M994" s="1047"/>
      <c r="N994" s="1047"/>
      <c r="O994" s="1047"/>
      <c r="P994" s="1047"/>
      <c r="Q994" s="1047"/>
      <c r="R994" s="1047"/>
      <c r="S994" s="1047"/>
    </row>
    <row r="995" spans="1:19" s="889" customFormat="1" ht="12.75" customHeight="1">
      <c r="A995" s="392" t="s">
        <v>1249</v>
      </c>
      <c r="B995" s="197">
        <v>2</v>
      </c>
      <c r="C995" s="197">
        <v>2</v>
      </c>
      <c r="D995" s="197">
        <v>3</v>
      </c>
      <c r="E995" s="197">
        <v>3</v>
      </c>
      <c r="F995" s="197">
        <v>3</v>
      </c>
      <c r="G995" s="197">
        <v>3</v>
      </c>
      <c r="H995" s="197">
        <v>3</v>
      </c>
      <c r="I995" s="615"/>
      <c r="J995" s="725"/>
      <c r="K995" s="1047"/>
      <c r="L995" s="1047"/>
      <c r="M995" s="1047"/>
      <c r="N995" s="1047"/>
      <c r="O995" s="1047"/>
      <c r="P995" s="1047"/>
      <c r="Q995" s="1047"/>
      <c r="R995" s="1047"/>
      <c r="S995" s="1047"/>
    </row>
    <row r="996" spans="1:19" s="889" customFormat="1" ht="14.25" customHeight="1" thickBot="1">
      <c r="A996" s="393" t="s">
        <v>1250</v>
      </c>
      <c r="B996" s="248">
        <v>1</v>
      </c>
      <c r="C996" s="248">
        <v>1</v>
      </c>
      <c r="D996" s="248">
        <v>0</v>
      </c>
      <c r="E996" s="248">
        <v>0</v>
      </c>
      <c r="F996" s="248">
        <v>0</v>
      </c>
      <c r="G996" s="248">
        <v>0</v>
      </c>
      <c r="H996" s="248">
        <v>0</v>
      </c>
      <c r="I996" s="610"/>
      <c r="J996" s="725"/>
      <c r="K996" s="1047"/>
      <c r="L996" s="1047"/>
      <c r="M996" s="1047"/>
      <c r="N996" s="1047"/>
      <c r="O996" s="1047"/>
      <c r="P996" s="1047"/>
      <c r="Q996" s="1047"/>
      <c r="R996" s="1047"/>
      <c r="S996" s="1047"/>
    </row>
    <row r="997" spans="1:19" s="683" customFormat="1" ht="14.25" customHeight="1" thickBot="1">
      <c r="A997" s="19"/>
      <c r="B997" s="684"/>
      <c r="C997" s="690"/>
      <c r="D997" s="691"/>
      <c r="E997" s="690"/>
      <c r="F997" s="690"/>
      <c r="G997" s="690"/>
      <c r="H997" s="767"/>
      <c r="I997" s="767"/>
      <c r="J997" s="1045"/>
      <c r="K997" s="1048"/>
      <c r="L997" s="1048"/>
      <c r="M997" s="1048"/>
      <c r="N997" s="1048"/>
      <c r="O997" s="1048"/>
      <c r="P997" s="1048"/>
      <c r="Q997" s="1048"/>
      <c r="R997" s="1048"/>
      <c r="S997" s="1048"/>
    </row>
    <row r="998" spans="1:19" ht="24" customHeight="1" thickBot="1">
      <c r="A998" s="294" t="s">
        <v>1251</v>
      </c>
      <c r="B998" s="184">
        <v>2013</v>
      </c>
      <c r="C998" s="146">
        <v>2014</v>
      </c>
      <c r="D998" s="184">
        <v>2015</v>
      </c>
      <c r="E998" s="146">
        <v>2016</v>
      </c>
      <c r="F998" s="146">
        <v>2017</v>
      </c>
      <c r="G998" s="146">
        <v>2018</v>
      </c>
      <c r="H998" s="727">
        <v>2019</v>
      </c>
      <c r="I998" s="728">
        <v>2020</v>
      </c>
    </row>
    <row r="999" spans="1:19" ht="27" customHeight="1">
      <c r="A999" s="246" t="s">
        <v>664</v>
      </c>
      <c r="B999" s="191"/>
      <c r="C999" s="191"/>
      <c r="D999" s="154"/>
      <c r="E999" s="151"/>
      <c r="F999" s="151"/>
      <c r="G999" s="279"/>
      <c r="H999" s="279"/>
      <c r="I999" s="571"/>
    </row>
    <row r="1000" spans="1:19" ht="69.75" customHeight="1">
      <c r="A1000" s="250" t="s">
        <v>411</v>
      </c>
      <c r="B1000" s="215">
        <v>0</v>
      </c>
      <c r="C1000" s="215">
        <v>0</v>
      </c>
      <c r="D1000" s="256" t="s">
        <v>1684</v>
      </c>
      <c r="E1000" s="153" t="s">
        <v>2013</v>
      </c>
      <c r="F1000" s="153" t="s">
        <v>2486</v>
      </c>
      <c r="G1000" s="532" t="s">
        <v>2523</v>
      </c>
      <c r="H1000" s="532" t="s">
        <v>2986</v>
      </c>
      <c r="I1000" s="615"/>
    </row>
    <row r="1001" spans="1:19" ht="31.5" customHeight="1" thickBot="1">
      <c r="A1001" s="200" t="s">
        <v>412</v>
      </c>
      <c r="B1001" s="192">
        <v>0</v>
      </c>
      <c r="C1001" s="192">
        <v>0</v>
      </c>
      <c r="D1001" s="130">
        <v>0</v>
      </c>
      <c r="E1001" s="150" t="s">
        <v>2015</v>
      </c>
      <c r="F1001" s="272">
        <v>0</v>
      </c>
      <c r="G1001" s="272">
        <v>0</v>
      </c>
      <c r="H1001" s="278" t="s">
        <v>2998</v>
      </c>
      <c r="I1001" s="615"/>
    </row>
    <row r="1002" spans="1:19" ht="38.25">
      <c r="A1002" s="246" t="s">
        <v>665</v>
      </c>
      <c r="B1002" s="154"/>
      <c r="C1002" s="151"/>
      <c r="D1002" s="154"/>
      <c r="E1002" s="151"/>
      <c r="F1002" s="151"/>
      <c r="G1002" s="151"/>
      <c r="H1002" s="279"/>
      <c r="I1002" s="571"/>
    </row>
    <row r="1003" spans="1:19" ht="105.75" customHeight="1">
      <c r="A1003" s="250" t="s">
        <v>413</v>
      </c>
      <c r="B1003" s="130">
        <v>0</v>
      </c>
      <c r="C1003" s="197">
        <v>0</v>
      </c>
      <c r="D1003" s="130" t="s">
        <v>2016</v>
      </c>
      <c r="E1003" s="130" t="s">
        <v>2016</v>
      </c>
      <c r="F1003" s="130" t="s">
        <v>2311</v>
      </c>
      <c r="G1003" s="150" t="s">
        <v>2482</v>
      </c>
      <c r="H1003" s="278" t="s">
        <v>2987</v>
      </c>
      <c r="I1003" s="615"/>
    </row>
    <row r="1004" spans="1:19" ht="42" customHeight="1">
      <c r="A1004" s="250" t="s">
        <v>414</v>
      </c>
      <c r="B1004" s="130">
        <v>5</v>
      </c>
      <c r="C1004" s="130">
        <v>4</v>
      </c>
      <c r="D1004" s="214"/>
      <c r="E1004" s="130">
        <v>38</v>
      </c>
      <c r="F1004" s="130" t="s">
        <v>2313</v>
      </c>
      <c r="G1004" s="150" t="s">
        <v>2489</v>
      </c>
      <c r="H1004" s="278" t="s">
        <v>2988</v>
      </c>
      <c r="I1004" s="615"/>
    </row>
    <row r="1005" spans="1:19" ht="48" customHeight="1">
      <c r="A1005" s="250" t="s">
        <v>415</v>
      </c>
      <c r="B1005" s="130">
        <v>6</v>
      </c>
      <c r="C1005" s="130">
        <v>6</v>
      </c>
      <c r="D1005" s="599" t="s">
        <v>1807</v>
      </c>
      <c r="E1005" s="343" t="s">
        <v>1807</v>
      </c>
      <c r="F1005" s="343" t="s">
        <v>2312</v>
      </c>
      <c r="G1005" s="150" t="s">
        <v>2312</v>
      </c>
      <c r="H1005" s="150" t="s">
        <v>2312</v>
      </c>
      <c r="I1005" s="615"/>
    </row>
    <row r="1006" spans="1:19" ht="25.5">
      <c r="A1006" s="250" t="s">
        <v>416</v>
      </c>
      <c r="B1006" s="130">
        <v>23</v>
      </c>
      <c r="C1006" s="130">
        <v>28</v>
      </c>
      <c r="D1006" s="214">
        <v>20</v>
      </c>
      <c r="E1006" s="130">
        <v>31</v>
      </c>
      <c r="F1006" s="130" t="s">
        <v>2310</v>
      </c>
      <c r="G1006" s="130" t="s">
        <v>2310</v>
      </c>
      <c r="H1006" s="278" t="s">
        <v>2989</v>
      </c>
      <c r="I1006" s="615"/>
    </row>
    <row r="1007" spans="1:19" ht="14.25" customHeight="1">
      <c r="A1007" s="250" t="s">
        <v>1506</v>
      </c>
      <c r="B1007" s="130">
        <v>26</v>
      </c>
      <c r="C1007" s="130">
        <v>4</v>
      </c>
      <c r="D1007" s="214">
        <v>7</v>
      </c>
      <c r="E1007" s="130">
        <v>24</v>
      </c>
      <c r="F1007" s="130">
        <v>4</v>
      </c>
      <c r="G1007" s="150">
        <v>3</v>
      </c>
      <c r="H1007" s="278">
        <v>19</v>
      </c>
      <c r="I1007" s="615"/>
    </row>
    <row r="1008" spans="1:19" ht="13.5" thickBot="1">
      <c r="A1008" s="200" t="s">
        <v>417</v>
      </c>
      <c r="B1008" s="256">
        <v>29</v>
      </c>
      <c r="C1008" s="550">
        <v>13</v>
      </c>
      <c r="D1008" s="214">
        <v>10</v>
      </c>
      <c r="E1008" s="185">
        <v>15</v>
      </c>
      <c r="F1008" s="185">
        <v>3</v>
      </c>
      <c r="G1008" s="150">
        <v>2</v>
      </c>
      <c r="H1008" s="278">
        <v>12</v>
      </c>
      <c r="I1008" s="615"/>
    </row>
    <row r="1009" spans="1:19" ht="25.5">
      <c r="A1009" s="246" t="s">
        <v>666</v>
      </c>
      <c r="B1009" s="154"/>
      <c r="C1009" s="151"/>
      <c r="D1009" s="154"/>
      <c r="E1009" s="151"/>
      <c r="F1009" s="151"/>
      <c r="G1009" s="151"/>
      <c r="H1009" s="279"/>
      <c r="I1009" s="571"/>
    </row>
    <row r="1010" spans="1:19" ht="26.25" thickBot="1">
      <c r="A1010" s="200" t="s">
        <v>418</v>
      </c>
      <c r="B1010" s="248">
        <v>8</v>
      </c>
      <c r="C1010" s="248">
        <v>8</v>
      </c>
      <c r="D1010" s="185">
        <v>8</v>
      </c>
      <c r="E1010" s="159">
        <v>14</v>
      </c>
      <c r="F1010" s="381">
        <v>14</v>
      </c>
      <c r="G1010" s="381">
        <v>14</v>
      </c>
      <c r="H1010" s="381">
        <v>16</v>
      </c>
      <c r="I1010" s="610"/>
    </row>
    <row r="1011" spans="1:19" s="889" customFormat="1" ht="13.5" thickBot="1">
      <c r="A1011" s="693"/>
      <c r="B1011" s="682"/>
      <c r="C1011" s="661"/>
      <c r="D1011" s="662"/>
      <c r="E1011" s="661"/>
      <c r="F1011" s="661"/>
      <c r="G1011" s="661"/>
      <c r="H1011" s="722"/>
      <c r="I1011" s="722"/>
      <c r="J1011" s="725"/>
      <c r="K1011" s="1047"/>
      <c r="L1011" s="1047"/>
      <c r="M1011" s="1047"/>
      <c r="N1011" s="1047"/>
      <c r="O1011" s="1047"/>
      <c r="P1011" s="1047"/>
      <c r="Q1011" s="1047"/>
      <c r="R1011" s="1047"/>
      <c r="S1011" s="1047"/>
    </row>
    <row r="1012" spans="1:19" s="340" customFormat="1" ht="27" customHeight="1" thickBot="1">
      <c r="A1012" s="726" t="s">
        <v>75</v>
      </c>
      <c r="B1012" s="217">
        <v>2013</v>
      </c>
      <c r="C1012" s="727">
        <v>2014</v>
      </c>
      <c r="D1012" s="217">
        <v>2015</v>
      </c>
      <c r="E1012" s="727">
        <v>2016</v>
      </c>
      <c r="F1012" s="727">
        <v>2017</v>
      </c>
      <c r="G1012" s="727">
        <v>2018</v>
      </c>
      <c r="H1012" s="727">
        <v>2019</v>
      </c>
      <c r="I1012" s="728">
        <v>2020</v>
      </c>
      <c r="J1012" s="725"/>
      <c r="K1012" s="725"/>
      <c r="L1012" s="725"/>
      <c r="M1012" s="725"/>
      <c r="N1012" s="725"/>
      <c r="O1012" s="725"/>
      <c r="P1012" s="725"/>
      <c r="Q1012" s="725"/>
      <c r="R1012" s="725"/>
      <c r="S1012" s="725"/>
    </row>
    <row r="1013" spans="1:19" s="889" customFormat="1" ht="14.25" customHeight="1">
      <c r="A1013" s="391" t="s">
        <v>1225</v>
      </c>
      <c r="B1013" s="389">
        <f t="shared" ref="B1013:E1016" si="47">B1019+B1053+B1070</f>
        <v>14</v>
      </c>
      <c r="C1013" s="389">
        <f t="shared" si="47"/>
        <v>14</v>
      </c>
      <c r="D1013" s="389">
        <f t="shared" si="47"/>
        <v>14</v>
      </c>
      <c r="E1013" s="355">
        <f t="shared" si="47"/>
        <v>14</v>
      </c>
      <c r="F1013" s="355">
        <f t="shared" ref="F1013:G1016" si="48">F1019+F1053+F1070</f>
        <v>14</v>
      </c>
      <c r="G1013" s="355">
        <f>G1019+G1053+G1070</f>
        <v>14</v>
      </c>
      <c r="H1013" s="355">
        <f>H1019+H1053+H1070</f>
        <v>14</v>
      </c>
      <c r="I1013" s="571"/>
      <c r="J1013" s="725"/>
      <c r="K1013" s="1047"/>
      <c r="L1013" s="1047"/>
      <c r="M1013" s="1047"/>
      <c r="N1013" s="1047"/>
      <c r="O1013" s="1047"/>
      <c r="P1013" s="1047"/>
      <c r="Q1013" s="1047"/>
      <c r="R1013" s="1047"/>
      <c r="S1013" s="1047"/>
    </row>
    <row r="1014" spans="1:19" s="889" customFormat="1" ht="15.95" customHeight="1">
      <c r="A1014" s="392" t="s">
        <v>1248</v>
      </c>
      <c r="B1014" s="197">
        <f t="shared" si="47"/>
        <v>0</v>
      </c>
      <c r="C1014" s="197">
        <f t="shared" si="47"/>
        <v>0</v>
      </c>
      <c r="D1014" s="197">
        <f t="shared" si="47"/>
        <v>1</v>
      </c>
      <c r="E1014" s="186">
        <f>E1020+E1054+E1071</f>
        <v>0</v>
      </c>
      <c r="F1014" s="186">
        <f t="shared" si="48"/>
        <v>1</v>
      </c>
      <c r="G1014" s="186">
        <f t="shared" si="48"/>
        <v>1</v>
      </c>
      <c r="H1014" s="186">
        <f t="shared" ref="H1014" si="49">H1020+H1054+H1071</f>
        <v>1</v>
      </c>
      <c r="I1014" s="615"/>
      <c r="J1014" s="725"/>
      <c r="K1014" s="1047"/>
      <c r="L1014" s="1047"/>
      <c r="M1014" s="1047"/>
      <c r="N1014" s="1047"/>
      <c r="O1014" s="1047"/>
      <c r="P1014" s="1047"/>
      <c r="Q1014" s="1047"/>
      <c r="R1014" s="1047"/>
      <c r="S1014" s="1047"/>
    </row>
    <row r="1015" spans="1:19" s="889" customFormat="1" ht="15.75" customHeight="1">
      <c r="A1015" s="392" t="s">
        <v>1249</v>
      </c>
      <c r="B1015" s="197">
        <f t="shared" si="47"/>
        <v>11</v>
      </c>
      <c r="C1015" s="197">
        <f t="shared" si="47"/>
        <v>11</v>
      </c>
      <c r="D1015" s="197">
        <f t="shared" si="47"/>
        <v>12</v>
      </c>
      <c r="E1015" s="186">
        <f t="shared" si="47"/>
        <v>14</v>
      </c>
      <c r="F1015" s="186">
        <f t="shared" si="48"/>
        <v>13</v>
      </c>
      <c r="G1015" s="186">
        <f t="shared" si="48"/>
        <v>12</v>
      </c>
      <c r="H1015" s="186">
        <f t="shared" ref="H1015" si="50">H1021+H1055+H1072</f>
        <v>12</v>
      </c>
      <c r="I1015" s="615"/>
      <c r="J1015" s="725"/>
      <c r="K1015" s="1047"/>
      <c r="L1015" s="1047"/>
      <c r="M1015" s="1047"/>
      <c r="N1015" s="1047"/>
      <c r="O1015" s="1047"/>
      <c r="P1015" s="1047"/>
      <c r="Q1015" s="1047"/>
      <c r="R1015" s="1047"/>
      <c r="S1015" s="1047"/>
    </row>
    <row r="1016" spans="1:19" s="889" customFormat="1" ht="16.5" customHeight="1" thickBot="1">
      <c r="A1016" s="393" t="s">
        <v>1250</v>
      </c>
      <c r="B1016" s="680">
        <f t="shared" si="47"/>
        <v>3</v>
      </c>
      <c r="C1016" s="680">
        <f t="shared" si="47"/>
        <v>3</v>
      </c>
      <c r="D1016" s="680">
        <f t="shared" si="47"/>
        <v>1</v>
      </c>
      <c r="E1016" s="261">
        <f t="shared" si="47"/>
        <v>0</v>
      </c>
      <c r="F1016" s="261">
        <f t="shared" si="48"/>
        <v>0</v>
      </c>
      <c r="G1016" s="261">
        <f t="shared" si="48"/>
        <v>1</v>
      </c>
      <c r="H1016" s="261">
        <f t="shared" ref="H1016" si="51">H1022+H1056+H1073</f>
        <v>1</v>
      </c>
      <c r="I1016" s="610"/>
      <c r="J1016" s="725"/>
      <c r="K1016" s="1047"/>
      <c r="L1016" s="1047"/>
      <c r="M1016" s="1047"/>
      <c r="N1016" s="1047"/>
      <c r="O1016" s="1047"/>
      <c r="P1016" s="1047"/>
      <c r="Q1016" s="1047"/>
      <c r="R1016" s="1047"/>
      <c r="S1016" s="1047"/>
    </row>
    <row r="1017" spans="1:19" s="889" customFormat="1" ht="14.25" customHeight="1" thickBot="1">
      <c r="A1017" s="681"/>
      <c r="B1017" s="682"/>
      <c r="C1017" s="661"/>
      <c r="D1017" s="662"/>
      <c r="E1017" s="661"/>
      <c r="F1017" s="661"/>
      <c r="G1017" s="661"/>
      <c r="H1017" s="722"/>
      <c r="I1017" s="722"/>
      <c r="J1017" s="725"/>
      <c r="K1017" s="1047"/>
      <c r="L1017" s="1047"/>
      <c r="M1017" s="1047"/>
      <c r="N1017" s="1047"/>
      <c r="O1017" s="1047"/>
      <c r="P1017" s="1047"/>
      <c r="Q1017" s="1047"/>
      <c r="R1017" s="1047"/>
      <c r="S1017" s="1047"/>
    </row>
    <row r="1018" spans="1:19" s="889" customFormat="1" ht="26.25" thickBot="1">
      <c r="A1018" s="394" t="s">
        <v>76</v>
      </c>
      <c r="B1018" s="395">
        <v>2013</v>
      </c>
      <c r="C1018" s="396">
        <v>2014</v>
      </c>
      <c r="D1018" s="395">
        <v>2015</v>
      </c>
      <c r="E1018" s="396">
        <v>2016</v>
      </c>
      <c r="F1018" s="396">
        <v>2017</v>
      </c>
      <c r="G1018" s="396">
        <v>2018</v>
      </c>
      <c r="H1018" s="727">
        <v>2019</v>
      </c>
      <c r="I1018" s="728">
        <v>2020</v>
      </c>
      <c r="J1018" s="725"/>
      <c r="K1018" s="1047"/>
      <c r="L1018" s="1047"/>
      <c r="M1018" s="1047"/>
      <c r="N1018" s="1047"/>
      <c r="O1018" s="1047"/>
      <c r="P1018" s="1047"/>
      <c r="Q1018" s="1047"/>
      <c r="R1018" s="1047"/>
      <c r="S1018" s="1047"/>
    </row>
    <row r="1019" spans="1:19" s="889" customFormat="1" ht="15.95" customHeight="1">
      <c r="A1019" s="391" t="s">
        <v>1225</v>
      </c>
      <c r="B1019" s="196">
        <v>8</v>
      </c>
      <c r="C1019" s="196">
        <v>8</v>
      </c>
      <c r="D1019" s="196">
        <f>D1020+D1021+D1022</f>
        <v>8</v>
      </c>
      <c r="E1019" s="25">
        <v>8</v>
      </c>
      <c r="F1019" s="25">
        <f>F1020+F1021+F1022</f>
        <v>8</v>
      </c>
      <c r="G1019" s="25">
        <f>G1020+G1021+G1022</f>
        <v>8</v>
      </c>
      <c r="H1019" s="1027">
        <v>8</v>
      </c>
      <c r="I1019" s="571"/>
      <c r="J1019" s="725"/>
      <c r="K1019" s="1047"/>
      <c r="L1019" s="1047"/>
      <c r="M1019" s="1047"/>
      <c r="N1019" s="1047"/>
      <c r="O1019" s="1047"/>
      <c r="P1019" s="1047"/>
      <c r="Q1019" s="1047"/>
      <c r="R1019" s="1047"/>
      <c r="S1019" s="1047"/>
    </row>
    <row r="1020" spans="1:19" s="889" customFormat="1" ht="15.95" customHeight="1">
      <c r="A1020" s="392" t="s">
        <v>1248</v>
      </c>
      <c r="B1020" s="197">
        <v>0</v>
      </c>
      <c r="C1020" s="197">
        <v>0</v>
      </c>
      <c r="D1020" s="197">
        <v>1</v>
      </c>
      <c r="E1020" s="369">
        <v>0</v>
      </c>
      <c r="F1020" s="369">
        <v>1</v>
      </c>
      <c r="G1020" s="369">
        <v>1</v>
      </c>
      <c r="H1020" s="1028">
        <v>1</v>
      </c>
      <c r="I1020" s="615"/>
      <c r="J1020" s="725"/>
      <c r="K1020" s="1047"/>
      <c r="L1020" s="1047"/>
      <c r="M1020" s="1047"/>
      <c r="N1020" s="1047"/>
      <c r="O1020" s="1047"/>
      <c r="P1020" s="1047"/>
      <c r="Q1020" s="1047"/>
      <c r="R1020" s="1047"/>
      <c r="S1020" s="1047"/>
    </row>
    <row r="1021" spans="1:19" s="889" customFormat="1" ht="15.75" customHeight="1">
      <c r="A1021" s="392" t="s">
        <v>1249</v>
      </c>
      <c r="B1021" s="197">
        <v>5</v>
      </c>
      <c r="C1021" s="197">
        <v>5</v>
      </c>
      <c r="D1021" s="197">
        <v>6</v>
      </c>
      <c r="E1021" s="369">
        <v>8</v>
      </c>
      <c r="F1021" s="369">
        <v>7</v>
      </c>
      <c r="G1021" s="369">
        <v>6</v>
      </c>
      <c r="H1021" s="1028">
        <v>6</v>
      </c>
      <c r="I1021" s="615"/>
      <c r="J1021" s="725"/>
      <c r="K1021" s="1047"/>
      <c r="L1021" s="1047"/>
      <c r="M1021" s="1047"/>
      <c r="N1021" s="1047"/>
      <c r="O1021" s="1047"/>
      <c r="P1021" s="1047"/>
      <c r="Q1021" s="1047"/>
      <c r="R1021" s="1047"/>
      <c r="S1021" s="1047"/>
    </row>
    <row r="1022" spans="1:19" s="889" customFormat="1" ht="18" customHeight="1" thickBot="1">
      <c r="A1022" s="393" t="s">
        <v>1250</v>
      </c>
      <c r="B1022" s="248">
        <v>3</v>
      </c>
      <c r="C1022" s="248">
        <v>3</v>
      </c>
      <c r="D1022" s="248">
        <v>1</v>
      </c>
      <c r="E1022" s="126">
        <v>0</v>
      </c>
      <c r="F1022" s="126">
        <v>0</v>
      </c>
      <c r="G1022" s="126">
        <v>1</v>
      </c>
      <c r="H1022" s="1029">
        <v>1</v>
      </c>
      <c r="I1022" s="610"/>
      <c r="J1022" s="725"/>
      <c r="K1022" s="1047"/>
      <c r="L1022" s="1047"/>
      <c r="M1022" s="1047"/>
      <c r="N1022" s="1047"/>
      <c r="O1022" s="1047"/>
      <c r="P1022" s="1047"/>
      <c r="Q1022" s="1047"/>
      <c r="R1022" s="1047"/>
      <c r="S1022" s="1047"/>
    </row>
    <row r="1023" spans="1:19" s="889" customFormat="1" ht="13.5" customHeight="1" thickBot="1">
      <c r="A1023" s="398"/>
      <c r="B1023" s="694"/>
      <c r="C1023" s="695"/>
      <c r="D1023" s="696"/>
      <c r="E1023" s="695"/>
      <c r="F1023" s="695"/>
      <c r="G1023" s="695"/>
      <c r="H1023" s="764"/>
      <c r="I1023" s="764"/>
      <c r="J1023" s="725"/>
      <c r="K1023" s="1047"/>
      <c r="L1023" s="1047"/>
      <c r="M1023" s="1047"/>
      <c r="N1023" s="1047"/>
      <c r="O1023" s="1047"/>
      <c r="P1023" s="1047"/>
      <c r="Q1023" s="1047"/>
      <c r="R1023" s="1047"/>
      <c r="S1023" s="1047"/>
    </row>
    <row r="1024" spans="1:19" ht="24" customHeight="1" thickBot="1">
      <c r="A1024" s="288" t="s">
        <v>1251</v>
      </c>
      <c r="B1024" s="651">
        <v>2013</v>
      </c>
      <c r="C1024" s="653">
        <v>2014</v>
      </c>
      <c r="D1024" s="651">
        <v>2015</v>
      </c>
      <c r="E1024" s="653">
        <v>2016</v>
      </c>
      <c r="F1024" s="653">
        <v>2017</v>
      </c>
      <c r="G1024" s="653">
        <v>2018</v>
      </c>
      <c r="H1024" s="386">
        <v>2019</v>
      </c>
      <c r="I1024" s="387">
        <v>2020</v>
      </c>
    </row>
    <row r="1025" spans="1:9" ht="25.5">
      <c r="A1025" s="246" t="s">
        <v>667</v>
      </c>
      <c r="B1025" s="154"/>
      <c r="C1025" s="151"/>
      <c r="D1025" s="154"/>
      <c r="E1025" s="151"/>
      <c r="F1025" s="151"/>
      <c r="G1025" s="151"/>
      <c r="H1025" s="279"/>
      <c r="I1025" s="571"/>
    </row>
    <row r="1026" spans="1:9" ht="85.5" customHeight="1">
      <c r="A1026" s="250" t="s">
        <v>364</v>
      </c>
      <c r="B1026" s="130">
        <v>1</v>
      </c>
      <c r="C1026" s="130">
        <v>1</v>
      </c>
      <c r="D1026" s="130">
        <v>1</v>
      </c>
      <c r="E1026" s="150">
        <v>1</v>
      </c>
      <c r="F1026" s="150" t="s">
        <v>2284</v>
      </c>
      <c r="G1026" s="150">
        <v>0</v>
      </c>
      <c r="H1026" s="1163" t="s">
        <v>3138</v>
      </c>
      <c r="I1026" s="615"/>
    </row>
    <row r="1027" spans="1:9" ht="118.5" customHeight="1" thickBot="1">
      <c r="A1027" s="200" t="s">
        <v>419</v>
      </c>
      <c r="B1027" s="130">
        <v>1</v>
      </c>
      <c r="C1027" s="130"/>
      <c r="D1027" s="130">
        <v>1</v>
      </c>
      <c r="E1027" s="150" t="s">
        <v>2145</v>
      </c>
      <c r="F1027" s="150" t="s">
        <v>2314</v>
      </c>
      <c r="G1027" s="150" t="s">
        <v>2522</v>
      </c>
      <c r="H1027" s="1164"/>
      <c r="I1027" s="615"/>
    </row>
    <row r="1028" spans="1:9" ht="16.5" customHeight="1">
      <c r="A1028" s="246" t="s">
        <v>668</v>
      </c>
      <c r="B1028" s="194"/>
      <c r="C1028" s="194"/>
      <c r="D1028" s="194"/>
      <c r="E1028" s="279"/>
      <c r="F1028" s="279"/>
      <c r="G1028" s="279"/>
      <c r="H1028" s="279"/>
      <c r="I1028" s="571"/>
    </row>
    <row r="1029" spans="1:9" ht="84" customHeight="1" thickBot="1">
      <c r="A1029" s="200" t="s">
        <v>420</v>
      </c>
      <c r="B1029" s="195">
        <v>0</v>
      </c>
      <c r="C1029" s="195">
        <v>0</v>
      </c>
      <c r="D1029" s="195" t="s">
        <v>2316</v>
      </c>
      <c r="E1029" s="273" t="s">
        <v>2315</v>
      </c>
      <c r="F1029" s="273" t="s">
        <v>2315</v>
      </c>
      <c r="G1029" s="273" t="s">
        <v>2483</v>
      </c>
      <c r="H1029" s="273" t="s">
        <v>2368</v>
      </c>
      <c r="I1029" s="610"/>
    </row>
    <row r="1030" spans="1:9" ht="27" customHeight="1">
      <c r="A1030" s="246" t="s">
        <v>669</v>
      </c>
      <c r="B1030" s="194"/>
      <c r="C1030" s="151"/>
      <c r="D1030" s="154"/>
      <c r="E1030" s="151"/>
      <c r="F1030" s="151"/>
      <c r="G1030" s="151"/>
      <c r="H1030" s="279"/>
      <c r="I1030" s="571"/>
    </row>
    <row r="1031" spans="1:9" ht="147" customHeight="1">
      <c r="A1031" s="250" t="s">
        <v>421</v>
      </c>
      <c r="B1031" s="274" t="s">
        <v>1889</v>
      </c>
      <c r="C1031" s="303" t="s">
        <v>1572</v>
      </c>
      <c r="D1031" s="303" t="s">
        <v>1685</v>
      </c>
      <c r="E1031" s="303" t="s">
        <v>2036</v>
      </c>
      <c r="F1031" s="303" t="s">
        <v>2343</v>
      </c>
      <c r="G1031" s="150" t="s">
        <v>2494</v>
      </c>
      <c r="H1031" s="278" t="s">
        <v>2882</v>
      </c>
      <c r="I1031" s="615"/>
    </row>
    <row r="1032" spans="1:9" ht="49.5" customHeight="1">
      <c r="A1032" s="290" t="s">
        <v>2041</v>
      </c>
      <c r="B1032" s="274"/>
      <c r="C1032" s="303"/>
      <c r="D1032" s="303"/>
      <c r="E1032" s="303"/>
      <c r="F1032" s="303" t="s">
        <v>2280</v>
      </c>
      <c r="G1032" s="150" t="s">
        <v>2553</v>
      </c>
      <c r="H1032" s="278" t="s">
        <v>2999</v>
      </c>
      <c r="I1032" s="615"/>
    </row>
    <row r="1033" spans="1:9" ht="13.5" thickBot="1">
      <c r="A1033" s="200" t="s">
        <v>422</v>
      </c>
      <c r="B1033" s="192">
        <v>0</v>
      </c>
      <c r="C1033" s="192">
        <v>0</v>
      </c>
      <c r="D1033" s="192">
        <v>0</v>
      </c>
      <c r="E1033" s="272">
        <v>0</v>
      </c>
      <c r="F1033" s="192">
        <v>0</v>
      </c>
      <c r="G1033" s="272">
        <v>0</v>
      </c>
      <c r="H1033" s="272">
        <v>0</v>
      </c>
      <c r="I1033" s="902">
        <v>0</v>
      </c>
    </row>
    <row r="1034" spans="1:9" ht="29.25" customHeight="1">
      <c r="A1034" s="372" t="s">
        <v>670</v>
      </c>
      <c r="B1034" s="191"/>
      <c r="C1034" s="191"/>
      <c r="D1034" s="191"/>
      <c r="E1034" s="151"/>
      <c r="F1034" s="151"/>
      <c r="G1034" s="151"/>
      <c r="H1034" s="279"/>
      <c r="I1034" s="571"/>
    </row>
    <row r="1035" spans="1:9" ht="104.25" customHeight="1" thickBot="1">
      <c r="A1035" s="370" t="s">
        <v>423</v>
      </c>
      <c r="B1035" s="192" t="s">
        <v>1507</v>
      </c>
      <c r="C1035" s="192" t="s">
        <v>1507</v>
      </c>
      <c r="D1035" s="192" t="s">
        <v>1507</v>
      </c>
      <c r="E1035" s="150" t="s">
        <v>2017</v>
      </c>
      <c r="F1035" s="150" t="s">
        <v>2281</v>
      </c>
      <c r="G1035" s="150" t="s">
        <v>2281</v>
      </c>
      <c r="H1035" s="150" t="s">
        <v>2281</v>
      </c>
      <c r="I1035" s="615"/>
    </row>
    <row r="1036" spans="1:9" ht="28.5" customHeight="1">
      <c r="A1036" s="372" t="s">
        <v>671</v>
      </c>
      <c r="B1036" s="331"/>
      <c r="C1036" s="331"/>
      <c r="D1036" s="216"/>
      <c r="E1036" s="216"/>
      <c r="F1036" s="216"/>
      <c r="G1036" s="327"/>
      <c r="H1036" s="327"/>
      <c r="I1036" s="571"/>
    </row>
    <row r="1037" spans="1:9" ht="27" customHeight="1">
      <c r="A1037" s="370" t="s">
        <v>9</v>
      </c>
      <c r="B1037" s="649" t="s">
        <v>1313</v>
      </c>
      <c r="C1037" s="649" t="s">
        <v>2318</v>
      </c>
      <c r="D1037" s="583" t="s">
        <v>1686</v>
      </c>
      <c r="E1037" s="583"/>
      <c r="F1037" s="190"/>
      <c r="G1037" s="312"/>
      <c r="H1037" s="312"/>
      <c r="I1037" s="615"/>
    </row>
    <row r="1038" spans="1:9" ht="25.5" customHeight="1">
      <c r="A1038" s="370" t="s">
        <v>424</v>
      </c>
      <c r="B1038" s="332">
        <v>0</v>
      </c>
      <c r="C1038" s="332" t="s">
        <v>1890</v>
      </c>
      <c r="D1038" s="190">
        <v>7</v>
      </c>
      <c r="E1038" s="190"/>
      <c r="F1038" s="190"/>
      <c r="G1038" s="312"/>
      <c r="H1038" s="312"/>
      <c r="I1038" s="615"/>
    </row>
    <row r="1039" spans="1:9" ht="79.5" customHeight="1">
      <c r="A1039" s="578" t="s">
        <v>2018</v>
      </c>
      <c r="B1039" s="274"/>
      <c r="C1039" s="274"/>
      <c r="D1039" s="186"/>
      <c r="E1039" s="303" t="s">
        <v>2019</v>
      </c>
      <c r="F1039" s="303" t="s">
        <v>2194</v>
      </c>
      <c r="G1039" s="150" t="s">
        <v>2185</v>
      </c>
      <c r="H1039" s="278" t="s">
        <v>2972</v>
      </c>
      <c r="I1039" s="615"/>
    </row>
    <row r="1040" spans="1:9" ht="42" customHeight="1">
      <c r="A1040" s="579" t="s">
        <v>2020</v>
      </c>
      <c r="B1040" s="305"/>
      <c r="C1040" s="305"/>
      <c r="D1040" s="199"/>
      <c r="E1040" s="303" t="s">
        <v>453</v>
      </c>
      <c r="F1040" s="303" t="s">
        <v>2317</v>
      </c>
      <c r="G1040" s="153" t="s">
        <v>2433</v>
      </c>
      <c r="H1040" s="1032" t="s">
        <v>2317</v>
      </c>
      <c r="I1040" s="533"/>
    </row>
    <row r="1041" spans="1:19" ht="39.75" customHeight="1" thickBot="1">
      <c r="A1041" s="580" t="s">
        <v>2021</v>
      </c>
      <c r="B1041" s="1016"/>
      <c r="C1041" s="1016"/>
      <c r="D1041" s="581"/>
      <c r="E1041" s="600"/>
      <c r="F1041" s="306" t="s">
        <v>2317</v>
      </c>
      <c r="G1041" s="306" t="s">
        <v>2317</v>
      </c>
      <c r="H1041" s="1033" t="s">
        <v>2317</v>
      </c>
      <c r="I1041" s="766"/>
    </row>
    <row r="1042" spans="1:19" ht="52.5" customHeight="1">
      <c r="A1042" s="372" t="s">
        <v>672</v>
      </c>
      <c r="B1042" s="154"/>
      <c r="C1042" s="151"/>
      <c r="D1042" s="154"/>
      <c r="E1042" s="151"/>
      <c r="F1042" s="151"/>
      <c r="G1042" s="151"/>
      <c r="H1042" s="279"/>
      <c r="I1042" s="571"/>
    </row>
    <row r="1043" spans="1:19" ht="30.75" customHeight="1">
      <c r="A1043" s="250" t="s">
        <v>211</v>
      </c>
      <c r="B1043" s="332" t="s">
        <v>1314</v>
      </c>
      <c r="C1043" s="332" t="s">
        <v>1567</v>
      </c>
      <c r="D1043" s="332" t="s">
        <v>1687</v>
      </c>
      <c r="E1043" s="312"/>
      <c r="F1043" s="312"/>
      <c r="G1043" s="312"/>
      <c r="H1043" s="312"/>
      <c r="I1043" s="892"/>
    </row>
    <row r="1044" spans="1:19" ht="12.75" customHeight="1">
      <c r="A1044" s="250" t="s">
        <v>425</v>
      </c>
      <c r="B1044" s="192">
        <v>0</v>
      </c>
      <c r="C1044" s="192">
        <v>0</v>
      </c>
      <c r="D1044" s="192">
        <v>0</v>
      </c>
      <c r="E1044" s="272">
        <v>0</v>
      </c>
      <c r="F1044" s="272">
        <v>0</v>
      </c>
      <c r="G1044" s="272">
        <v>0</v>
      </c>
      <c r="H1044" s="272">
        <v>0</v>
      </c>
      <c r="I1044" s="902"/>
    </row>
    <row r="1045" spans="1:19" ht="17.25" customHeight="1" thickBot="1">
      <c r="A1045" s="200" t="s">
        <v>426</v>
      </c>
      <c r="B1045" s="195">
        <v>0</v>
      </c>
      <c r="C1045" s="195">
        <v>0</v>
      </c>
      <c r="D1045" s="195">
        <v>0</v>
      </c>
      <c r="E1045" s="273">
        <v>0</v>
      </c>
      <c r="F1045" s="273">
        <v>0</v>
      </c>
      <c r="G1045" s="273">
        <v>0</v>
      </c>
      <c r="H1045" s="273">
        <v>0</v>
      </c>
      <c r="I1045" s="923"/>
    </row>
    <row r="1046" spans="1:19" ht="53.25" customHeight="1">
      <c r="A1046" s="246" t="s">
        <v>673</v>
      </c>
      <c r="B1046" s="154"/>
      <c r="C1046" s="151"/>
      <c r="D1046" s="154"/>
      <c r="E1046" s="151"/>
      <c r="F1046" s="151"/>
      <c r="G1046" s="279"/>
      <c r="H1046" s="279"/>
      <c r="I1046" s="571"/>
    </row>
    <row r="1047" spans="1:19" ht="15.75" customHeight="1">
      <c r="A1047" s="250" t="s">
        <v>364</v>
      </c>
      <c r="B1047" s="130">
        <v>0</v>
      </c>
      <c r="C1047" s="150">
        <v>0</v>
      </c>
      <c r="D1047" s="130">
        <v>1</v>
      </c>
      <c r="E1047" s="150">
        <v>2</v>
      </c>
      <c r="F1047" s="150">
        <v>5</v>
      </c>
      <c r="G1047" s="278">
        <v>10</v>
      </c>
      <c r="H1047" s="278">
        <v>10</v>
      </c>
      <c r="I1047" s="615"/>
    </row>
    <row r="1048" spans="1:19" ht="136.5" customHeight="1" thickBot="1">
      <c r="A1048" s="250" t="s">
        <v>427</v>
      </c>
      <c r="B1048" s="130">
        <v>1</v>
      </c>
      <c r="C1048" s="150">
        <v>1</v>
      </c>
      <c r="D1048" s="130" t="s">
        <v>1688</v>
      </c>
      <c r="E1048" s="150" t="s">
        <v>2146</v>
      </c>
      <c r="F1048" s="150">
        <v>0</v>
      </c>
      <c r="G1048" s="278" t="s">
        <v>2554</v>
      </c>
      <c r="H1048" s="278" t="s">
        <v>3052</v>
      </c>
      <c r="I1048" s="615"/>
    </row>
    <row r="1049" spans="1:19" ht="25.5">
      <c r="A1049" s="246" t="s">
        <v>674</v>
      </c>
      <c r="B1049" s="191"/>
      <c r="C1049" s="191"/>
      <c r="D1049" s="154"/>
      <c r="E1049" s="327"/>
      <c r="F1049" s="327"/>
      <c r="G1049" s="327"/>
      <c r="H1049" s="327"/>
      <c r="I1049" s="571"/>
    </row>
    <row r="1050" spans="1:19" ht="81.75" customHeight="1" thickBot="1">
      <c r="A1050" s="200" t="s">
        <v>428</v>
      </c>
      <c r="B1050" s="195">
        <v>0</v>
      </c>
      <c r="C1050" s="195">
        <v>0</v>
      </c>
      <c r="D1050" s="185" t="s">
        <v>1541</v>
      </c>
      <c r="E1050" s="546" t="s">
        <v>2147</v>
      </c>
      <c r="F1050" s="546"/>
      <c r="G1050" s="546"/>
      <c r="H1050" s="546" t="s">
        <v>3199</v>
      </c>
      <c r="I1050" s="610"/>
    </row>
    <row r="1051" spans="1:19" s="889" customFormat="1" ht="13.5" thickBot="1">
      <c r="A1051" s="693"/>
      <c r="B1051" s="682"/>
      <c r="C1051" s="661"/>
      <c r="D1051" s="662"/>
      <c r="E1051" s="661"/>
      <c r="F1051" s="661"/>
      <c r="G1051" s="661"/>
      <c r="H1051" s="722"/>
      <c r="I1051" s="722"/>
      <c r="J1051" s="725"/>
      <c r="K1051" s="1047"/>
      <c r="L1051" s="1047"/>
      <c r="M1051" s="1047"/>
      <c r="N1051" s="1047"/>
      <c r="O1051" s="1047"/>
      <c r="P1051" s="1047"/>
      <c r="Q1051" s="1047"/>
      <c r="R1051" s="1047"/>
      <c r="S1051" s="1047"/>
    </row>
    <row r="1052" spans="1:19" s="889" customFormat="1" ht="26.25" thickBot="1">
      <c r="A1052" s="397" t="s">
        <v>77</v>
      </c>
      <c r="B1052" s="389">
        <v>2013</v>
      </c>
      <c r="C1052" s="390">
        <v>2014</v>
      </c>
      <c r="D1052" s="389">
        <v>2015</v>
      </c>
      <c r="E1052" s="390">
        <v>2016</v>
      </c>
      <c r="F1052" s="390">
        <v>2017</v>
      </c>
      <c r="G1052" s="390">
        <v>2018</v>
      </c>
      <c r="H1052" s="386">
        <v>2019</v>
      </c>
      <c r="I1052" s="387">
        <v>2020</v>
      </c>
      <c r="J1052" s="725"/>
      <c r="K1052" s="1047"/>
      <c r="L1052" s="1047"/>
      <c r="M1052" s="1047"/>
      <c r="N1052" s="1047"/>
      <c r="O1052" s="1047"/>
      <c r="P1052" s="1047"/>
      <c r="Q1052" s="1047"/>
      <c r="R1052" s="1047"/>
      <c r="S1052" s="1047"/>
    </row>
    <row r="1053" spans="1:19" s="889" customFormat="1" ht="15.95" customHeight="1">
      <c r="A1053" s="391" t="s">
        <v>1225</v>
      </c>
      <c r="B1053" s="196">
        <v>3</v>
      </c>
      <c r="C1053" s="196">
        <v>3</v>
      </c>
      <c r="D1053" s="196">
        <v>3</v>
      </c>
      <c r="E1053" s="196">
        <v>3</v>
      </c>
      <c r="F1053" s="25">
        <v>3</v>
      </c>
      <c r="G1053" s="25">
        <v>3</v>
      </c>
      <c r="H1053" s="25">
        <v>3</v>
      </c>
      <c r="I1053" s="571"/>
      <c r="J1053" s="725"/>
      <c r="K1053" s="1047"/>
      <c r="L1053" s="1047"/>
      <c r="M1053" s="1047"/>
      <c r="N1053" s="1047"/>
      <c r="O1053" s="1047"/>
      <c r="P1053" s="1047"/>
      <c r="Q1053" s="1047"/>
      <c r="R1053" s="1047"/>
      <c r="S1053" s="1047"/>
    </row>
    <row r="1054" spans="1:19" s="889" customFormat="1" ht="15.95" customHeight="1">
      <c r="A1054" s="392" t="s">
        <v>1248</v>
      </c>
      <c r="B1054" s="197">
        <v>0</v>
      </c>
      <c r="C1054" s="197">
        <v>0</v>
      </c>
      <c r="D1054" s="197">
        <v>0</v>
      </c>
      <c r="E1054" s="197">
        <v>0</v>
      </c>
      <c r="F1054" s="369">
        <v>0</v>
      </c>
      <c r="G1054" s="369">
        <v>0</v>
      </c>
      <c r="H1054" s="369">
        <v>0</v>
      </c>
      <c r="I1054" s="615"/>
      <c r="J1054" s="725"/>
      <c r="K1054" s="1047"/>
      <c r="L1054" s="1047"/>
      <c r="M1054" s="1047"/>
      <c r="N1054" s="1047"/>
      <c r="O1054" s="1047"/>
      <c r="P1054" s="1047"/>
      <c r="Q1054" s="1047"/>
      <c r="R1054" s="1047"/>
      <c r="S1054" s="1047"/>
    </row>
    <row r="1055" spans="1:19" s="889" customFormat="1" ht="15.75" customHeight="1">
      <c r="A1055" s="392" t="s">
        <v>1249</v>
      </c>
      <c r="B1055" s="197">
        <v>3</v>
      </c>
      <c r="C1055" s="197">
        <v>3</v>
      </c>
      <c r="D1055" s="197">
        <v>3</v>
      </c>
      <c r="E1055" s="197">
        <v>3</v>
      </c>
      <c r="F1055" s="369">
        <v>3</v>
      </c>
      <c r="G1055" s="369">
        <v>3</v>
      </c>
      <c r="H1055" s="369">
        <v>3</v>
      </c>
      <c r="I1055" s="615"/>
      <c r="J1055" s="725"/>
      <c r="K1055" s="1047"/>
      <c r="L1055" s="1047"/>
      <c r="M1055" s="1047"/>
      <c r="N1055" s="1047"/>
      <c r="O1055" s="1047"/>
      <c r="P1055" s="1047"/>
      <c r="Q1055" s="1047"/>
      <c r="R1055" s="1047"/>
      <c r="S1055" s="1047"/>
    </row>
    <row r="1056" spans="1:19" s="889" customFormat="1" ht="18" customHeight="1" thickBot="1">
      <c r="A1056" s="393" t="s">
        <v>1250</v>
      </c>
      <c r="B1056" s="248">
        <v>0</v>
      </c>
      <c r="C1056" s="248">
        <v>0</v>
      </c>
      <c r="D1056" s="248">
        <v>0</v>
      </c>
      <c r="E1056" s="248">
        <v>0</v>
      </c>
      <c r="F1056" s="126">
        <v>0</v>
      </c>
      <c r="G1056" s="126">
        <v>0</v>
      </c>
      <c r="H1056" s="126">
        <v>0</v>
      </c>
      <c r="I1056" s="610"/>
      <c r="J1056" s="725"/>
      <c r="K1056" s="1047"/>
      <c r="L1056" s="1047"/>
      <c r="M1056" s="1047"/>
      <c r="N1056" s="1047"/>
      <c r="O1056" s="1047"/>
      <c r="P1056" s="1047"/>
      <c r="Q1056" s="1047"/>
      <c r="R1056" s="1047"/>
      <c r="S1056" s="1047"/>
    </row>
    <row r="1057" spans="1:19" s="889" customFormat="1" ht="13.5" customHeight="1" thickBot="1">
      <c r="A1057" s="398"/>
      <c r="B1057" s="694"/>
      <c r="C1057" s="695"/>
      <c r="D1057" s="696"/>
      <c r="E1057" s="695"/>
      <c r="F1057" s="695"/>
      <c r="G1057" s="695"/>
      <c r="H1057" s="764"/>
      <c r="I1057" s="764"/>
      <c r="J1057" s="725"/>
      <c r="K1057" s="1047"/>
      <c r="L1057" s="1047"/>
      <c r="M1057" s="1047"/>
      <c r="N1057" s="1047"/>
      <c r="O1057" s="1047"/>
      <c r="P1057" s="1047"/>
      <c r="Q1057" s="1047"/>
      <c r="R1057" s="1047"/>
      <c r="S1057" s="1047"/>
    </row>
    <row r="1058" spans="1:19" s="889" customFormat="1" ht="17.25" customHeight="1" thickBot="1">
      <c r="A1058" s="399" t="s">
        <v>1251</v>
      </c>
      <c r="B1058" s="389">
        <v>2013</v>
      </c>
      <c r="C1058" s="390">
        <v>2014</v>
      </c>
      <c r="D1058" s="389">
        <v>2015</v>
      </c>
      <c r="E1058" s="390">
        <v>2016</v>
      </c>
      <c r="F1058" s="390">
        <v>2017</v>
      </c>
      <c r="G1058" s="390">
        <v>2018</v>
      </c>
      <c r="H1058" s="386">
        <v>2019</v>
      </c>
      <c r="I1058" s="387">
        <v>2020</v>
      </c>
      <c r="J1058" s="725"/>
      <c r="K1058" s="1047"/>
      <c r="L1058" s="1047"/>
      <c r="M1058" s="1047"/>
      <c r="N1058" s="1047"/>
      <c r="O1058" s="1047"/>
      <c r="P1058" s="1047"/>
      <c r="Q1058" s="1047"/>
      <c r="R1058" s="1047"/>
      <c r="S1058" s="1047"/>
    </row>
    <row r="1059" spans="1:19" s="889" customFormat="1" ht="41.25" customHeight="1">
      <c r="A1059" s="372" t="s">
        <v>1508</v>
      </c>
      <c r="B1059" s="196"/>
      <c r="C1059" s="25"/>
      <c r="D1059" s="196"/>
      <c r="E1059" s="25"/>
      <c r="F1059" s="25"/>
      <c r="G1059" s="25"/>
      <c r="H1059" s="279"/>
      <c r="I1059" s="571"/>
      <c r="J1059" s="725"/>
      <c r="K1059" s="1047"/>
      <c r="L1059" s="1047"/>
      <c r="M1059" s="1047"/>
      <c r="N1059" s="1047"/>
      <c r="O1059" s="1047"/>
      <c r="P1059" s="1047"/>
      <c r="Q1059" s="1047"/>
      <c r="R1059" s="1047"/>
      <c r="S1059" s="1047"/>
    </row>
    <row r="1060" spans="1:19" s="889" customFormat="1" ht="15" customHeight="1">
      <c r="A1060" s="400" t="s">
        <v>429</v>
      </c>
      <c r="B1060" s="198">
        <v>10</v>
      </c>
      <c r="C1060" s="198">
        <v>4</v>
      </c>
      <c r="D1060" s="198">
        <v>5</v>
      </c>
      <c r="E1060" s="401">
        <v>4</v>
      </c>
      <c r="F1060" s="401">
        <v>5</v>
      </c>
      <c r="G1060" s="401">
        <v>5</v>
      </c>
      <c r="H1060" s="532">
        <v>4</v>
      </c>
      <c r="I1060" s="533"/>
      <c r="J1060" s="725"/>
      <c r="K1060" s="1047"/>
      <c r="L1060" s="1047"/>
      <c r="M1060" s="1047"/>
      <c r="N1060" s="1047"/>
      <c r="O1060" s="1047"/>
      <c r="P1060" s="1047"/>
      <c r="Q1060" s="1047"/>
      <c r="R1060" s="1047"/>
      <c r="S1060" s="1047"/>
    </row>
    <row r="1061" spans="1:19" s="889" customFormat="1" ht="65.25" customHeight="1">
      <c r="A1061" s="370" t="s">
        <v>430</v>
      </c>
      <c r="B1061" s="197">
        <v>2</v>
      </c>
      <c r="C1061" s="197" t="s">
        <v>1891</v>
      </c>
      <c r="D1061" s="197" t="s">
        <v>1892</v>
      </c>
      <c r="E1061" s="197" t="s">
        <v>2022</v>
      </c>
      <c r="F1061" s="369" t="s">
        <v>2493</v>
      </c>
      <c r="G1061" s="369" t="s">
        <v>2495</v>
      </c>
      <c r="H1061" s="278" t="s">
        <v>2495</v>
      </c>
      <c r="I1061" s="615"/>
      <c r="J1061" s="725"/>
      <c r="K1061" s="1047"/>
      <c r="L1061" s="1047"/>
      <c r="M1061" s="1047"/>
      <c r="N1061" s="1047"/>
      <c r="O1061" s="1047"/>
      <c r="P1061" s="1047"/>
      <c r="Q1061" s="1047"/>
      <c r="R1061" s="1047"/>
      <c r="S1061" s="1047"/>
    </row>
    <row r="1062" spans="1:19" s="889" customFormat="1" ht="32.25" customHeight="1" thickBot="1">
      <c r="A1062" s="371" t="s">
        <v>431</v>
      </c>
      <c r="B1062" s="248" t="s">
        <v>1287</v>
      </c>
      <c r="C1062" s="248" t="s">
        <v>1568</v>
      </c>
      <c r="D1062" s="248" t="s">
        <v>1689</v>
      </c>
      <c r="E1062" s="248" t="s">
        <v>2023</v>
      </c>
      <c r="F1062" s="248" t="s">
        <v>2319</v>
      </c>
      <c r="G1062" s="126" t="s">
        <v>2485</v>
      </c>
      <c r="H1062" s="381" t="s">
        <v>3104</v>
      </c>
      <c r="I1062" s="610"/>
      <c r="J1062" s="725"/>
      <c r="K1062" s="1047"/>
      <c r="L1062" s="1047"/>
      <c r="M1062" s="1047"/>
      <c r="N1062" s="1047"/>
      <c r="O1062" s="1047"/>
      <c r="P1062" s="1047"/>
      <c r="Q1062" s="1047"/>
      <c r="R1062" s="1047"/>
      <c r="S1062" s="1047"/>
    </row>
    <row r="1063" spans="1:19" s="889" customFormat="1" ht="27" customHeight="1">
      <c r="A1063" s="372" t="s">
        <v>675</v>
      </c>
      <c r="B1063" s="402"/>
      <c r="C1063" s="402"/>
      <c r="D1063" s="196"/>
      <c r="E1063" s="25"/>
      <c r="F1063" s="25"/>
      <c r="G1063" s="25"/>
      <c r="H1063" s="279"/>
      <c r="I1063" s="571"/>
      <c r="J1063" s="725"/>
      <c r="K1063" s="1047"/>
      <c r="L1063" s="1047"/>
      <c r="M1063" s="1047"/>
      <c r="N1063" s="1047"/>
      <c r="O1063" s="1047"/>
      <c r="P1063" s="1047"/>
      <c r="Q1063" s="1047"/>
      <c r="R1063" s="1047"/>
      <c r="S1063" s="1047"/>
    </row>
    <row r="1064" spans="1:19" s="889" customFormat="1">
      <c r="A1064" s="370" t="s">
        <v>432</v>
      </c>
      <c r="B1064" s="197">
        <v>0</v>
      </c>
      <c r="C1064" s="197">
        <v>2</v>
      </c>
      <c r="D1064" s="197">
        <v>2</v>
      </c>
      <c r="E1064" s="369">
        <v>6</v>
      </c>
      <c r="F1064" s="369">
        <v>19</v>
      </c>
      <c r="G1064" s="369">
        <v>21</v>
      </c>
      <c r="H1064" s="532">
        <v>4</v>
      </c>
      <c r="I1064" s="615"/>
      <c r="J1064" s="725"/>
      <c r="K1064" s="1047"/>
      <c r="L1064" s="1047"/>
      <c r="M1064" s="1047"/>
      <c r="N1064" s="1047"/>
      <c r="O1064" s="1047"/>
      <c r="P1064" s="1047"/>
      <c r="Q1064" s="1047"/>
      <c r="R1064" s="1047"/>
      <c r="S1064" s="1047"/>
    </row>
    <row r="1065" spans="1:19" s="889" customFormat="1" ht="117" customHeight="1" thickBot="1">
      <c r="A1065" s="371" t="s">
        <v>433</v>
      </c>
      <c r="B1065" s="248">
        <v>0</v>
      </c>
      <c r="C1065" s="582" t="s">
        <v>2024</v>
      </c>
      <c r="D1065" s="582" t="s">
        <v>2024</v>
      </c>
      <c r="E1065" s="126" t="s">
        <v>2025</v>
      </c>
      <c r="F1065" s="126" t="s">
        <v>2321</v>
      </c>
      <c r="G1065" s="126" t="s">
        <v>2321</v>
      </c>
      <c r="H1065" s="381" t="s">
        <v>2993</v>
      </c>
      <c r="I1065" s="610"/>
      <c r="J1065" s="725"/>
      <c r="K1065" s="1047"/>
      <c r="L1065" s="1047"/>
      <c r="M1065" s="1047"/>
      <c r="N1065" s="1047"/>
      <c r="O1065" s="1047"/>
      <c r="P1065" s="1047"/>
      <c r="Q1065" s="1047"/>
      <c r="R1065" s="1047"/>
      <c r="S1065" s="1047"/>
    </row>
    <row r="1066" spans="1:19" s="889" customFormat="1" ht="15.75" customHeight="1">
      <c r="A1066" s="525" t="s">
        <v>676</v>
      </c>
      <c r="B1066" s="198"/>
      <c r="C1066" s="401"/>
      <c r="D1066" s="198"/>
      <c r="E1066" s="401"/>
      <c r="F1066" s="401"/>
      <c r="G1066" s="401"/>
      <c r="H1066" s="532"/>
      <c r="I1066" s="533"/>
      <c r="J1066" s="725"/>
      <c r="K1066" s="1047"/>
      <c r="L1066" s="1047"/>
      <c r="M1066" s="1047"/>
      <c r="N1066" s="1047"/>
      <c r="O1066" s="1047"/>
      <c r="P1066" s="1047"/>
      <c r="Q1066" s="1047"/>
      <c r="R1066" s="1047"/>
      <c r="S1066" s="1047"/>
    </row>
    <row r="1067" spans="1:19" s="889" customFormat="1" ht="30" customHeight="1" thickBot="1">
      <c r="A1067" s="371" t="s">
        <v>434</v>
      </c>
      <c r="B1067" s="248">
        <v>32750</v>
      </c>
      <c r="C1067" s="248">
        <v>57079</v>
      </c>
      <c r="D1067" s="248" t="s">
        <v>1690</v>
      </c>
      <c r="E1067" s="126" t="s">
        <v>2026</v>
      </c>
      <c r="F1067" s="126" t="s">
        <v>2320</v>
      </c>
      <c r="G1067" s="126" t="s">
        <v>2484</v>
      </c>
      <c r="H1067" s="381" t="s">
        <v>2992</v>
      </c>
      <c r="I1067" s="610"/>
      <c r="J1067" s="725"/>
      <c r="K1067" s="1047"/>
      <c r="L1067" s="1047"/>
      <c r="M1067" s="1047"/>
      <c r="N1067" s="1047"/>
      <c r="O1067" s="1047"/>
      <c r="P1067" s="1047"/>
      <c r="Q1067" s="1047"/>
      <c r="R1067" s="1047"/>
      <c r="S1067" s="1047"/>
    </row>
    <row r="1068" spans="1:19" s="889" customFormat="1" ht="15.75" customHeight="1" thickBot="1">
      <c r="A1068" s="371"/>
      <c r="B1068" s="682"/>
      <c r="C1068" s="661"/>
      <c r="D1068" s="662"/>
      <c r="E1068" s="661"/>
      <c r="F1068" s="661"/>
      <c r="G1068" s="661"/>
      <c r="H1068" s="722"/>
      <c r="I1068" s="722"/>
      <c r="J1068" s="725"/>
      <c r="K1068" s="1047"/>
      <c r="L1068" s="1047"/>
      <c r="M1068" s="1047"/>
      <c r="N1068" s="1047"/>
      <c r="O1068" s="1047"/>
      <c r="P1068" s="1047"/>
      <c r="Q1068" s="1047"/>
      <c r="R1068" s="1047"/>
      <c r="S1068" s="1047"/>
    </row>
    <row r="1069" spans="1:19" s="889" customFormat="1" ht="27" customHeight="1" thickBot="1">
      <c r="A1069" s="397" t="s">
        <v>1135</v>
      </c>
      <c r="B1069" s="389">
        <v>2013</v>
      </c>
      <c r="C1069" s="390">
        <v>2014</v>
      </c>
      <c r="D1069" s="389">
        <v>2015</v>
      </c>
      <c r="E1069" s="390">
        <v>2016</v>
      </c>
      <c r="F1069" s="390">
        <v>2017</v>
      </c>
      <c r="G1069" s="390">
        <v>2018</v>
      </c>
      <c r="H1069" s="386">
        <v>2019</v>
      </c>
      <c r="I1069" s="387">
        <v>2020</v>
      </c>
      <c r="J1069" s="725"/>
      <c r="K1069" s="1047"/>
      <c r="L1069" s="1047"/>
      <c r="M1069" s="1047"/>
      <c r="N1069" s="1047"/>
      <c r="O1069" s="1047"/>
      <c r="P1069" s="1047"/>
      <c r="Q1069" s="1047"/>
      <c r="R1069" s="1047"/>
      <c r="S1069" s="1047"/>
    </row>
    <row r="1070" spans="1:19" s="889" customFormat="1" ht="15.95" customHeight="1">
      <c r="A1070" s="391" t="s">
        <v>1225</v>
      </c>
      <c r="B1070" s="196">
        <v>3</v>
      </c>
      <c r="C1070" s="196">
        <v>3</v>
      </c>
      <c r="D1070" s="196">
        <v>3</v>
      </c>
      <c r="E1070" s="196">
        <v>3</v>
      </c>
      <c r="F1070" s="196">
        <f>F1071+F1072+F1073</f>
        <v>3</v>
      </c>
      <c r="G1070" s="196">
        <f>G1071+G1072+G1073</f>
        <v>3</v>
      </c>
      <c r="H1070" s="196">
        <f>H1071+H1072+H1073</f>
        <v>3</v>
      </c>
      <c r="I1070" s="571"/>
      <c r="J1070" s="725"/>
      <c r="K1070" s="1047"/>
      <c r="L1070" s="1047"/>
      <c r="M1070" s="1047"/>
      <c r="N1070" s="1047"/>
      <c r="O1070" s="1047"/>
      <c r="P1070" s="1047"/>
      <c r="Q1070" s="1047"/>
      <c r="R1070" s="1047"/>
      <c r="S1070" s="1047"/>
    </row>
    <row r="1071" spans="1:19" s="889" customFormat="1" ht="15.95" customHeight="1">
      <c r="A1071" s="392" t="s">
        <v>1248</v>
      </c>
      <c r="B1071" s="197">
        <v>0</v>
      </c>
      <c r="C1071" s="197">
        <v>0</v>
      </c>
      <c r="D1071" s="197">
        <v>0</v>
      </c>
      <c r="E1071" s="197">
        <v>0</v>
      </c>
      <c r="F1071" s="197">
        <v>0</v>
      </c>
      <c r="G1071" s="197">
        <v>0</v>
      </c>
      <c r="H1071" s="197">
        <v>0</v>
      </c>
      <c r="I1071" s="615"/>
      <c r="J1071" s="725"/>
      <c r="K1071" s="1047"/>
      <c r="L1071" s="1047"/>
      <c r="M1071" s="1047"/>
      <c r="N1071" s="1047"/>
      <c r="O1071" s="1047"/>
      <c r="P1071" s="1047"/>
      <c r="Q1071" s="1047"/>
      <c r="R1071" s="1047"/>
      <c r="S1071" s="1047"/>
    </row>
    <row r="1072" spans="1:19" s="889" customFormat="1" ht="15.75" customHeight="1">
      <c r="A1072" s="392" t="s">
        <v>1249</v>
      </c>
      <c r="B1072" s="197">
        <v>3</v>
      </c>
      <c r="C1072" s="197">
        <v>3</v>
      </c>
      <c r="D1072" s="197">
        <v>3</v>
      </c>
      <c r="E1072" s="197">
        <v>3</v>
      </c>
      <c r="F1072" s="197">
        <v>3</v>
      </c>
      <c r="G1072" s="197">
        <v>3</v>
      </c>
      <c r="H1072" s="197">
        <v>3</v>
      </c>
      <c r="I1072" s="615"/>
      <c r="J1072" s="725"/>
      <c r="K1072" s="1047"/>
      <c r="L1072" s="1047"/>
      <c r="M1072" s="1047"/>
      <c r="N1072" s="1047"/>
      <c r="O1072" s="1047"/>
      <c r="P1072" s="1047"/>
      <c r="Q1072" s="1047"/>
      <c r="R1072" s="1047"/>
      <c r="S1072" s="1047"/>
    </row>
    <row r="1073" spans="1:19" s="889" customFormat="1" ht="15.75" customHeight="1" thickBot="1">
      <c r="A1073" s="393" t="s">
        <v>1250</v>
      </c>
      <c r="B1073" s="248">
        <v>0</v>
      </c>
      <c r="C1073" s="248">
        <v>0</v>
      </c>
      <c r="D1073" s="248">
        <v>0</v>
      </c>
      <c r="E1073" s="248">
        <v>0</v>
      </c>
      <c r="F1073" s="248">
        <v>0</v>
      </c>
      <c r="G1073" s="248">
        <v>0</v>
      </c>
      <c r="H1073" s="248">
        <v>0</v>
      </c>
      <c r="I1073" s="610"/>
      <c r="J1073" s="725"/>
      <c r="K1073" s="1047"/>
      <c r="L1073" s="1047"/>
      <c r="M1073" s="1047"/>
      <c r="N1073" s="1047"/>
      <c r="O1073" s="1047"/>
      <c r="P1073" s="1047"/>
      <c r="Q1073" s="1047"/>
      <c r="R1073" s="1047"/>
      <c r="S1073" s="1047"/>
    </row>
    <row r="1074" spans="1:19" s="889" customFormat="1" ht="13.5" customHeight="1" thickBot="1">
      <c r="A1074" s="398"/>
      <c r="B1074" s="694"/>
      <c r="C1074" s="695"/>
      <c r="D1074" s="696"/>
      <c r="E1074" s="695"/>
      <c r="F1074" s="695"/>
      <c r="G1074" s="695"/>
      <c r="H1074" s="764"/>
      <c r="I1074" s="764"/>
      <c r="J1074" s="725"/>
      <c r="K1074" s="1047"/>
      <c r="L1074" s="1047"/>
      <c r="M1074" s="1047"/>
      <c r="N1074" s="1047"/>
      <c r="O1074" s="1047"/>
      <c r="P1074" s="1047"/>
      <c r="Q1074" s="1047"/>
      <c r="R1074" s="1047"/>
      <c r="S1074" s="1047"/>
    </row>
    <row r="1075" spans="1:19" s="889" customFormat="1" ht="24" customHeight="1" thickBot="1">
      <c r="A1075" s="399" t="s">
        <v>1251</v>
      </c>
      <c r="B1075" s="389">
        <v>2013</v>
      </c>
      <c r="C1075" s="390">
        <v>2014</v>
      </c>
      <c r="D1075" s="389">
        <v>2015</v>
      </c>
      <c r="E1075" s="390">
        <v>2016</v>
      </c>
      <c r="F1075" s="390">
        <v>2017</v>
      </c>
      <c r="G1075" s="390">
        <v>2018</v>
      </c>
      <c r="H1075" s="386">
        <v>2019</v>
      </c>
      <c r="I1075" s="387">
        <v>2020</v>
      </c>
      <c r="J1075" s="725"/>
      <c r="K1075" s="1047"/>
      <c r="L1075" s="1047"/>
      <c r="M1075" s="1047"/>
      <c r="N1075" s="1047"/>
      <c r="O1075" s="1047"/>
      <c r="P1075" s="1047"/>
      <c r="Q1075" s="1047"/>
      <c r="R1075" s="1047"/>
      <c r="S1075" s="1047"/>
    </row>
    <row r="1076" spans="1:19" ht="51.75" customHeight="1">
      <c r="A1076" s="246" t="s">
        <v>677</v>
      </c>
      <c r="B1076" s="154"/>
      <c r="C1076" s="151"/>
      <c r="D1076" s="154"/>
      <c r="E1076" s="151"/>
      <c r="F1076" s="151"/>
      <c r="G1076" s="151"/>
      <c r="H1076" s="279"/>
      <c r="I1076" s="571"/>
    </row>
    <row r="1077" spans="1:19" ht="13.5" customHeight="1">
      <c r="A1077" s="250" t="s">
        <v>435</v>
      </c>
      <c r="B1077" s="130">
        <v>125</v>
      </c>
      <c r="C1077" s="130">
        <v>135</v>
      </c>
      <c r="D1077" s="130">
        <v>154</v>
      </c>
      <c r="E1077" s="150">
        <v>146.5</v>
      </c>
      <c r="F1077" s="150">
        <v>140</v>
      </c>
      <c r="G1077" s="278">
        <v>160</v>
      </c>
      <c r="H1077" s="278">
        <v>120</v>
      </c>
      <c r="I1077" s="615"/>
    </row>
    <row r="1078" spans="1:19" ht="15.75" customHeight="1" thickBot="1">
      <c r="A1078" s="200" t="s">
        <v>1509</v>
      </c>
      <c r="B1078" s="185">
        <v>5</v>
      </c>
      <c r="C1078" s="185">
        <v>5</v>
      </c>
      <c r="D1078" s="185">
        <v>4</v>
      </c>
      <c r="E1078" s="159">
        <v>4</v>
      </c>
      <c r="F1078" s="159">
        <v>1</v>
      </c>
      <c r="G1078" s="381">
        <v>2</v>
      </c>
      <c r="H1078" s="381">
        <v>25</v>
      </c>
      <c r="I1078" s="610"/>
    </row>
    <row r="1079" spans="1:19" ht="26.25" customHeight="1">
      <c r="A1079" s="246" t="s">
        <v>678</v>
      </c>
      <c r="B1079" s="154"/>
      <c r="C1079" s="154"/>
      <c r="D1079" s="154"/>
      <c r="E1079" s="151"/>
      <c r="F1079" s="151"/>
      <c r="G1079" s="151"/>
      <c r="H1079" s="279"/>
      <c r="I1079" s="571"/>
    </row>
    <row r="1080" spans="1:19" ht="15" customHeight="1">
      <c r="A1080" s="250" t="s">
        <v>436</v>
      </c>
      <c r="B1080" s="130">
        <v>4</v>
      </c>
      <c r="C1080" s="130">
        <v>1</v>
      </c>
      <c r="D1080" s="130">
        <v>2</v>
      </c>
      <c r="E1080" s="150">
        <v>3</v>
      </c>
      <c r="F1080" s="150">
        <v>2</v>
      </c>
      <c r="G1080" s="150">
        <v>3</v>
      </c>
      <c r="H1080" s="278">
        <v>3</v>
      </c>
      <c r="I1080" s="615"/>
    </row>
    <row r="1081" spans="1:19" ht="18.75" customHeight="1" thickBot="1">
      <c r="A1081" s="200" t="s">
        <v>437</v>
      </c>
      <c r="B1081" s="130">
        <v>1</v>
      </c>
      <c r="C1081" s="130">
        <v>2</v>
      </c>
      <c r="D1081" s="130">
        <v>0</v>
      </c>
      <c r="E1081" s="150">
        <v>4</v>
      </c>
      <c r="F1081" s="150">
        <v>3</v>
      </c>
      <c r="G1081" s="150">
        <v>5</v>
      </c>
      <c r="H1081" s="278">
        <v>1</v>
      </c>
      <c r="I1081" s="615"/>
    </row>
    <row r="1082" spans="1:19" ht="27" customHeight="1">
      <c r="A1082" s="246" t="s">
        <v>679</v>
      </c>
      <c r="B1082" s="154"/>
      <c r="C1082" s="154"/>
      <c r="D1082" s="154"/>
      <c r="E1082" s="151"/>
      <c r="F1082" s="151"/>
      <c r="G1082" s="151"/>
      <c r="H1082" s="279"/>
      <c r="I1082" s="571"/>
    </row>
    <row r="1083" spans="1:19" ht="27" customHeight="1">
      <c r="A1083" s="250" t="s">
        <v>438</v>
      </c>
      <c r="B1083" s="253">
        <v>11</v>
      </c>
      <c r="C1083" s="130">
        <v>7</v>
      </c>
      <c r="D1083" s="130">
        <v>6</v>
      </c>
      <c r="E1083" s="150">
        <v>13</v>
      </c>
      <c r="F1083" s="150">
        <v>4</v>
      </c>
      <c r="G1083" s="150">
        <v>8</v>
      </c>
      <c r="H1083" s="278">
        <v>19</v>
      </c>
      <c r="I1083" s="615"/>
    </row>
    <row r="1084" spans="1:19" ht="25.5">
      <c r="A1084" s="367" t="s">
        <v>439</v>
      </c>
      <c r="B1084" s="345">
        <v>0</v>
      </c>
      <c r="C1084" s="345">
        <v>0</v>
      </c>
      <c r="D1084" s="345" t="s">
        <v>1893</v>
      </c>
      <c r="E1084" s="526" t="s">
        <v>1893</v>
      </c>
      <c r="F1084" s="526"/>
      <c r="G1084" s="526"/>
      <c r="H1084" s="526"/>
      <c r="I1084" s="922"/>
    </row>
    <row r="1085" spans="1:19" ht="24.75" customHeight="1" thickBot="1">
      <c r="A1085" s="200" t="s">
        <v>440</v>
      </c>
      <c r="B1085" s="550">
        <v>6</v>
      </c>
      <c r="C1085" s="248">
        <v>6</v>
      </c>
      <c r="D1085" s="185">
        <v>6</v>
      </c>
      <c r="E1085" s="159">
        <v>6</v>
      </c>
      <c r="F1085" s="159">
        <v>6</v>
      </c>
      <c r="G1085" s="159">
        <v>6</v>
      </c>
      <c r="H1085" s="381">
        <v>6</v>
      </c>
      <c r="I1085" s="610"/>
    </row>
    <row r="1086" spans="1:19" ht="15" customHeight="1" thickBot="1">
      <c r="A1086" s="295"/>
      <c r="B1086" s="686"/>
      <c r="C1086" s="302"/>
      <c r="D1086" s="686"/>
      <c r="E1086" s="687"/>
      <c r="F1086" s="687"/>
      <c r="G1086" s="687"/>
      <c r="H1086" s="769"/>
      <c r="I1086" s="769"/>
    </row>
    <row r="1087" spans="1:19" s="889" customFormat="1" ht="29.25" customHeight="1" thickBot="1">
      <c r="A1087" s="815" t="s">
        <v>78</v>
      </c>
      <c r="B1087" s="389">
        <v>2013</v>
      </c>
      <c r="C1087" s="390">
        <v>2014</v>
      </c>
      <c r="D1087" s="389">
        <v>2015</v>
      </c>
      <c r="E1087" s="390">
        <v>2016</v>
      </c>
      <c r="F1087" s="390">
        <v>2017</v>
      </c>
      <c r="G1087" s="390">
        <v>2018</v>
      </c>
      <c r="H1087" s="390">
        <v>2019</v>
      </c>
      <c r="I1087" s="816">
        <v>2020</v>
      </c>
      <c r="J1087" s="725"/>
      <c r="K1087" s="1047"/>
      <c r="L1087" s="1047"/>
      <c r="M1087" s="1047"/>
      <c r="N1087" s="1047"/>
      <c r="O1087" s="1047"/>
      <c r="P1087" s="1047"/>
      <c r="Q1087" s="1047"/>
      <c r="R1087" s="1047"/>
      <c r="S1087" s="1047"/>
    </row>
    <row r="1088" spans="1:19" s="889" customFormat="1" ht="15" customHeight="1">
      <c r="A1088" s="391" t="s">
        <v>1225</v>
      </c>
      <c r="B1088" s="389">
        <f t="shared" ref="B1088:D1091" si="52">B1094+B1116+B1159+B1174</f>
        <v>20</v>
      </c>
      <c r="C1088" s="389">
        <f t="shared" si="52"/>
        <v>21</v>
      </c>
      <c r="D1088" s="389">
        <f t="shared" si="52"/>
        <v>23</v>
      </c>
      <c r="E1088" s="389">
        <f t="shared" ref="E1088:G1091" si="53">E1094+E1116+E1159+E1174</f>
        <v>24</v>
      </c>
      <c r="F1088" s="390">
        <f>F1094+F1116+F1159+F1174</f>
        <v>24</v>
      </c>
      <c r="G1088" s="390">
        <f>G1094+G1116+G1159+G1174</f>
        <v>23</v>
      </c>
      <c r="H1088" s="390">
        <f>H1094+H1116+H1159+H1174</f>
        <v>23</v>
      </c>
      <c r="I1088" s="817"/>
      <c r="J1088" s="725"/>
      <c r="K1088" s="1047"/>
      <c r="L1088" s="1047"/>
      <c r="M1088" s="1047"/>
      <c r="N1088" s="1047"/>
      <c r="O1088" s="1047"/>
      <c r="P1088" s="1047"/>
      <c r="Q1088" s="1047"/>
      <c r="R1088" s="1047"/>
      <c r="S1088" s="1047"/>
    </row>
    <row r="1089" spans="1:19" s="889" customFormat="1" ht="14.25" customHeight="1">
      <c r="A1089" s="392" t="s">
        <v>1248</v>
      </c>
      <c r="B1089" s="811">
        <f t="shared" si="52"/>
        <v>0</v>
      </c>
      <c r="C1089" s="811">
        <f t="shared" si="52"/>
        <v>0</v>
      </c>
      <c r="D1089" s="811">
        <f t="shared" si="52"/>
        <v>1</v>
      </c>
      <c r="E1089" s="811">
        <f t="shared" si="53"/>
        <v>1</v>
      </c>
      <c r="F1089" s="813">
        <f t="shared" si="53"/>
        <v>1</v>
      </c>
      <c r="G1089" s="813">
        <f t="shared" si="53"/>
        <v>1</v>
      </c>
      <c r="H1089" s="813">
        <f t="shared" ref="H1089" si="54">H1095+H1117+H1160+H1175</f>
        <v>1</v>
      </c>
      <c r="I1089" s="818"/>
      <c r="J1089" s="725"/>
      <c r="K1089" s="1047"/>
      <c r="L1089" s="1047"/>
      <c r="M1089" s="1047"/>
      <c r="N1089" s="1047"/>
      <c r="O1089" s="1047"/>
      <c r="P1089" s="1047"/>
      <c r="Q1089" s="1047"/>
      <c r="R1089" s="1047"/>
      <c r="S1089" s="1047"/>
    </row>
    <row r="1090" spans="1:19" s="889" customFormat="1">
      <c r="A1090" s="392" t="s">
        <v>1249</v>
      </c>
      <c r="B1090" s="198">
        <f t="shared" si="52"/>
        <v>12</v>
      </c>
      <c r="C1090" s="198">
        <f t="shared" si="52"/>
        <v>15</v>
      </c>
      <c r="D1090" s="198">
        <f t="shared" si="52"/>
        <v>19</v>
      </c>
      <c r="E1090" s="198">
        <f t="shared" si="53"/>
        <v>19</v>
      </c>
      <c r="F1090" s="813">
        <f t="shared" si="53"/>
        <v>21</v>
      </c>
      <c r="G1090" s="813">
        <f t="shared" si="53"/>
        <v>19</v>
      </c>
      <c r="H1090" s="813">
        <f t="shared" ref="H1090" si="55">H1096+H1118+H1161+H1176</f>
        <v>18</v>
      </c>
      <c r="I1090" s="818"/>
      <c r="J1090" s="725"/>
      <c r="K1090" s="1047"/>
      <c r="L1090" s="1047"/>
      <c r="M1090" s="1047"/>
      <c r="N1090" s="1047"/>
      <c r="O1090" s="1047"/>
      <c r="P1090" s="1047"/>
      <c r="Q1090" s="1047"/>
      <c r="R1090" s="1047"/>
      <c r="S1090" s="1047"/>
    </row>
    <row r="1091" spans="1:19" s="889" customFormat="1" ht="15.95" customHeight="1" thickBot="1">
      <c r="A1091" s="393" t="s">
        <v>1250</v>
      </c>
      <c r="B1091" s="680">
        <f t="shared" si="52"/>
        <v>8</v>
      </c>
      <c r="C1091" s="680">
        <f t="shared" si="52"/>
        <v>6</v>
      </c>
      <c r="D1091" s="680">
        <f t="shared" si="52"/>
        <v>3</v>
      </c>
      <c r="E1091" s="680">
        <f t="shared" si="53"/>
        <v>4</v>
      </c>
      <c r="F1091" s="792">
        <f>F1097+F1119+F1162+F1177</f>
        <v>2</v>
      </c>
      <c r="G1091" s="792">
        <f>G1097+G1119+G1162+G1177</f>
        <v>3</v>
      </c>
      <c r="H1091" s="792">
        <f>H1097+H1119+H1162+H1177</f>
        <v>4</v>
      </c>
      <c r="I1091" s="819"/>
      <c r="J1091" s="725"/>
      <c r="K1091" s="1047"/>
      <c r="L1091" s="1047"/>
      <c r="M1091" s="1047"/>
      <c r="N1091" s="1047"/>
      <c r="O1091" s="1047"/>
      <c r="P1091" s="1047"/>
      <c r="Q1091" s="1047"/>
      <c r="R1091" s="1047"/>
      <c r="S1091" s="1047"/>
    </row>
    <row r="1092" spans="1:19" s="889" customFormat="1" ht="15.95" customHeight="1" thickBot="1">
      <c r="A1092" s="681"/>
      <c r="B1092" s="682"/>
      <c r="C1092" s="661"/>
      <c r="D1092" s="662"/>
      <c r="E1092" s="661"/>
      <c r="F1092" s="661"/>
      <c r="G1092" s="661"/>
      <c r="H1092" s="661"/>
      <c r="I1092" s="661"/>
      <c r="J1092" s="725"/>
      <c r="K1092" s="1047"/>
      <c r="L1092" s="1047"/>
      <c r="M1092" s="1047"/>
      <c r="N1092" s="1047"/>
      <c r="O1092" s="1047"/>
      <c r="P1092" s="1047"/>
      <c r="Q1092" s="1047"/>
      <c r="R1092" s="1047"/>
      <c r="S1092" s="1047"/>
    </row>
    <row r="1093" spans="1:19" s="889" customFormat="1" ht="15.75" customHeight="1" thickBot="1">
      <c r="A1093" s="394" t="s">
        <v>79</v>
      </c>
      <c r="B1093" s="395">
        <v>2013</v>
      </c>
      <c r="C1093" s="396">
        <v>2014</v>
      </c>
      <c r="D1093" s="395">
        <v>2015</v>
      </c>
      <c r="E1093" s="396">
        <v>2016</v>
      </c>
      <c r="F1093" s="396">
        <v>2017</v>
      </c>
      <c r="G1093" s="396">
        <v>2018</v>
      </c>
      <c r="H1093" s="396">
        <v>2019</v>
      </c>
      <c r="I1093" s="820">
        <v>2020</v>
      </c>
      <c r="J1093" s="725"/>
      <c r="K1093" s="1047"/>
      <c r="L1093" s="1047"/>
      <c r="M1093" s="1047"/>
      <c r="N1093" s="1047"/>
      <c r="O1093" s="1047"/>
      <c r="P1093" s="1047"/>
      <c r="Q1093" s="1047"/>
      <c r="R1093" s="1047"/>
      <c r="S1093" s="1047"/>
    </row>
    <row r="1094" spans="1:19" s="889" customFormat="1" ht="18" customHeight="1">
      <c r="A1094" s="391" t="s">
        <v>1225</v>
      </c>
      <c r="B1094" s="196">
        <v>3</v>
      </c>
      <c r="C1094" s="196">
        <v>3</v>
      </c>
      <c r="D1094" s="196">
        <v>4</v>
      </c>
      <c r="E1094" s="196">
        <v>4</v>
      </c>
      <c r="F1094" s="25">
        <v>4</v>
      </c>
      <c r="G1094" s="25">
        <f>G1095+G1096+G1097</f>
        <v>4</v>
      </c>
      <c r="H1094" s="25">
        <f>H1095+H1096+H1097</f>
        <v>4</v>
      </c>
      <c r="I1094" s="817"/>
      <c r="J1094" s="725"/>
      <c r="K1094" s="1047"/>
      <c r="L1094" s="1047"/>
      <c r="M1094" s="1047"/>
      <c r="N1094" s="1047"/>
      <c r="O1094" s="1047"/>
      <c r="P1094" s="1047"/>
      <c r="Q1094" s="1047"/>
      <c r="R1094" s="1047"/>
      <c r="S1094" s="1047"/>
    </row>
    <row r="1095" spans="1:19" s="889" customFormat="1" ht="13.5" customHeight="1">
      <c r="A1095" s="392" t="s">
        <v>1248</v>
      </c>
      <c r="B1095" s="197">
        <v>0</v>
      </c>
      <c r="C1095" s="197">
        <v>0</v>
      </c>
      <c r="D1095" s="197">
        <v>0</v>
      </c>
      <c r="E1095" s="197">
        <v>0</v>
      </c>
      <c r="F1095" s="369">
        <v>0</v>
      </c>
      <c r="G1095" s="369">
        <v>0</v>
      </c>
      <c r="H1095" s="369">
        <v>0</v>
      </c>
      <c r="I1095" s="818"/>
      <c r="J1095" s="725"/>
      <c r="K1095" s="1047"/>
      <c r="L1095" s="1047"/>
      <c r="M1095" s="1047"/>
      <c r="N1095" s="1047"/>
      <c r="O1095" s="1047"/>
      <c r="P1095" s="1047"/>
      <c r="Q1095" s="1047"/>
      <c r="R1095" s="1047"/>
      <c r="S1095" s="1047"/>
    </row>
    <row r="1096" spans="1:19" s="889" customFormat="1" ht="12" customHeight="1">
      <c r="A1096" s="392" t="s">
        <v>1249</v>
      </c>
      <c r="B1096" s="197">
        <v>2</v>
      </c>
      <c r="C1096" s="197">
        <v>2</v>
      </c>
      <c r="D1096" s="197">
        <v>4</v>
      </c>
      <c r="E1096" s="197">
        <v>4</v>
      </c>
      <c r="F1096" s="369">
        <v>4</v>
      </c>
      <c r="G1096" s="369">
        <v>4</v>
      </c>
      <c r="H1096" s="369">
        <v>4</v>
      </c>
      <c r="I1096" s="818"/>
      <c r="J1096" s="725"/>
      <c r="K1096" s="1047"/>
      <c r="L1096" s="1047"/>
      <c r="M1096" s="1047"/>
      <c r="N1096" s="1047"/>
      <c r="O1096" s="1047"/>
      <c r="P1096" s="1047"/>
      <c r="Q1096" s="1047"/>
      <c r="R1096" s="1047"/>
      <c r="S1096" s="1047"/>
    </row>
    <row r="1097" spans="1:19" s="889" customFormat="1" ht="15.75" customHeight="1" thickBot="1">
      <c r="A1097" s="393" t="s">
        <v>1250</v>
      </c>
      <c r="B1097" s="248">
        <v>1</v>
      </c>
      <c r="C1097" s="248">
        <v>1</v>
      </c>
      <c r="D1097" s="248">
        <v>0</v>
      </c>
      <c r="E1097" s="248">
        <v>0</v>
      </c>
      <c r="F1097" s="126">
        <v>0</v>
      </c>
      <c r="G1097" s="126">
        <v>0</v>
      </c>
      <c r="H1097" s="126">
        <v>0</v>
      </c>
      <c r="I1097" s="819"/>
      <c r="J1097" s="725"/>
      <c r="K1097" s="1047"/>
      <c r="L1097" s="1047"/>
      <c r="M1097" s="1047"/>
      <c r="N1097" s="1047"/>
      <c r="O1097" s="1047"/>
      <c r="P1097" s="1047"/>
      <c r="Q1097" s="1047"/>
      <c r="R1097" s="1047"/>
      <c r="S1097" s="1047"/>
    </row>
    <row r="1098" spans="1:19" s="889" customFormat="1" ht="16.5" customHeight="1" thickBot="1">
      <c r="A1098" s="398"/>
      <c r="B1098" s="694"/>
      <c r="C1098" s="695"/>
      <c r="D1098" s="696"/>
      <c r="E1098" s="695"/>
      <c r="F1098" s="695"/>
      <c r="G1098" s="695"/>
      <c r="H1098" s="695"/>
      <c r="I1098" s="695"/>
      <c r="J1098" s="725"/>
      <c r="K1098" s="1047"/>
      <c r="L1098" s="1047"/>
      <c r="M1098" s="1047"/>
      <c r="N1098" s="1047"/>
      <c r="O1098" s="1047"/>
      <c r="P1098" s="1047"/>
      <c r="Q1098" s="1047"/>
      <c r="R1098" s="1047"/>
      <c r="S1098" s="1047"/>
    </row>
    <row r="1099" spans="1:19" ht="15" customHeight="1" thickBot="1">
      <c r="A1099" s="288" t="s">
        <v>1251</v>
      </c>
      <c r="B1099" s="651">
        <v>2013</v>
      </c>
      <c r="C1099" s="653">
        <v>2014</v>
      </c>
      <c r="D1099" s="651">
        <v>2015</v>
      </c>
      <c r="E1099" s="653">
        <v>2016</v>
      </c>
      <c r="F1099" s="653">
        <v>2017</v>
      </c>
      <c r="G1099" s="653">
        <v>2018</v>
      </c>
      <c r="H1099" s="386">
        <v>2019</v>
      </c>
      <c r="I1099" s="387">
        <v>2020</v>
      </c>
    </row>
    <row r="1100" spans="1:19" ht="51">
      <c r="A1100" s="246" t="s">
        <v>1698</v>
      </c>
      <c r="B1100" s="154"/>
      <c r="C1100" s="151"/>
      <c r="D1100" s="154"/>
      <c r="E1100" s="1023"/>
      <c r="F1100" s="151"/>
      <c r="G1100" s="25"/>
      <c r="H1100" s="279"/>
      <c r="I1100" s="571"/>
    </row>
    <row r="1101" spans="1:19" ht="114.75" customHeight="1">
      <c r="A1101" s="250" t="s">
        <v>1775</v>
      </c>
      <c r="B1101" s="256"/>
      <c r="C1101" s="256"/>
      <c r="D1101" s="199">
        <v>0</v>
      </c>
      <c r="E1101" s="737" t="s">
        <v>2282</v>
      </c>
      <c r="F1101" s="130"/>
      <c r="G1101" s="401"/>
      <c r="H1101" s="532"/>
      <c r="I1101" s="533"/>
    </row>
    <row r="1102" spans="1:19" ht="16.5" customHeight="1" thickBot="1">
      <c r="A1102" s="289" t="s">
        <v>1776</v>
      </c>
      <c r="B1102" s="256"/>
      <c r="C1102" s="256">
        <v>1</v>
      </c>
      <c r="D1102" s="199">
        <v>1</v>
      </c>
      <c r="E1102" s="736">
        <v>1</v>
      </c>
      <c r="F1102" s="193">
        <v>5</v>
      </c>
      <c r="G1102" s="401">
        <v>1</v>
      </c>
      <c r="H1102" s="532"/>
      <c r="I1102" s="533"/>
    </row>
    <row r="1103" spans="1:19" ht="25.5">
      <c r="A1103" s="246" t="s">
        <v>1699</v>
      </c>
      <c r="B1103" s="194"/>
      <c r="C1103" s="194"/>
      <c r="D1103" s="154"/>
      <c r="E1103" s="151"/>
      <c r="F1103" s="151"/>
      <c r="G1103" s="25"/>
      <c r="H1103" s="279"/>
      <c r="I1103" s="571"/>
    </row>
    <row r="1104" spans="1:19" ht="15.75" customHeight="1">
      <c r="A1104" s="349" t="s">
        <v>442</v>
      </c>
      <c r="B1104" s="199"/>
      <c r="C1104" s="199">
        <v>1</v>
      </c>
      <c r="D1104" s="256">
        <v>1</v>
      </c>
      <c r="E1104" s="153">
        <v>1</v>
      </c>
      <c r="F1104" s="153">
        <v>1</v>
      </c>
      <c r="G1104" s="532">
        <v>1</v>
      </c>
      <c r="H1104" s="532">
        <v>0</v>
      </c>
      <c r="I1104" s="533"/>
    </row>
    <row r="1105" spans="1:43" ht="38.25" customHeight="1">
      <c r="A1105" s="351" t="s">
        <v>443</v>
      </c>
      <c r="B1105" s="199"/>
      <c r="C1105" s="199">
        <v>4</v>
      </c>
      <c r="D1105" s="256">
        <v>0</v>
      </c>
      <c r="E1105" s="153">
        <v>1</v>
      </c>
      <c r="F1105" s="153" t="s">
        <v>2283</v>
      </c>
      <c r="G1105" s="532" t="s">
        <v>2766</v>
      </c>
      <c r="H1105" s="532">
        <v>0</v>
      </c>
      <c r="I1105" s="533"/>
    </row>
    <row r="1106" spans="1:43" ht="17.25" customHeight="1" thickBot="1">
      <c r="A1106" s="350" t="s">
        <v>444</v>
      </c>
      <c r="B1106" s="186"/>
      <c r="C1106" s="186"/>
      <c r="D1106" s="186">
        <v>1</v>
      </c>
      <c r="E1106" s="150">
        <v>1</v>
      </c>
      <c r="F1106" s="150">
        <v>1</v>
      </c>
      <c r="G1106" s="278">
        <v>0</v>
      </c>
      <c r="H1106" s="278">
        <v>0</v>
      </c>
      <c r="I1106" s="615"/>
    </row>
    <row r="1107" spans="1:43" ht="25.5" customHeight="1">
      <c r="A1107" s="246" t="s">
        <v>1713</v>
      </c>
      <c r="B1107" s="194"/>
      <c r="C1107" s="194"/>
      <c r="D1107" s="154"/>
      <c r="E1107" s="151"/>
      <c r="F1107" s="151"/>
      <c r="G1107" s="25"/>
      <c r="H1107" s="279"/>
      <c r="I1107" s="571"/>
    </row>
    <row r="1108" spans="1:43" ht="13.5" customHeight="1">
      <c r="A1108" s="250" t="s">
        <v>112</v>
      </c>
      <c r="B1108" s="186"/>
      <c r="C1108" s="186"/>
      <c r="D1108" s="186">
        <v>1</v>
      </c>
      <c r="E1108" s="186">
        <v>1</v>
      </c>
      <c r="F1108" s="278">
        <v>1</v>
      </c>
      <c r="G1108" s="369">
        <v>1</v>
      </c>
      <c r="H1108" s="278">
        <v>1</v>
      </c>
      <c r="I1108" s="615"/>
    </row>
    <row r="1109" spans="1:43" ht="15" customHeight="1" thickBot="1">
      <c r="A1109" s="250" t="s">
        <v>187</v>
      </c>
      <c r="B1109" s="186"/>
      <c r="C1109" s="186"/>
      <c r="D1109" s="186">
        <v>1</v>
      </c>
      <c r="E1109" s="186">
        <v>1</v>
      </c>
      <c r="F1109" s="278">
        <v>1</v>
      </c>
      <c r="G1109" s="369">
        <v>1</v>
      </c>
      <c r="H1109" s="278">
        <v>1</v>
      </c>
      <c r="I1109" s="615"/>
    </row>
    <row r="1110" spans="1:43" ht="30.75" customHeight="1">
      <c r="A1110" s="246" t="s">
        <v>1714</v>
      </c>
      <c r="B1110" s="194"/>
      <c r="C1110" s="194"/>
      <c r="D1110" s="154"/>
      <c r="E1110" s="151"/>
      <c r="F1110" s="151"/>
      <c r="G1110" s="25"/>
      <c r="H1110" s="279"/>
      <c r="I1110" s="571"/>
    </row>
    <row r="1111" spans="1:43" ht="27.75" customHeight="1">
      <c r="A1111" s="250" t="s">
        <v>1700</v>
      </c>
      <c r="B1111" s="186"/>
      <c r="C1111" s="130"/>
      <c r="D1111" s="190">
        <v>0.5</v>
      </c>
      <c r="E1111" s="312">
        <v>1</v>
      </c>
      <c r="F1111" s="312">
        <v>1</v>
      </c>
      <c r="G1111" s="312"/>
      <c r="H1111" s="312"/>
      <c r="I1111" s="615"/>
    </row>
    <row r="1112" spans="1:43" s="340" customFormat="1" ht="38.25">
      <c r="A1112" s="250" t="s">
        <v>1701</v>
      </c>
      <c r="B1112" s="186"/>
      <c r="C1112" s="130"/>
      <c r="D1112" s="130">
        <v>0</v>
      </c>
      <c r="E1112" s="312">
        <v>1</v>
      </c>
      <c r="F1112" s="312"/>
      <c r="G1112" s="312"/>
      <c r="H1112" s="312"/>
      <c r="I1112" s="615"/>
      <c r="J1112" s="725"/>
      <c r="K1112" s="1047"/>
      <c r="L1112" s="1047"/>
      <c r="M1112" s="1047"/>
      <c r="N1112" s="1047"/>
      <c r="O1112" s="1047"/>
      <c r="P1112" s="1047"/>
      <c r="Q1112" s="1047"/>
      <c r="R1112" s="1047"/>
      <c r="S1112" s="1047"/>
      <c r="T1112" s="889"/>
      <c r="U1112" s="889"/>
      <c r="V1112" s="889"/>
      <c r="W1112" s="889"/>
      <c r="X1112" s="889"/>
      <c r="Y1112" s="889"/>
      <c r="Z1112" s="889"/>
      <c r="AA1112" s="889"/>
      <c r="AB1112" s="889"/>
      <c r="AC1112" s="889"/>
      <c r="AD1112" s="889"/>
      <c r="AE1112" s="889"/>
      <c r="AF1112" s="889"/>
      <c r="AG1112" s="889"/>
      <c r="AH1112" s="889"/>
      <c r="AI1112" s="889"/>
      <c r="AJ1112" s="889"/>
      <c r="AK1112" s="889"/>
      <c r="AL1112" s="889"/>
      <c r="AM1112" s="889"/>
      <c r="AN1112" s="889"/>
      <c r="AO1112" s="889"/>
      <c r="AP1112" s="889"/>
      <c r="AQ1112" s="889"/>
    </row>
    <row r="1113" spans="1:43" s="340" customFormat="1" ht="53.25" customHeight="1" thickBot="1">
      <c r="A1113" s="250" t="s">
        <v>1702</v>
      </c>
      <c r="B1113" s="186"/>
      <c r="C1113" s="130"/>
      <c r="D1113" s="130">
        <v>0</v>
      </c>
      <c r="E1113" s="130">
        <v>0</v>
      </c>
      <c r="F1113" s="150">
        <v>0</v>
      </c>
      <c r="G1113" s="369">
        <v>1</v>
      </c>
      <c r="H1113" s="278">
        <v>1</v>
      </c>
      <c r="I1113" s="615"/>
      <c r="J1113" s="725"/>
      <c r="K1113" s="1047"/>
      <c r="L1113" s="1047"/>
      <c r="M1113" s="1047"/>
      <c r="N1113" s="1047"/>
      <c r="O1113" s="1047"/>
      <c r="P1113" s="1047"/>
      <c r="Q1113" s="1047"/>
      <c r="R1113" s="1047"/>
      <c r="S1113" s="1047"/>
      <c r="T1113" s="889"/>
      <c r="U1113" s="889"/>
      <c r="V1113" s="889"/>
      <c r="W1113" s="889"/>
      <c r="X1113" s="889"/>
      <c r="Y1113" s="889"/>
      <c r="Z1113" s="889"/>
      <c r="AA1113" s="889"/>
      <c r="AB1113" s="889"/>
      <c r="AC1113" s="889"/>
      <c r="AD1113" s="889"/>
      <c r="AE1113" s="889"/>
      <c r="AF1113" s="889"/>
      <c r="AG1113" s="889"/>
      <c r="AH1113" s="889"/>
      <c r="AI1113" s="889"/>
      <c r="AJ1113" s="889"/>
      <c r="AK1113" s="889"/>
      <c r="AL1113" s="889"/>
      <c r="AM1113" s="889"/>
      <c r="AN1113" s="889"/>
      <c r="AO1113" s="889"/>
      <c r="AP1113" s="889"/>
      <c r="AQ1113" s="889"/>
    </row>
    <row r="1114" spans="1:43" s="340" customFormat="1" ht="14.25" customHeight="1" thickBot="1">
      <c r="A1114" s="295"/>
      <c r="B1114" s="317"/>
      <c r="C1114" s="685"/>
      <c r="D1114" s="686"/>
      <c r="E1114" s="687"/>
      <c r="F1114" s="687"/>
      <c r="G1114" s="687"/>
      <c r="H1114" s="769"/>
      <c r="I1114" s="769"/>
      <c r="J1114" s="725"/>
      <c r="K1114" s="1047"/>
      <c r="L1114" s="1047"/>
      <c r="M1114" s="1047"/>
      <c r="N1114" s="1047"/>
      <c r="O1114" s="1047"/>
      <c r="P1114" s="1047"/>
      <c r="Q1114" s="1047"/>
      <c r="R1114" s="1047"/>
      <c r="S1114" s="1047"/>
      <c r="T1114" s="889"/>
      <c r="U1114" s="889"/>
      <c r="V1114" s="889"/>
      <c r="W1114" s="889"/>
      <c r="X1114" s="889"/>
      <c r="Y1114" s="889"/>
      <c r="Z1114" s="889"/>
      <c r="AA1114" s="889"/>
      <c r="AB1114" s="889"/>
      <c r="AC1114" s="889"/>
      <c r="AD1114" s="889"/>
      <c r="AE1114" s="889"/>
      <c r="AF1114" s="889"/>
      <c r="AG1114" s="889"/>
      <c r="AH1114" s="889"/>
      <c r="AI1114" s="889"/>
      <c r="AJ1114" s="889"/>
      <c r="AK1114" s="889"/>
      <c r="AL1114" s="889"/>
      <c r="AM1114" s="889"/>
      <c r="AN1114" s="889"/>
      <c r="AO1114" s="889"/>
      <c r="AP1114" s="889"/>
      <c r="AQ1114" s="889"/>
    </row>
    <row r="1115" spans="1:43" s="340" customFormat="1" ht="32.25" customHeight="1" thickBot="1">
      <c r="A1115" s="286" t="s">
        <v>80</v>
      </c>
      <c r="B1115" s="355">
        <v>2013</v>
      </c>
      <c r="C1115" s="386">
        <v>2014</v>
      </c>
      <c r="D1115" s="355">
        <v>2015</v>
      </c>
      <c r="E1115" s="386">
        <v>2016</v>
      </c>
      <c r="F1115" s="386">
        <v>2017</v>
      </c>
      <c r="G1115" s="386">
        <v>2018</v>
      </c>
      <c r="H1115" s="386">
        <v>2019</v>
      </c>
      <c r="I1115" s="387">
        <v>2020</v>
      </c>
      <c r="J1115" s="725"/>
      <c r="K1115" s="725"/>
      <c r="L1115" s="725"/>
      <c r="M1115" s="725"/>
      <c r="N1115" s="725"/>
      <c r="O1115" s="725"/>
      <c r="P1115" s="725"/>
      <c r="Q1115" s="725"/>
      <c r="R1115" s="725"/>
      <c r="S1115" s="725"/>
    </row>
    <row r="1116" spans="1:43" s="340" customFormat="1" ht="15" customHeight="1">
      <c r="A1116" s="284" t="s">
        <v>1225</v>
      </c>
      <c r="B1116" s="194">
        <v>10</v>
      </c>
      <c r="C1116" s="194">
        <v>10</v>
      </c>
      <c r="D1116" s="194">
        <v>12</v>
      </c>
      <c r="E1116" s="194">
        <v>12</v>
      </c>
      <c r="F1116" s="279">
        <f>F1117+F1118+F1119</f>
        <v>12</v>
      </c>
      <c r="G1116" s="279">
        <f>G1117+G1118+G1119</f>
        <v>12</v>
      </c>
      <c r="H1116" s="279">
        <f>H1117+H1118+H1119</f>
        <v>12</v>
      </c>
      <c r="I1116" s="571"/>
      <c r="J1116" s="725"/>
      <c r="K1116" s="725"/>
      <c r="L1116" s="725"/>
      <c r="M1116" s="725"/>
      <c r="N1116" s="725"/>
      <c r="O1116" s="725"/>
      <c r="P1116" s="725"/>
      <c r="Q1116" s="725"/>
      <c r="R1116" s="725"/>
      <c r="S1116" s="725"/>
    </row>
    <row r="1117" spans="1:43" s="340" customFormat="1" ht="13.5" customHeight="1">
      <c r="A1117" s="285" t="s">
        <v>1248</v>
      </c>
      <c r="B1117" s="186">
        <v>0</v>
      </c>
      <c r="C1117" s="186">
        <v>0</v>
      </c>
      <c r="D1117" s="186">
        <v>0</v>
      </c>
      <c r="E1117" s="186">
        <v>0</v>
      </c>
      <c r="F1117" s="278">
        <v>0</v>
      </c>
      <c r="G1117" s="278">
        <v>0</v>
      </c>
      <c r="H1117" s="278">
        <v>0</v>
      </c>
      <c r="I1117" s="615"/>
      <c r="J1117" s="725"/>
      <c r="K1117" s="725"/>
      <c r="L1117" s="725"/>
      <c r="M1117" s="725"/>
      <c r="N1117" s="725"/>
      <c r="O1117" s="725"/>
      <c r="P1117" s="725"/>
      <c r="Q1117" s="725"/>
      <c r="R1117" s="725"/>
      <c r="S1117" s="725"/>
    </row>
    <row r="1118" spans="1:43" s="340" customFormat="1" ht="16.5" customHeight="1">
      <c r="A1118" s="285" t="s">
        <v>1249</v>
      </c>
      <c r="B1118" s="186">
        <v>5</v>
      </c>
      <c r="C1118" s="186">
        <v>8</v>
      </c>
      <c r="D1118" s="186">
        <v>10</v>
      </c>
      <c r="E1118" s="186">
        <v>10</v>
      </c>
      <c r="F1118" s="278">
        <v>11</v>
      </c>
      <c r="G1118" s="278">
        <v>11</v>
      </c>
      <c r="H1118" s="278">
        <v>11</v>
      </c>
      <c r="I1118" s="615"/>
      <c r="J1118" s="725"/>
      <c r="K1118" s="725"/>
      <c r="L1118" s="725"/>
      <c r="M1118" s="725"/>
      <c r="N1118" s="725"/>
      <c r="O1118" s="725"/>
      <c r="P1118" s="725"/>
      <c r="Q1118" s="725"/>
      <c r="R1118" s="725"/>
      <c r="S1118" s="725"/>
    </row>
    <row r="1119" spans="1:43" s="340" customFormat="1" ht="13.5" thickBot="1">
      <c r="A1119" s="252" t="s">
        <v>1250</v>
      </c>
      <c r="B1119" s="201">
        <v>5</v>
      </c>
      <c r="C1119" s="201">
        <v>2</v>
      </c>
      <c r="D1119" s="201">
        <v>2</v>
      </c>
      <c r="E1119" s="201">
        <v>2</v>
      </c>
      <c r="F1119" s="381">
        <v>1</v>
      </c>
      <c r="G1119" s="381">
        <v>1</v>
      </c>
      <c r="H1119" s="381">
        <v>1</v>
      </c>
      <c r="I1119" s="610"/>
      <c r="J1119" s="725"/>
      <c r="K1119" s="725"/>
      <c r="L1119" s="725"/>
      <c r="M1119" s="725"/>
      <c r="N1119" s="725"/>
      <c r="O1119" s="725"/>
      <c r="P1119" s="725"/>
      <c r="Q1119" s="725"/>
      <c r="R1119" s="725"/>
      <c r="S1119" s="725"/>
    </row>
    <row r="1120" spans="1:43" ht="13.5" thickBot="1">
      <c r="A1120" s="287"/>
      <c r="B1120" s="668"/>
      <c r="C1120" s="669"/>
      <c r="D1120" s="670"/>
      <c r="E1120" s="669"/>
      <c r="F1120" s="669"/>
      <c r="G1120" s="669"/>
      <c r="H1120" s="764"/>
      <c r="I1120" s="764"/>
    </row>
    <row r="1121" spans="1:9" ht="26.25" customHeight="1" thickBot="1">
      <c r="A1121" s="294" t="s">
        <v>1251</v>
      </c>
      <c r="B1121" s="184">
        <v>2013</v>
      </c>
      <c r="C1121" s="146">
        <v>2014</v>
      </c>
      <c r="D1121" s="184">
        <v>2015</v>
      </c>
      <c r="E1121" s="146">
        <v>2016</v>
      </c>
      <c r="F1121" s="146">
        <v>2017</v>
      </c>
      <c r="G1121" s="146">
        <v>2018</v>
      </c>
      <c r="H1121" s="727">
        <v>2019</v>
      </c>
      <c r="I1121" s="728">
        <v>2020</v>
      </c>
    </row>
    <row r="1122" spans="1:9" ht="25.5">
      <c r="A1122" s="246" t="s">
        <v>1715</v>
      </c>
      <c r="B1122" s="194"/>
      <c r="C1122" s="194"/>
      <c r="D1122" s="191"/>
      <c r="E1122" s="191"/>
      <c r="F1122" s="191"/>
      <c r="G1122" s="191"/>
      <c r="H1122" s="191"/>
      <c r="I1122" s="571"/>
    </row>
    <row r="1123" spans="1:9" ht="26.25" thickBot="1">
      <c r="A1123" s="200" t="s">
        <v>1703</v>
      </c>
      <c r="B1123" s="201"/>
      <c r="C1123" s="201"/>
      <c r="D1123" s="195">
        <v>0</v>
      </c>
      <c r="E1123" s="195">
        <v>0</v>
      </c>
      <c r="F1123" s="195">
        <v>0</v>
      </c>
      <c r="G1123" s="195">
        <v>0</v>
      </c>
      <c r="H1123" s="195">
        <v>0</v>
      </c>
      <c r="I1123" s="610"/>
    </row>
    <row r="1124" spans="1:9" ht="42" customHeight="1">
      <c r="A1124" s="246" t="s">
        <v>680</v>
      </c>
      <c r="B1124" s="194"/>
      <c r="C1124" s="279"/>
      <c r="D1124" s="154"/>
      <c r="E1124" s="151"/>
      <c r="F1124" s="151"/>
      <c r="G1124" s="279"/>
      <c r="H1124" s="279"/>
      <c r="I1124" s="571"/>
    </row>
    <row r="1125" spans="1:9" ht="25.5">
      <c r="A1125" s="250" t="s">
        <v>1704</v>
      </c>
      <c r="B1125" s="190"/>
      <c r="C1125" s="190"/>
      <c r="D1125" s="190">
        <v>1</v>
      </c>
      <c r="E1125" s="312"/>
      <c r="F1125" s="312"/>
      <c r="G1125" s="312"/>
      <c r="H1125" s="312"/>
      <c r="I1125" s="615"/>
    </row>
    <row r="1126" spans="1:9" ht="15.75" customHeight="1" thickBot="1">
      <c r="A1126" s="250" t="s">
        <v>1705</v>
      </c>
      <c r="B1126" s="186"/>
      <c r="C1126" s="186"/>
      <c r="D1126" s="186">
        <v>17</v>
      </c>
      <c r="E1126" s="150">
        <v>17</v>
      </c>
      <c r="F1126" s="150">
        <v>17</v>
      </c>
      <c r="G1126" s="278">
        <v>17</v>
      </c>
      <c r="H1126" s="278">
        <v>17</v>
      </c>
      <c r="I1126" s="615"/>
    </row>
    <row r="1127" spans="1:9" ht="38.25">
      <c r="A1127" s="246" t="s">
        <v>681</v>
      </c>
      <c r="B1127" s="194"/>
      <c r="C1127" s="151"/>
      <c r="D1127" s="154"/>
      <c r="E1127" s="151"/>
      <c r="F1127" s="151"/>
      <c r="G1127" s="279"/>
      <c r="H1127" s="279"/>
      <c r="I1127" s="571"/>
    </row>
    <row r="1128" spans="1:9">
      <c r="A1128" s="250" t="s">
        <v>445</v>
      </c>
      <c r="B1128" s="186">
        <v>2</v>
      </c>
      <c r="C1128" s="150">
        <v>1</v>
      </c>
      <c r="D1128" s="130">
        <v>181</v>
      </c>
      <c r="E1128" s="150">
        <v>230</v>
      </c>
      <c r="F1128" s="150">
        <v>485</v>
      </c>
      <c r="G1128" s="278">
        <v>584</v>
      </c>
      <c r="H1128" s="278">
        <v>287</v>
      </c>
      <c r="I1128" s="615"/>
    </row>
    <row r="1129" spans="1:9" ht="26.25" thickBot="1">
      <c r="A1129" s="200" t="s">
        <v>446</v>
      </c>
      <c r="B1129" s="186">
        <v>8</v>
      </c>
      <c r="C1129" s="150">
        <v>8</v>
      </c>
      <c r="D1129" s="130">
        <v>8</v>
      </c>
      <c r="E1129" s="150">
        <v>8</v>
      </c>
      <c r="F1129" s="150">
        <v>8</v>
      </c>
      <c r="G1129" s="278">
        <v>8</v>
      </c>
      <c r="H1129" s="278">
        <v>8</v>
      </c>
      <c r="I1129" s="615"/>
    </row>
    <row r="1130" spans="1:9" ht="25.5" customHeight="1">
      <c r="A1130" s="246" t="s">
        <v>682</v>
      </c>
      <c r="B1130" s="191"/>
      <c r="C1130" s="151"/>
      <c r="D1130" s="154"/>
      <c r="E1130" s="151"/>
      <c r="F1130" s="151"/>
      <c r="G1130" s="279"/>
      <c r="H1130" s="279"/>
      <c r="I1130" s="571"/>
    </row>
    <row r="1131" spans="1:9" ht="15" customHeight="1">
      <c r="A1131" s="250" t="s">
        <v>447</v>
      </c>
      <c r="B1131" s="192">
        <v>0</v>
      </c>
      <c r="C1131" s="150">
        <v>0</v>
      </c>
      <c r="D1131" s="130">
        <v>0</v>
      </c>
      <c r="E1131" s="150">
        <v>1</v>
      </c>
      <c r="F1131" s="150">
        <v>1</v>
      </c>
      <c r="G1131" s="278">
        <v>1</v>
      </c>
      <c r="H1131" s="278">
        <v>1</v>
      </c>
      <c r="I1131" s="615"/>
    </row>
    <row r="1132" spans="1:9" ht="18" customHeight="1" thickBot="1">
      <c r="A1132" s="200" t="s">
        <v>448</v>
      </c>
      <c r="B1132" s="192">
        <v>0</v>
      </c>
      <c r="C1132" s="150">
        <v>0</v>
      </c>
      <c r="D1132" s="130">
        <v>0</v>
      </c>
      <c r="E1132" s="278">
        <v>0</v>
      </c>
      <c r="F1132" s="278">
        <v>0</v>
      </c>
      <c r="G1132" s="278">
        <v>0</v>
      </c>
      <c r="H1132" s="278">
        <v>0</v>
      </c>
      <c r="I1132" s="615"/>
    </row>
    <row r="1133" spans="1:9" ht="15" customHeight="1">
      <c r="A1133" s="246" t="s">
        <v>683</v>
      </c>
      <c r="B1133" s="191"/>
      <c r="C1133" s="151"/>
      <c r="D1133" s="154"/>
      <c r="E1133" s="279"/>
      <c r="F1133" s="279"/>
      <c r="G1133" s="279"/>
      <c r="H1133" s="279"/>
      <c r="I1133" s="571"/>
    </row>
    <row r="1134" spans="1:9" ht="15" customHeight="1" thickBot="1">
      <c r="A1134" s="200" t="s">
        <v>449</v>
      </c>
      <c r="B1134" s="192">
        <v>0</v>
      </c>
      <c r="C1134" s="150">
        <v>0</v>
      </c>
      <c r="D1134" s="130">
        <v>0</v>
      </c>
      <c r="E1134" s="278">
        <v>0</v>
      </c>
      <c r="F1134" s="278">
        <v>2</v>
      </c>
      <c r="G1134" s="278">
        <v>2</v>
      </c>
      <c r="H1134" s="278">
        <v>0</v>
      </c>
      <c r="I1134" s="615"/>
    </row>
    <row r="1135" spans="1:9" ht="26.25" customHeight="1">
      <c r="A1135" s="246" t="s">
        <v>684</v>
      </c>
      <c r="B1135" s="154"/>
      <c r="C1135" s="151"/>
      <c r="D1135" s="154"/>
      <c r="E1135" s="151"/>
      <c r="F1135" s="151"/>
      <c r="G1135" s="279"/>
      <c r="H1135" s="279"/>
      <c r="I1135" s="571"/>
    </row>
    <row r="1136" spans="1:9" ht="30" customHeight="1">
      <c r="A1136" s="250" t="s">
        <v>450</v>
      </c>
      <c r="B1136" s="130">
        <v>1</v>
      </c>
      <c r="C1136" s="150">
        <v>1</v>
      </c>
      <c r="D1136" s="150">
        <v>1</v>
      </c>
      <c r="E1136" s="150">
        <v>1</v>
      </c>
      <c r="F1136" s="150">
        <v>1</v>
      </c>
      <c r="G1136" s="278">
        <v>1</v>
      </c>
      <c r="H1136" s="278">
        <v>1</v>
      </c>
      <c r="I1136" s="615"/>
    </row>
    <row r="1137" spans="1:9" ht="15" customHeight="1">
      <c r="A1137" s="250" t="s">
        <v>451</v>
      </c>
      <c r="B1137" s="130">
        <v>0</v>
      </c>
      <c r="C1137" s="130">
        <v>0</v>
      </c>
      <c r="D1137" s="130">
        <v>0</v>
      </c>
      <c r="E1137" s="130">
        <v>0</v>
      </c>
      <c r="F1137" s="130">
        <v>0</v>
      </c>
      <c r="G1137" s="278">
        <v>0</v>
      </c>
      <c r="H1137" s="278">
        <v>0</v>
      </c>
      <c r="I1137" s="615"/>
    </row>
    <row r="1138" spans="1:9" ht="15" customHeight="1" thickBot="1">
      <c r="A1138" s="200" t="s">
        <v>452</v>
      </c>
      <c r="B1138" s="130">
        <v>0</v>
      </c>
      <c r="C1138" s="130">
        <v>0</v>
      </c>
      <c r="D1138" s="130">
        <v>0</v>
      </c>
      <c r="E1138" s="130">
        <v>0</v>
      </c>
      <c r="F1138" s="130">
        <v>0</v>
      </c>
      <c r="G1138" s="278">
        <v>0</v>
      </c>
      <c r="H1138" s="278">
        <v>0</v>
      </c>
      <c r="I1138" s="615"/>
    </row>
    <row r="1139" spans="1:9" ht="27.75" customHeight="1">
      <c r="A1139" s="246" t="s">
        <v>685</v>
      </c>
      <c r="B1139" s="191"/>
      <c r="C1139" s="191"/>
      <c r="D1139" s="154"/>
      <c r="E1139" s="151"/>
      <c r="F1139" s="151"/>
      <c r="G1139" s="279"/>
      <c r="H1139" s="279"/>
      <c r="I1139" s="571"/>
    </row>
    <row r="1140" spans="1:9" ht="13.5" customHeight="1">
      <c r="A1140" s="250" t="s">
        <v>453</v>
      </c>
      <c r="B1140" s="192">
        <v>0</v>
      </c>
      <c r="C1140" s="192">
        <v>0</v>
      </c>
      <c r="D1140" s="130">
        <v>1</v>
      </c>
      <c r="E1140" s="130">
        <v>1</v>
      </c>
      <c r="F1140" s="130">
        <v>1</v>
      </c>
      <c r="G1140" s="278">
        <v>1</v>
      </c>
      <c r="H1140" s="278">
        <v>1</v>
      </c>
      <c r="I1140" s="615"/>
    </row>
    <row r="1141" spans="1:9" ht="15" customHeight="1" thickBot="1">
      <c r="A1141" s="200" t="s">
        <v>454</v>
      </c>
      <c r="B1141" s="192">
        <v>0</v>
      </c>
      <c r="C1141" s="192">
        <v>0</v>
      </c>
      <c r="D1141" s="130">
        <v>0</v>
      </c>
      <c r="E1141" s="130">
        <v>0</v>
      </c>
      <c r="F1141" s="186">
        <v>1</v>
      </c>
      <c r="G1141" s="278">
        <v>1</v>
      </c>
      <c r="H1141" s="278">
        <v>0</v>
      </c>
      <c r="I1141" s="615"/>
    </row>
    <row r="1142" spans="1:9" ht="14.25" customHeight="1">
      <c r="A1142" s="246" t="s">
        <v>1706</v>
      </c>
      <c r="B1142" s="154"/>
      <c r="C1142" s="151"/>
      <c r="D1142" s="194"/>
      <c r="E1142" s="151"/>
      <c r="F1142" s="151"/>
      <c r="G1142" s="279"/>
      <c r="H1142" s="279"/>
      <c r="I1142" s="571"/>
    </row>
    <row r="1143" spans="1:9" ht="28.5" customHeight="1">
      <c r="A1143" s="250" t="s">
        <v>1707</v>
      </c>
      <c r="B1143" s="130"/>
      <c r="C1143" s="150"/>
      <c r="D1143" s="186">
        <v>0</v>
      </c>
      <c r="E1143" s="150">
        <v>0</v>
      </c>
      <c r="F1143" s="150">
        <v>0</v>
      </c>
      <c r="G1143" s="278">
        <v>0</v>
      </c>
      <c r="H1143" s="278">
        <v>40</v>
      </c>
      <c r="I1143" s="615"/>
    </row>
    <row r="1144" spans="1:9" ht="15" customHeight="1" thickBot="1">
      <c r="A1144" s="250" t="s">
        <v>1708</v>
      </c>
      <c r="B1144" s="130"/>
      <c r="C1144" s="150"/>
      <c r="D1144" s="186">
        <v>0</v>
      </c>
      <c r="E1144" s="150">
        <v>8</v>
      </c>
      <c r="F1144" s="150">
        <v>8</v>
      </c>
      <c r="G1144" s="278">
        <v>8</v>
      </c>
      <c r="H1144" s="278">
        <v>1</v>
      </c>
      <c r="I1144" s="615"/>
    </row>
    <row r="1145" spans="1:9" ht="16.5" customHeight="1">
      <c r="A1145" s="246" t="s">
        <v>686</v>
      </c>
      <c r="B1145" s="154"/>
      <c r="C1145" s="151"/>
      <c r="D1145" s="154"/>
      <c r="E1145" s="151"/>
      <c r="F1145" s="151"/>
      <c r="G1145" s="279"/>
      <c r="H1145" s="279"/>
      <c r="I1145" s="571"/>
    </row>
    <row r="1146" spans="1:9" ht="16.5" customHeight="1" thickBot="1">
      <c r="A1146" s="200" t="s">
        <v>455</v>
      </c>
      <c r="B1146" s="185">
        <v>2</v>
      </c>
      <c r="C1146" s="159">
        <v>2</v>
      </c>
      <c r="D1146" s="185">
        <v>2</v>
      </c>
      <c r="E1146" s="159">
        <v>10</v>
      </c>
      <c r="F1146" s="159">
        <v>10</v>
      </c>
      <c r="G1146" s="381">
        <v>6</v>
      </c>
      <c r="H1146" s="381">
        <v>2</v>
      </c>
      <c r="I1146" s="610"/>
    </row>
    <row r="1147" spans="1:9" ht="15.75" customHeight="1">
      <c r="A1147" s="246" t="s">
        <v>729</v>
      </c>
      <c r="B1147" s="352"/>
      <c r="C1147" s="352"/>
      <c r="D1147" s="154"/>
      <c r="E1147" s="151"/>
      <c r="F1147" s="151"/>
      <c r="G1147" s="279"/>
      <c r="H1147" s="279"/>
      <c r="I1147" s="571"/>
    </row>
    <row r="1148" spans="1:9" ht="29.25" customHeight="1" thickBot="1">
      <c r="A1148" s="200" t="s">
        <v>456</v>
      </c>
      <c r="B1148" s="359"/>
      <c r="C1148" s="359"/>
      <c r="D1148" s="185" t="s">
        <v>1733</v>
      </c>
      <c r="E1148" s="159" t="s">
        <v>1757</v>
      </c>
      <c r="F1148" s="159" t="s">
        <v>2322</v>
      </c>
      <c r="G1148" s="381" t="s">
        <v>2556</v>
      </c>
      <c r="H1148" s="381" t="s">
        <v>3109</v>
      </c>
      <c r="I1148" s="610"/>
    </row>
    <row r="1149" spans="1:9" ht="27.75" customHeight="1">
      <c r="A1149" s="246" t="s">
        <v>1716</v>
      </c>
      <c r="B1149" s="352"/>
      <c r="C1149" s="352"/>
      <c r="D1149" s="154"/>
      <c r="E1149" s="151"/>
      <c r="F1149" s="151"/>
      <c r="G1149" s="279"/>
      <c r="H1149" s="279"/>
      <c r="I1149" s="571"/>
    </row>
    <row r="1150" spans="1:9" ht="15" customHeight="1">
      <c r="A1150" s="349" t="s">
        <v>26</v>
      </c>
      <c r="B1150" s="354"/>
      <c r="C1150" s="354"/>
      <c r="D1150" s="343">
        <v>0</v>
      </c>
      <c r="E1150" s="654">
        <v>0</v>
      </c>
      <c r="F1150" s="654">
        <v>0</v>
      </c>
      <c r="G1150" s="760">
        <v>0</v>
      </c>
      <c r="H1150" s="760">
        <v>1</v>
      </c>
      <c r="I1150" s="766"/>
    </row>
    <row r="1151" spans="1:9" ht="15" customHeight="1">
      <c r="A1151" s="351" t="s">
        <v>1709</v>
      </c>
      <c r="B1151" s="354"/>
      <c r="C1151" s="354"/>
      <c r="D1151" s="130">
        <v>0</v>
      </c>
      <c r="E1151" s="150">
        <v>0</v>
      </c>
      <c r="F1151" s="150">
        <v>0</v>
      </c>
      <c r="G1151" s="278">
        <v>0</v>
      </c>
      <c r="H1151" s="278">
        <v>0</v>
      </c>
      <c r="I1151" s="615"/>
    </row>
    <row r="1152" spans="1:9" ht="15" customHeight="1" thickBot="1">
      <c r="A1152" s="350" t="s">
        <v>1710</v>
      </c>
      <c r="B1152" s="353"/>
      <c r="C1152" s="353"/>
      <c r="D1152" s="185">
        <v>6</v>
      </c>
      <c r="E1152" s="159">
        <v>6</v>
      </c>
      <c r="F1152" s="159">
        <v>6</v>
      </c>
      <c r="G1152" s="381">
        <v>2</v>
      </c>
      <c r="H1152" s="381">
        <v>10</v>
      </c>
      <c r="I1152" s="610"/>
    </row>
    <row r="1153" spans="1:43" ht="27.75" customHeight="1">
      <c r="A1153" s="246" t="s">
        <v>1717</v>
      </c>
      <c r="B1153" s="352"/>
      <c r="C1153" s="352"/>
      <c r="D1153" s="318"/>
      <c r="E1153" s="653"/>
      <c r="F1153" s="653"/>
      <c r="G1153" s="386"/>
      <c r="H1153" s="386"/>
      <c r="I1153" s="387"/>
    </row>
    <row r="1154" spans="1:43">
      <c r="A1154" s="349" t="s">
        <v>257</v>
      </c>
      <c r="B1154" s="354"/>
      <c r="C1154" s="354"/>
      <c r="D1154" s="192">
        <v>0</v>
      </c>
      <c r="E1154" s="150">
        <v>1</v>
      </c>
      <c r="F1154" s="150">
        <v>1</v>
      </c>
      <c r="G1154" s="278">
        <v>1</v>
      </c>
      <c r="H1154" s="278">
        <v>7</v>
      </c>
      <c r="I1154" s="615"/>
    </row>
    <row r="1155" spans="1:43" s="340" customFormat="1" ht="25.5">
      <c r="A1155" s="351" t="s">
        <v>1711</v>
      </c>
      <c r="B1155" s="354"/>
      <c r="C1155" s="354"/>
      <c r="D1155" s="192">
        <v>0</v>
      </c>
      <c r="E1155" s="150">
        <v>0</v>
      </c>
      <c r="F1155" s="150">
        <v>0</v>
      </c>
      <c r="G1155" s="278" t="s">
        <v>2555</v>
      </c>
      <c r="H1155" s="278">
        <v>1</v>
      </c>
      <c r="I1155" s="615"/>
      <c r="J1155" s="725"/>
      <c r="K1155" s="1047"/>
      <c r="L1155" s="1047"/>
      <c r="M1155" s="1047"/>
      <c r="N1155" s="1047"/>
      <c r="O1155" s="1047"/>
      <c r="P1155" s="1047"/>
      <c r="Q1155" s="1047"/>
      <c r="R1155" s="1047"/>
      <c r="S1155" s="1047"/>
      <c r="T1155" s="889"/>
      <c r="U1155" s="889"/>
      <c r="V1155" s="889"/>
      <c r="W1155" s="889"/>
      <c r="X1155" s="889"/>
      <c r="Y1155" s="889"/>
      <c r="Z1155" s="889"/>
      <c r="AA1155" s="889"/>
      <c r="AB1155" s="889"/>
      <c r="AC1155" s="889"/>
      <c r="AD1155" s="889"/>
      <c r="AE1155" s="889"/>
      <c r="AF1155" s="889"/>
      <c r="AG1155" s="889"/>
      <c r="AH1155" s="889"/>
      <c r="AI1155" s="889"/>
      <c r="AJ1155" s="889"/>
      <c r="AK1155" s="889"/>
      <c r="AL1155" s="889"/>
      <c r="AM1155" s="889"/>
      <c r="AN1155" s="889"/>
      <c r="AO1155" s="889"/>
      <c r="AP1155" s="889"/>
      <c r="AQ1155" s="889"/>
    </row>
    <row r="1156" spans="1:43" s="340" customFormat="1" ht="15.95" customHeight="1" thickBot="1">
      <c r="A1156" s="350" t="s">
        <v>1712</v>
      </c>
      <c r="B1156" s="353"/>
      <c r="C1156" s="353"/>
      <c r="D1156" s="219">
        <v>0</v>
      </c>
      <c r="E1156" s="193">
        <v>8</v>
      </c>
      <c r="F1156" s="193">
        <v>11</v>
      </c>
      <c r="G1156" s="792">
        <v>0</v>
      </c>
      <c r="H1156" s="729">
        <v>0</v>
      </c>
      <c r="I1156" s="778"/>
      <c r="J1156" s="725"/>
      <c r="K1156" s="1047"/>
      <c r="L1156" s="1047"/>
      <c r="M1156" s="1047"/>
      <c r="N1156" s="1047"/>
      <c r="O1156" s="1047"/>
      <c r="P1156" s="1047"/>
      <c r="Q1156" s="1047"/>
      <c r="R1156" s="1047"/>
      <c r="S1156" s="1047"/>
      <c r="T1156" s="889"/>
      <c r="U1156" s="889"/>
      <c r="V1156" s="889"/>
      <c r="W1156" s="889"/>
      <c r="X1156" s="889"/>
      <c r="Y1156" s="889"/>
      <c r="Z1156" s="889"/>
      <c r="AA1156" s="889"/>
      <c r="AB1156" s="889"/>
      <c r="AC1156" s="889"/>
      <c r="AD1156" s="889"/>
      <c r="AE1156" s="889"/>
      <c r="AF1156" s="889"/>
      <c r="AG1156" s="889"/>
      <c r="AH1156" s="889"/>
      <c r="AI1156" s="889"/>
      <c r="AJ1156" s="889"/>
      <c r="AK1156" s="889"/>
      <c r="AL1156" s="889"/>
      <c r="AM1156" s="889"/>
      <c r="AN1156" s="889"/>
      <c r="AO1156" s="889"/>
      <c r="AP1156" s="889"/>
      <c r="AQ1156" s="889"/>
    </row>
    <row r="1157" spans="1:43" s="340" customFormat="1" ht="15.95" customHeight="1" thickBot="1">
      <c r="A1157" s="671"/>
      <c r="B1157" s="666"/>
      <c r="C1157" s="342"/>
      <c r="D1157" s="667"/>
      <c r="E1157" s="342"/>
      <c r="F1157" s="342"/>
      <c r="G1157" s="342"/>
      <c r="H1157" s="722"/>
      <c r="I1157" s="722"/>
      <c r="J1157" s="725"/>
      <c r="K1157" s="1047"/>
      <c r="L1157" s="1047"/>
      <c r="M1157" s="1047"/>
      <c r="N1157" s="1047"/>
      <c r="O1157" s="1047"/>
      <c r="P1157" s="1047"/>
      <c r="Q1157" s="1047"/>
      <c r="R1157" s="1047"/>
      <c r="S1157" s="1047"/>
      <c r="T1157" s="889"/>
      <c r="U1157" s="889"/>
      <c r="V1157" s="889"/>
      <c r="W1157" s="889"/>
      <c r="X1157" s="889"/>
      <c r="Y1157" s="889"/>
      <c r="Z1157" s="889"/>
      <c r="AA1157" s="889"/>
      <c r="AB1157" s="889"/>
      <c r="AC1157" s="889"/>
      <c r="AD1157" s="889"/>
      <c r="AE1157" s="889"/>
      <c r="AF1157" s="889"/>
      <c r="AG1157" s="889"/>
      <c r="AH1157" s="889"/>
      <c r="AI1157" s="889"/>
      <c r="AJ1157" s="889"/>
      <c r="AK1157" s="889"/>
      <c r="AL1157" s="889"/>
      <c r="AM1157" s="889"/>
      <c r="AN1157" s="889"/>
      <c r="AO1157" s="889"/>
      <c r="AP1157" s="889"/>
      <c r="AQ1157" s="889"/>
    </row>
    <row r="1158" spans="1:43" s="340" customFormat="1" ht="15.75" customHeight="1" thickBot="1">
      <c r="A1158" s="286" t="s">
        <v>81</v>
      </c>
      <c r="B1158" s="355">
        <v>2013</v>
      </c>
      <c r="C1158" s="386">
        <v>2014</v>
      </c>
      <c r="D1158" s="355">
        <v>2015</v>
      </c>
      <c r="E1158" s="386">
        <v>2016</v>
      </c>
      <c r="F1158" s="386">
        <v>2017</v>
      </c>
      <c r="G1158" s="386">
        <v>2018</v>
      </c>
      <c r="H1158" s="386">
        <v>2019</v>
      </c>
      <c r="I1158" s="387">
        <v>2020</v>
      </c>
      <c r="J1158" s="725"/>
      <c r="K1158" s="725"/>
      <c r="L1158" s="725"/>
      <c r="M1158" s="725"/>
      <c r="N1158" s="725"/>
      <c r="O1158" s="725"/>
      <c r="P1158" s="725"/>
      <c r="Q1158" s="725"/>
      <c r="R1158" s="725"/>
      <c r="S1158" s="725"/>
    </row>
    <row r="1159" spans="1:43" s="340" customFormat="1" ht="17.25" customHeight="1">
      <c r="A1159" s="284" t="s">
        <v>1225</v>
      </c>
      <c r="B1159" s="194">
        <v>3</v>
      </c>
      <c r="C1159" s="194">
        <v>3</v>
      </c>
      <c r="D1159" s="194">
        <v>3</v>
      </c>
      <c r="E1159" s="194">
        <v>3</v>
      </c>
      <c r="F1159" s="279">
        <v>3</v>
      </c>
      <c r="G1159" s="279">
        <v>3</v>
      </c>
      <c r="H1159" s="279">
        <v>3</v>
      </c>
      <c r="I1159" s="571"/>
      <c r="J1159" s="725"/>
      <c r="K1159" s="725"/>
      <c r="L1159" s="725"/>
      <c r="M1159" s="725"/>
      <c r="N1159" s="725"/>
      <c r="O1159" s="725"/>
      <c r="P1159" s="725"/>
      <c r="Q1159" s="725"/>
      <c r="R1159" s="725"/>
      <c r="S1159" s="725"/>
    </row>
    <row r="1160" spans="1:43" s="340" customFormat="1" ht="17.25" customHeight="1">
      <c r="A1160" s="285" t="s">
        <v>1248</v>
      </c>
      <c r="B1160" s="186">
        <v>0</v>
      </c>
      <c r="C1160" s="186">
        <v>0</v>
      </c>
      <c r="D1160" s="186">
        <v>0</v>
      </c>
      <c r="E1160" s="186">
        <v>0</v>
      </c>
      <c r="F1160" s="278">
        <v>0</v>
      </c>
      <c r="G1160" s="278">
        <v>0</v>
      </c>
      <c r="H1160" s="278">
        <v>0</v>
      </c>
      <c r="I1160" s="615"/>
      <c r="J1160" s="725"/>
      <c r="K1160" s="725"/>
      <c r="L1160" s="725"/>
      <c r="M1160" s="725"/>
      <c r="N1160" s="725"/>
      <c r="O1160" s="725"/>
      <c r="P1160" s="725"/>
      <c r="Q1160" s="725"/>
      <c r="R1160" s="725"/>
      <c r="S1160" s="725"/>
    </row>
    <row r="1161" spans="1:43" s="340" customFormat="1" ht="14.25" customHeight="1">
      <c r="A1161" s="285" t="s">
        <v>1249</v>
      </c>
      <c r="B1161" s="186">
        <v>2</v>
      </c>
      <c r="C1161" s="186">
        <v>2</v>
      </c>
      <c r="D1161" s="186">
        <v>2</v>
      </c>
      <c r="E1161" s="186">
        <v>2</v>
      </c>
      <c r="F1161" s="278">
        <v>3</v>
      </c>
      <c r="G1161" s="278">
        <v>2</v>
      </c>
      <c r="H1161" s="278">
        <v>2</v>
      </c>
      <c r="I1161" s="615"/>
      <c r="J1161" s="725"/>
      <c r="K1161" s="725"/>
      <c r="L1161" s="725"/>
      <c r="M1161" s="725"/>
      <c r="N1161" s="725"/>
      <c r="O1161" s="725"/>
      <c r="P1161" s="725"/>
      <c r="Q1161" s="725"/>
      <c r="R1161" s="725"/>
      <c r="S1161" s="725"/>
    </row>
    <row r="1162" spans="1:43" s="340" customFormat="1" ht="13.5" thickBot="1">
      <c r="A1162" s="252" t="s">
        <v>1250</v>
      </c>
      <c r="B1162" s="201">
        <v>1</v>
      </c>
      <c r="C1162" s="201">
        <v>1</v>
      </c>
      <c r="D1162" s="201">
        <v>1</v>
      </c>
      <c r="E1162" s="201">
        <v>1</v>
      </c>
      <c r="F1162" s="381">
        <v>0</v>
      </c>
      <c r="G1162" s="381">
        <v>1</v>
      </c>
      <c r="H1162" s="381">
        <v>1</v>
      </c>
      <c r="I1162" s="610"/>
      <c r="J1162" s="725"/>
      <c r="K1162" s="725"/>
      <c r="L1162" s="725"/>
      <c r="M1162" s="725"/>
      <c r="N1162" s="725"/>
      <c r="O1162" s="725"/>
      <c r="P1162" s="725"/>
      <c r="Q1162" s="725"/>
      <c r="R1162" s="725"/>
      <c r="S1162" s="725"/>
    </row>
    <row r="1163" spans="1:43" ht="14.25" customHeight="1" thickBot="1">
      <c r="A1163" s="287"/>
      <c r="B1163" s="668"/>
      <c r="C1163" s="668"/>
      <c r="D1163" s="668"/>
      <c r="E1163" s="697"/>
      <c r="F1163" s="697"/>
      <c r="G1163" s="697"/>
      <c r="H1163" s="779"/>
      <c r="I1163" s="779"/>
    </row>
    <row r="1164" spans="1:43" ht="13.5" thickBot="1">
      <c r="A1164" s="294" t="s">
        <v>1251</v>
      </c>
      <c r="B1164" s="184">
        <v>2013</v>
      </c>
      <c r="C1164" s="146">
        <v>2014</v>
      </c>
      <c r="D1164" s="184">
        <v>2015</v>
      </c>
      <c r="E1164" s="146">
        <v>2016</v>
      </c>
      <c r="F1164" s="146">
        <v>2017</v>
      </c>
      <c r="G1164" s="146">
        <v>2018</v>
      </c>
      <c r="H1164" s="727">
        <v>2019</v>
      </c>
      <c r="I1164" s="728">
        <v>2020</v>
      </c>
    </row>
    <row r="1165" spans="1:43" ht="27" customHeight="1">
      <c r="A1165" s="246" t="s">
        <v>687</v>
      </c>
      <c r="B1165" s="154"/>
      <c r="C1165" s="151"/>
      <c r="D1165" s="154"/>
      <c r="E1165" s="151"/>
      <c r="F1165" s="151"/>
      <c r="G1165" s="25"/>
      <c r="H1165" s="279"/>
      <c r="I1165" s="571"/>
    </row>
    <row r="1166" spans="1:43" ht="15" customHeight="1">
      <c r="A1166" s="250" t="s">
        <v>457</v>
      </c>
      <c r="B1166" s="197">
        <v>71</v>
      </c>
      <c r="C1166" s="150">
        <v>93</v>
      </c>
      <c r="D1166" s="130">
        <v>51</v>
      </c>
      <c r="E1166" s="150">
        <v>43</v>
      </c>
      <c r="F1166" s="150">
        <v>63</v>
      </c>
      <c r="G1166" s="278">
        <v>66</v>
      </c>
      <c r="H1166" s="278">
        <v>48</v>
      </c>
      <c r="I1166" s="615"/>
    </row>
    <row r="1167" spans="1:43" ht="15" customHeight="1" thickBot="1">
      <c r="A1167" s="200" t="s">
        <v>458</v>
      </c>
      <c r="B1167" s="975">
        <v>605193</v>
      </c>
      <c r="C1167" s="976">
        <v>1002637</v>
      </c>
      <c r="D1167" s="977">
        <v>103015</v>
      </c>
      <c r="E1167" s="976">
        <v>56979</v>
      </c>
      <c r="F1167" s="976">
        <v>80964</v>
      </c>
      <c r="G1167" s="978">
        <v>1503508</v>
      </c>
      <c r="H1167" s="978">
        <v>1288318</v>
      </c>
      <c r="I1167" s="615"/>
    </row>
    <row r="1168" spans="1:43" ht="27" customHeight="1">
      <c r="A1168" s="246" t="s">
        <v>688</v>
      </c>
      <c r="B1168" s="191"/>
      <c r="C1168" s="191"/>
      <c r="D1168" s="191"/>
      <c r="E1168" s="191"/>
      <c r="F1168" s="279"/>
      <c r="G1168" s="271"/>
      <c r="H1168" s="271"/>
      <c r="I1168" s="571"/>
    </row>
    <row r="1169" spans="1:43" ht="13.5" thickBot="1">
      <c r="A1169" s="200" t="s">
        <v>393</v>
      </c>
      <c r="B1169" s="192">
        <v>0</v>
      </c>
      <c r="C1169" s="192">
        <v>0</v>
      </c>
      <c r="D1169" s="192">
        <v>0</v>
      </c>
      <c r="E1169" s="192">
        <v>0</v>
      </c>
      <c r="F1169" s="278">
        <v>1</v>
      </c>
      <c r="G1169" s="272">
        <v>0</v>
      </c>
      <c r="H1169" s="272">
        <v>0</v>
      </c>
      <c r="I1169" s="615"/>
    </row>
    <row r="1170" spans="1:43" s="340" customFormat="1" ht="28.5" customHeight="1">
      <c r="A1170" s="246" t="s">
        <v>689</v>
      </c>
      <c r="B1170" s="154"/>
      <c r="C1170" s="151"/>
      <c r="D1170" s="154"/>
      <c r="E1170" s="151"/>
      <c r="F1170" s="151"/>
      <c r="G1170" s="279"/>
      <c r="H1170" s="279"/>
      <c r="I1170" s="571"/>
      <c r="J1170" s="725"/>
      <c r="K1170" s="1047"/>
      <c r="L1170" s="1047"/>
      <c r="M1170" s="1047"/>
      <c r="N1170" s="1047"/>
      <c r="O1170" s="1047"/>
      <c r="P1170" s="1047"/>
      <c r="Q1170" s="1047"/>
      <c r="R1170" s="1047"/>
      <c r="S1170" s="1047"/>
      <c r="T1170" s="889"/>
      <c r="U1170" s="889"/>
      <c r="V1170" s="889"/>
      <c r="W1170" s="889"/>
      <c r="X1170" s="889"/>
      <c r="Y1170" s="889"/>
      <c r="Z1170" s="889"/>
      <c r="AA1170" s="889"/>
      <c r="AB1170" s="889"/>
      <c r="AC1170" s="889"/>
      <c r="AD1170" s="889"/>
      <c r="AE1170" s="889"/>
      <c r="AF1170" s="889"/>
      <c r="AG1170" s="889"/>
      <c r="AH1170" s="889"/>
      <c r="AI1170" s="889"/>
      <c r="AJ1170" s="889"/>
      <c r="AK1170" s="889"/>
      <c r="AL1170" s="889"/>
      <c r="AM1170" s="889"/>
      <c r="AN1170" s="889"/>
      <c r="AO1170" s="889"/>
      <c r="AP1170" s="889"/>
      <c r="AQ1170" s="889"/>
    </row>
    <row r="1171" spans="1:43" s="340" customFormat="1" ht="17.100000000000001" customHeight="1" thickBot="1">
      <c r="A1171" s="200" t="s">
        <v>325</v>
      </c>
      <c r="B1171" s="248">
        <v>99</v>
      </c>
      <c r="C1171" s="126">
        <v>105</v>
      </c>
      <c r="D1171" s="185">
        <v>355</v>
      </c>
      <c r="E1171" s="159">
        <v>389</v>
      </c>
      <c r="F1171" s="159">
        <v>206</v>
      </c>
      <c r="G1171" s="381">
        <v>2</v>
      </c>
      <c r="H1171" s="381">
        <v>1</v>
      </c>
      <c r="I1171" s="610"/>
      <c r="J1171" s="725"/>
      <c r="K1171" s="1047"/>
      <c r="L1171" s="1047"/>
      <c r="M1171" s="1047"/>
      <c r="N1171" s="1047"/>
      <c r="O1171" s="1047"/>
      <c r="P1171" s="1047"/>
      <c r="Q1171" s="1047"/>
      <c r="R1171" s="1047"/>
      <c r="S1171" s="1047"/>
      <c r="T1171" s="889"/>
      <c r="U1171" s="889"/>
      <c r="V1171" s="889"/>
      <c r="W1171" s="889"/>
      <c r="X1171" s="889"/>
      <c r="Y1171" s="889"/>
      <c r="Z1171" s="889"/>
      <c r="AA1171" s="889"/>
      <c r="AB1171" s="889"/>
      <c r="AC1171" s="889"/>
      <c r="AD1171" s="889"/>
      <c r="AE1171" s="889"/>
      <c r="AF1171" s="889"/>
      <c r="AG1171" s="889"/>
      <c r="AH1171" s="889"/>
      <c r="AI1171" s="889"/>
      <c r="AJ1171" s="889"/>
      <c r="AK1171" s="889"/>
      <c r="AL1171" s="889"/>
      <c r="AM1171" s="889"/>
      <c r="AN1171" s="889"/>
      <c r="AO1171" s="889"/>
      <c r="AP1171" s="889"/>
      <c r="AQ1171" s="889"/>
    </row>
    <row r="1172" spans="1:43" s="340" customFormat="1" ht="17.100000000000001" customHeight="1" thickBot="1">
      <c r="A1172" s="671"/>
      <c r="B1172" s="666"/>
      <c r="C1172" s="342"/>
      <c r="D1172" s="667"/>
      <c r="E1172" s="342"/>
      <c r="F1172" s="342"/>
      <c r="G1172" s="342"/>
      <c r="H1172" s="722"/>
      <c r="I1172" s="722"/>
      <c r="J1172" s="725"/>
      <c r="K1172" s="1047"/>
      <c r="L1172" s="1047"/>
      <c r="M1172" s="1047"/>
      <c r="N1172" s="1047"/>
      <c r="O1172" s="1047"/>
      <c r="P1172" s="1047"/>
      <c r="Q1172" s="1047"/>
      <c r="R1172" s="1047"/>
      <c r="S1172" s="1047"/>
      <c r="T1172" s="889"/>
      <c r="U1172" s="889"/>
      <c r="V1172" s="889"/>
      <c r="W1172" s="889"/>
      <c r="X1172" s="889"/>
      <c r="Y1172" s="889"/>
      <c r="Z1172" s="889"/>
      <c r="AA1172" s="889"/>
      <c r="AB1172" s="889"/>
      <c r="AC1172" s="889"/>
      <c r="AD1172" s="889"/>
      <c r="AE1172" s="889"/>
      <c r="AF1172" s="889"/>
      <c r="AG1172" s="889"/>
      <c r="AH1172" s="889"/>
      <c r="AI1172" s="889"/>
      <c r="AJ1172" s="889"/>
      <c r="AK1172" s="889"/>
      <c r="AL1172" s="889"/>
      <c r="AM1172" s="889"/>
      <c r="AN1172" s="889"/>
      <c r="AO1172" s="889"/>
      <c r="AP1172" s="889"/>
      <c r="AQ1172" s="889"/>
    </row>
    <row r="1173" spans="1:43" s="340" customFormat="1" ht="32.25" customHeight="1" thickBot="1">
      <c r="A1173" s="286" t="s">
        <v>82</v>
      </c>
      <c r="B1173" s="355">
        <v>2013</v>
      </c>
      <c r="C1173" s="386">
        <v>2014</v>
      </c>
      <c r="D1173" s="355">
        <v>2015</v>
      </c>
      <c r="E1173" s="386">
        <v>2016</v>
      </c>
      <c r="F1173" s="386">
        <v>2017</v>
      </c>
      <c r="G1173" s="386">
        <v>2018</v>
      </c>
      <c r="H1173" s="386">
        <v>2019</v>
      </c>
      <c r="I1173" s="387">
        <v>2020</v>
      </c>
      <c r="J1173" s="725"/>
      <c r="K1173" s="1047"/>
      <c r="L1173" s="1047"/>
      <c r="M1173" s="1047"/>
      <c r="N1173" s="1047"/>
      <c r="O1173" s="1047"/>
      <c r="P1173" s="1047"/>
      <c r="Q1173" s="1047"/>
      <c r="R1173" s="1047"/>
      <c r="S1173" s="1047"/>
      <c r="T1173" s="889"/>
      <c r="U1173" s="889"/>
      <c r="V1173" s="889"/>
      <c r="W1173" s="889"/>
      <c r="X1173" s="889"/>
      <c r="Y1173" s="889"/>
      <c r="Z1173" s="889"/>
      <c r="AA1173" s="889"/>
      <c r="AB1173" s="889"/>
      <c r="AC1173" s="889"/>
      <c r="AD1173" s="889"/>
      <c r="AE1173" s="889"/>
      <c r="AF1173" s="889"/>
      <c r="AG1173" s="889"/>
      <c r="AH1173" s="889"/>
      <c r="AI1173" s="889"/>
      <c r="AJ1173" s="889"/>
      <c r="AK1173" s="889"/>
      <c r="AL1173" s="889"/>
      <c r="AM1173" s="889"/>
      <c r="AN1173" s="889"/>
      <c r="AO1173" s="889"/>
      <c r="AP1173" s="889"/>
      <c r="AQ1173" s="889"/>
    </row>
    <row r="1174" spans="1:43" s="340" customFormat="1" ht="17.100000000000001" customHeight="1">
      <c r="A1174" s="284" t="s">
        <v>1225</v>
      </c>
      <c r="B1174" s="194">
        <v>4</v>
      </c>
      <c r="C1174" s="194">
        <v>5</v>
      </c>
      <c r="D1174" s="194">
        <f>D1175+D1176+D1177</f>
        <v>4</v>
      </c>
      <c r="E1174" s="194">
        <f>E1175+E1176+E1177</f>
        <v>5</v>
      </c>
      <c r="F1174" s="194">
        <f t="shared" ref="F1174:G1174" si="56">F1175+F1176+F1177</f>
        <v>5</v>
      </c>
      <c r="G1174" s="194">
        <f t="shared" si="56"/>
        <v>4</v>
      </c>
      <c r="H1174" s="194">
        <f t="shared" ref="H1174" si="57">H1175+H1176+H1177</f>
        <v>4</v>
      </c>
      <c r="I1174" s="571"/>
      <c r="J1174" s="725"/>
      <c r="K1174" s="1047"/>
      <c r="L1174" s="1047"/>
      <c r="M1174" s="1047"/>
      <c r="N1174" s="1047"/>
      <c r="O1174" s="1047"/>
      <c r="P1174" s="1047"/>
      <c r="Q1174" s="1047"/>
      <c r="R1174" s="1047"/>
      <c r="S1174" s="1047"/>
      <c r="T1174" s="889"/>
      <c r="U1174" s="889"/>
      <c r="V1174" s="889"/>
      <c r="W1174" s="889"/>
      <c r="X1174" s="889"/>
      <c r="Y1174" s="889"/>
      <c r="Z1174" s="889"/>
      <c r="AA1174" s="889"/>
      <c r="AB1174" s="889"/>
      <c r="AC1174" s="889"/>
      <c r="AD1174" s="889"/>
      <c r="AE1174" s="889"/>
      <c r="AF1174" s="889"/>
      <c r="AG1174" s="889"/>
      <c r="AH1174" s="889"/>
      <c r="AI1174" s="889"/>
      <c r="AJ1174" s="889"/>
      <c r="AK1174" s="889"/>
      <c r="AL1174" s="889"/>
      <c r="AM1174" s="889"/>
      <c r="AN1174" s="889"/>
      <c r="AO1174" s="889"/>
      <c r="AP1174" s="889"/>
      <c r="AQ1174" s="889"/>
    </row>
    <row r="1175" spans="1:43" s="340" customFormat="1" ht="17.100000000000001" customHeight="1">
      <c r="A1175" s="285" t="s">
        <v>1248</v>
      </c>
      <c r="B1175" s="814">
        <v>0</v>
      </c>
      <c r="C1175" s="814">
        <v>0</v>
      </c>
      <c r="D1175" s="814">
        <v>1</v>
      </c>
      <c r="E1175" s="814">
        <v>1</v>
      </c>
      <c r="F1175" s="814">
        <v>1</v>
      </c>
      <c r="G1175" s="814">
        <v>1</v>
      </c>
      <c r="H1175" s="814">
        <v>1</v>
      </c>
      <c r="I1175" s="615"/>
      <c r="J1175" s="725"/>
      <c r="K1175" s="1047"/>
      <c r="L1175" s="1047"/>
      <c r="M1175" s="1047"/>
      <c r="N1175" s="1047"/>
      <c r="O1175" s="1047"/>
      <c r="P1175" s="1047"/>
      <c r="Q1175" s="1047"/>
      <c r="R1175" s="1047"/>
      <c r="S1175" s="1047"/>
      <c r="T1175" s="889"/>
      <c r="U1175" s="889"/>
      <c r="V1175" s="889"/>
      <c r="W1175" s="889"/>
      <c r="X1175" s="889"/>
      <c r="Y1175" s="889"/>
      <c r="Z1175" s="889"/>
      <c r="AA1175" s="889"/>
      <c r="AB1175" s="889"/>
      <c r="AC1175" s="889"/>
      <c r="AD1175" s="889"/>
      <c r="AE1175" s="889"/>
      <c r="AF1175" s="889"/>
      <c r="AG1175" s="889"/>
      <c r="AH1175" s="889"/>
      <c r="AI1175" s="889"/>
      <c r="AJ1175" s="889"/>
      <c r="AK1175" s="889"/>
      <c r="AL1175" s="889"/>
      <c r="AM1175" s="889"/>
      <c r="AN1175" s="889"/>
      <c r="AO1175" s="889"/>
      <c r="AP1175" s="889"/>
      <c r="AQ1175" s="889"/>
    </row>
    <row r="1176" spans="1:43" s="340" customFormat="1" ht="17.100000000000001" customHeight="1">
      <c r="A1176" s="285" t="s">
        <v>1249</v>
      </c>
      <c r="B1176" s="814">
        <v>3</v>
      </c>
      <c r="C1176" s="814">
        <v>3</v>
      </c>
      <c r="D1176" s="814">
        <v>3</v>
      </c>
      <c r="E1176" s="814">
        <v>3</v>
      </c>
      <c r="F1176" s="814">
        <v>3</v>
      </c>
      <c r="G1176" s="814">
        <v>2</v>
      </c>
      <c r="H1176" s="814">
        <v>1</v>
      </c>
      <c r="I1176" s="615"/>
      <c r="J1176" s="725"/>
      <c r="K1176" s="1047"/>
      <c r="L1176" s="1047"/>
      <c r="M1176" s="1047"/>
      <c r="N1176" s="1047"/>
      <c r="O1176" s="1047"/>
      <c r="P1176" s="1047"/>
      <c r="Q1176" s="1047"/>
      <c r="R1176" s="1047"/>
      <c r="S1176" s="1047"/>
      <c r="T1176" s="889"/>
      <c r="U1176" s="889"/>
      <c r="V1176" s="889"/>
      <c r="W1176" s="889"/>
      <c r="X1176" s="889"/>
      <c r="Y1176" s="889"/>
      <c r="Z1176" s="889"/>
      <c r="AA1176" s="889"/>
      <c r="AB1176" s="889"/>
      <c r="AC1176" s="889"/>
      <c r="AD1176" s="889"/>
      <c r="AE1176" s="889"/>
      <c r="AF1176" s="889"/>
      <c r="AG1176" s="889"/>
      <c r="AH1176" s="889"/>
      <c r="AI1176" s="889"/>
      <c r="AJ1176" s="889"/>
      <c r="AK1176" s="889"/>
      <c r="AL1176" s="889"/>
      <c r="AM1176" s="889"/>
      <c r="AN1176" s="889"/>
      <c r="AO1176" s="889"/>
      <c r="AP1176" s="889"/>
      <c r="AQ1176" s="889"/>
    </row>
    <row r="1177" spans="1:43" s="340" customFormat="1" ht="17.100000000000001" customHeight="1" thickBot="1">
      <c r="A1177" s="393" t="s">
        <v>1250</v>
      </c>
      <c r="B1177" s="201">
        <v>1</v>
      </c>
      <c r="C1177" s="201">
        <v>2</v>
      </c>
      <c r="D1177" s="201">
        <v>0</v>
      </c>
      <c r="E1177" s="201">
        <v>1</v>
      </c>
      <c r="F1177" s="201">
        <v>1</v>
      </c>
      <c r="G1177" s="201">
        <v>1</v>
      </c>
      <c r="H1177" s="201">
        <v>2</v>
      </c>
      <c r="I1177" s="610"/>
      <c r="J1177" s="725"/>
      <c r="K1177" s="1047"/>
      <c r="L1177" s="1047"/>
      <c r="M1177" s="1047"/>
      <c r="N1177" s="1047"/>
      <c r="O1177" s="1047"/>
      <c r="P1177" s="1047"/>
      <c r="Q1177" s="1047"/>
      <c r="R1177" s="1047"/>
      <c r="S1177" s="1047"/>
      <c r="T1177" s="889"/>
      <c r="U1177" s="889"/>
      <c r="V1177" s="889"/>
      <c r="W1177" s="889"/>
      <c r="X1177" s="889"/>
      <c r="Y1177" s="889"/>
      <c r="Z1177" s="889"/>
      <c r="AA1177" s="889"/>
      <c r="AB1177" s="889"/>
      <c r="AC1177" s="889"/>
      <c r="AD1177" s="889"/>
      <c r="AE1177" s="889"/>
      <c r="AF1177" s="889"/>
      <c r="AG1177" s="889"/>
      <c r="AH1177" s="889"/>
      <c r="AI1177" s="889"/>
      <c r="AJ1177" s="889"/>
      <c r="AK1177" s="889"/>
      <c r="AL1177" s="889"/>
      <c r="AM1177" s="889"/>
      <c r="AN1177" s="889"/>
      <c r="AO1177" s="889"/>
      <c r="AP1177" s="889"/>
      <c r="AQ1177" s="889"/>
    </row>
    <row r="1178" spans="1:43" s="339" customFormat="1" ht="18.75" customHeight="1" thickBot="1">
      <c r="A1178" s="19"/>
      <c r="B1178" s="599"/>
      <c r="C1178" s="677"/>
      <c r="D1178" s="356"/>
      <c r="E1178" s="677"/>
      <c r="F1178" s="677"/>
      <c r="G1178" s="677"/>
      <c r="H1178" s="767"/>
      <c r="I1178" s="767"/>
      <c r="J1178" s="1045"/>
      <c r="K1178" s="1048"/>
      <c r="L1178" s="1048"/>
      <c r="M1178" s="1048"/>
      <c r="N1178" s="1048"/>
      <c r="O1178" s="1048"/>
      <c r="P1178" s="1048"/>
      <c r="Q1178" s="1048"/>
      <c r="R1178" s="1048"/>
      <c r="S1178" s="1048"/>
      <c r="T1178" s="683"/>
      <c r="U1178" s="683"/>
      <c r="V1178" s="683"/>
      <c r="W1178" s="683"/>
      <c r="X1178" s="683"/>
      <c r="Y1178" s="683"/>
      <c r="Z1178" s="683"/>
      <c r="AA1178" s="683"/>
      <c r="AB1178" s="683"/>
      <c r="AC1178" s="683"/>
      <c r="AD1178" s="683"/>
      <c r="AE1178" s="683"/>
      <c r="AF1178" s="683"/>
      <c r="AG1178" s="683"/>
      <c r="AH1178" s="683"/>
      <c r="AI1178" s="683"/>
      <c r="AJ1178" s="683"/>
      <c r="AK1178" s="683"/>
      <c r="AL1178" s="683"/>
      <c r="AM1178" s="683"/>
      <c r="AN1178" s="683"/>
      <c r="AO1178" s="683"/>
      <c r="AP1178" s="683"/>
      <c r="AQ1178" s="683"/>
    </row>
    <row r="1179" spans="1:43" ht="20.25" customHeight="1" thickBot="1">
      <c r="A1179" s="403" t="s">
        <v>1251</v>
      </c>
      <c r="B1179" s="184">
        <v>2013</v>
      </c>
      <c r="C1179" s="146">
        <v>2014</v>
      </c>
      <c r="D1179" s="184">
        <v>2015</v>
      </c>
      <c r="E1179" s="146">
        <v>2016</v>
      </c>
      <c r="F1179" s="146">
        <v>2017</v>
      </c>
      <c r="G1179" s="146">
        <v>2018</v>
      </c>
      <c r="H1179" s="727">
        <v>2019</v>
      </c>
      <c r="I1179" s="728">
        <v>2020</v>
      </c>
    </row>
    <row r="1180" spans="1:43" ht="27.75" customHeight="1">
      <c r="A1180" s="372" t="s">
        <v>1510</v>
      </c>
      <c r="B1180" s="216"/>
      <c r="C1180" s="216"/>
      <c r="D1180" s="216"/>
      <c r="E1180" s="327"/>
      <c r="F1180" s="327"/>
      <c r="G1180" s="327"/>
      <c r="H1180" s="327"/>
      <c r="I1180" s="911"/>
    </row>
    <row r="1181" spans="1:43" ht="29.25" customHeight="1" thickBot="1">
      <c r="A1181" s="371" t="s">
        <v>459</v>
      </c>
      <c r="B1181" s="247"/>
      <c r="C1181" s="190">
        <v>3932</v>
      </c>
      <c r="D1181" s="190"/>
      <c r="E1181" s="312"/>
      <c r="F1181" s="312"/>
      <c r="G1181" s="312"/>
      <c r="H1181" s="312"/>
      <c r="I1181" s="892"/>
    </row>
    <row r="1182" spans="1:43" ht="25.5">
      <c r="A1182" s="372" t="s">
        <v>690</v>
      </c>
      <c r="B1182" s="154"/>
      <c r="C1182" s="151"/>
      <c r="D1182" s="154"/>
      <c r="E1182" s="151"/>
      <c r="F1182" s="151"/>
      <c r="G1182" s="151"/>
      <c r="H1182" s="327"/>
      <c r="I1182" s="571"/>
    </row>
    <row r="1183" spans="1:43">
      <c r="A1183" s="370" t="s">
        <v>460</v>
      </c>
      <c r="B1183" s="186">
        <v>1</v>
      </c>
      <c r="C1183" s="186">
        <v>1</v>
      </c>
      <c r="D1183" s="186"/>
      <c r="E1183" s="150"/>
      <c r="F1183" s="150">
        <v>1</v>
      </c>
      <c r="G1183" s="150">
        <v>1</v>
      </c>
      <c r="H1183" s="312">
        <v>1</v>
      </c>
      <c r="I1183" s="615"/>
    </row>
    <row r="1184" spans="1:43" ht="120.75" customHeight="1" thickBot="1">
      <c r="A1184" s="371" t="s">
        <v>241</v>
      </c>
      <c r="B1184" s="185">
        <v>0</v>
      </c>
      <c r="C1184" s="306" t="s">
        <v>1894</v>
      </c>
      <c r="D1184" s="306" t="s">
        <v>2149</v>
      </c>
      <c r="E1184" s="306" t="s">
        <v>2148</v>
      </c>
      <c r="F1184" s="732" t="s">
        <v>2162</v>
      </c>
      <c r="G1184" s="732" t="s">
        <v>2521</v>
      </c>
      <c r="H1184" s="795" t="s">
        <v>2990</v>
      </c>
      <c r="I1184" s="610"/>
    </row>
    <row r="1185" spans="1:19" ht="28.5" customHeight="1">
      <c r="A1185" s="246" t="s">
        <v>691</v>
      </c>
      <c r="B1185" s="333">
        <v>0</v>
      </c>
      <c r="C1185" s="333">
        <v>0</v>
      </c>
      <c r="D1185" s="315"/>
      <c r="E1185" s="154"/>
      <c r="F1185" s="154"/>
      <c r="G1185" s="151"/>
      <c r="H1185" s="279"/>
      <c r="I1185" s="571"/>
    </row>
    <row r="1186" spans="1:19" ht="25.5">
      <c r="A1186" s="250" t="s">
        <v>461</v>
      </c>
      <c r="B1186" s="192">
        <v>0</v>
      </c>
      <c r="C1186" s="192">
        <v>0</v>
      </c>
      <c r="D1186" s="190">
        <v>1</v>
      </c>
      <c r="E1186" s="190">
        <v>1</v>
      </c>
      <c r="F1186" s="190">
        <v>1</v>
      </c>
      <c r="G1186" s="312">
        <v>1</v>
      </c>
      <c r="H1186" s="312"/>
      <c r="I1186" s="892"/>
    </row>
    <row r="1187" spans="1:19" ht="97.5" customHeight="1" thickBot="1">
      <c r="A1187" s="200" t="s">
        <v>462</v>
      </c>
      <c r="B1187" s="195">
        <v>0</v>
      </c>
      <c r="C1187" s="273" t="s">
        <v>1569</v>
      </c>
      <c r="D1187" s="159" t="s">
        <v>2027</v>
      </c>
      <c r="E1187" s="185" t="s">
        <v>2164</v>
      </c>
      <c r="F1187" s="185" t="s">
        <v>2163</v>
      </c>
      <c r="G1187" s="159" t="s">
        <v>2449</v>
      </c>
      <c r="H1187" s="159" t="s">
        <v>2991</v>
      </c>
      <c r="I1187" s="610"/>
    </row>
    <row r="1188" spans="1:19" ht="26.25" customHeight="1">
      <c r="A1188" s="246" t="s">
        <v>692</v>
      </c>
      <c r="B1188" s="191"/>
      <c r="C1188" s="191"/>
      <c r="D1188" s="154"/>
      <c r="E1188" s="151"/>
      <c r="F1188" s="151"/>
      <c r="G1188" s="279"/>
      <c r="H1188" s="271"/>
      <c r="I1188" s="571"/>
    </row>
    <row r="1189" spans="1:19" ht="64.5" customHeight="1">
      <c r="A1189" s="250" t="s">
        <v>325</v>
      </c>
      <c r="B1189" s="192">
        <v>0</v>
      </c>
      <c r="C1189" s="192">
        <v>0</v>
      </c>
      <c r="D1189" s="130">
        <v>1</v>
      </c>
      <c r="E1189" s="150">
        <v>2</v>
      </c>
      <c r="F1189" s="150">
        <v>1</v>
      </c>
      <c r="G1189" s="278">
        <v>2</v>
      </c>
      <c r="H1189" s="272">
        <v>0</v>
      </c>
      <c r="I1189" s="615"/>
    </row>
    <row r="1190" spans="1:19" ht="17.25" customHeight="1" thickBot="1">
      <c r="A1190" s="289" t="s">
        <v>441</v>
      </c>
      <c r="B1190" s="219">
        <v>0</v>
      </c>
      <c r="C1190" s="219">
        <v>0</v>
      </c>
      <c r="D1190" s="219">
        <v>0</v>
      </c>
      <c r="E1190" s="735">
        <v>0</v>
      </c>
      <c r="F1190" s="735">
        <v>0</v>
      </c>
      <c r="G1190" s="735">
        <v>0</v>
      </c>
      <c r="H1190" s="735">
        <v>0</v>
      </c>
      <c r="I1190" s="778"/>
    </row>
    <row r="1191" spans="1:19" ht="39.75" customHeight="1">
      <c r="A1191" s="246" t="s">
        <v>2042</v>
      </c>
      <c r="B1191" s="194"/>
      <c r="C1191" s="194"/>
      <c r="D1191" s="154"/>
      <c r="E1191" s="271"/>
      <c r="F1191" s="271"/>
      <c r="G1191" s="271"/>
      <c r="H1191" s="271"/>
      <c r="I1191" s="571"/>
    </row>
    <row r="1192" spans="1:19" ht="17.25" customHeight="1" thickBot="1">
      <c r="A1192" s="698" t="s">
        <v>1751</v>
      </c>
      <c r="B1192" s="185"/>
      <c r="C1192" s="699"/>
      <c r="D1192" s="700"/>
      <c r="E1192" s="701">
        <v>0</v>
      </c>
      <c r="F1192" s="701">
        <v>0</v>
      </c>
      <c r="G1192" s="701">
        <v>0</v>
      </c>
      <c r="H1192" s="701">
        <v>0</v>
      </c>
      <c r="I1192" s="780"/>
    </row>
    <row r="1193" spans="1:19" ht="14.25" customHeight="1" thickBot="1">
      <c r="A1193" s="671"/>
      <c r="B1193" s="666"/>
    </row>
    <row r="1194" spans="1:19" s="889" customFormat="1" ht="30.75" customHeight="1" thickBot="1">
      <c r="A1194" s="724" t="s">
        <v>83</v>
      </c>
      <c r="B1194" s="355">
        <v>2013</v>
      </c>
      <c r="C1194" s="386">
        <v>2014</v>
      </c>
      <c r="D1194" s="355">
        <v>2015</v>
      </c>
      <c r="E1194" s="386">
        <v>2016</v>
      </c>
      <c r="F1194" s="386">
        <v>2017</v>
      </c>
      <c r="G1194" s="386">
        <v>2018</v>
      </c>
      <c r="H1194" s="386">
        <v>2019</v>
      </c>
      <c r="I1194" s="387">
        <v>2020</v>
      </c>
      <c r="J1194" s="725"/>
      <c r="K1194" s="1047"/>
      <c r="L1194" s="1047"/>
      <c r="M1194" s="1047"/>
      <c r="N1194" s="1047"/>
      <c r="O1194" s="1047"/>
      <c r="P1194" s="1047"/>
      <c r="Q1194" s="1047"/>
      <c r="R1194" s="1047"/>
      <c r="S1194" s="1047"/>
    </row>
    <row r="1195" spans="1:19" s="889" customFormat="1" ht="15.95" customHeight="1">
      <c r="A1195" s="391" t="s">
        <v>1225</v>
      </c>
      <c r="B1195" s="389">
        <f t="shared" ref="B1195:F1195" si="58">B1201+B1224+B1244</f>
        <v>15</v>
      </c>
      <c r="C1195" s="389">
        <f t="shared" si="58"/>
        <v>15</v>
      </c>
      <c r="D1195" s="389">
        <f t="shared" si="58"/>
        <v>15</v>
      </c>
      <c r="E1195" s="355">
        <f t="shared" si="58"/>
        <v>15</v>
      </c>
      <c r="F1195" s="355">
        <f t="shared" si="58"/>
        <v>15</v>
      </c>
      <c r="G1195" s="355">
        <f>G1201+G1224+G1244</f>
        <v>15</v>
      </c>
      <c r="H1195" s="355">
        <f>H1201+H1224+H1244</f>
        <v>15</v>
      </c>
      <c r="I1195" s="571"/>
      <c r="J1195" s="725"/>
      <c r="K1195" s="1047"/>
      <c r="L1195" s="1047"/>
      <c r="M1195" s="1047"/>
      <c r="N1195" s="1047"/>
      <c r="O1195" s="1047"/>
      <c r="P1195" s="1047"/>
      <c r="Q1195" s="1047"/>
      <c r="R1195" s="1047"/>
      <c r="S1195" s="1047"/>
    </row>
    <row r="1196" spans="1:19" s="889" customFormat="1" ht="15.95" customHeight="1">
      <c r="A1196" s="392" t="s">
        <v>1248</v>
      </c>
      <c r="B1196" s="197">
        <f t="shared" ref="B1196:E1198" si="59">B1202+B1225+B1245</f>
        <v>1</v>
      </c>
      <c r="C1196" s="197">
        <f t="shared" si="59"/>
        <v>1</v>
      </c>
      <c r="D1196" s="197">
        <f t="shared" si="59"/>
        <v>2</v>
      </c>
      <c r="E1196" s="186">
        <f t="shared" si="59"/>
        <v>3</v>
      </c>
      <c r="F1196" s="186">
        <f t="shared" ref="F1196:G1198" si="60">F1202+F1225+F1245</f>
        <v>3</v>
      </c>
      <c r="G1196" s="186">
        <f t="shared" si="60"/>
        <v>6</v>
      </c>
      <c r="H1196" s="186">
        <f t="shared" ref="H1196" si="61">H1202+H1225+H1245</f>
        <v>5</v>
      </c>
      <c r="I1196" s="615"/>
      <c r="J1196" s="725"/>
      <c r="K1196" s="1047"/>
      <c r="L1196" s="1047"/>
      <c r="M1196" s="1047"/>
      <c r="N1196" s="1047"/>
      <c r="O1196" s="1047"/>
      <c r="P1196" s="1047"/>
      <c r="Q1196" s="1047"/>
      <c r="R1196" s="1047"/>
      <c r="S1196" s="1047"/>
    </row>
    <row r="1197" spans="1:19" s="889" customFormat="1" ht="15.75" customHeight="1">
      <c r="A1197" s="392" t="s">
        <v>1249</v>
      </c>
      <c r="B1197" s="197">
        <f t="shared" si="59"/>
        <v>10</v>
      </c>
      <c r="C1197" s="197">
        <f t="shared" si="59"/>
        <v>10</v>
      </c>
      <c r="D1197" s="197">
        <f t="shared" si="59"/>
        <v>10</v>
      </c>
      <c r="E1197" s="186">
        <f t="shared" si="59"/>
        <v>10</v>
      </c>
      <c r="F1197" s="186">
        <f t="shared" si="60"/>
        <v>10</v>
      </c>
      <c r="G1197" s="186">
        <f t="shared" si="60"/>
        <v>9</v>
      </c>
      <c r="H1197" s="186">
        <f t="shared" ref="H1197" si="62">H1203+H1226+H1246</f>
        <v>10</v>
      </c>
      <c r="I1197" s="615"/>
      <c r="J1197" s="725"/>
      <c r="K1197" s="1047"/>
      <c r="L1197" s="1047"/>
      <c r="M1197" s="1047"/>
      <c r="N1197" s="1047"/>
      <c r="O1197" s="1047"/>
      <c r="P1197" s="1047"/>
      <c r="Q1197" s="1047"/>
      <c r="R1197" s="1047"/>
      <c r="S1197" s="1047"/>
    </row>
    <row r="1198" spans="1:19" s="889" customFormat="1" ht="17.25" customHeight="1" thickBot="1">
      <c r="A1198" s="393" t="s">
        <v>1250</v>
      </c>
      <c r="B1198" s="680">
        <f t="shared" si="59"/>
        <v>4</v>
      </c>
      <c r="C1198" s="680">
        <f t="shared" si="59"/>
        <v>4</v>
      </c>
      <c r="D1198" s="680">
        <f t="shared" si="59"/>
        <v>3</v>
      </c>
      <c r="E1198" s="261">
        <f t="shared" si="59"/>
        <v>2</v>
      </c>
      <c r="F1198" s="261">
        <f t="shared" si="60"/>
        <v>2</v>
      </c>
      <c r="G1198" s="261">
        <f t="shared" si="60"/>
        <v>0</v>
      </c>
      <c r="H1198" s="261">
        <f t="shared" ref="H1198" si="63">H1204+H1227+H1247</f>
        <v>0</v>
      </c>
      <c r="I1198" s="610"/>
      <c r="J1198" s="725"/>
      <c r="K1198" s="1047"/>
      <c r="L1198" s="1047"/>
      <c r="M1198" s="1047"/>
      <c r="N1198" s="1047"/>
      <c r="O1198" s="1047"/>
      <c r="P1198" s="1047"/>
      <c r="Q1198" s="1047"/>
      <c r="R1198" s="1047"/>
      <c r="S1198" s="1047"/>
    </row>
    <row r="1199" spans="1:19" s="889" customFormat="1" ht="14.25" customHeight="1" thickBot="1">
      <c r="A1199" s="681"/>
      <c r="B1199" s="682"/>
      <c r="C1199" s="661"/>
      <c r="D1199" s="662"/>
      <c r="E1199" s="661"/>
      <c r="F1199" s="661"/>
      <c r="G1199" s="661"/>
      <c r="H1199" s="722"/>
      <c r="I1199" s="722"/>
      <c r="J1199" s="725"/>
      <c r="K1199" s="1047"/>
      <c r="L1199" s="1047"/>
      <c r="M1199" s="1047"/>
      <c r="N1199" s="1047"/>
      <c r="O1199" s="1047"/>
      <c r="P1199" s="1047"/>
      <c r="Q1199" s="1047"/>
      <c r="R1199" s="1047"/>
      <c r="S1199" s="1047"/>
    </row>
    <row r="1200" spans="1:19" s="889" customFormat="1" ht="20.25" customHeight="1" thickBot="1">
      <c r="A1200" s="397" t="s">
        <v>84</v>
      </c>
      <c r="B1200" s="389">
        <v>2013</v>
      </c>
      <c r="C1200" s="390">
        <v>2014</v>
      </c>
      <c r="D1200" s="389">
        <v>2015</v>
      </c>
      <c r="E1200" s="390">
        <v>2016</v>
      </c>
      <c r="F1200" s="390">
        <v>2017</v>
      </c>
      <c r="G1200" s="390">
        <v>2018</v>
      </c>
      <c r="H1200" s="386">
        <v>2019</v>
      </c>
      <c r="I1200" s="387">
        <v>2020</v>
      </c>
      <c r="J1200" s="725"/>
      <c r="K1200" s="1047"/>
      <c r="L1200" s="1047"/>
      <c r="M1200" s="1047"/>
      <c r="N1200" s="1047"/>
      <c r="O1200" s="1047"/>
      <c r="P1200" s="1047"/>
      <c r="Q1200" s="1047"/>
      <c r="R1200" s="1047"/>
      <c r="S1200" s="1047"/>
    </row>
    <row r="1201" spans="1:43" s="889" customFormat="1" ht="15.75" customHeight="1">
      <c r="A1201" s="391" t="s">
        <v>1225</v>
      </c>
      <c r="B1201" s="196">
        <v>5</v>
      </c>
      <c r="C1201" s="25">
        <v>5</v>
      </c>
      <c r="D1201" s="196">
        <v>5</v>
      </c>
      <c r="E1201" s="25">
        <v>5</v>
      </c>
      <c r="F1201" s="25">
        <v>5</v>
      </c>
      <c r="G1201" s="25">
        <v>5</v>
      </c>
      <c r="H1201" s="25">
        <v>5</v>
      </c>
      <c r="I1201" s="571"/>
      <c r="J1201" s="725"/>
      <c r="K1201" s="1047"/>
      <c r="L1201" s="1047"/>
      <c r="M1201" s="1047"/>
      <c r="N1201" s="1047"/>
      <c r="O1201" s="1047"/>
      <c r="P1201" s="1047"/>
      <c r="Q1201" s="1047"/>
      <c r="R1201" s="1047"/>
      <c r="S1201" s="1047"/>
    </row>
    <row r="1202" spans="1:43" s="889" customFormat="1" ht="15.75" customHeight="1">
      <c r="A1202" s="392" t="s">
        <v>1248</v>
      </c>
      <c r="B1202" s="197">
        <v>0</v>
      </c>
      <c r="C1202" s="369">
        <v>0</v>
      </c>
      <c r="D1202" s="197">
        <v>1</v>
      </c>
      <c r="E1202" s="369">
        <v>2</v>
      </c>
      <c r="F1202" s="369">
        <v>2</v>
      </c>
      <c r="G1202" s="369">
        <v>3</v>
      </c>
      <c r="H1202" s="369">
        <v>3</v>
      </c>
      <c r="I1202" s="615"/>
      <c r="J1202" s="725"/>
      <c r="K1202" s="1047"/>
      <c r="L1202" s="1047"/>
      <c r="M1202" s="1047"/>
      <c r="N1202" s="1047"/>
      <c r="O1202" s="1047"/>
      <c r="P1202" s="1047"/>
      <c r="Q1202" s="1047"/>
      <c r="R1202" s="1047"/>
      <c r="S1202" s="1047"/>
    </row>
    <row r="1203" spans="1:43" s="889" customFormat="1" ht="13.5" customHeight="1">
      <c r="A1203" s="392" t="s">
        <v>1249</v>
      </c>
      <c r="B1203" s="197">
        <v>3</v>
      </c>
      <c r="C1203" s="369">
        <v>3</v>
      </c>
      <c r="D1203" s="197">
        <v>3</v>
      </c>
      <c r="E1203" s="369">
        <v>3</v>
      </c>
      <c r="F1203" s="369">
        <v>3</v>
      </c>
      <c r="G1203" s="369">
        <v>2</v>
      </c>
      <c r="H1203" s="369">
        <v>2</v>
      </c>
      <c r="I1203" s="615"/>
      <c r="J1203" s="725"/>
      <c r="K1203" s="1047"/>
      <c r="L1203" s="1047"/>
      <c r="M1203" s="1047"/>
      <c r="N1203" s="1047"/>
      <c r="O1203" s="1047"/>
      <c r="P1203" s="1047"/>
      <c r="Q1203" s="1047"/>
      <c r="R1203" s="1047"/>
      <c r="S1203" s="1047"/>
    </row>
    <row r="1204" spans="1:43" s="889" customFormat="1" ht="16.5" customHeight="1" thickBot="1">
      <c r="A1204" s="393" t="s">
        <v>1250</v>
      </c>
      <c r="B1204" s="248">
        <v>2</v>
      </c>
      <c r="C1204" s="126">
        <v>2</v>
      </c>
      <c r="D1204" s="248">
        <v>1</v>
      </c>
      <c r="E1204" s="126">
        <v>0</v>
      </c>
      <c r="F1204" s="126">
        <v>0</v>
      </c>
      <c r="G1204" s="126">
        <v>0</v>
      </c>
      <c r="H1204" s="126">
        <v>0</v>
      </c>
      <c r="I1204" s="610"/>
      <c r="J1204" s="725"/>
      <c r="K1204" s="1047"/>
      <c r="L1204" s="1047"/>
      <c r="M1204" s="1047"/>
      <c r="N1204" s="1047"/>
      <c r="O1204" s="1047"/>
      <c r="P1204" s="1047"/>
      <c r="Q1204" s="1047"/>
      <c r="R1204" s="1047"/>
      <c r="S1204" s="1047"/>
    </row>
    <row r="1205" spans="1:43" s="339" customFormat="1" ht="17.25" customHeight="1" thickBot="1">
      <c r="A1205" s="19"/>
      <c r="B1205" s="599"/>
      <c r="C1205" s="677"/>
      <c r="D1205" s="356"/>
      <c r="E1205" s="677"/>
      <c r="F1205" s="677"/>
      <c r="G1205" s="677"/>
      <c r="H1205" s="767"/>
      <c r="I1205" s="767"/>
      <c r="J1205" s="1045"/>
      <c r="K1205" s="1048"/>
      <c r="L1205" s="1048"/>
      <c r="M1205" s="1048"/>
      <c r="N1205" s="1048"/>
      <c r="O1205" s="1048"/>
      <c r="P1205" s="1048"/>
      <c r="Q1205" s="1048"/>
      <c r="R1205" s="1048"/>
      <c r="S1205" s="1048"/>
      <c r="T1205" s="683"/>
      <c r="U1205" s="683"/>
      <c r="V1205" s="683"/>
      <c r="W1205" s="683"/>
      <c r="X1205" s="683"/>
      <c r="Y1205" s="683"/>
      <c r="Z1205" s="683"/>
      <c r="AA1205" s="683"/>
      <c r="AB1205" s="683"/>
      <c r="AC1205" s="683"/>
      <c r="AD1205" s="683"/>
      <c r="AE1205" s="683"/>
      <c r="AF1205" s="683"/>
      <c r="AG1205" s="683"/>
      <c r="AH1205" s="683"/>
      <c r="AI1205" s="683"/>
      <c r="AJ1205" s="683"/>
      <c r="AK1205" s="683"/>
      <c r="AL1205" s="683"/>
      <c r="AM1205" s="683"/>
      <c r="AN1205" s="683"/>
      <c r="AO1205" s="683"/>
      <c r="AP1205" s="683"/>
      <c r="AQ1205" s="683"/>
    </row>
    <row r="1206" spans="1:43" ht="15.75" customHeight="1" thickBot="1">
      <c r="A1206" s="403" t="s">
        <v>1251</v>
      </c>
      <c r="B1206" s="217">
        <v>2013</v>
      </c>
      <c r="C1206" s="146">
        <v>2014</v>
      </c>
      <c r="D1206" s="184">
        <v>2015</v>
      </c>
      <c r="E1206" s="146">
        <v>2016</v>
      </c>
      <c r="F1206" s="146">
        <v>2017</v>
      </c>
      <c r="G1206" s="146">
        <v>2018</v>
      </c>
      <c r="H1206" s="727">
        <v>2019</v>
      </c>
      <c r="I1206" s="728">
        <v>2020</v>
      </c>
    </row>
    <row r="1207" spans="1:43" ht="26.25" customHeight="1">
      <c r="A1207" s="372" t="s">
        <v>693</v>
      </c>
      <c r="B1207" s="194"/>
      <c r="C1207" s="279"/>
      <c r="D1207" s="194"/>
      <c r="E1207" s="279"/>
      <c r="F1207" s="279"/>
      <c r="G1207" s="279"/>
      <c r="H1207" s="279"/>
      <c r="I1207" s="571"/>
    </row>
    <row r="1208" spans="1:43" ht="46.5" customHeight="1" thickBot="1">
      <c r="A1208" s="371" t="s">
        <v>463</v>
      </c>
      <c r="B1208" s="190">
        <v>1</v>
      </c>
      <c r="C1208" s="190" t="s">
        <v>1522</v>
      </c>
      <c r="D1208" s="190" t="s">
        <v>2028</v>
      </c>
      <c r="E1208" s="312" t="s">
        <v>2150</v>
      </c>
      <c r="F1208" s="312" t="s">
        <v>2276</v>
      </c>
      <c r="G1208" s="312" t="s">
        <v>2420</v>
      </c>
      <c r="H1208" s="312" t="s">
        <v>3008</v>
      </c>
      <c r="I1208" s="615"/>
    </row>
    <row r="1209" spans="1:43" ht="68.25" customHeight="1">
      <c r="A1209" s="372" t="s">
        <v>694</v>
      </c>
      <c r="B1209" s="191"/>
      <c r="C1209" s="191"/>
      <c r="D1209" s="154"/>
      <c r="E1209" s="151"/>
      <c r="F1209" s="151"/>
      <c r="G1209" s="151"/>
      <c r="H1209" s="279"/>
      <c r="I1209" s="571"/>
    </row>
    <row r="1210" spans="1:43">
      <c r="A1210" s="250" t="s">
        <v>464</v>
      </c>
      <c r="B1210" s="192">
        <v>0</v>
      </c>
      <c r="C1210" s="192">
        <v>0</v>
      </c>
      <c r="D1210" s="130">
        <v>2</v>
      </c>
      <c r="E1210" s="150">
        <v>2</v>
      </c>
      <c r="F1210" s="150">
        <v>2</v>
      </c>
      <c r="G1210" s="150">
        <v>2</v>
      </c>
      <c r="H1210" s="278">
        <v>2</v>
      </c>
      <c r="I1210" s="615"/>
    </row>
    <row r="1211" spans="1:43" ht="25.5">
      <c r="A1211" s="250" t="s">
        <v>101</v>
      </c>
      <c r="B1211" s="192">
        <v>0</v>
      </c>
      <c r="C1211" s="192">
        <v>0</v>
      </c>
      <c r="D1211" s="130">
        <v>3</v>
      </c>
      <c r="E1211" s="150">
        <v>3</v>
      </c>
      <c r="F1211" s="150">
        <v>3</v>
      </c>
      <c r="G1211" s="150">
        <v>3</v>
      </c>
      <c r="H1211" s="278" t="s">
        <v>3009</v>
      </c>
      <c r="I1211" s="615"/>
    </row>
    <row r="1212" spans="1:43" ht="13.5" thickBot="1">
      <c r="A1212" s="200" t="s">
        <v>465</v>
      </c>
      <c r="B1212" s="192">
        <v>0</v>
      </c>
      <c r="C1212" s="192">
        <v>0</v>
      </c>
      <c r="D1212" s="130">
        <v>0</v>
      </c>
      <c r="E1212" s="150">
        <v>2</v>
      </c>
      <c r="F1212" s="150">
        <v>2</v>
      </c>
      <c r="G1212" s="150">
        <v>1</v>
      </c>
      <c r="H1212" s="278">
        <v>1</v>
      </c>
      <c r="I1212" s="615"/>
    </row>
    <row r="1213" spans="1:43" ht="15.75" customHeight="1">
      <c r="A1213" s="246" t="s">
        <v>695</v>
      </c>
      <c r="B1213" s="154"/>
      <c r="C1213" s="154"/>
      <c r="D1213" s="154"/>
      <c r="E1213" s="151"/>
      <c r="F1213" s="151"/>
      <c r="G1213" s="151"/>
      <c r="H1213" s="279"/>
      <c r="I1213" s="571"/>
    </row>
    <row r="1214" spans="1:43" ht="79.5" customHeight="1">
      <c r="A1214" s="250" t="s">
        <v>466</v>
      </c>
      <c r="B1214" s="190">
        <v>0</v>
      </c>
      <c r="C1214" s="190" t="s">
        <v>1523</v>
      </c>
      <c r="D1214" s="190" t="s">
        <v>1691</v>
      </c>
      <c r="E1214" s="312"/>
      <c r="F1214" s="312" t="s">
        <v>2277</v>
      </c>
      <c r="G1214" s="312" t="s">
        <v>2422</v>
      </c>
      <c r="H1214" s="312" t="s">
        <v>3010</v>
      </c>
      <c r="I1214" s="615"/>
    </row>
    <row r="1215" spans="1:43">
      <c r="A1215" s="250" t="s">
        <v>467</v>
      </c>
      <c r="B1215" s="190">
        <v>1</v>
      </c>
      <c r="C1215" s="190">
        <v>1</v>
      </c>
      <c r="D1215" s="190">
        <v>1</v>
      </c>
      <c r="E1215" s="312">
        <v>1</v>
      </c>
      <c r="F1215" s="312">
        <v>1</v>
      </c>
      <c r="G1215" s="312">
        <v>1</v>
      </c>
      <c r="H1215" s="312">
        <v>1</v>
      </c>
      <c r="I1215" s="615"/>
    </row>
    <row r="1216" spans="1:43" ht="13.5" thickBot="1">
      <c r="A1216" s="289" t="s">
        <v>468</v>
      </c>
      <c r="B1216" s="583">
        <v>235</v>
      </c>
      <c r="C1216" s="583">
        <v>235</v>
      </c>
      <c r="D1216" s="583">
        <v>235</v>
      </c>
      <c r="E1216" s="375">
        <v>235</v>
      </c>
      <c r="F1216" s="375">
        <v>235</v>
      </c>
      <c r="G1216" s="375">
        <v>229</v>
      </c>
      <c r="H1216" s="375">
        <v>213</v>
      </c>
      <c r="I1216" s="533"/>
    </row>
    <row r="1217" spans="1:19" ht="38.25">
      <c r="A1217" s="246" t="s">
        <v>696</v>
      </c>
      <c r="B1217" s="194"/>
      <c r="C1217" s="194"/>
      <c r="D1217" s="194"/>
      <c r="E1217" s="279"/>
      <c r="F1217" s="279"/>
      <c r="G1217" s="279"/>
      <c r="H1217" s="279"/>
      <c r="I1217" s="571"/>
    </row>
    <row r="1218" spans="1:19" ht="109.5" customHeight="1" thickBot="1">
      <c r="A1218" s="200" t="s">
        <v>469</v>
      </c>
      <c r="B1218" s="753" t="s">
        <v>1895</v>
      </c>
      <c r="C1218" s="753" t="s">
        <v>2029</v>
      </c>
      <c r="D1218" s="753" t="s">
        <v>2030</v>
      </c>
      <c r="E1218" s="795" t="s">
        <v>2031</v>
      </c>
      <c r="F1218" s="795" t="s">
        <v>2278</v>
      </c>
      <c r="G1218" s="795" t="s">
        <v>2421</v>
      </c>
      <c r="H1218" s="795" t="s">
        <v>3034</v>
      </c>
      <c r="I1218" s="610"/>
    </row>
    <row r="1219" spans="1:19" ht="38.25">
      <c r="A1219" s="246" t="s">
        <v>697</v>
      </c>
      <c r="B1219" s="191"/>
      <c r="C1219" s="191"/>
      <c r="D1219" s="191"/>
      <c r="E1219" s="151"/>
      <c r="F1219" s="279"/>
      <c r="G1219" s="151"/>
      <c r="H1219" s="279"/>
      <c r="I1219" s="571"/>
    </row>
    <row r="1220" spans="1:19" ht="105.75" customHeight="1">
      <c r="A1220" s="250" t="s">
        <v>110</v>
      </c>
      <c r="B1220" s="192">
        <v>0</v>
      </c>
      <c r="C1220" s="192">
        <v>0</v>
      </c>
      <c r="D1220" s="192">
        <v>0</v>
      </c>
      <c r="E1220" s="150" t="s">
        <v>2279</v>
      </c>
      <c r="F1220" s="278" t="s">
        <v>2803</v>
      </c>
      <c r="G1220" s="150" t="s">
        <v>2423</v>
      </c>
      <c r="H1220" s="278" t="s">
        <v>2941</v>
      </c>
      <c r="I1220" s="615"/>
    </row>
    <row r="1221" spans="1:19" ht="26.25" thickBot="1">
      <c r="A1221" s="200" t="s">
        <v>470</v>
      </c>
      <c r="B1221" s="195">
        <v>0</v>
      </c>
      <c r="C1221" s="195">
        <v>0</v>
      </c>
      <c r="D1221" s="195">
        <v>0</v>
      </c>
      <c r="E1221" s="159">
        <v>0</v>
      </c>
      <c r="F1221" s="381">
        <v>0</v>
      </c>
      <c r="G1221" s="674" t="s">
        <v>2040</v>
      </c>
      <c r="H1221" s="381">
        <v>0</v>
      </c>
      <c r="I1221" s="610"/>
    </row>
    <row r="1222" spans="1:19" ht="13.5" thickBot="1">
      <c r="A1222" s="671"/>
      <c r="B1222" s="666"/>
    </row>
    <row r="1223" spans="1:19" s="889" customFormat="1" ht="15.75" customHeight="1" thickBot="1">
      <c r="A1223" s="397" t="s">
        <v>85</v>
      </c>
      <c r="B1223" s="389">
        <v>2013</v>
      </c>
      <c r="C1223" s="390">
        <v>2014</v>
      </c>
      <c r="D1223" s="389">
        <v>2015</v>
      </c>
      <c r="E1223" s="390">
        <v>2016</v>
      </c>
      <c r="F1223" s="390">
        <v>2017</v>
      </c>
      <c r="G1223" s="390">
        <v>2018</v>
      </c>
      <c r="H1223" s="386">
        <v>2019</v>
      </c>
      <c r="I1223" s="387">
        <v>2020</v>
      </c>
      <c r="J1223" s="725"/>
      <c r="K1223" s="1047"/>
      <c r="L1223" s="1047"/>
      <c r="M1223" s="1047"/>
      <c r="N1223" s="1047"/>
      <c r="O1223" s="1047"/>
      <c r="P1223" s="1047"/>
      <c r="Q1223" s="1047"/>
      <c r="R1223" s="1047"/>
      <c r="S1223" s="1047"/>
    </row>
    <row r="1224" spans="1:19" s="889" customFormat="1" ht="15.95" customHeight="1">
      <c r="A1224" s="391" t="s">
        <v>1225</v>
      </c>
      <c r="B1224" s="196">
        <v>4</v>
      </c>
      <c r="C1224" s="196">
        <v>4</v>
      </c>
      <c r="D1224" s="196">
        <v>4</v>
      </c>
      <c r="E1224" s="196">
        <v>4</v>
      </c>
      <c r="F1224" s="196">
        <f>F1225+F1226+F1227</f>
        <v>4</v>
      </c>
      <c r="G1224" s="196">
        <f>G1225+G1226+G1227</f>
        <v>4</v>
      </c>
      <c r="H1224" s="1027">
        <v>4</v>
      </c>
      <c r="I1224" s="571"/>
      <c r="J1224" s="725"/>
      <c r="K1224" s="1047"/>
      <c r="L1224" s="1047"/>
      <c r="M1224" s="1047"/>
      <c r="N1224" s="1047"/>
      <c r="O1224" s="1047"/>
      <c r="P1224" s="1047"/>
      <c r="Q1224" s="1047"/>
      <c r="R1224" s="1047"/>
      <c r="S1224" s="1047"/>
    </row>
    <row r="1225" spans="1:19" s="889" customFormat="1" ht="15.95" customHeight="1">
      <c r="A1225" s="392" t="s">
        <v>1248</v>
      </c>
      <c r="B1225" s="197">
        <v>0</v>
      </c>
      <c r="C1225" s="197">
        <v>0</v>
      </c>
      <c r="D1225" s="197">
        <v>0</v>
      </c>
      <c r="E1225" s="197">
        <v>0</v>
      </c>
      <c r="F1225" s="197">
        <v>0</v>
      </c>
      <c r="G1225" s="197">
        <v>2</v>
      </c>
      <c r="H1225" s="1028">
        <v>1</v>
      </c>
      <c r="I1225" s="615"/>
      <c r="J1225" s="725"/>
      <c r="K1225" s="1047"/>
      <c r="L1225" s="1047"/>
      <c r="M1225" s="1047"/>
      <c r="N1225" s="1047"/>
      <c r="O1225" s="1047"/>
      <c r="P1225" s="1047"/>
      <c r="Q1225" s="1047"/>
      <c r="R1225" s="1047"/>
      <c r="S1225" s="1047"/>
    </row>
    <row r="1226" spans="1:19" s="889" customFormat="1" ht="15" customHeight="1">
      <c r="A1226" s="392" t="s">
        <v>1249</v>
      </c>
      <c r="B1226" s="197">
        <v>3</v>
      </c>
      <c r="C1226" s="197">
        <v>3</v>
      </c>
      <c r="D1226" s="197">
        <v>3</v>
      </c>
      <c r="E1226" s="197">
        <v>3</v>
      </c>
      <c r="F1226" s="197">
        <v>3</v>
      </c>
      <c r="G1226" s="197">
        <v>2</v>
      </c>
      <c r="H1226" s="1028">
        <v>3</v>
      </c>
      <c r="I1226" s="615"/>
      <c r="J1226" s="725"/>
      <c r="K1226" s="1047"/>
      <c r="L1226" s="1047"/>
      <c r="M1226" s="1047"/>
      <c r="N1226" s="1047"/>
      <c r="O1226" s="1047"/>
      <c r="P1226" s="1047"/>
      <c r="Q1226" s="1047"/>
      <c r="R1226" s="1047"/>
      <c r="S1226" s="1047"/>
    </row>
    <row r="1227" spans="1:19" s="889" customFormat="1" ht="15.75" customHeight="1" thickBot="1">
      <c r="A1227" s="393" t="s">
        <v>1250</v>
      </c>
      <c r="B1227" s="248">
        <v>1</v>
      </c>
      <c r="C1227" s="248">
        <v>1</v>
      </c>
      <c r="D1227" s="248">
        <v>1</v>
      </c>
      <c r="E1227" s="248">
        <v>1</v>
      </c>
      <c r="F1227" s="248">
        <v>1</v>
      </c>
      <c r="G1227" s="248">
        <v>0</v>
      </c>
      <c r="H1227" s="1029">
        <v>0</v>
      </c>
      <c r="I1227" s="610"/>
      <c r="J1227" s="725"/>
      <c r="K1227" s="1047"/>
      <c r="L1227" s="1047"/>
      <c r="M1227" s="1047"/>
      <c r="N1227" s="1047"/>
      <c r="O1227" s="1047"/>
      <c r="P1227" s="1047"/>
      <c r="Q1227" s="1047"/>
      <c r="R1227" s="1047"/>
      <c r="S1227" s="1047"/>
    </row>
    <row r="1228" spans="1:19" ht="13.5" customHeight="1" thickBot="1">
      <c r="A1228" s="287"/>
      <c r="B1228" s="668"/>
      <c r="C1228" s="669"/>
      <c r="D1228" s="670"/>
      <c r="E1228" s="669"/>
      <c r="F1228" s="669"/>
      <c r="G1228" s="669"/>
      <c r="H1228" s="764"/>
      <c r="I1228" s="764"/>
    </row>
    <row r="1229" spans="1:19" ht="24" customHeight="1" thickBot="1">
      <c r="A1229" s="288" t="s">
        <v>1251</v>
      </c>
      <c r="B1229" s="651">
        <v>2013</v>
      </c>
      <c r="C1229" s="653">
        <v>2014</v>
      </c>
      <c r="D1229" s="651">
        <v>2015</v>
      </c>
      <c r="E1229" s="653">
        <v>2016</v>
      </c>
      <c r="F1229" s="653">
        <v>2017</v>
      </c>
      <c r="G1229" s="653">
        <v>2018</v>
      </c>
      <c r="H1229" s="386">
        <v>2019</v>
      </c>
      <c r="I1229" s="387">
        <v>2020</v>
      </c>
    </row>
    <row r="1230" spans="1:19" ht="29.25" customHeight="1">
      <c r="A1230" s="246" t="s">
        <v>698</v>
      </c>
      <c r="B1230" s="191"/>
      <c r="C1230" s="191"/>
      <c r="D1230" s="191"/>
      <c r="E1230" s="191"/>
      <c r="F1230" s="194"/>
      <c r="G1230" s="216"/>
      <c r="H1230" s="279"/>
      <c r="I1230" s="571"/>
    </row>
    <row r="1231" spans="1:19" ht="153">
      <c r="A1231" s="250" t="s">
        <v>471</v>
      </c>
      <c r="B1231" s="192">
        <v>0</v>
      </c>
      <c r="C1231" s="192">
        <v>0</v>
      </c>
      <c r="D1231" s="192">
        <v>0</v>
      </c>
      <c r="E1231" s="192">
        <v>0</v>
      </c>
      <c r="F1231" s="186" t="s">
        <v>2426</v>
      </c>
      <c r="G1231" s="190" t="s">
        <v>2424</v>
      </c>
      <c r="H1231" s="278" t="s">
        <v>3011</v>
      </c>
      <c r="I1231" s="615"/>
    </row>
    <row r="1232" spans="1:19" ht="14.25" customHeight="1">
      <c r="A1232" s="308" t="s">
        <v>472</v>
      </c>
      <c r="B1232" s="215">
        <v>0</v>
      </c>
      <c r="C1232" s="215">
        <v>0</v>
      </c>
      <c r="D1232" s="215">
        <v>0</v>
      </c>
      <c r="E1232" s="215">
        <v>0</v>
      </c>
      <c r="F1232" s="199">
        <v>0</v>
      </c>
      <c r="G1232" s="583" t="s">
        <v>2425</v>
      </c>
      <c r="H1232" s="532">
        <v>0</v>
      </c>
      <c r="I1232" s="533"/>
    </row>
    <row r="1233" spans="1:19" ht="14.25" customHeight="1" thickBot="1">
      <c r="A1233" s="200" t="s">
        <v>473</v>
      </c>
      <c r="B1233" s="192">
        <v>0</v>
      </c>
      <c r="C1233" s="192">
        <v>0</v>
      </c>
      <c r="D1233" s="192">
        <v>0</v>
      </c>
      <c r="E1233" s="192">
        <v>0</v>
      </c>
      <c r="F1233" s="186">
        <v>0</v>
      </c>
      <c r="G1233" s="190">
        <v>0</v>
      </c>
      <c r="H1233" s="278">
        <v>0</v>
      </c>
      <c r="I1233" s="615"/>
    </row>
    <row r="1234" spans="1:19" ht="25.5">
      <c r="A1234" s="246" t="s">
        <v>699</v>
      </c>
      <c r="B1234" s="216"/>
      <c r="C1234" s="216"/>
      <c r="D1234" s="216"/>
      <c r="E1234" s="216"/>
      <c r="F1234" s="216"/>
      <c r="G1234" s="216"/>
      <c r="H1234" s="327"/>
      <c r="I1234" s="571"/>
    </row>
    <row r="1235" spans="1:19" ht="63.75">
      <c r="A1235" s="250" t="s">
        <v>474</v>
      </c>
      <c r="B1235" s="190">
        <v>6</v>
      </c>
      <c r="C1235" s="190">
        <v>6</v>
      </c>
      <c r="D1235" s="190">
        <v>6</v>
      </c>
      <c r="E1235" s="190">
        <v>6</v>
      </c>
      <c r="F1235" s="190">
        <v>6</v>
      </c>
      <c r="G1235" s="312">
        <v>6</v>
      </c>
      <c r="H1235" s="312" t="s">
        <v>2942</v>
      </c>
      <c r="I1235" s="615"/>
    </row>
    <row r="1236" spans="1:19" ht="15" customHeight="1" thickBot="1">
      <c r="A1236" s="200" t="s">
        <v>472</v>
      </c>
      <c r="B1236" s="190">
        <v>6</v>
      </c>
      <c r="C1236" s="190">
        <v>6</v>
      </c>
      <c r="D1236" s="190">
        <v>6</v>
      </c>
      <c r="E1236" s="190">
        <v>6</v>
      </c>
      <c r="F1236" s="190">
        <v>6</v>
      </c>
      <c r="G1236" s="312">
        <v>6</v>
      </c>
      <c r="H1236" s="312">
        <v>6</v>
      </c>
      <c r="I1236" s="615"/>
    </row>
    <row r="1237" spans="1:19" ht="16.5" customHeight="1">
      <c r="A1237" s="246" t="s">
        <v>700</v>
      </c>
      <c r="B1237" s="154"/>
      <c r="C1237" s="154"/>
      <c r="D1237" s="154"/>
      <c r="E1237" s="154"/>
      <c r="F1237" s="154"/>
      <c r="G1237" s="151"/>
      <c r="H1237" s="279"/>
      <c r="I1237" s="571"/>
    </row>
    <row r="1238" spans="1:19" ht="13.5" thickBot="1">
      <c r="A1238" s="200" t="s">
        <v>464</v>
      </c>
      <c r="B1238" s="130">
        <v>1</v>
      </c>
      <c r="C1238" s="130">
        <v>2</v>
      </c>
      <c r="D1238" s="130">
        <v>1</v>
      </c>
      <c r="E1238" s="130">
        <v>2</v>
      </c>
      <c r="F1238" s="130">
        <v>2</v>
      </c>
      <c r="G1238" s="150">
        <v>2</v>
      </c>
      <c r="H1238" s="278">
        <v>2</v>
      </c>
      <c r="I1238" s="615"/>
    </row>
    <row r="1239" spans="1:19" ht="25.5">
      <c r="A1239" s="246" t="s">
        <v>701</v>
      </c>
      <c r="B1239" s="154"/>
      <c r="C1239" s="154"/>
      <c r="D1239" s="194"/>
      <c r="E1239" s="194"/>
      <c r="F1239" s="194"/>
      <c r="G1239" s="151"/>
      <c r="H1239" s="279"/>
      <c r="I1239" s="571"/>
    </row>
    <row r="1240" spans="1:19" ht="24.75" customHeight="1">
      <c r="A1240" s="250" t="s">
        <v>475</v>
      </c>
      <c r="B1240" s="130">
        <v>100</v>
      </c>
      <c r="C1240" s="130">
        <v>100</v>
      </c>
      <c r="D1240" s="186">
        <v>100</v>
      </c>
      <c r="E1240" s="186">
        <v>100</v>
      </c>
      <c r="F1240" s="186">
        <v>100</v>
      </c>
      <c r="G1240" s="150">
        <v>100</v>
      </c>
      <c r="H1240" s="278">
        <v>100</v>
      </c>
      <c r="I1240" s="615"/>
    </row>
    <row r="1241" spans="1:19" ht="91.5" customHeight="1" thickBot="1">
      <c r="A1241" s="200" t="s">
        <v>476</v>
      </c>
      <c r="B1241" s="248">
        <v>4</v>
      </c>
      <c r="C1241" s="248">
        <v>4</v>
      </c>
      <c r="D1241" s="201" t="s">
        <v>1719</v>
      </c>
      <c r="E1241" s="201" t="s">
        <v>2032</v>
      </c>
      <c r="F1241" s="201" t="s">
        <v>2032</v>
      </c>
      <c r="G1241" s="381" t="s">
        <v>2427</v>
      </c>
      <c r="H1241" s="381" t="s">
        <v>3040</v>
      </c>
      <c r="I1241" s="610"/>
    </row>
    <row r="1242" spans="1:19" ht="13.5" thickBot="1">
      <c r="A1242" s="702"/>
      <c r="B1242" s="668"/>
      <c r="C1242" s="669"/>
      <c r="D1242" s="670"/>
      <c r="E1242" s="669"/>
      <c r="F1242" s="669"/>
      <c r="G1242" s="669"/>
      <c r="H1242" s="764"/>
      <c r="I1242" s="781"/>
    </row>
    <row r="1243" spans="1:19" s="889" customFormat="1" ht="16.5" customHeight="1" thickBot="1">
      <c r="A1243" s="394" t="s">
        <v>86</v>
      </c>
      <c r="B1243" s="395">
        <v>2013</v>
      </c>
      <c r="C1243" s="396">
        <v>2014</v>
      </c>
      <c r="D1243" s="395">
        <v>2015</v>
      </c>
      <c r="E1243" s="396">
        <v>2016</v>
      </c>
      <c r="F1243" s="396">
        <v>2017</v>
      </c>
      <c r="G1243" s="396">
        <v>2018</v>
      </c>
      <c r="H1243" s="727">
        <v>2019</v>
      </c>
      <c r="I1243" s="728">
        <v>2020</v>
      </c>
      <c r="J1243" s="725"/>
      <c r="K1243" s="1047"/>
      <c r="L1243" s="1047"/>
      <c r="M1243" s="1047"/>
      <c r="N1243" s="1047"/>
      <c r="O1243" s="1047"/>
      <c r="P1243" s="1047"/>
      <c r="Q1243" s="1047"/>
      <c r="R1243" s="1047"/>
      <c r="S1243" s="1047"/>
    </row>
    <row r="1244" spans="1:19" s="889" customFormat="1" ht="15.95" customHeight="1">
      <c r="A1244" s="391" t="s">
        <v>1225</v>
      </c>
      <c r="B1244" s="196">
        <v>6</v>
      </c>
      <c r="C1244" s="196">
        <v>6</v>
      </c>
      <c r="D1244" s="196">
        <v>6</v>
      </c>
      <c r="E1244" s="196">
        <v>6</v>
      </c>
      <c r="F1244" s="196">
        <v>6</v>
      </c>
      <c r="G1244" s="196">
        <v>6</v>
      </c>
      <c r="H1244" s="196">
        <v>6</v>
      </c>
      <c r="I1244" s="571"/>
      <c r="J1244" s="725"/>
      <c r="K1244" s="1047"/>
      <c r="L1244" s="1047"/>
      <c r="M1244" s="1047"/>
      <c r="N1244" s="1047"/>
      <c r="O1244" s="1047"/>
      <c r="P1244" s="1047"/>
      <c r="Q1244" s="1047"/>
      <c r="R1244" s="1047"/>
      <c r="S1244" s="1047"/>
    </row>
    <row r="1245" spans="1:19" s="889" customFormat="1" ht="15.95" customHeight="1">
      <c r="A1245" s="392" t="s">
        <v>1248</v>
      </c>
      <c r="B1245" s="197">
        <v>1</v>
      </c>
      <c r="C1245" s="197">
        <v>1</v>
      </c>
      <c r="D1245" s="197">
        <v>1</v>
      </c>
      <c r="E1245" s="197">
        <v>1</v>
      </c>
      <c r="F1245" s="197">
        <v>1</v>
      </c>
      <c r="G1245" s="197">
        <v>1</v>
      </c>
      <c r="H1245" s="197">
        <v>1</v>
      </c>
      <c r="I1245" s="615"/>
      <c r="J1245" s="725"/>
      <c r="K1245" s="1047"/>
      <c r="L1245" s="1047"/>
      <c r="M1245" s="1047"/>
      <c r="N1245" s="1047"/>
      <c r="O1245" s="1047"/>
      <c r="P1245" s="1047"/>
      <c r="Q1245" s="1047"/>
      <c r="R1245" s="1047"/>
      <c r="S1245" s="1047"/>
    </row>
    <row r="1246" spans="1:19" s="889" customFormat="1" ht="15.75" customHeight="1">
      <c r="A1246" s="392" t="s">
        <v>1249</v>
      </c>
      <c r="B1246" s="197">
        <v>4</v>
      </c>
      <c r="C1246" s="197">
        <v>4</v>
      </c>
      <c r="D1246" s="197">
        <v>4</v>
      </c>
      <c r="E1246" s="197">
        <v>4</v>
      </c>
      <c r="F1246" s="197">
        <v>4</v>
      </c>
      <c r="G1246" s="197">
        <v>5</v>
      </c>
      <c r="H1246" s="197">
        <v>5</v>
      </c>
      <c r="I1246" s="615"/>
      <c r="J1246" s="725"/>
      <c r="K1246" s="1047"/>
      <c r="L1246" s="1047"/>
      <c r="M1246" s="1047"/>
      <c r="N1246" s="1047"/>
      <c r="O1246" s="1047"/>
      <c r="P1246" s="1047"/>
      <c r="Q1246" s="1047"/>
      <c r="R1246" s="1047"/>
      <c r="S1246" s="1047"/>
    </row>
    <row r="1247" spans="1:19" s="889" customFormat="1" ht="17.25" customHeight="1" thickBot="1">
      <c r="A1247" s="393" t="s">
        <v>1250</v>
      </c>
      <c r="B1247" s="248">
        <v>1</v>
      </c>
      <c r="C1247" s="248">
        <v>1</v>
      </c>
      <c r="D1247" s="248">
        <v>1</v>
      </c>
      <c r="E1247" s="248">
        <v>1</v>
      </c>
      <c r="F1247" s="248">
        <v>1</v>
      </c>
      <c r="G1247" s="248">
        <v>0</v>
      </c>
      <c r="H1247" s="248">
        <v>0</v>
      </c>
      <c r="I1247" s="610"/>
      <c r="J1247" s="725"/>
      <c r="K1247" s="1047"/>
      <c r="L1247" s="1047"/>
      <c r="M1247" s="1047"/>
      <c r="N1247" s="1047"/>
      <c r="O1247" s="1047"/>
      <c r="P1247" s="1047"/>
      <c r="Q1247" s="1047"/>
      <c r="R1247" s="1047"/>
      <c r="S1247" s="1047"/>
    </row>
    <row r="1248" spans="1:19" ht="13.5" customHeight="1" thickBot="1">
      <c r="A1248" s="287"/>
      <c r="B1248" s="668"/>
      <c r="C1248" s="669"/>
      <c r="D1248" s="670"/>
      <c r="E1248" s="669"/>
      <c r="F1248" s="669"/>
      <c r="G1248" s="669"/>
      <c r="H1248" s="764"/>
      <c r="I1248" s="764"/>
    </row>
    <row r="1249" spans="1:9" ht="24" customHeight="1" thickBot="1">
      <c r="A1249" s="288" t="s">
        <v>1251</v>
      </c>
      <c r="B1249" s="651">
        <v>2013</v>
      </c>
      <c r="C1249" s="653">
        <v>2014</v>
      </c>
      <c r="D1249" s="651">
        <v>2015</v>
      </c>
      <c r="E1249" s="653">
        <v>2016</v>
      </c>
      <c r="F1249" s="653">
        <v>2017</v>
      </c>
      <c r="G1249" s="653">
        <v>2018</v>
      </c>
      <c r="H1249" s="386">
        <v>2019</v>
      </c>
      <c r="I1249" s="387">
        <v>2020</v>
      </c>
    </row>
    <row r="1250" spans="1:9" ht="25.5">
      <c r="A1250" s="246" t="s">
        <v>702</v>
      </c>
      <c r="B1250" s="154"/>
      <c r="C1250" s="151"/>
      <c r="D1250" s="154"/>
      <c r="E1250" s="151"/>
      <c r="F1250" s="151"/>
      <c r="G1250" s="151"/>
      <c r="H1250" s="279"/>
      <c r="I1250" s="571"/>
    </row>
    <row r="1251" spans="1:9" ht="89.25">
      <c r="A1251" s="370" t="s">
        <v>477</v>
      </c>
      <c r="B1251" s="278" t="s">
        <v>2033</v>
      </c>
      <c r="C1251" s="278" t="s">
        <v>2033</v>
      </c>
      <c r="D1251" s="278" t="s">
        <v>2033</v>
      </c>
      <c r="E1251" s="278" t="s">
        <v>2033</v>
      </c>
      <c r="F1251" s="278" t="s">
        <v>2033</v>
      </c>
      <c r="G1251" s="278" t="s">
        <v>2033</v>
      </c>
      <c r="H1251" s="278" t="s">
        <v>3038</v>
      </c>
      <c r="I1251" s="615"/>
    </row>
    <row r="1252" spans="1:9" ht="102.75" customHeight="1">
      <c r="A1252" s="370" t="s">
        <v>478</v>
      </c>
      <c r="B1252" s="278">
        <v>0</v>
      </c>
      <c r="C1252" s="278">
        <v>0</v>
      </c>
      <c r="D1252" s="278">
        <v>0</v>
      </c>
      <c r="E1252" s="278">
        <v>0</v>
      </c>
      <c r="F1252" s="733" t="s">
        <v>2201</v>
      </c>
      <c r="G1252" s="150" t="s">
        <v>2441</v>
      </c>
      <c r="H1252" s="278" t="s">
        <v>3036</v>
      </c>
      <c r="I1252" s="615"/>
    </row>
    <row r="1253" spans="1:9" ht="55.5" customHeight="1" thickBot="1">
      <c r="A1253" s="200" t="s">
        <v>479</v>
      </c>
      <c r="B1253" s="159">
        <v>43</v>
      </c>
      <c r="C1253" s="159">
        <v>204</v>
      </c>
      <c r="D1253" s="381">
        <v>351</v>
      </c>
      <c r="E1253" s="381">
        <v>211</v>
      </c>
      <c r="F1253" s="381" t="s">
        <v>2442</v>
      </c>
      <c r="G1253" s="159">
        <v>233</v>
      </c>
      <c r="H1253" s="381">
        <v>172</v>
      </c>
      <c r="I1253" s="610"/>
    </row>
    <row r="1254" spans="1:9" ht="38.25">
      <c r="A1254" s="372" t="s">
        <v>703</v>
      </c>
      <c r="B1254" s="154"/>
      <c r="C1254" s="154"/>
      <c r="D1254" s="194"/>
      <c r="E1254" s="279"/>
      <c r="F1254" s="279"/>
      <c r="G1254" s="279"/>
      <c r="H1254" s="279"/>
      <c r="I1254" s="571"/>
    </row>
    <row r="1255" spans="1:9" ht="194.25" customHeight="1" thickBot="1">
      <c r="A1255" s="371" t="s">
        <v>480</v>
      </c>
      <c r="B1255" s="130">
        <v>1</v>
      </c>
      <c r="C1255" s="130">
        <v>5</v>
      </c>
      <c r="D1255" s="274" t="s">
        <v>2034</v>
      </c>
      <c r="E1255" s="274" t="s">
        <v>2151</v>
      </c>
      <c r="F1255" s="274" t="s">
        <v>2202</v>
      </c>
      <c r="G1255" s="150" t="s">
        <v>2502</v>
      </c>
      <c r="H1255" s="278" t="s">
        <v>3037</v>
      </c>
      <c r="I1255" s="615"/>
    </row>
    <row r="1256" spans="1:9" ht="25.5">
      <c r="A1256" s="372" t="s">
        <v>704</v>
      </c>
      <c r="B1256" s="154"/>
      <c r="C1256" s="154"/>
      <c r="D1256" s="154"/>
      <c r="E1256" s="151"/>
      <c r="F1256" s="151"/>
      <c r="G1256" s="151"/>
      <c r="H1256" s="279"/>
      <c r="I1256" s="571"/>
    </row>
    <row r="1257" spans="1:9">
      <c r="A1257" s="370" t="s">
        <v>110</v>
      </c>
      <c r="B1257" s="190">
        <v>1</v>
      </c>
      <c r="C1257" s="190">
        <v>1</v>
      </c>
      <c r="D1257" s="190">
        <v>1</v>
      </c>
      <c r="E1257" s="312"/>
      <c r="F1257" s="312"/>
      <c r="G1257" s="312"/>
      <c r="H1257" s="312">
        <v>1</v>
      </c>
      <c r="I1257" s="892"/>
    </row>
    <row r="1258" spans="1:9" ht="120.75" customHeight="1" thickBot="1">
      <c r="A1258" s="371" t="s">
        <v>164</v>
      </c>
      <c r="B1258" s="185">
        <v>0</v>
      </c>
      <c r="C1258" s="185">
        <v>13</v>
      </c>
      <c r="D1258" s="185">
        <v>20</v>
      </c>
      <c r="E1258" s="159" t="s">
        <v>2438</v>
      </c>
      <c r="F1258" s="159" t="s">
        <v>2231</v>
      </c>
      <c r="G1258" s="159" t="s">
        <v>2437</v>
      </c>
      <c r="H1258" s="381">
        <v>0</v>
      </c>
      <c r="I1258" s="610"/>
    </row>
    <row r="1259" spans="1:9" ht="25.5">
      <c r="A1259" s="372" t="s">
        <v>705</v>
      </c>
      <c r="B1259" s="216"/>
      <c r="C1259" s="216"/>
      <c r="D1259" s="216"/>
      <c r="E1259" s="327"/>
      <c r="F1259" s="327"/>
      <c r="G1259" s="327"/>
      <c r="H1259" s="327"/>
      <c r="I1259" s="911"/>
    </row>
    <row r="1260" spans="1:9" ht="13.5" thickBot="1">
      <c r="A1260" s="371" t="s">
        <v>178</v>
      </c>
      <c r="B1260" s="190">
        <v>1</v>
      </c>
      <c r="C1260" s="190">
        <v>1</v>
      </c>
      <c r="D1260" s="190"/>
      <c r="E1260" s="312"/>
      <c r="F1260" s="312"/>
      <c r="G1260" s="312"/>
      <c r="H1260" s="312"/>
      <c r="I1260" s="892"/>
    </row>
    <row r="1261" spans="1:9" ht="25.5">
      <c r="A1261" s="372" t="s">
        <v>706</v>
      </c>
      <c r="B1261" s="191"/>
      <c r="C1261" s="191"/>
      <c r="D1261" s="191"/>
      <c r="E1261" s="271"/>
      <c r="F1261" s="271"/>
      <c r="G1261" s="151"/>
      <c r="H1261" s="279"/>
      <c r="I1261" s="571"/>
    </row>
    <row r="1262" spans="1:9" ht="91.5" customHeight="1" thickBot="1">
      <c r="A1262" s="289" t="s">
        <v>481</v>
      </c>
      <c r="B1262" s="215">
        <v>0</v>
      </c>
      <c r="C1262" s="215">
        <v>0</v>
      </c>
      <c r="D1262" s="215">
        <v>0</v>
      </c>
      <c r="E1262" s="584">
        <v>0</v>
      </c>
      <c r="F1262" s="584">
        <v>0</v>
      </c>
      <c r="G1262" s="153" t="s">
        <v>2503</v>
      </c>
      <c r="H1262" s="532" t="s">
        <v>2368</v>
      </c>
      <c r="I1262" s="533"/>
    </row>
    <row r="1263" spans="1:9" ht="25.5">
      <c r="A1263" s="246" t="s">
        <v>707</v>
      </c>
      <c r="B1263" s="154"/>
      <c r="C1263" s="151"/>
      <c r="D1263" s="154"/>
      <c r="E1263" s="151"/>
      <c r="F1263" s="151"/>
      <c r="G1263" s="151"/>
      <c r="H1263" s="279"/>
      <c r="I1263" s="571"/>
    </row>
    <row r="1264" spans="1:9" ht="67.5" customHeight="1">
      <c r="A1264" s="250" t="s">
        <v>482</v>
      </c>
      <c r="B1264" s="130">
        <v>16</v>
      </c>
      <c r="C1264" s="130" t="s">
        <v>1896</v>
      </c>
      <c r="D1264" s="130" t="s">
        <v>1896</v>
      </c>
      <c r="E1264" s="130" t="s">
        <v>2324</v>
      </c>
      <c r="F1264" s="150" t="s">
        <v>2324</v>
      </c>
      <c r="G1264" s="150" t="s">
        <v>2324</v>
      </c>
      <c r="H1264" s="150" t="s">
        <v>3000</v>
      </c>
      <c r="I1264" s="615"/>
    </row>
    <row r="1265" spans="1:19" ht="82.5" customHeight="1">
      <c r="A1265" s="250" t="s">
        <v>483</v>
      </c>
      <c r="B1265" s="303">
        <v>0</v>
      </c>
      <c r="C1265" s="303">
        <v>1</v>
      </c>
      <c r="D1265" s="303">
        <v>1</v>
      </c>
      <c r="E1265" s="303">
        <v>2</v>
      </c>
      <c r="F1265" s="316" t="s">
        <v>2440</v>
      </c>
      <c r="G1265" s="150" t="s">
        <v>2439</v>
      </c>
      <c r="H1265" s="150" t="s">
        <v>3001</v>
      </c>
      <c r="I1265" s="615"/>
    </row>
    <row r="1266" spans="1:19" ht="23.25" customHeight="1" thickBot="1">
      <c r="A1266" s="200" t="s">
        <v>484</v>
      </c>
      <c r="B1266" s="280">
        <v>0</v>
      </c>
      <c r="C1266" s="280">
        <v>0</v>
      </c>
      <c r="D1266" s="280" t="s">
        <v>2323</v>
      </c>
      <c r="E1266" s="306" t="s">
        <v>2323</v>
      </c>
      <c r="F1266" s="732" t="s">
        <v>2323</v>
      </c>
      <c r="G1266" s="732" t="s">
        <v>2323</v>
      </c>
      <c r="H1266" s="732" t="s">
        <v>2323</v>
      </c>
      <c r="I1266" s="610"/>
    </row>
    <row r="1267" spans="1:19" s="889" customFormat="1" ht="70.5" customHeight="1">
      <c r="A1267" s="1144" t="s">
        <v>3005</v>
      </c>
      <c r="B1267" s="1145"/>
      <c r="C1267" s="1145"/>
      <c r="D1267" s="1145"/>
      <c r="E1267" s="1145"/>
      <c r="F1267" s="1145"/>
      <c r="G1267" s="1145"/>
      <c r="H1267" s="1145"/>
      <c r="I1267" s="1145"/>
      <c r="J1267" s="725"/>
      <c r="K1267" s="1047"/>
      <c r="L1267" s="1047"/>
      <c r="M1267" s="1047"/>
      <c r="N1267" s="1047"/>
      <c r="O1267" s="1047"/>
      <c r="P1267" s="1047"/>
      <c r="Q1267" s="1047"/>
      <c r="R1267" s="1047"/>
      <c r="S1267" s="1047"/>
    </row>
    <row r="1268" spans="1:19" s="889" customFormat="1" ht="18" customHeight="1">
      <c r="B1268" s="1141" t="s">
        <v>2152</v>
      </c>
      <c r="C1268" s="1141"/>
      <c r="D1268" s="662"/>
      <c r="E1268" s="661"/>
      <c r="F1268" s="661"/>
      <c r="G1268" s="661"/>
      <c r="H1268" s="661"/>
      <c r="I1268" s="661"/>
      <c r="J1268" s="725"/>
      <c r="K1268" s="1047"/>
      <c r="L1268" s="1047"/>
      <c r="M1268" s="1047"/>
      <c r="N1268" s="1047"/>
      <c r="O1268" s="1047"/>
      <c r="P1268" s="1047"/>
      <c r="Q1268" s="1047"/>
      <c r="R1268" s="1047"/>
      <c r="S1268" s="1047"/>
    </row>
    <row r="1269" spans="1:19" s="889" customFormat="1" ht="23.25" customHeight="1">
      <c r="B1269" s="1022"/>
      <c r="C1269" s="661"/>
      <c r="D1269" s="662"/>
      <c r="E1269" s="661"/>
      <c r="F1269" s="661"/>
      <c r="G1269" s="661"/>
      <c r="H1269" s="661"/>
      <c r="I1269" s="661"/>
      <c r="J1269" s="725"/>
      <c r="K1269" s="1047"/>
      <c r="L1269" s="1047"/>
      <c r="M1269" s="1047"/>
      <c r="N1269" s="1047"/>
      <c r="O1269" s="1047"/>
      <c r="P1269" s="1047"/>
      <c r="Q1269" s="1047"/>
      <c r="R1269" s="1047"/>
      <c r="S1269" s="1047"/>
    </row>
    <row r="1270" spans="1:19" s="889" customFormat="1">
      <c r="B1270" s="1022"/>
      <c r="C1270" s="661"/>
      <c r="D1270" s="662"/>
      <c r="E1270" s="661"/>
      <c r="F1270" s="661"/>
      <c r="G1270" s="661"/>
      <c r="H1270" s="661"/>
      <c r="I1270" s="661"/>
      <c r="J1270" s="725"/>
      <c r="K1270" s="1047"/>
      <c r="L1270" s="1047"/>
      <c r="M1270" s="1047"/>
      <c r="N1270" s="1047"/>
      <c r="O1270" s="1047"/>
      <c r="P1270" s="1047"/>
      <c r="Q1270" s="1047"/>
      <c r="R1270" s="1047"/>
      <c r="S1270" s="1047"/>
    </row>
    <row r="1271" spans="1:19" s="889" customFormat="1">
      <c r="B1271" s="1022"/>
      <c r="C1271" s="661"/>
      <c r="D1271" s="662"/>
      <c r="E1271" s="661"/>
      <c r="F1271" s="661"/>
      <c r="G1271" s="661"/>
      <c r="H1271" s="661"/>
      <c r="I1271" s="661"/>
      <c r="J1271" s="725"/>
      <c r="K1271" s="1047"/>
      <c r="L1271" s="1047"/>
      <c r="M1271" s="1047"/>
      <c r="N1271" s="1047"/>
      <c r="O1271" s="1047"/>
      <c r="P1271" s="1047"/>
      <c r="Q1271" s="1047"/>
      <c r="R1271" s="1047"/>
      <c r="S1271" s="1047"/>
    </row>
    <row r="1272" spans="1:19" s="889" customFormat="1">
      <c r="B1272" s="1022"/>
      <c r="C1272" s="661"/>
      <c r="D1272" s="662"/>
      <c r="E1272" s="661"/>
      <c r="F1272" s="661"/>
      <c r="G1272" s="661"/>
      <c r="H1272" s="661"/>
      <c r="I1272" s="661"/>
      <c r="J1272" s="725"/>
      <c r="K1272" s="1047"/>
      <c r="L1272" s="1047"/>
      <c r="M1272" s="1047"/>
      <c r="N1272" s="1047"/>
      <c r="O1272" s="1047"/>
      <c r="P1272" s="1047"/>
      <c r="Q1272" s="1047"/>
      <c r="R1272" s="1047"/>
      <c r="S1272" s="1047"/>
    </row>
    <row r="1273" spans="1:19" s="889" customFormat="1">
      <c r="B1273" s="1022"/>
      <c r="C1273" s="661"/>
      <c r="D1273" s="662"/>
      <c r="E1273" s="661"/>
      <c r="F1273" s="661"/>
      <c r="G1273" s="661"/>
      <c r="H1273" s="661"/>
      <c r="I1273" s="661"/>
      <c r="J1273" s="725"/>
      <c r="K1273" s="1047"/>
      <c r="L1273" s="1047"/>
      <c r="M1273" s="1047"/>
      <c r="N1273" s="1047"/>
      <c r="O1273" s="1047"/>
      <c r="P1273" s="1047"/>
      <c r="Q1273" s="1047"/>
      <c r="R1273" s="1047"/>
      <c r="S1273" s="1047"/>
    </row>
    <row r="1274" spans="1:19" s="889" customFormat="1">
      <c r="B1274" s="1022"/>
      <c r="C1274" s="661"/>
      <c r="D1274" s="662"/>
      <c r="E1274" s="661"/>
      <c r="F1274" s="661"/>
      <c r="G1274" s="661"/>
      <c r="H1274" s="661"/>
      <c r="I1274" s="661"/>
      <c r="J1274" s="725"/>
      <c r="K1274" s="1047"/>
      <c r="L1274" s="1047"/>
      <c r="M1274" s="1047"/>
      <c r="N1274" s="1047"/>
      <c r="O1274" s="1047"/>
      <c r="P1274" s="1047"/>
      <c r="Q1274" s="1047"/>
      <c r="R1274" s="1047"/>
      <c r="S1274" s="1047"/>
    </row>
    <row r="1275" spans="1:19" s="889" customFormat="1">
      <c r="B1275" s="1022"/>
      <c r="C1275" s="661"/>
      <c r="D1275" s="662"/>
      <c r="E1275" s="661"/>
      <c r="F1275" s="661"/>
      <c r="G1275" s="661"/>
      <c r="H1275" s="661"/>
      <c r="I1275" s="661"/>
      <c r="J1275" s="725"/>
      <c r="K1275" s="1047"/>
      <c r="L1275" s="1047"/>
      <c r="M1275" s="1047"/>
      <c r="N1275" s="1047"/>
      <c r="O1275" s="1047"/>
      <c r="P1275" s="1047"/>
      <c r="Q1275" s="1047"/>
      <c r="R1275" s="1047"/>
      <c r="S1275" s="1047"/>
    </row>
    <row r="1276" spans="1:19" s="889" customFormat="1">
      <c r="B1276" s="1022"/>
      <c r="C1276" s="661"/>
      <c r="D1276" s="662"/>
      <c r="E1276" s="661"/>
      <c r="F1276" s="661"/>
      <c r="G1276" s="661"/>
      <c r="H1276" s="661"/>
      <c r="I1276" s="661"/>
      <c r="J1276" s="725"/>
      <c r="K1276" s="1047"/>
      <c r="L1276" s="1047"/>
      <c r="M1276" s="1047"/>
      <c r="N1276" s="1047"/>
      <c r="O1276" s="1047"/>
      <c r="P1276" s="1047"/>
      <c r="Q1276" s="1047"/>
      <c r="R1276" s="1047"/>
      <c r="S1276" s="1047"/>
    </row>
    <row r="1277" spans="1:19" s="889" customFormat="1">
      <c r="B1277" s="1022"/>
      <c r="C1277" s="661"/>
      <c r="D1277" s="662"/>
      <c r="E1277" s="661"/>
      <c r="F1277" s="661"/>
      <c r="G1277" s="661"/>
      <c r="H1277" s="661"/>
      <c r="I1277" s="661"/>
      <c r="J1277" s="725"/>
      <c r="K1277" s="1047"/>
      <c r="L1277" s="1047"/>
      <c r="M1277" s="1047"/>
      <c r="N1277" s="1047"/>
      <c r="O1277" s="1047"/>
      <c r="P1277" s="1047"/>
      <c r="Q1277" s="1047"/>
      <c r="R1277" s="1047"/>
      <c r="S1277" s="1047"/>
    </row>
    <row r="1278" spans="1:19" s="889" customFormat="1">
      <c r="B1278" s="1022"/>
      <c r="C1278" s="661"/>
      <c r="D1278" s="662"/>
      <c r="E1278" s="661"/>
      <c r="F1278" s="661"/>
      <c r="G1278" s="661"/>
      <c r="H1278" s="661"/>
      <c r="I1278" s="661"/>
      <c r="J1278" s="725"/>
      <c r="K1278" s="1047"/>
      <c r="L1278" s="1047"/>
      <c r="M1278" s="1047"/>
      <c r="N1278" s="1047"/>
      <c r="O1278" s="1047"/>
      <c r="P1278" s="1047"/>
      <c r="Q1278" s="1047"/>
      <c r="R1278" s="1047"/>
      <c r="S1278" s="1047"/>
    </row>
    <row r="1279" spans="1:19" s="889" customFormat="1">
      <c r="B1279" s="1022"/>
      <c r="C1279" s="661"/>
      <c r="D1279" s="662"/>
      <c r="E1279" s="661"/>
      <c r="F1279" s="661"/>
      <c r="G1279" s="661"/>
      <c r="H1279" s="661"/>
      <c r="I1279" s="661"/>
      <c r="J1279" s="725"/>
      <c r="K1279" s="1047"/>
      <c r="L1279" s="1047"/>
      <c r="M1279" s="1047"/>
      <c r="N1279" s="1047"/>
      <c r="O1279" s="1047"/>
      <c r="P1279" s="1047"/>
      <c r="Q1279" s="1047"/>
      <c r="R1279" s="1047"/>
      <c r="S1279" s="1047"/>
    </row>
    <row r="1280" spans="1:19" s="889" customFormat="1">
      <c r="B1280" s="1022"/>
      <c r="C1280" s="661"/>
      <c r="D1280" s="662"/>
      <c r="E1280" s="661"/>
      <c r="F1280" s="661"/>
      <c r="G1280" s="661"/>
      <c r="H1280" s="661"/>
      <c r="I1280" s="661"/>
      <c r="J1280" s="725"/>
      <c r="K1280" s="1047"/>
      <c r="L1280" s="1047"/>
      <c r="M1280" s="1047"/>
      <c r="N1280" s="1047"/>
      <c r="O1280" s="1047"/>
      <c r="P1280" s="1047"/>
      <c r="Q1280" s="1047"/>
      <c r="R1280" s="1047"/>
      <c r="S1280" s="1047"/>
    </row>
    <row r="1281" spans="2:19" s="889" customFormat="1">
      <c r="B1281" s="1022"/>
      <c r="C1281" s="661"/>
      <c r="D1281" s="662"/>
      <c r="E1281" s="661"/>
      <c r="F1281" s="661"/>
      <c r="G1281" s="661"/>
      <c r="H1281" s="661"/>
      <c r="I1281" s="661"/>
      <c r="J1281" s="725"/>
      <c r="K1281" s="1047"/>
      <c r="L1281" s="1047"/>
      <c r="M1281" s="1047"/>
      <c r="N1281" s="1047"/>
      <c r="O1281" s="1047"/>
      <c r="P1281" s="1047"/>
      <c r="Q1281" s="1047"/>
      <c r="R1281" s="1047"/>
      <c r="S1281" s="1047"/>
    </row>
    <row r="1282" spans="2:19" s="889" customFormat="1">
      <c r="B1282" s="1022"/>
      <c r="C1282" s="661"/>
      <c r="D1282" s="662"/>
      <c r="E1282" s="661"/>
      <c r="F1282" s="661"/>
      <c r="G1282" s="661"/>
      <c r="H1282" s="661"/>
      <c r="I1282" s="661"/>
      <c r="J1282" s="725"/>
      <c r="K1282" s="1047"/>
      <c r="L1282" s="1047"/>
      <c r="M1282" s="1047"/>
      <c r="N1282" s="1047"/>
      <c r="O1282" s="1047"/>
      <c r="P1282" s="1047"/>
      <c r="Q1282" s="1047"/>
      <c r="R1282" s="1047"/>
      <c r="S1282" s="1047"/>
    </row>
    <row r="1283" spans="2:19" s="889" customFormat="1">
      <c r="B1283" s="1022"/>
      <c r="C1283" s="661"/>
      <c r="D1283" s="662"/>
      <c r="E1283" s="661"/>
      <c r="F1283" s="661"/>
      <c r="G1283" s="661"/>
      <c r="H1283" s="661"/>
      <c r="I1283" s="661"/>
      <c r="J1283" s="725"/>
      <c r="K1283" s="1047"/>
      <c r="L1283" s="1047"/>
      <c r="M1283" s="1047"/>
      <c r="N1283" s="1047"/>
      <c r="O1283" s="1047"/>
      <c r="P1283" s="1047"/>
      <c r="Q1283" s="1047"/>
      <c r="R1283" s="1047"/>
      <c r="S1283" s="1047"/>
    </row>
    <row r="1284" spans="2:19" s="889" customFormat="1">
      <c r="B1284" s="1022"/>
      <c r="C1284" s="661"/>
      <c r="D1284" s="662"/>
      <c r="E1284" s="661"/>
      <c r="F1284" s="661"/>
      <c r="G1284" s="661"/>
      <c r="H1284" s="661"/>
      <c r="I1284" s="661"/>
      <c r="J1284" s="725"/>
      <c r="K1284" s="1047"/>
      <c r="L1284" s="1047"/>
      <c r="M1284" s="1047"/>
      <c r="N1284" s="1047"/>
      <c r="O1284" s="1047"/>
      <c r="P1284" s="1047"/>
      <c r="Q1284" s="1047"/>
      <c r="R1284" s="1047"/>
      <c r="S1284" s="1047"/>
    </row>
    <row r="1285" spans="2:19" s="889" customFormat="1">
      <c r="B1285" s="1022"/>
      <c r="C1285" s="661"/>
      <c r="D1285" s="662"/>
      <c r="E1285" s="661"/>
      <c r="F1285" s="661"/>
      <c r="G1285" s="661"/>
      <c r="H1285" s="661"/>
      <c r="I1285" s="661"/>
      <c r="J1285" s="725"/>
      <c r="K1285" s="1047"/>
      <c r="L1285" s="1047"/>
      <c r="M1285" s="1047"/>
      <c r="N1285" s="1047"/>
      <c r="O1285" s="1047"/>
      <c r="P1285" s="1047"/>
      <c r="Q1285" s="1047"/>
      <c r="R1285" s="1047"/>
      <c r="S1285" s="1047"/>
    </row>
    <row r="1286" spans="2:19" s="889" customFormat="1">
      <c r="B1286" s="1022"/>
      <c r="C1286" s="661"/>
      <c r="D1286" s="662"/>
      <c r="E1286" s="661"/>
      <c r="F1286" s="661"/>
      <c r="G1286" s="661"/>
      <c r="H1286" s="661"/>
      <c r="I1286" s="661"/>
      <c r="J1286" s="725"/>
      <c r="K1286" s="1047"/>
      <c r="L1286" s="1047"/>
      <c r="M1286" s="1047"/>
      <c r="N1286" s="1047"/>
      <c r="O1286" s="1047"/>
      <c r="P1286" s="1047"/>
      <c r="Q1286" s="1047"/>
      <c r="R1286" s="1047"/>
      <c r="S1286" s="1047"/>
    </row>
    <row r="1287" spans="2:19" s="889" customFormat="1">
      <c r="B1287" s="1022"/>
      <c r="C1287" s="661"/>
      <c r="D1287" s="662"/>
      <c r="E1287" s="661"/>
      <c r="F1287" s="661"/>
      <c r="G1287" s="661"/>
      <c r="H1287" s="661"/>
      <c r="I1287" s="661"/>
      <c r="J1287" s="725"/>
      <c r="K1287" s="1047"/>
      <c r="L1287" s="1047"/>
      <c r="M1287" s="1047"/>
      <c r="N1287" s="1047"/>
      <c r="O1287" s="1047"/>
      <c r="P1287" s="1047"/>
      <c r="Q1287" s="1047"/>
      <c r="R1287" s="1047"/>
      <c r="S1287" s="1047"/>
    </row>
    <row r="1288" spans="2:19" s="889" customFormat="1">
      <c r="B1288" s="1022"/>
      <c r="C1288" s="661"/>
      <c r="D1288" s="662"/>
      <c r="E1288" s="661"/>
      <c r="F1288" s="661"/>
      <c r="G1288" s="661"/>
      <c r="H1288" s="661"/>
      <c r="I1288" s="661"/>
      <c r="J1288" s="725"/>
      <c r="K1288" s="1047"/>
      <c r="L1288" s="1047"/>
      <c r="M1288" s="1047"/>
      <c r="N1288" s="1047"/>
      <c r="O1288" s="1047"/>
      <c r="P1288" s="1047"/>
      <c r="Q1288" s="1047"/>
      <c r="R1288" s="1047"/>
      <c r="S1288" s="1047"/>
    </row>
    <row r="1289" spans="2:19" s="889" customFormat="1">
      <c r="B1289" s="1022"/>
      <c r="C1289" s="661"/>
      <c r="D1289" s="662"/>
      <c r="E1289" s="661"/>
      <c r="F1289" s="661"/>
      <c r="G1289" s="661"/>
      <c r="H1289" s="661"/>
      <c r="I1289" s="661"/>
      <c r="J1289" s="725"/>
      <c r="K1289" s="1047"/>
      <c r="L1289" s="1047"/>
      <c r="M1289" s="1047"/>
      <c r="N1289" s="1047"/>
      <c r="O1289" s="1047"/>
      <c r="P1289" s="1047"/>
      <c r="Q1289" s="1047"/>
      <c r="R1289" s="1047"/>
      <c r="S1289" s="1047"/>
    </row>
    <row r="1290" spans="2:19" s="889" customFormat="1">
      <c r="B1290" s="1022"/>
      <c r="C1290" s="661"/>
      <c r="D1290" s="662"/>
      <c r="E1290" s="661"/>
      <c r="F1290" s="661"/>
      <c r="G1290" s="661"/>
      <c r="H1290" s="661"/>
      <c r="I1290" s="661"/>
      <c r="J1290" s="725"/>
      <c r="K1290" s="1047"/>
      <c r="L1290" s="1047"/>
      <c r="M1290" s="1047"/>
      <c r="N1290" s="1047"/>
      <c r="O1290" s="1047"/>
      <c r="P1290" s="1047"/>
      <c r="Q1290" s="1047"/>
      <c r="R1290" s="1047"/>
      <c r="S1290" s="1047"/>
    </row>
    <row r="1291" spans="2:19" s="889" customFormat="1">
      <c r="B1291" s="1022"/>
      <c r="C1291" s="661"/>
      <c r="D1291" s="662"/>
      <c r="E1291" s="661"/>
      <c r="F1291" s="661"/>
      <c r="G1291" s="661"/>
      <c r="H1291" s="661"/>
      <c r="I1291" s="661"/>
      <c r="J1291" s="725"/>
      <c r="K1291" s="1047"/>
      <c r="L1291" s="1047"/>
      <c r="M1291" s="1047"/>
      <c r="N1291" s="1047"/>
      <c r="O1291" s="1047"/>
      <c r="P1291" s="1047"/>
      <c r="Q1291" s="1047"/>
      <c r="R1291" s="1047"/>
      <c r="S1291" s="1047"/>
    </row>
    <row r="1292" spans="2:19" s="889" customFormat="1">
      <c r="B1292" s="1022"/>
      <c r="C1292" s="661"/>
      <c r="D1292" s="662"/>
      <c r="E1292" s="661"/>
      <c r="F1292" s="661"/>
      <c r="G1292" s="661"/>
      <c r="H1292" s="661"/>
      <c r="I1292" s="661"/>
      <c r="J1292" s="725"/>
      <c r="K1292" s="1047"/>
      <c r="L1292" s="1047"/>
      <c r="M1292" s="1047"/>
      <c r="N1292" s="1047"/>
      <c r="O1292" s="1047"/>
      <c r="P1292" s="1047"/>
      <c r="Q1292" s="1047"/>
      <c r="R1292" s="1047"/>
      <c r="S1292" s="1047"/>
    </row>
    <row r="1293" spans="2:19" s="889" customFormat="1">
      <c r="B1293" s="1022"/>
      <c r="C1293" s="661"/>
      <c r="D1293" s="662"/>
      <c r="E1293" s="661"/>
      <c r="F1293" s="661"/>
      <c r="G1293" s="661"/>
      <c r="H1293" s="661"/>
      <c r="I1293" s="661"/>
      <c r="J1293" s="725"/>
      <c r="K1293" s="1047"/>
      <c r="L1293" s="1047"/>
      <c r="M1293" s="1047"/>
      <c r="N1293" s="1047"/>
      <c r="O1293" s="1047"/>
      <c r="P1293" s="1047"/>
      <c r="Q1293" s="1047"/>
      <c r="R1293" s="1047"/>
      <c r="S1293" s="1047"/>
    </row>
    <row r="1294" spans="2:19" s="889" customFormat="1">
      <c r="B1294" s="1022"/>
      <c r="C1294" s="661"/>
      <c r="D1294" s="662"/>
      <c r="E1294" s="661"/>
      <c r="F1294" s="661"/>
      <c r="G1294" s="661"/>
      <c r="H1294" s="661"/>
      <c r="I1294" s="661"/>
      <c r="J1294" s="725"/>
      <c r="K1294" s="1047"/>
      <c r="L1294" s="1047"/>
      <c r="M1294" s="1047"/>
      <c r="N1294" s="1047"/>
      <c r="O1294" s="1047"/>
      <c r="P1294" s="1047"/>
      <c r="Q1294" s="1047"/>
      <c r="R1294" s="1047"/>
      <c r="S1294" s="1047"/>
    </row>
    <row r="1295" spans="2:19" s="889" customFormat="1">
      <c r="B1295" s="1022"/>
      <c r="C1295" s="661"/>
      <c r="D1295" s="662"/>
      <c r="E1295" s="661"/>
      <c r="F1295" s="661"/>
      <c r="G1295" s="661"/>
      <c r="H1295" s="661"/>
      <c r="I1295" s="661"/>
      <c r="J1295" s="725"/>
      <c r="K1295" s="1047"/>
      <c r="L1295" s="1047"/>
      <c r="M1295" s="1047"/>
      <c r="N1295" s="1047"/>
      <c r="O1295" s="1047"/>
      <c r="P1295" s="1047"/>
      <c r="Q1295" s="1047"/>
      <c r="R1295" s="1047"/>
      <c r="S1295" s="1047"/>
    </row>
    <row r="1296" spans="2:19" s="889" customFormat="1">
      <c r="B1296" s="1022"/>
      <c r="C1296" s="661"/>
      <c r="D1296" s="662"/>
      <c r="E1296" s="661"/>
      <c r="F1296" s="661"/>
      <c r="G1296" s="661"/>
      <c r="H1296" s="661"/>
      <c r="I1296" s="661"/>
      <c r="J1296" s="725"/>
      <c r="K1296" s="1047"/>
      <c r="L1296" s="1047"/>
      <c r="M1296" s="1047"/>
      <c r="N1296" s="1047"/>
      <c r="O1296" s="1047"/>
      <c r="P1296" s="1047"/>
      <c r="Q1296" s="1047"/>
      <c r="R1296" s="1047"/>
      <c r="S1296" s="1047"/>
    </row>
    <row r="1297" spans="2:19" s="889" customFormat="1">
      <c r="B1297" s="1022"/>
      <c r="C1297" s="661"/>
      <c r="D1297" s="662"/>
      <c r="E1297" s="661"/>
      <c r="F1297" s="661"/>
      <c r="G1297" s="661"/>
      <c r="H1297" s="661"/>
      <c r="I1297" s="661"/>
      <c r="J1297" s="725"/>
      <c r="K1297" s="1047"/>
      <c r="L1297" s="1047"/>
      <c r="M1297" s="1047"/>
      <c r="N1297" s="1047"/>
      <c r="O1297" s="1047"/>
      <c r="P1297" s="1047"/>
      <c r="Q1297" s="1047"/>
      <c r="R1297" s="1047"/>
      <c r="S1297" s="1047"/>
    </row>
    <row r="1298" spans="2:19" s="889" customFormat="1">
      <c r="B1298" s="1022"/>
      <c r="C1298" s="661"/>
      <c r="D1298" s="662"/>
      <c r="E1298" s="661"/>
      <c r="F1298" s="661"/>
      <c r="G1298" s="661"/>
      <c r="H1298" s="661"/>
      <c r="I1298" s="661"/>
      <c r="J1298" s="725"/>
      <c r="K1298" s="1047"/>
      <c r="L1298" s="1047"/>
      <c r="M1298" s="1047"/>
      <c r="N1298" s="1047"/>
      <c r="O1298" s="1047"/>
      <c r="P1298" s="1047"/>
      <c r="Q1298" s="1047"/>
      <c r="R1298" s="1047"/>
      <c r="S1298" s="1047"/>
    </row>
    <row r="1299" spans="2:19" s="889" customFormat="1">
      <c r="B1299" s="1022"/>
      <c r="C1299" s="661"/>
      <c r="D1299" s="662"/>
      <c r="E1299" s="661"/>
      <c r="F1299" s="661"/>
      <c r="G1299" s="661"/>
      <c r="H1299" s="661"/>
      <c r="I1299" s="661"/>
      <c r="J1299" s="725"/>
      <c r="K1299" s="1047"/>
      <c r="L1299" s="1047"/>
      <c r="M1299" s="1047"/>
      <c r="N1299" s="1047"/>
      <c r="O1299" s="1047"/>
      <c r="P1299" s="1047"/>
      <c r="Q1299" s="1047"/>
      <c r="R1299" s="1047"/>
      <c r="S1299" s="1047"/>
    </row>
    <row r="1300" spans="2:19" s="889" customFormat="1">
      <c r="B1300" s="1022"/>
      <c r="C1300" s="661"/>
      <c r="D1300" s="662"/>
      <c r="E1300" s="661"/>
      <c r="F1300" s="661"/>
      <c r="G1300" s="661"/>
      <c r="H1300" s="661"/>
      <c r="I1300" s="661"/>
      <c r="J1300" s="725"/>
      <c r="K1300" s="1047"/>
      <c r="L1300" s="1047"/>
      <c r="M1300" s="1047"/>
      <c r="N1300" s="1047"/>
      <c r="O1300" s="1047"/>
      <c r="P1300" s="1047"/>
      <c r="Q1300" s="1047"/>
      <c r="R1300" s="1047"/>
      <c r="S1300" s="1047"/>
    </row>
    <row r="1301" spans="2:19" s="889" customFormat="1">
      <c r="B1301" s="1022"/>
      <c r="C1301" s="661"/>
      <c r="D1301" s="662"/>
      <c r="E1301" s="661"/>
      <c r="F1301" s="661"/>
      <c r="G1301" s="661"/>
      <c r="H1301" s="661"/>
      <c r="I1301" s="661"/>
      <c r="J1301" s="725"/>
      <c r="K1301" s="1047"/>
      <c r="L1301" s="1047"/>
      <c r="M1301" s="1047"/>
      <c r="N1301" s="1047"/>
      <c r="O1301" s="1047"/>
      <c r="P1301" s="1047"/>
      <c r="Q1301" s="1047"/>
      <c r="R1301" s="1047"/>
      <c r="S1301" s="1047"/>
    </row>
    <row r="1302" spans="2:19" s="889" customFormat="1">
      <c r="B1302" s="1022"/>
      <c r="C1302" s="661"/>
      <c r="D1302" s="662"/>
      <c r="E1302" s="661"/>
      <c r="F1302" s="661"/>
      <c r="G1302" s="661"/>
      <c r="H1302" s="661"/>
      <c r="I1302" s="661"/>
      <c r="J1302" s="725"/>
      <c r="K1302" s="1047"/>
      <c r="L1302" s="1047"/>
      <c r="M1302" s="1047"/>
      <c r="N1302" s="1047"/>
      <c r="O1302" s="1047"/>
      <c r="P1302" s="1047"/>
      <c r="Q1302" s="1047"/>
      <c r="R1302" s="1047"/>
      <c r="S1302" s="1047"/>
    </row>
    <row r="1303" spans="2:19" s="889" customFormat="1">
      <c r="B1303" s="1022"/>
      <c r="C1303" s="661"/>
      <c r="D1303" s="662"/>
      <c r="E1303" s="661"/>
      <c r="F1303" s="661"/>
      <c r="G1303" s="661"/>
      <c r="H1303" s="661"/>
      <c r="I1303" s="661"/>
      <c r="J1303" s="725"/>
      <c r="K1303" s="1047"/>
      <c r="L1303" s="1047"/>
      <c r="M1303" s="1047"/>
      <c r="N1303" s="1047"/>
      <c r="O1303" s="1047"/>
      <c r="P1303" s="1047"/>
      <c r="Q1303" s="1047"/>
      <c r="R1303" s="1047"/>
      <c r="S1303" s="1047"/>
    </row>
    <row r="1304" spans="2:19" s="889" customFormat="1">
      <c r="B1304" s="1022"/>
      <c r="C1304" s="661"/>
      <c r="D1304" s="662"/>
      <c r="E1304" s="661"/>
      <c r="F1304" s="661"/>
      <c r="G1304" s="661"/>
      <c r="H1304" s="661"/>
      <c r="I1304" s="661"/>
      <c r="J1304" s="725"/>
      <c r="K1304" s="1047"/>
      <c r="L1304" s="1047"/>
      <c r="M1304" s="1047"/>
      <c r="N1304" s="1047"/>
      <c r="O1304" s="1047"/>
      <c r="P1304" s="1047"/>
      <c r="Q1304" s="1047"/>
      <c r="R1304" s="1047"/>
      <c r="S1304" s="1047"/>
    </row>
    <row r="1305" spans="2:19" s="889" customFormat="1">
      <c r="B1305" s="1022"/>
      <c r="C1305" s="661"/>
      <c r="D1305" s="662"/>
      <c r="E1305" s="661"/>
      <c r="F1305" s="661"/>
      <c r="G1305" s="661"/>
      <c r="H1305" s="661"/>
      <c r="I1305" s="661"/>
      <c r="J1305" s="725"/>
      <c r="K1305" s="1047"/>
      <c r="L1305" s="1047"/>
      <c r="M1305" s="1047"/>
      <c r="N1305" s="1047"/>
      <c r="O1305" s="1047"/>
      <c r="P1305" s="1047"/>
      <c r="Q1305" s="1047"/>
      <c r="R1305" s="1047"/>
      <c r="S1305" s="1047"/>
    </row>
    <row r="1306" spans="2:19" s="889" customFormat="1">
      <c r="B1306" s="1022"/>
      <c r="C1306" s="661"/>
      <c r="D1306" s="662"/>
      <c r="E1306" s="661"/>
      <c r="F1306" s="661"/>
      <c r="G1306" s="661"/>
      <c r="H1306" s="661"/>
      <c r="I1306" s="661"/>
      <c r="J1306" s="725"/>
      <c r="K1306" s="1047"/>
      <c r="L1306" s="1047"/>
      <c r="M1306" s="1047"/>
      <c r="N1306" s="1047"/>
      <c r="O1306" s="1047"/>
      <c r="P1306" s="1047"/>
      <c r="Q1306" s="1047"/>
      <c r="R1306" s="1047"/>
      <c r="S1306" s="1047"/>
    </row>
    <row r="1307" spans="2:19" s="889" customFormat="1">
      <c r="B1307" s="1022"/>
      <c r="C1307" s="661"/>
      <c r="D1307" s="662"/>
      <c r="E1307" s="661"/>
      <c r="F1307" s="661"/>
      <c r="G1307" s="661"/>
      <c r="H1307" s="661"/>
      <c r="I1307" s="661"/>
      <c r="J1307" s="725"/>
      <c r="K1307" s="1047"/>
      <c r="L1307" s="1047"/>
      <c r="M1307" s="1047"/>
      <c r="N1307" s="1047"/>
      <c r="O1307" s="1047"/>
      <c r="P1307" s="1047"/>
      <c r="Q1307" s="1047"/>
      <c r="R1307" s="1047"/>
      <c r="S1307" s="1047"/>
    </row>
    <row r="1308" spans="2:19" s="889" customFormat="1">
      <c r="B1308" s="1022"/>
      <c r="C1308" s="661"/>
      <c r="D1308" s="662"/>
      <c r="E1308" s="661"/>
      <c r="F1308" s="661"/>
      <c r="G1308" s="661"/>
      <c r="H1308" s="661"/>
      <c r="I1308" s="661"/>
      <c r="J1308" s="725"/>
      <c r="K1308" s="1047"/>
      <c r="L1308" s="1047"/>
      <c r="M1308" s="1047"/>
      <c r="N1308" s="1047"/>
      <c r="O1308" s="1047"/>
      <c r="P1308" s="1047"/>
      <c r="Q1308" s="1047"/>
      <c r="R1308" s="1047"/>
      <c r="S1308" s="1047"/>
    </row>
    <row r="1309" spans="2:19" s="889" customFormat="1">
      <c r="B1309" s="1022"/>
      <c r="C1309" s="661"/>
      <c r="D1309" s="662"/>
      <c r="E1309" s="661"/>
      <c r="F1309" s="661"/>
      <c r="G1309" s="661"/>
      <c r="H1309" s="661"/>
      <c r="I1309" s="661"/>
      <c r="J1309" s="725"/>
      <c r="K1309" s="1047"/>
      <c r="L1309" s="1047"/>
      <c r="M1309" s="1047"/>
      <c r="N1309" s="1047"/>
      <c r="O1309" s="1047"/>
      <c r="P1309" s="1047"/>
      <c r="Q1309" s="1047"/>
      <c r="R1309" s="1047"/>
      <c r="S1309" s="1047"/>
    </row>
    <row r="1310" spans="2:19" s="889" customFormat="1">
      <c r="B1310" s="1022"/>
      <c r="C1310" s="661"/>
      <c r="D1310" s="662"/>
      <c r="E1310" s="661"/>
      <c r="F1310" s="661"/>
      <c r="G1310" s="661"/>
      <c r="H1310" s="661"/>
      <c r="I1310" s="661"/>
      <c r="J1310" s="725"/>
      <c r="K1310" s="1047"/>
      <c r="L1310" s="1047"/>
      <c r="M1310" s="1047"/>
      <c r="N1310" s="1047"/>
      <c r="O1310" s="1047"/>
      <c r="P1310" s="1047"/>
      <c r="Q1310" s="1047"/>
      <c r="R1310" s="1047"/>
      <c r="S1310" s="1047"/>
    </row>
    <row r="1311" spans="2:19" s="889" customFormat="1">
      <c r="B1311" s="1022"/>
      <c r="C1311" s="661"/>
      <c r="D1311" s="662"/>
      <c r="E1311" s="661"/>
      <c r="F1311" s="661"/>
      <c r="G1311" s="661"/>
      <c r="H1311" s="661"/>
      <c r="I1311" s="661"/>
      <c r="J1311" s="725"/>
      <c r="K1311" s="1047"/>
      <c r="L1311" s="1047"/>
      <c r="M1311" s="1047"/>
      <c r="N1311" s="1047"/>
      <c r="O1311" s="1047"/>
      <c r="P1311" s="1047"/>
      <c r="Q1311" s="1047"/>
      <c r="R1311" s="1047"/>
      <c r="S1311" s="1047"/>
    </row>
    <row r="1312" spans="2:19" s="889" customFormat="1">
      <c r="B1312" s="1022"/>
      <c r="C1312" s="661"/>
      <c r="D1312" s="662"/>
      <c r="E1312" s="661"/>
      <c r="F1312" s="661"/>
      <c r="G1312" s="661"/>
      <c r="H1312" s="661"/>
      <c r="I1312" s="661"/>
      <c r="J1312" s="725"/>
      <c r="K1312" s="1047"/>
      <c r="L1312" s="1047"/>
      <c r="M1312" s="1047"/>
      <c r="N1312" s="1047"/>
      <c r="O1312" s="1047"/>
      <c r="P1312" s="1047"/>
      <c r="Q1312" s="1047"/>
      <c r="R1312" s="1047"/>
      <c r="S1312" s="1047"/>
    </row>
    <row r="1313" spans="2:19" s="889" customFormat="1">
      <c r="B1313" s="1022"/>
      <c r="C1313" s="661"/>
      <c r="D1313" s="662"/>
      <c r="E1313" s="661"/>
      <c r="F1313" s="661"/>
      <c r="G1313" s="661"/>
      <c r="H1313" s="661"/>
      <c r="I1313" s="661"/>
      <c r="J1313" s="725"/>
      <c r="K1313" s="1047"/>
      <c r="L1313" s="1047"/>
      <c r="M1313" s="1047"/>
      <c r="N1313" s="1047"/>
      <c r="O1313" s="1047"/>
      <c r="P1313" s="1047"/>
      <c r="Q1313" s="1047"/>
      <c r="R1313" s="1047"/>
      <c r="S1313" s="1047"/>
    </row>
    <row r="1314" spans="2:19" s="889" customFormat="1">
      <c r="B1314" s="1022"/>
      <c r="C1314" s="661"/>
      <c r="D1314" s="662"/>
      <c r="E1314" s="661"/>
      <c r="F1314" s="661"/>
      <c r="G1314" s="661"/>
      <c r="H1314" s="661"/>
      <c r="I1314" s="661"/>
      <c r="J1314" s="725"/>
      <c r="K1314" s="1047"/>
      <c r="L1314" s="1047"/>
      <c r="M1314" s="1047"/>
      <c r="N1314" s="1047"/>
      <c r="O1314" s="1047"/>
      <c r="P1314" s="1047"/>
      <c r="Q1314" s="1047"/>
      <c r="R1314" s="1047"/>
      <c r="S1314" s="1047"/>
    </row>
    <row r="1315" spans="2:19" s="889" customFormat="1">
      <c r="B1315" s="1022"/>
      <c r="C1315" s="661"/>
      <c r="D1315" s="662"/>
      <c r="E1315" s="661"/>
      <c r="F1315" s="661"/>
      <c r="G1315" s="661"/>
      <c r="H1315" s="661"/>
      <c r="I1315" s="661"/>
      <c r="J1315" s="725"/>
      <c r="K1315" s="1047"/>
      <c r="L1315" s="1047"/>
      <c r="M1315" s="1047"/>
      <c r="N1315" s="1047"/>
      <c r="O1315" s="1047"/>
      <c r="P1315" s="1047"/>
      <c r="Q1315" s="1047"/>
      <c r="R1315" s="1047"/>
      <c r="S1315" s="1047"/>
    </row>
    <row r="1316" spans="2:19" s="889" customFormat="1">
      <c r="B1316" s="1022"/>
      <c r="C1316" s="661"/>
      <c r="D1316" s="662"/>
      <c r="E1316" s="661"/>
      <c r="F1316" s="661"/>
      <c r="G1316" s="661"/>
      <c r="H1316" s="661"/>
      <c r="I1316" s="661"/>
      <c r="J1316" s="725"/>
      <c r="K1316" s="1047"/>
      <c r="L1316" s="1047"/>
      <c r="M1316" s="1047"/>
      <c r="N1316" s="1047"/>
      <c r="O1316" s="1047"/>
      <c r="P1316" s="1047"/>
      <c r="Q1316" s="1047"/>
      <c r="R1316" s="1047"/>
      <c r="S1316" s="1047"/>
    </row>
    <row r="1317" spans="2:19" s="889" customFormat="1">
      <c r="B1317" s="1022"/>
      <c r="C1317" s="661"/>
      <c r="D1317" s="662"/>
      <c r="E1317" s="661"/>
      <c r="F1317" s="661"/>
      <c r="G1317" s="661"/>
      <c r="H1317" s="661"/>
      <c r="I1317" s="661"/>
      <c r="J1317" s="725"/>
      <c r="K1317" s="1047"/>
      <c r="L1317" s="1047"/>
      <c r="M1317" s="1047"/>
      <c r="N1317" s="1047"/>
      <c r="O1317" s="1047"/>
      <c r="P1317" s="1047"/>
      <c r="Q1317" s="1047"/>
      <c r="R1317" s="1047"/>
      <c r="S1317" s="1047"/>
    </row>
    <row r="1318" spans="2:19" s="889" customFormat="1">
      <c r="B1318" s="1022"/>
      <c r="C1318" s="661"/>
      <c r="D1318" s="662"/>
      <c r="E1318" s="661"/>
      <c r="F1318" s="661"/>
      <c r="G1318" s="661"/>
      <c r="H1318" s="661"/>
      <c r="I1318" s="661"/>
      <c r="J1318" s="725"/>
      <c r="K1318" s="1047"/>
      <c r="L1318" s="1047"/>
      <c r="M1318" s="1047"/>
      <c r="N1318" s="1047"/>
      <c r="O1318" s="1047"/>
      <c r="P1318" s="1047"/>
      <c r="Q1318" s="1047"/>
      <c r="R1318" s="1047"/>
      <c r="S1318" s="1047"/>
    </row>
    <row r="1319" spans="2:19" s="889" customFormat="1">
      <c r="B1319" s="1022"/>
      <c r="C1319" s="661"/>
      <c r="D1319" s="662"/>
      <c r="E1319" s="661"/>
      <c r="F1319" s="661"/>
      <c r="G1319" s="661"/>
      <c r="H1319" s="661"/>
      <c r="I1319" s="661"/>
      <c r="J1319" s="725"/>
      <c r="K1319" s="1047"/>
      <c r="L1319" s="1047"/>
      <c r="M1319" s="1047"/>
      <c r="N1319" s="1047"/>
      <c r="O1319" s="1047"/>
      <c r="P1319" s="1047"/>
      <c r="Q1319" s="1047"/>
      <c r="R1319" s="1047"/>
      <c r="S1319" s="1047"/>
    </row>
    <row r="1320" spans="2:19" s="889" customFormat="1">
      <c r="B1320" s="1022"/>
      <c r="C1320" s="661"/>
      <c r="D1320" s="662"/>
      <c r="E1320" s="661"/>
      <c r="F1320" s="661"/>
      <c r="G1320" s="661"/>
      <c r="H1320" s="661"/>
      <c r="I1320" s="661"/>
      <c r="J1320" s="725"/>
      <c r="K1320" s="1047"/>
      <c r="L1320" s="1047"/>
      <c r="M1320" s="1047"/>
      <c r="N1320" s="1047"/>
      <c r="O1320" s="1047"/>
      <c r="P1320" s="1047"/>
      <c r="Q1320" s="1047"/>
      <c r="R1320" s="1047"/>
      <c r="S1320" s="1047"/>
    </row>
    <row r="1321" spans="2:19" s="889" customFormat="1">
      <c r="B1321" s="1022"/>
      <c r="C1321" s="661"/>
      <c r="D1321" s="662"/>
      <c r="E1321" s="661"/>
      <c r="F1321" s="661"/>
      <c r="G1321" s="661"/>
      <c r="H1321" s="661"/>
      <c r="I1321" s="661"/>
      <c r="J1321" s="725"/>
      <c r="K1321" s="1047"/>
      <c r="L1321" s="1047"/>
      <c r="M1321" s="1047"/>
      <c r="N1321" s="1047"/>
      <c r="O1321" s="1047"/>
      <c r="P1321" s="1047"/>
      <c r="Q1321" s="1047"/>
      <c r="R1321" s="1047"/>
      <c r="S1321" s="1047"/>
    </row>
    <row r="1322" spans="2:19" s="889" customFormat="1">
      <c r="B1322" s="1022"/>
      <c r="C1322" s="661"/>
      <c r="D1322" s="662"/>
      <c r="E1322" s="661"/>
      <c r="F1322" s="661"/>
      <c r="G1322" s="661"/>
      <c r="H1322" s="661"/>
      <c r="I1322" s="661"/>
      <c r="J1322" s="725"/>
      <c r="K1322" s="1047"/>
      <c r="L1322" s="1047"/>
      <c r="M1322" s="1047"/>
      <c r="N1322" s="1047"/>
      <c r="O1322" s="1047"/>
      <c r="P1322" s="1047"/>
      <c r="Q1322" s="1047"/>
      <c r="R1322" s="1047"/>
      <c r="S1322" s="1047"/>
    </row>
    <row r="1323" spans="2:19" s="889" customFormat="1">
      <c r="B1323" s="1022"/>
      <c r="C1323" s="661"/>
      <c r="D1323" s="662"/>
      <c r="E1323" s="661"/>
      <c r="F1323" s="661"/>
      <c r="G1323" s="661"/>
      <c r="H1323" s="661"/>
      <c r="I1323" s="661"/>
      <c r="J1323" s="725"/>
      <c r="K1323" s="1047"/>
      <c r="L1323" s="1047"/>
      <c r="M1323" s="1047"/>
      <c r="N1323" s="1047"/>
      <c r="O1323" s="1047"/>
      <c r="P1323" s="1047"/>
      <c r="Q1323" s="1047"/>
      <c r="R1323" s="1047"/>
      <c r="S1323" s="1047"/>
    </row>
    <row r="1324" spans="2:19" s="889" customFormat="1">
      <c r="B1324" s="1022"/>
      <c r="C1324" s="661"/>
      <c r="D1324" s="662"/>
      <c r="E1324" s="661"/>
      <c r="F1324" s="661"/>
      <c r="G1324" s="661"/>
      <c r="H1324" s="661"/>
      <c r="I1324" s="661"/>
      <c r="J1324" s="725"/>
      <c r="K1324" s="1047"/>
      <c r="L1324" s="1047"/>
      <c r="M1324" s="1047"/>
      <c r="N1324" s="1047"/>
      <c r="O1324" s="1047"/>
      <c r="P1324" s="1047"/>
      <c r="Q1324" s="1047"/>
      <c r="R1324" s="1047"/>
      <c r="S1324" s="1047"/>
    </row>
    <row r="1325" spans="2:19" s="889" customFormat="1">
      <c r="B1325" s="1022"/>
      <c r="C1325" s="661"/>
      <c r="D1325" s="662"/>
      <c r="E1325" s="661"/>
      <c r="F1325" s="661"/>
      <c r="G1325" s="661"/>
      <c r="H1325" s="661"/>
      <c r="I1325" s="661"/>
      <c r="J1325" s="725"/>
      <c r="K1325" s="1047"/>
      <c r="L1325" s="1047"/>
      <c r="M1325" s="1047"/>
      <c r="N1325" s="1047"/>
      <c r="O1325" s="1047"/>
      <c r="P1325" s="1047"/>
      <c r="Q1325" s="1047"/>
      <c r="R1325" s="1047"/>
      <c r="S1325" s="1047"/>
    </row>
    <row r="1326" spans="2:19" s="889" customFormat="1">
      <c r="B1326" s="1022"/>
      <c r="C1326" s="661"/>
      <c r="D1326" s="662"/>
      <c r="E1326" s="661"/>
      <c r="F1326" s="661"/>
      <c r="G1326" s="661"/>
      <c r="H1326" s="661"/>
      <c r="I1326" s="661"/>
      <c r="J1326" s="725"/>
      <c r="K1326" s="1047"/>
      <c r="L1326" s="1047"/>
      <c r="M1326" s="1047"/>
      <c r="N1326" s="1047"/>
      <c r="O1326" s="1047"/>
      <c r="P1326" s="1047"/>
      <c r="Q1326" s="1047"/>
      <c r="R1326" s="1047"/>
      <c r="S1326" s="1047"/>
    </row>
    <row r="1327" spans="2:19" s="889" customFormat="1">
      <c r="B1327" s="1022"/>
      <c r="C1327" s="661"/>
      <c r="D1327" s="662"/>
      <c r="E1327" s="661"/>
      <c r="F1327" s="661"/>
      <c r="G1327" s="661"/>
      <c r="H1327" s="661"/>
      <c r="I1327" s="661"/>
      <c r="J1327" s="725"/>
      <c r="K1327" s="1047"/>
      <c r="L1327" s="1047"/>
      <c r="M1327" s="1047"/>
      <c r="N1327" s="1047"/>
      <c r="O1327" s="1047"/>
      <c r="P1327" s="1047"/>
      <c r="Q1327" s="1047"/>
      <c r="R1327" s="1047"/>
      <c r="S1327" s="1047"/>
    </row>
    <row r="1328" spans="2:19" s="889" customFormat="1">
      <c r="B1328" s="1022"/>
      <c r="C1328" s="661"/>
      <c r="D1328" s="662"/>
      <c r="E1328" s="661"/>
      <c r="F1328" s="661"/>
      <c r="G1328" s="661"/>
      <c r="H1328" s="661"/>
      <c r="I1328" s="661"/>
      <c r="J1328" s="725"/>
      <c r="K1328" s="1047"/>
      <c r="L1328" s="1047"/>
      <c r="M1328" s="1047"/>
      <c r="N1328" s="1047"/>
      <c r="O1328" s="1047"/>
      <c r="P1328" s="1047"/>
      <c r="Q1328" s="1047"/>
      <c r="R1328" s="1047"/>
      <c r="S1328" s="1047"/>
    </row>
    <row r="1329" spans="2:19" s="889" customFormat="1">
      <c r="B1329" s="1022"/>
      <c r="C1329" s="661"/>
      <c r="D1329" s="662"/>
      <c r="E1329" s="661"/>
      <c r="F1329" s="661"/>
      <c r="G1329" s="661"/>
      <c r="H1329" s="661"/>
      <c r="I1329" s="661"/>
      <c r="J1329" s="725"/>
      <c r="K1329" s="1047"/>
      <c r="L1329" s="1047"/>
      <c r="M1329" s="1047"/>
      <c r="N1329" s="1047"/>
      <c r="O1329" s="1047"/>
      <c r="P1329" s="1047"/>
      <c r="Q1329" s="1047"/>
      <c r="R1329" s="1047"/>
      <c r="S1329" s="1047"/>
    </row>
    <row r="1330" spans="2:19" s="889" customFormat="1">
      <c r="B1330" s="1022"/>
      <c r="C1330" s="661"/>
      <c r="D1330" s="662"/>
      <c r="E1330" s="661"/>
      <c r="F1330" s="661"/>
      <c r="G1330" s="661"/>
      <c r="H1330" s="661"/>
      <c r="I1330" s="661"/>
      <c r="J1330" s="725"/>
      <c r="K1330" s="1047"/>
      <c r="L1330" s="1047"/>
      <c r="M1330" s="1047"/>
      <c r="N1330" s="1047"/>
      <c r="O1330" s="1047"/>
      <c r="P1330" s="1047"/>
      <c r="Q1330" s="1047"/>
      <c r="R1330" s="1047"/>
      <c r="S1330" s="1047"/>
    </row>
    <row r="1331" spans="2:19" s="889" customFormat="1">
      <c r="B1331" s="1022"/>
      <c r="C1331" s="661"/>
      <c r="D1331" s="662"/>
      <c r="E1331" s="661"/>
      <c r="F1331" s="661"/>
      <c r="G1331" s="661"/>
      <c r="H1331" s="661"/>
      <c r="I1331" s="661"/>
      <c r="J1331" s="725"/>
      <c r="K1331" s="1047"/>
      <c r="L1331" s="1047"/>
      <c r="M1331" s="1047"/>
      <c r="N1331" s="1047"/>
      <c r="O1331" s="1047"/>
      <c r="P1331" s="1047"/>
      <c r="Q1331" s="1047"/>
      <c r="R1331" s="1047"/>
      <c r="S1331" s="1047"/>
    </row>
    <row r="1332" spans="2:19" s="889" customFormat="1">
      <c r="B1332" s="1022"/>
      <c r="C1332" s="661"/>
      <c r="D1332" s="662"/>
      <c r="E1332" s="661"/>
      <c r="F1332" s="661"/>
      <c r="G1332" s="661"/>
      <c r="H1332" s="661"/>
      <c r="I1332" s="661"/>
      <c r="J1332" s="725"/>
      <c r="K1332" s="1047"/>
      <c r="L1332" s="1047"/>
      <c r="M1332" s="1047"/>
      <c r="N1332" s="1047"/>
      <c r="O1332" s="1047"/>
      <c r="P1332" s="1047"/>
      <c r="Q1332" s="1047"/>
      <c r="R1332" s="1047"/>
      <c r="S1332" s="1047"/>
    </row>
    <row r="1333" spans="2:19" s="889" customFormat="1">
      <c r="B1333" s="1022"/>
      <c r="C1333" s="661"/>
      <c r="D1333" s="662"/>
      <c r="E1333" s="661"/>
      <c r="F1333" s="661"/>
      <c r="G1333" s="661"/>
      <c r="H1333" s="661"/>
      <c r="I1333" s="661"/>
      <c r="J1333" s="725"/>
      <c r="K1333" s="1047"/>
      <c r="L1333" s="1047"/>
      <c r="M1333" s="1047"/>
      <c r="N1333" s="1047"/>
      <c r="O1333" s="1047"/>
      <c r="P1333" s="1047"/>
      <c r="Q1333" s="1047"/>
      <c r="R1333" s="1047"/>
      <c r="S1333" s="1047"/>
    </row>
    <row r="1334" spans="2:19" s="889" customFormat="1">
      <c r="B1334" s="1022"/>
      <c r="C1334" s="661"/>
      <c r="D1334" s="662"/>
      <c r="E1334" s="661"/>
      <c r="F1334" s="661"/>
      <c r="G1334" s="661"/>
      <c r="H1334" s="661"/>
      <c r="I1334" s="661"/>
      <c r="J1334" s="725"/>
      <c r="K1334" s="1047"/>
      <c r="L1334" s="1047"/>
      <c r="M1334" s="1047"/>
      <c r="N1334" s="1047"/>
      <c r="O1334" s="1047"/>
      <c r="P1334" s="1047"/>
      <c r="Q1334" s="1047"/>
      <c r="R1334" s="1047"/>
      <c r="S1334" s="1047"/>
    </row>
    <row r="1335" spans="2:19" s="889" customFormat="1">
      <c r="B1335" s="1022"/>
      <c r="C1335" s="661"/>
      <c r="D1335" s="662"/>
      <c r="E1335" s="661"/>
      <c r="F1335" s="661"/>
      <c r="G1335" s="661"/>
      <c r="H1335" s="661"/>
      <c r="I1335" s="661"/>
      <c r="J1335" s="725"/>
      <c r="K1335" s="1047"/>
      <c r="L1335" s="1047"/>
      <c r="M1335" s="1047"/>
      <c r="N1335" s="1047"/>
      <c r="O1335" s="1047"/>
      <c r="P1335" s="1047"/>
      <c r="Q1335" s="1047"/>
      <c r="R1335" s="1047"/>
      <c r="S1335" s="1047"/>
    </row>
    <row r="1336" spans="2:19" s="889" customFormat="1">
      <c r="B1336" s="1022"/>
      <c r="C1336" s="661"/>
      <c r="D1336" s="662"/>
      <c r="E1336" s="661"/>
      <c r="F1336" s="661"/>
      <c r="G1336" s="661"/>
      <c r="H1336" s="661"/>
      <c r="I1336" s="661"/>
      <c r="J1336" s="725"/>
      <c r="K1336" s="1047"/>
      <c r="L1336" s="1047"/>
      <c r="M1336" s="1047"/>
      <c r="N1336" s="1047"/>
      <c r="O1336" s="1047"/>
      <c r="P1336" s="1047"/>
      <c r="Q1336" s="1047"/>
      <c r="R1336" s="1047"/>
      <c r="S1336" s="1047"/>
    </row>
    <row r="1337" spans="2:19" s="889" customFormat="1">
      <c r="B1337" s="1022"/>
      <c r="C1337" s="661"/>
      <c r="D1337" s="662"/>
      <c r="E1337" s="661"/>
      <c r="F1337" s="661"/>
      <c r="G1337" s="661"/>
      <c r="H1337" s="661"/>
      <c r="I1337" s="661"/>
      <c r="J1337" s="725"/>
      <c r="K1337" s="1047"/>
      <c r="L1337" s="1047"/>
      <c r="M1337" s="1047"/>
      <c r="N1337" s="1047"/>
      <c r="O1337" s="1047"/>
      <c r="P1337" s="1047"/>
      <c r="Q1337" s="1047"/>
      <c r="R1337" s="1047"/>
      <c r="S1337" s="1047"/>
    </row>
    <row r="1338" spans="2:19" s="889" customFormat="1">
      <c r="B1338" s="1022"/>
      <c r="C1338" s="661"/>
      <c r="D1338" s="662"/>
      <c r="E1338" s="661"/>
      <c r="F1338" s="661"/>
      <c r="G1338" s="661"/>
      <c r="H1338" s="661"/>
      <c r="I1338" s="661"/>
      <c r="J1338" s="725"/>
      <c r="K1338" s="1047"/>
      <c r="L1338" s="1047"/>
      <c r="M1338" s="1047"/>
      <c r="N1338" s="1047"/>
      <c r="O1338" s="1047"/>
      <c r="P1338" s="1047"/>
      <c r="Q1338" s="1047"/>
      <c r="R1338" s="1047"/>
      <c r="S1338" s="1047"/>
    </row>
    <row r="1339" spans="2:19" s="889" customFormat="1">
      <c r="B1339" s="1022"/>
      <c r="C1339" s="661"/>
      <c r="D1339" s="662"/>
      <c r="E1339" s="661"/>
      <c r="F1339" s="661"/>
      <c r="G1339" s="661"/>
      <c r="H1339" s="661"/>
      <c r="I1339" s="661"/>
      <c r="J1339" s="725"/>
      <c r="K1339" s="1047"/>
      <c r="L1339" s="1047"/>
      <c r="M1339" s="1047"/>
      <c r="N1339" s="1047"/>
      <c r="O1339" s="1047"/>
      <c r="P1339" s="1047"/>
      <c r="Q1339" s="1047"/>
      <c r="R1339" s="1047"/>
      <c r="S1339" s="1047"/>
    </row>
    <row r="1340" spans="2:19" s="889" customFormat="1">
      <c r="B1340" s="1022"/>
      <c r="C1340" s="661"/>
      <c r="D1340" s="662"/>
      <c r="E1340" s="661"/>
      <c r="F1340" s="661"/>
      <c r="G1340" s="661"/>
      <c r="H1340" s="661"/>
      <c r="I1340" s="661"/>
      <c r="J1340" s="725"/>
      <c r="K1340" s="1047"/>
      <c r="L1340" s="1047"/>
      <c r="M1340" s="1047"/>
      <c r="N1340" s="1047"/>
      <c r="O1340" s="1047"/>
      <c r="P1340" s="1047"/>
      <c r="Q1340" s="1047"/>
      <c r="R1340" s="1047"/>
      <c r="S1340" s="1047"/>
    </row>
    <row r="1341" spans="2:19" s="889" customFormat="1">
      <c r="B1341" s="1022"/>
      <c r="C1341" s="661"/>
      <c r="D1341" s="662"/>
      <c r="E1341" s="661"/>
      <c r="F1341" s="661"/>
      <c r="G1341" s="661"/>
      <c r="H1341" s="661"/>
      <c r="I1341" s="661"/>
      <c r="J1341" s="725"/>
      <c r="K1341" s="1047"/>
      <c r="L1341" s="1047"/>
      <c r="M1341" s="1047"/>
      <c r="N1341" s="1047"/>
      <c r="O1341" s="1047"/>
      <c r="P1341" s="1047"/>
      <c r="Q1341" s="1047"/>
      <c r="R1341" s="1047"/>
      <c r="S1341" s="1047"/>
    </row>
    <row r="1342" spans="2:19" s="889" customFormat="1">
      <c r="B1342" s="1022"/>
      <c r="C1342" s="661"/>
      <c r="D1342" s="662"/>
      <c r="E1342" s="661"/>
      <c r="F1342" s="661"/>
      <c r="G1342" s="661"/>
      <c r="H1342" s="661"/>
      <c r="I1342" s="661"/>
      <c r="J1342" s="725"/>
      <c r="K1342" s="1047"/>
      <c r="L1342" s="1047"/>
      <c r="M1342" s="1047"/>
      <c r="N1342" s="1047"/>
      <c r="O1342" s="1047"/>
      <c r="P1342" s="1047"/>
      <c r="Q1342" s="1047"/>
      <c r="R1342" s="1047"/>
      <c r="S1342" s="1047"/>
    </row>
    <row r="1343" spans="2:19" s="889" customFormat="1">
      <c r="B1343" s="1022"/>
      <c r="C1343" s="661"/>
      <c r="D1343" s="662"/>
      <c r="E1343" s="661"/>
      <c r="F1343" s="661"/>
      <c r="G1343" s="661"/>
      <c r="H1343" s="661"/>
      <c r="I1343" s="661"/>
      <c r="J1343" s="725"/>
      <c r="K1343" s="1047"/>
      <c r="L1343" s="1047"/>
      <c r="M1343" s="1047"/>
      <c r="N1343" s="1047"/>
      <c r="O1343" s="1047"/>
      <c r="P1343" s="1047"/>
      <c r="Q1343" s="1047"/>
      <c r="R1343" s="1047"/>
      <c r="S1343" s="1047"/>
    </row>
    <row r="1344" spans="2:19" s="889" customFormat="1">
      <c r="B1344" s="1022"/>
      <c r="C1344" s="661"/>
      <c r="D1344" s="662"/>
      <c r="E1344" s="661"/>
      <c r="F1344" s="661"/>
      <c r="G1344" s="661"/>
      <c r="H1344" s="661"/>
      <c r="I1344" s="661"/>
      <c r="J1344" s="725"/>
      <c r="K1344" s="1047"/>
      <c r="L1344" s="1047"/>
      <c r="M1344" s="1047"/>
      <c r="N1344" s="1047"/>
      <c r="O1344" s="1047"/>
      <c r="P1344" s="1047"/>
      <c r="Q1344" s="1047"/>
      <c r="R1344" s="1047"/>
      <c r="S1344" s="1047"/>
    </row>
    <row r="1345" spans="2:19" s="889" customFormat="1">
      <c r="B1345" s="1022"/>
      <c r="C1345" s="661"/>
      <c r="D1345" s="662"/>
      <c r="E1345" s="661"/>
      <c r="F1345" s="661"/>
      <c r="G1345" s="661"/>
      <c r="H1345" s="661"/>
      <c r="I1345" s="661"/>
      <c r="J1345" s="725"/>
      <c r="K1345" s="1047"/>
      <c r="L1345" s="1047"/>
      <c r="M1345" s="1047"/>
      <c r="N1345" s="1047"/>
      <c r="O1345" s="1047"/>
      <c r="P1345" s="1047"/>
      <c r="Q1345" s="1047"/>
      <c r="R1345" s="1047"/>
      <c r="S1345" s="1047"/>
    </row>
    <row r="1346" spans="2:19" s="889" customFormat="1">
      <c r="B1346" s="1022"/>
      <c r="C1346" s="661"/>
      <c r="D1346" s="662"/>
      <c r="E1346" s="661"/>
      <c r="F1346" s="661"/>
      <c r="G1346" s="661"/>
      <c r="H1346" s="661"/>
      <c r="I1346" s="661"/>
      <c r="J1346" s="725"/>
      <c r="K1346" s="1047"/>
      <c r="L1346" s="1047"/>
      <c r="M1346" s="1047"/>
      <c r="N1346" s="1047"/>
      <c r="O1346" s="1047"/>
      <c r="P1346" s="1047"/>
      <c r="Q1346" s="1047"/>
      <c r="R1346" s="1047"/>
      <c r="S1346" s="1047"/>
    </row>
    <row r="1347" spans="2:19" s="889" customFormat="1">
      <c r="B1347" s="1022"/>
      <c r="C1347" s="661"/>
      <c r="D1347" s="662"/>
      <c r="E1347" s="661"/>
      <c r="F1347" s="661"/>
      <c r="G1347" s="661"/>
      <c r="H1347" s="661"/>
      <c r="I1347" s="661"/>
      <c r="J1347" s="725"/>
      <c r="K1347" s="1047"/>
      <c r="L1347" s="1047"/>
      <c r="M1347" s="1047"/>
      <c r="N1347" s="1047"/>
      <c r="O1347" s="1047"/>
      <c r="P1347" s="1047"/>
      <c r="Q1347" s="1047"/>
      <c r="R1347" s="1047"/>
      <c r="S1347" s="1047"/>
    </row>
    <row r="1348" spans="2:19" s="889" customFormat="1">
      <c r="B1348" s="1022"/>
      <c r="C1348" s="661"/>
      <c r="D1348" s="662"/>
      <c r="E1348" s="661"/>
      <c r="F1348" s="661"/>
      <c r="G1348" s="661"/>
      <c r="H1348" s="661"/>
      <c r="I1348" s="661"/>
      <c r="J1348" s="725"/>
      <c r="K1348" s="1047"/>
      <c r="L1348" s="1047"/>
      <c r="M1348" s="1047"/>
      <c r="N1348" s="1047"/>
      <c r="O1348" s="1047"/>
      <c r="P1348" s="1047"/>
      <c r="Q1348" s="1047"/>
      <c r="R1348" s="1047"/>
      <c r="S1348" s="1047"/>
    </row>
    <row r="1349" spans="2:19" s="889" customFormat="1">
      <c r="B1349" s="1022"/>
      <c r="C1349" s="661"/>
      <c r="D1349" s="662"/>
      <c r="E1349" s="661"/>
      <c r="F1349" s="661"/>
      <c r="G1349" s="661"/>
      <c r="H1349" s="661"/>
      <c r="I1349" s="661"/>
      <c r="J1349" s="725"/>
      <c r="K1349" s="1047"/>
      <c r="L1349" s="1047"/>
      <c r="M1349" s="1047"/>
      <c r="N1349" s="1047"/>
      <c r="O1349" s="1047"/>
      <c r="P1349" s="1047"/>
      <c r="Q1349" s="1047"/>
      <c r="R1349" s="1047"/>
      <c r="S1349" s="1047"/>
    </row>
    <row r="1350" spans="2:19" s="889" customFormat="1">
      <c r="B1350" s="1022"/>
      <c r="C1350" s="661"/>
      <c r="D1350" s="662"/>
      <c r="E1350" s="661"/>
      <c r="F1350" s="661"/>
      <c r="G1350" s="661"/>
      <c r="H1350" s="661"/>
      <c r="I1350" s="661"/>
      <c r="J1350" s="725"/>
      <c r="K1350" s="1047"/>
      <c r="L1350" s="1047"/>
      <c r="M1350" s="1047"/>
      <c r="N1350" s="1047"/>
      <c r="O1350" s="1047"/>
      <c r="P1350" s="1047"/>
      <c r="Q1350" s="1047"/>
      <c r="R1350" s="1047"/>
      <c r="S1350" s="1047"/>
    </row>
    <row r="1351" spans="2:19" s="889" customFormat="1">
      <c r="B1351" s="1022"/>
      <c r="C1351" s="661"/>
      <c r="D1351" s="662"/>
      <c r="E1351" s="661"/>
      <c r="F1351" s="661"/>
      <c r="G1351" s="661"/>
      <c r="H1351" s="661"/>
      <c r="I1351" s="661"/>
      <c r="J1351" s="725"/>
      <c r="K1351" s="1047"/>
      <c r="L1351" s="1047"/>
      <c r="M1351" s="1047"/>
      <c r="N1351" s="1047"/>
      <c r="O1351" s="1047"/>
      <c r="P1351" s="1047"/>
      <c r="Q1351" s="1047"/>
      <c r="R1351" s="1047"/>
      <c r="S1351" s="1047"/>
    </row>
    <row r="1352" spans="2:19" s="889" customFormat="1">
      <c r="B1352" s="1022"/>
      <c r="C1352" s="661"/>
      <c r="D1352" s="662"/>
      <c r="E1352" s="661"/>
      <c r="F1352" s="661"/>
      <c r="G1352" s="661"/>
      <c r="H1352" s="661"/>
      <c r="I1352" s="661"/>
      <c r="J1352" s="725"/>
      <c r="K1352" s="1047"/>
      <c r="L1352" s="1047"/>
      <c r="M1352" s="1047"/>
      <c r="N1352" s="1047"/>
      <c r="O1352" s="1047"/>
      <c r="P1352" s="1047"/>
      <c r="Q1352" s="1047"/>
      <c r="R1352" s="1047"/>
      <c r="S1352" s="1047"/>
    </row>
    <row r="1353" spans="2:19" s="889" customFormat="1">
      <c r="B1353" s="1022"/>
      <c r="C1353" s="661"/>
      <c r="D1353" s="662"/>
      <c r="E1353" s="661"/>
      <c r="F1353" s="661"/>
      <c r="G1353" s="661"/>
      <c r="H1353" s="661"/>
      <c r="I1353" s="661"/>
      <c r="J1353" s="725"/>
      <c r="K1353" s="1047"/>
      <c r="L1353" s="1047"/>
      <c r="M1353" s="1047"/>
      <c r="N1353" s="1047"/>
      <c r="O1353" s="1047"/>
      <c r="P1353" s="1047"/>
      <c r="Q1353" s="1047"/>
      <c r="R1353" s="1047"/>
      <c r="S1353" s="1047"/>
    </row>
    <row r="1354" spans="2:19" s="889" customFormat="1">
      <c r="B1354" s="1022"/>
      <c r="C1354" s="661"/>
      <c r="D1354" s="662"/>
      <c r="E1354" s="661"/>
      <c r="F1354" s="661"/>
      <c r="G1354" s="661"/>
      <c r="H1354" s="661"/>
      <c r="I1354" s="661"/>
      <c r="J1354" s="725"/>
      <c r="K1354" s="1047"/>
      <c r="L1354" s="1047"/>
      <c r="M1354" s="1047"/>
      <c r="N1354" s="1047"/>
      <c r="O1354" s="1047"/>
      <c r="P1354" s="1047"/>
      <c r="Q1354" s="1047"/>
      <c r="R1354" s="1047"/>
      <c r="S1354" s="1047"/>
    </row>
    <row r="1355" spans="2:19" s="889" customFormat="1">
      <c r="B1355" s="1022"/>
      <c r="C1355" s="661"/>
      <c r="D1355" s="662"/>
      <c r="E1355" s="661"/>
      <c r="F1355" s="661"/>
      <c r="G1355" s="661"/>
      <c r="H1355" s="661"/>
      <c r="I1355" s="661"/>
      <c r="J1355" s="725"/>
      <c r="K1355" s="1047"/>
      <c r="L1355" s="1047"/>
      <c r="M1355" s="1047"/>
      <c r="N1355" s="1047"/>
      <c r="O1355" s="1047"/>
      <c r="P1355" s="1047"/>
      <c r="Q1355" s="1047"/>
      <c r="R1355" s="1047"/>
      <c r="S1355" s="1047"/>
    </row>
    <row r="1356" spans="2:19" s="889" customFormat="1">
      <c r="B1356" s="1022"/>
      <c r="C1356" s="661"/>
      <c r="D1356" s="662"/>
      <c r="E1356" s="661"/>
      <c r="F1356" s="661"/>
      <c r="G1356" s="661"/>
      <c r="H1356" s="661"/>
      <c r="I1356" s="661"/>
      <c r="J1356" s="725"/>
      <c r="K1356" s="1047"/>
      <c r="L1356" s="1047"/>
      <c r="M1356" s="1047"/>
      <c r="N1356" s="1047"/>
      <c r="O1356" s="1047"/>
      <c r="P1356" s="1047"/>
      <c r="Q1356" s="1047"/>
      <c r="R1356" s="1047"/>
      <c r="S1356" s="1047"/>
    </row>
    <row r="1357" spans="2:19" s="889" customFormat="1">
      <c r="B1357" s="1022"/>
      <c r="C1357" s="661"/>
      <c r="D1357" s="662"/>
      <c r="E1357" s="661"/>
      <c r="F1357" s="661"/>
      <c r="G1357" s="661"/>
      <c r="H1357" s="661"/>
      <c r="I1357" s="661"/>
      <c r="J1357" s="725"/>
      <c r="K1357" s="1047"/>
      <c r="L1357" s="1047"/>
      <c r="M1357" s="1047"/>
      <c r="N1357" s="1047"/>
      <c r="O1357" s="1047"/>
      <c r="P1357" s="1047"/>
      <c r="Q1357" s="1047"/>
      <c r="R1357" s="1047"/>
      <c r="S1357" s="1047"/>
    </row>
    <row r="1358" spans="2:19" s="889" customFormat="1">
      <c r="B1358" s="1022"/>
      <c r="C1358" s="661"/>
      <c r="D1358" s="662"/>
      <c r="E1358" s="661"/>
      <c r="F1358" s="661"/>
      <c r="G1358" s="661"/>
      <c r="H1358" s="661"/>
      <c r="I1358" s="661"/>
      <c r="J1358" s="725"/>
      <c r="K1358" s="1047"/>
      <c r="L1358" s="1047"/>
      <c r="M1358" s="1047"/>
      <c r="N1358" s="1047"/>
      <c r="O1358" s="1047"/>
      <c r="P1358" s="1047"/>
      <c r="Q1358" s="1047"/>
      <c r="R1358" s="1047"/>
      <c r="S1358" s="1047"/>
    </row>
    <row r="1359" spans="2:19" s="889" customFormat="1">
      <c r="B1359" s="1022"/>
      <c r="C1359" s="661"/>
      <c r="D1359" s="662"/>
      <c r="E1359" s="661"/>
      <c r="F1359" s="661"/>
      <c r="G1359" s="661"/>
      <c r="H1359" s="661"/>
      <c r="I1359" s="661"/>
      <c r="J1359" s="725"/>
      <c r="K1359" s="1047"/>
      <c r="L1359" s="1047"/>
      <c r="M1359" s="1047"/>
      <c r="N1359" s="1047"/>
      <c r="O1359" s="1047"/>
      <c r="P1359" s="1047"/>
      <c r="Q1359" s="1047"/>
      <c r="R1359" s="1047"/>
      <c r="S1359" s="1047"/>
    </row>
    <row r="1360" spans="2:19" s="889" customFormat="1">
      <c r="B1360" s="1022"/>
      <c r="C1360" s="661"/>
      <c r="D1360" s="662"/>
      <c r="E1360" s="661"/>
      <c r="F1360" s="661"/>
      <c r="G1360" s="661"/>
      <c r="H1360" s="661"/>
      <c r="I1360" s="661"/>
      <c r="J1360" s="725"/>
      <c r="K1360" s="1047"/>
      <c r="L1360" s="1047"/>
      <c r="M1360" s="1047"/>
      <c r="N1360" s="1047"/>
      <c r="O1360" s="1047"/>
      <c r="P1360" s="1047"/>
      <c r="Q1360" s="1047"/>
      <c r="R1360" s="1047"/>
      <c r="S1360" s="1047"/>
    </row>
    <row r="1361" spans="2:19" s="889" customFormat="1">
      <c r="B1361" s="1022"/>
      <c r="C1361" s="661"/>
      <c r="D1361" s="662"/>
      <c r="E1361" s="661"/>
      <c r="F1361" s="661"/>
      <c r="G1361" s="661"/>
      <c r="H1361" s="661"/>
      <c r="I1361" s="661"/>
      <c r="J1361" s="725"/>
      <c r="K1361" s="1047"/>
      <c r="L1361" s="1047"/>
      <c r="M1361" s="1047"/>
      <c r="N1361" s="1047"/>
      <c r="O1361" s="1047"/>
      <c r="P1361" s="1047"/>
      <c r="Q1361" s="1047"/>
      <c r="R1361" s="1047"/>
      <c r="S1361" s="1047"/>
    </row>
    <row r="1362" spans="2:19" s="889" customFormat="1">
      <c r="B1362" s="1022"/>
      <c r="C1362" s="661"/>
      <c r="D1362" s="662"/>
      <c r="E1362" s="661"/>
      <c r="F1362" s="661"/>
      <c r="G1362" s="661"/>
      <c r="H1362" s="661"/>
      <c r="I1362" s="661"/>
      <c r="J1362" s="725"/>
      <c r="K1362" s="1047"/>
      <c r="L1362" s="1047"/>
      <c r="M1362" s="1047"/>
      <c r="N1362" s="1047"/>
      <c r="O1362" s="1047"/>
      <c r="P1362" s="1047"/>
      <c r="Q1362" s="1047"/>
      <c r="R1362" s="1047"/>
      <c r="S1362" s="1047"/>
    </row>
    <row r="1363" spans="2:19" s="889" customFormat="1">
      <c r="B1363" s="1022"/>
      <c r="C1363" s="661"/>
      <c r="D1363" s="662"/>
      <c r="E1363" s="661"/>
      <c r="F1363" s="661"/>
      <c r="G1363" s="661"/>
      <c r="H1363" s="661"/>
      <c r="I1363" s="661"/>
      <c r="J1363" s="725"/>
      <c r="K1363" s="1047"/>
      <c r="L1363" s="1047"/>
      <c r="M1363" s="1047"/>
      <c r="N1363" s="1047"/>
      <c r="O1363" s="1047"/>
      <c r="P1363" s="1047"/>
      <c r="Q1363" s="1047"/>
      <c r="R1363" s="1047"/>
      <c r="S1363" s="1047"/>
    </row>
    <row r="1364" spans="2:19" s="889" customFormat="1">
      <c r="B1364" s="1022"/>
      <c r="C1364" s="661"/>
      <c r="D1364" s="662"/>
      <c r="E1364" s="661"/>
      <c r="F1364" s="661"/>
      <c r="G1364" s="661"/>
      <c r="H1364" s="661"/>
      <c r="I1364" s="661"/>
      <c r="J1364" s="725"/>
      <c r="K1364" s="1047"/>
      <c r="L1364" s="1047"/>
      <c r="M1364" s="1047"/>
      <c r="N1364" s="1047"/>
      <c r="O1364" s="1047"/>
      <c r="P1364" s="1047"/>
      <c r="Q1364" s="1047"/>
      <c r="R1364" s="1047"/>
      <c r="S1364" s="1047"/>
    </row>
    <row r="1365" spans="2:19" s="889" customFormat="1">
      <c r="B1365" s="1022"/>
      <c r="C1365" s="661"/>
      <c r="D1365" s="662"/>
      <c r="E1365" s="661"/>
      <c r="F1365" s="661"/>
      <c r="G1365" s="661"/>
      <c r="H1365" s="661"/>
      <c r="I1365" s="661"/>
      <c r="J1365" s="725"/>
      <c r="K1365" s="1047"/>
      <c r="L1365" s="1047"/>
      <c r="M1365" s="1047"/>
      <c r="N1365" s="1047"/>
      <c r="O1365" s="1047"/>
      <c r="P1365" s="1047"/>
      <c r="Q1365" s="1047"/>
      <c r="R1365" s="1047"/>
      <c r="S1365" s="1047"/>
    </row>
    <row r="1366" spans="2:19" s="889" customFormat="1">
      <c r="B1366" s="1022"/>
      <c r="C1366" s="661"/>
      <c r="D1366" s="662"/>
      <c r="E1366" s="661"/>
      <c r="F1366" s="661"/>
      <c r="G1366" s="661"/>
      <c r="H1366" s="661"/>
      <c r="I1366" s="661"/>
      <c r="J1366" s="725"/>
      <c r="K1366" s="1047"/>
      <c r="L1366" s="1047"/>
      <c r="M1366" s="1047"/>
      <c r="N1366" s="1047"/>
      <c r="O1366" s="1047"/>
      <c r="P1366" s="1047"/>
      <c r="Q1366" s="1047"/>
      <c r="R1366" s="1047"/>
      <c r="S1366" s="1047"/>
    </row>
    <row r="1367" spans="2:19" s="889" customFormat="1">
      <c r="B1367" s="1022"/>
      <c r="C1367" s="661"/>
      <c r="D1367" s="662"/>
      <c r="E1367" s="661"/>
      <c r="F1367" s="661"/>
      <c r="G1367" s="661"/>
      <c r="H1367" s="661"/>
      <c r="I1367" s="661"/>
      <c r="J1367" s="725"/>
      <c r="K1367" s="1047"/>
      <c r="L1367" s="1047"/>
      <c r="M1367" s="1047"/>
      <c r="N1367" s="1047"/>
      <c r="O1367" s="1047"/>
      <c r="P1367" s="1047"/>
      <c r="Q1367" s="1047"/>
      <c r="R1367" s="1047"/>
      <c r="S1367" s="1047"/>
    </row>
    <row r="1368" spans="2:19" s="889" customFormat="1">
      <c r="B1368" s="1022"/>
      <c r="C1368" s="661"/>
      <c r="D1368" s="662"/>
      <c r="E1368" s="661"/>
      <c r="F1368" s="661"/>
      <c r="G1368" s="661"/>
      <c r="H1368" s="661"/>
      <c r="I1368" s="661"/>
      <c r="J1368" s="725"/>
      <c r="K1368" s="1047"/>
      <c r="L1368" s="1047"/>
      <c r="M1368" s="1047"/>
      <c r="N1368" s="1047"/>
      <c r="O1368" s="1047"/>
      <c r="P1368" s="1047"/>
      <c r="Q1368" s="1047"/>
      <c r="R1368" s="1047"/>
      <c r="S1368" s="1047"/>
    </row>
    <row r="1369" spans="2:19" s="889" customFormat="1">
      <c r="B1369" s="1022"/>
      <c r="C1369" s="661"/>
      <c r="D1369" s="662"/>
      <c r="E1369" s="661"/>
      <c r="F1369" s="661"/>
      <c r="G1369" s="661"/>
      <c r="H1369" s="661"/>
      <c r="I1369" s="661"/>
      <c r="J1369" s="725"/>
      <c r="K1369" s="1047"/>
      <c r="L1369" s="1047"/>
      <c r="M1369" s="1047"/>
      <c r="N1369" s="1047"/>
      <c r="O1369" s="1047"/>
      <c r="P1369" s="1047"/>
      <c r="Q1369" s="1047"/>
      <c r="R1369" s="1047"/>
      <c r="S1369" s="1047"/>
    </row>
    <row r="1370" spans="2:19" s="889" customFormat="1">
      <c r="B1370" s="1022"/>
      <c r="C1370" s="661"/>
      <c r="D1370" s="662"/>
      <c r="E1370" s="661"/>
      <c r="F1370" s="661"/>
      <c r="G1370" s="661"/>
      <c r="H1370" s="661"/>
      <c r="I1370" s="661"/>
      <c r="J1370" s="725"/>
      <c r="K1370" s="1047"/>
      <c r="L1370" s="1047"/>
      <c r="M1370" s="1047"/>
      <c r="N1370" s="1047"/>
      <c r="O1370" s="1047"/>
      <c r="P1370" s="1047"/>
      <c r="Q1370" s="1047"/>
      <c r="R1370" s="1047"/>
      <c r="S1370" s="1047"/>
    </row>
    <row r="1371" spans="2:19" s="889" customFormat="1">
      <c r="B1371" s="1022"/>
      <c r="C1371" s="661"/>
      <c r="D1371" s="662"/>
      <c r="E1371" s="661"/>
      <c r="F1371" s="661"/>
      <c r="G1371" s="661"/>
      <c r="H1371" s="661"/>
      <c r="I1371" s="661"/>
      <c r="J1371" s="725"/>
      <c r="K1371" s="1047"/>
      <c r="L1371" s="1047"/>
      <c r="M1371" s="1047"/>
      <c r="N1371" s="1047"/>
      <c r="O1371" s="1047"/>
      <c r="P1371" s="1047"/>
      <c r="Q1371" s="1047"/>
      <c r="R1371" s="1047"/>
      <c r="S1371" s="1047"/>
    </row>
    <row r="1372" spans="2:19" s="889" customFormat="1">
      <c r="B1372" s="1022"/>
      <c r="C1372" s="661"/>
      <c r="D1372" s="662"/>
      <c r="E1372" s="661"/>
      <c r="F1372" s="661"/>
      <c r="G1372" s="661"/>
      <c r="H1372" s="661"/>
      <c r="I1372" s="661"/>
      <c r="J1372" s="725"/>
      <c r="K1372" s="1047"/>
      <c r="L1372" s="1047"/>
      <c r="M1372" s="1047"/>
      <c r="N1372" s="1047"/>
      <c r="O1372" s="1047"/>
      <c r="P1372" s="1047"/>
      <c r="Q1372" s="1047"/>
      <c r="R1372" s="1047"/>
      <c r="S1372" s="1047"/>
    </row>
    <row r="1373" spans="2:19" s="889" customFormat="1">
      <c r="B1373" s="1022"/>
      <c r="C1373" s="661"/>
      <c r="D1373" s="662"/>
      <c r="E1373" s="661"/>
      <c r="F1373" s="661"/>
      <c r="G1373" s="661"/>
      <c r="H1373" s="661"/>
      <c r="I1373" s="661"/>
      <c r="J1373" s="725"/>
      <c r="K1373" s="1047"/>
      <c r="L1373" s="1047"/>
      <c r="M1373" s="1047"/>
      <c r="N1373" s="1047"/>
      <c r="O1373" s="1047"/>
      <c r="P1373" s="1047"/>
      <c r="Q1373" s="1047"/>
      <c r="R1373" s="1047"/>
      <c r="S1373" s="1047"/>
    </row>
    <row r="1374" spans="2:19" s="889" customFormat="1">
      <c r="B1374" s="1022"/>
      <c r="C1374" s="661"/>
      <c r="D1374" s="662"/>
      <c r="E1374" s="661"/>
      <c r="F1374" s="661"/>
      <c r="G1374" s="661"/>
      <c r="H1374" s="661"/>
      <c r="I1374" s="661"/>
      <c r="J1374" s="725"/>
      <c r="K1374" s="1047"/>
      <c r="L1374" s="1047"/>
      <c r="M1374" s="1047"/>
      <c r="N1374" s="1047"/>
      <c r="O1374" s="1047"/>
      <c r="P1374" s="1047"/>
      <c r="Q1374" s="1047"/>
      <c r="R1374" s="1047"/>
      <c r="S1374" s="1047"/>
    </row>
    <row r="1375" spans="2:19" s="889" customFormat="1">
      <c r="B1375" s="1022"/>
      <c r="C1375" s="661"/>
      <c r="D1375" s="662"/>
      <c r="E1375" s="661"/>
      <c r="F1375" s="661"/>
      <c r="G1375" s="661"/>
      <c r="H1375" s="661"/>
      <c r="I1375" s="661"/>
      <c r="J1375" s="725"/>
      <c r="K1375" s="1047"/>
      <c r="L1375" s="1047"/>
      <c r="M1375" s="1047"/>
      <c r="N1375" s="1047"/>
      <c r="O1375" s="1047"/>
      <c r="P1375" s="1047"/>
      <c r="Q1375" s="1047"/>
      <c r="R1375" s="1047"/>
      <c r="S1375" s="1047"/>
    </row>
    <row r="1376" spans="2:19" s="889" customFormat="1">
      <c r="B1376" s="1022"/>
      <c r="C1376" s="661"/>
      <c r="D1376" s="662"/>
      <c r="E1376" s="661"/>
      <c r="F1376" s="661"/>
      <c r="G1376" s="661"/>
      <c r="H1376" s="661"/>
      <c r="I1376" s="661"/>
      <c r="J1376" s="725"/>
      <c r="K1376" s="1047"/>
      <c r="L1376" s="1047"/>
      <c r="M1376" s="1047"/>
      <c r="N1376" s="1047"/>
      <c r="O1376" s="1047"/>
      <c r="P1376" s="1047"/>
      <c r="Q1376" s="1047"/>
      <c r="R1376" s="1047"/>
      <c r="S1376" s="1047"/>
    </row>
    <row r="1377" spans="1:19" s="889" customFormat="1">
      <c r="B1377" s="1022"/>
      <c r="C1377" s="661"/>
      <c r="D1377" s="662"/>
      <c r="E1377" s="661"/>
      <c r="F1377" s="661"/>
      <c r="G1377" s="661"/>
      <c r="H1377" s="661"/>
      <c r="I1377" s="661"/>
      <c r="J1377" s="725"/>
      <c r="K1377" s="1047"/>
      <c r="L1377" s="1047"/>
      <c r="M1377" s="1047"/>
      <c r="N1377" s="1047"/>
      <c r="O1377" s="1047"/>
      <c r="P1377" s="1047"/>
      <c r="Q1377" s="1047"/>
      <c r="R1377" s="1047"/>
      <c r="S1377" s="1047"/>
    </row>
    <row r="1378" spans="1:19" s="889" customFormat="1">
      <c r="B1378" s="1022"/>
      <c r="C1378" s="661"/>
      <c r="D1378" s="662"/>
      <c r="E1378" s="661"/>
      <c r="F1378" s="661"/>
      <c r="G1378" s="661"/>
      <c r="H1378" s="661"/>
      <c r="I1378" s="661"/>
      <c r="J1378" s="725"/>
      <c r="K1378" s="1047"/>
      <c r="L1378" s="1047"/>
      <c r="M1378" s="1047"/>
      <c r="N1378" s="1047"/>
      <c r="O1378" s="1047"/>
      <c r="P1378" s="1047"/>
      <c r="Q1378" s="1047"/>
      <c r="R1378" s="1047"/>
      <c r="S1378" s="1047"/>
    </row>
    <row r="1379" spans="1:19" s="889" customFormat="1">
      <c r="B1379" s="1022"/>
      <c r="C1379" s="661"/>
      <c r="D1379" s="662"/>
      <c r="E1379" s="661"/>
      <c r="F1379" s="661"/>
      <c r="G1379" s="661"/>
      <c r="H1379" s="661"/>
      <c r="I1379" s="661"/>
      <c r="J1379" s="725"/>
      <c r="K1379" s="1047"/>
      <c r="L1379" s="1047"/>
      <c r="M1379" s="1047"/>
      <c r="N1379" s="1047"/>
      <c r="O1379" s="1047"/>
      <c r="P1379" s="1047"/>
      <c r="Q1379" s="1047"/>
      <c r="R1379" s="1047"/>
      <c r="S1379" s="1047"/>
    </row>
    <row r="1380" spans="1:19" s="889" customFormat="1">
      <c r="B1380" s="1022"/>
      <c r="C1380" s="661"/>
      <c r="D1380" s="662"/>
      <c r="E1380" s="661"/>
      <c r="F1380" s="661"/>
      <c r="G1380" s="661"/>
      <c r="H1380" s="661"/>
      <c r="I1380" s="661"/>
      <c r="J1380" s="725"/>
      <c r="K1380" s="1047"/>
      <c r="L1380" s="1047"/>
      <c r="M1380" s="1047"/>
      <c r="N1380" s="1047"/>
      <c r="O1380" s="1047"/>
      <c r="P1380" s="1047"/>
      <c r="Q1380" s="1047"/>
      <c r="R1380" s="1047"/>
      <c r="S1380" s="1047"/>
    </row>
    <row r="1381" spans="1:19" s="889" customFormat="1">
      <c r="B1381" s="1022"/>
      <c r="C1381" s="661"/>
      <c r="D1381" s="662"/>
      <c r="E1381" s="661"/>
      <c r="F1381" s="661"/>
      <c r="G1381" s="661"/>
      <c r="H1381" s="661"/>
      <c r="I1381" s="661"/>
      <c r="J1381" s="725"/>
      <c r="K1381" s="1047"/>
      <c r="L1381" s="1047"/>
      <c r="M1381" s="1047"/>
      <c r="N1381" s="1047"/>
      <c r="O1381" s="1047"/>
      <c r="P1381" s="1047"/>
      <c r="Q1381" s="1047"/>
      <c r="R1381" s="1047"/>
      <c r="S1381" s="1047"/>
    </row>
    <row r="1382" spans="1:19" s="889" customFormat="1">
      <c r="B1382" s="1022"/>
      <c r="C1382" s="661"/>
      <c r="D1382" s="662"/>
      <c r="E1382" s="661"/>
      <c r="F1382" s="661"/>
      <c r="G1382" s="661"/>
      <c r="H1382" s="661"/>
      <c r="I1382" s="661"/>
      <c r="J1382" s="725"/>
      <c r="K1382" s="1047"/>
      <c r="L1382" s="1047"/>
      <c r="M1382" s="1047"/>
      <c r="N1382" s="1047"/>
      <c r="O1382" s="1047"/>
      <c r="P1382" s="1047"/>
      <c r="Q1382" s="1047"/>
      <c r="R1382" s="1047"/>
      <c r="S1382" s="1047"/>
    </row>
    <row r="1383" spans="1:19" s="889" customFormat="1">
      <c r="B1383" s="1022"/>
      <c r="C1383" s="661"/>
      <c r="D1383" s="662"/>
      <c r="E1383" s="661"/>
      <c r="F1383" s="661"/>
      <c r="G1383" s="661"/>
      <c r="H1383" s="661"/>
      <c r="I1383" s="661"/>
      <c r="J1383" s="725"/>
      <c r="K1383" s="1047"/>
      <c r="L1383" s="1047"/>
      <c r="M1383" s="1047"/>
      <c r="N1383" s="1047"/>
      <c r="O1383" s="1047"/>
      <c r="P1383" s="1047"/>
      <c r="Q1383" s="1047"/>
      <c r="R1383" s="1047"/>
      <c r="S1383" s="1047"/>
    </row>
    <row r="1384" spans="1:19" s="889" customFormat="1">
      <c r="B1384" s="1022"/>
      <c r="C1384" s="661"/>
      <c r="D1384" s="662"/>
      <c r="E1384" s="661"/>
      <c r="F1384" s="661"/>
      <c r="G1384" s="661"/>
      <c r="H1384" s="722"/>
      <c r="I1384" s="722"/>
      <c r="J1384" s="725"/>
      <c r="K1384" s="1047"/>
      <c r="L1384" s="1047"/>
      <c r="M1384" s="1047"/>
      <c r="N1384" s="1047"/>
      <c r="O1384" s="1047"/>
      <c r="P1384" s="1047"/>
      <c r="Q1384" s="1047"/>
      <c r="R1384" s="1047"/>
      <c r="S1384" s="1047"/>
    </row>
    <row r="1385" spans="1:19" s="889" customFormat="1">
      <c r="B1385" s="1022"/>
      <c r="C1385" s="661"/>
      <c r="D1385" s="662"/>
      <c r="E1385" s="661"/>
      <c r="F1385" s="661"/>
      <c r="G1385" s="661"/>
      <c r="H1385" s="722"/>
      <c r="I1385" s="722"/>
      <c r="J1385" s="725"/>
      <c r="K1385" s="1047"/>
      <c r="L1385" s="1047"/>
      <c r="M1385" s="1047"/>
      <c r="N1385" s="1047"/>
      <c r="O1385" s="1047"/>
      <c r="P1385" s="1047"/>
      <c r="Q1385" s="1047"/>
      <c r="R1385" s="1047"/>
      <c r="S1385" s="1047"/>
    </row>
    <row r="1386" spans="1:19" s="889" customFormat="1">
      <c r="B1386" s="1022"/>
      <c r="C1386" s="661"/>
      <c r="D1386" s="662"/>
      <c r="E1386" s="661"/>
      <c r="F1386" s="661"/>
      <c r="G1386" s="661"/>
      <c r="H1386" s="722"/>
      <c r="I1386" s="722"/>
      <c r="J1386" s="725"/>
      <c r="K1386" s="1047"/>
      <c r="L1386" s="1047"/>
      <c r="M1386" s="1047"/>
      <c r="N1386" s="1047"/>
      <c r="O1386" s="1047"/>
      <c r="P1386" s="1047"/>
      <c r="Q1386" s="1047"/>
      <c r="R1386" s="1047"/>
      <c r="S1386" s="1047"/>
    </row>
    <row r="1387" spans="1:19">
      <c r="A1387" s="889"/>
      <c r="B1387" s="1022"/>
      <c r="C1387" s="661"/>
      <c r="D1387" s="662"/>
      <c r="E1387" s="661"/>
      <c r="F1387" s="661"/>
      <c r="G1387" s="661"/>
    </row>
    <row r="1388" spans="1:19">
      <c r="A1388" s="889"/>
      <c r="B1388" s="1022"/>
      <c r="C1388" s="661"/>
      <c r="D1388" s="662"/>
      <c r="E1388" s="661"/>
      <c r="F1388" s="661"/>
      <c r="G1388" s="661"/>
    </row>
    <row r="1389" spans="1:19">
      <c r="A1389" s="889"/>
      <c r="B1389" s="1022"/>
      <c r="C1389" s="661"/>
      <c r="D1389" s="662"/>
      <c r="E1389" s="661"/>
      <c r="F1389" s="661"/>
      <c r="G1389" s="661"/>
    </row>
  </sheetData>
  <mergeCells count="11">
    <mergeCell ref="B1268:C1268"/>
    <mergeCell ref="C634:D634"/>
    <mergeCell ref="A1267:I1267"/>
    <mergeCell ref="F165:G165"/>
    <mergeCell ref="H569:H570"/>
    <mergeCell ref="C664:F664"/>
    <mergeCell ref="F193:H193"/>
    <mergeCell ref="D200:H200"/>
    <mergeCell ref="G272:H272"/>
    <mergeCell ref="E858:G858"/>
    <mergeCell ref="H1026:H1027"/>
  </mergeCells>
  <printOptions horizontalCentered="1"/>
  <pageMargins left="0" right="0" top="0.74803149606299213" bottom="0.35433070866141736" header="0.31496062992125984" footer="0.31496062992125984"/>
  <pageSetup paperSize="9" scale="86" orientation="landscape" r:id="rId1"/>
  <rowBreaks count="7" manualBreakCount="7">
    <brk id="545" max="8" man="1"/>
    <brk id="589" max="8" man="1"/>
    <brk id="818" max="8" man="1"/>
    <brk id="869" max="8" man="1"/>
    <brk id="893" max="8" man="1"/>
    <brk id="946" max="8" man="1"/>
    <brk id="1190"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6</vt:i4>
      </vt:variant>
    </vt:vector>
  </HeadingPairs>
  <TitlesOfParts>
    <vt:vector size="12" baseType="lpstr">
      <vt:lpstr>Turinys</vt:lpstr>
      <vt:lpstr>Sutartiniai žymėjimai</vt:lpstr>
      <vt:lpstr>1. Vizijos rodikliai</vt:lpstr>
      <vt:lpstr>2. Tikslų uždavinių rodikliai</vt:lpstr>
      <vt:lpstr>3. Prioritetų įgyvendinimas</vt:lpstr>
      <vt:lpstr>4. Priemonių įgyvendinimas</vt:lpstr>
      <vt:lpstr>'1. Vizijos rodikliai'!Print_Area</vt:lpstr>
      <vt:lpstr>'2. Tikslų uždavinių rodikliai'!Print_Area</vt:lpstr>
      <vt:lpstr>'4. Priemonių įgyvendinimas'!Print_Area</vt:lpstr>
      <vt:lpstr>'Sutartiniai žymėjimai'!Print_Area</vt:lpstr>
      <vt:lpstr>'2. Tikslų uždavinių rodikliai'!Print_Titles</vt:lpstr>
      <vt:lpstr>Turinys!registravimoNr</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Julija Mažeikaitė</cp:lastModifiedBy>
  <cp:lastPrinted>2020-07-09T08:21:48Z</cp:lastPrinted>
  <dcterms:created xsi:type="dcterms:W3CDTF">2004-06-30T10:49:56Z</dcterms:created>
  <dcterms:modified xsi:type="dcterms:W3CDTF">2020-07-10T12:12:51Z</dcterms:modified>
</cp:coreProperties>
</file>