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-120" yWindow="-120" windowWidth="29040" windowHeight="15840"/>
  </bookViews>
  <sheets>
    <sheet name="Lapas1" sheetId="1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1" l="1"/>
  <c r="N91" i="1" s="1"/>
  <c r="P91" i="1" s="1"/>
  <c r="I89" i="1"/>
  <c r="N89" i="1" s="1"/>
  <c r="Q89" i="1" s="1"/>
  <c r="I87" i="1"/>
  <c r="N87" i="1" s="1"/>
  <c r="I85" i="1"/>
  <c r="N85" i="1" s="1"/>
  <c r="I83" i="1"/>
  <c r="N83" i="1" s="1"/>
  <c r="N81" i="1"/>
  <c r="Q81" i="1" s="1"/>
  <c r="I81" i="1"/>
  <c r="I79" i="1"/>
  <c r="N79" i="1" s="1"/>
  <c r="I77" i="1"/>
  <c r="N77" i="1" s="1"/>
  <c r="N73" i="1"/>
  <c r="P73" i="1" s="1"/>
  <c r="I75" i="1"/>
  <c r="N75" i="1" s="1"/>
  <c r="I73" i="1"/>
  <c r="I71" i="1"/>
  <c r="N71" i="1" s="1"/>
  <c r="Q71" i="1" s="1"/>
  <c r="I69" i="1"/>
  <c r="N69" i="1" s="1"/>
  <c r="I67" i="1"/>
  <c r="N67" i="1" s="1"/>
  <c r="I65" i="1"/>
  <c r="N65" i="1" s="1"/>
  <c r="I63" i="1"/>
  <c r="N63" i="1" s="1"/>
  <c r="P77" i="1" l="1"/>
  <c r="Q77" i="1"/>
  <c r="P83" i="1"/>
  <c r="Q83" i="1"/>
  <c r="P79" i="1"/>
  <c r="Q79" i="1"/>
  <c r="P85" i="1"/>
  <c r="Q85" i="1"/>
  <c r="Q63" i="1"/>
  <c r="P63" i="1"/>
  <c r="Q75" i="1"/>
  <c r="P75" i="1"/>
  <c r="Q87" i="1"/>
  <c r="P87" i="1"/>
  <c r="Q65" i="1"/>
  <c r="P65" i="1"/>
  <c r="Q67" i="1"/>
  <c r="P67" i="1"/>
  <c r="Q69" i="1"/>
  <c r="P69" i="1"/>
  <c r="P71" i="1"/>
  <c r="Q91" i="1"/>
  <c r="P89" i="1"/>
  <c r="P81" i="1"/>
  <c r="Q73" i="1"/>
  <c r="I61" i="1"/>
  <c r="N61" i="1" s="1"/>
  <c r="Q61" i="1" s="1"/>
  <c r="I59" i="1"/>
  <c r="N59" i="1" s="1"/>
  <c r="I57" i="1"/>
  <c r="N57" i="1" s="1"/>
  <c r="I55" i="1"/>
  <c r="N55" i="1" s="1"/>
  <c r="I53" i="1"/>
  <c r="N53" i="1" s="1"/>
  <c r="I51" i="1"/>
  <c r="N51" i="1" s="1"/>
  <c r="I49" i="1"/>
  <c r="N49" i="1" s="1"/>
  <c r="I47" i="1"/>
  <c r="N47" i="1" s="1"/>
  <c r="I45" i="1"/>
  <c r="N45" i="1" s="1"/>
  <c r="I43" i="1"/>
  <c r="N43" i="1" s="1"/>
  <c r="P47" i="1" l="1"/>
  <c r="Q47" i="1"/>
  <c r="Q59" i="1"/>
  <c r="P59" i="1"/>
  <c r="Q49" i="1"/>
  <c r="P49" i="1"/>
  <c r="P51" i="1"/>
  <c r="Q51" i="1"/>
  <c r="Q53" i="1"/>
  <c r="P53" i="1"/>
  <c r="Q43" i="1"/>
  <c r="P43" i="1"/>
  <c r="Q55" i="1"/>
  <c r="P55" i="1"/>
  <c r="P45" i="1"/>
  <c r="Q45" i="1"/>
  <c r="P57" i="1"/>
  <c r="Q57" i="1"/>
  <c r="P61" i="1"/>
  <c r="I41" i="1"/>
  <c r="N41" i="1" s="1"/>
  <c r="I39" i="1"/>
  <c r="N39" i="1" s="1"/>
  <c r="Q39" i="1" s="1"/>
  <c r="I37" i="1"/>
  <c r="N37" i="1" s="1"/>
  <c r="Q37" i="1" s="1"/>
  <c r="I35" i="1"/>
  <c r="N35" i="1" s="1"/>
  <c r="Q35" i="1" s="1"/>
  <c r="I33" i="1"/>
  <c r="N33" i="1" s="1"/>
  <c r="Q33" i="1" s="1"/>
  <c r="I31" i="1"/>
  <c r="N31" i="1" s="1"/>
  <c r="Q31" i="1" s="1"/>
  <c r="I29" i="1"/>
  <c r="N29" i="1" s="1"/>
  <c r="I27" i="1"/>
  <c r="N27" i="1" s="1"/>
  <c r="Q27" i="1" s="1"/>
  <c r="N25" i="1"/>
  <c r="Q25" i="1" s="1"/>
  <c r="I25" i="1"/>
  <c r="I23" i="1"/>
  <c r="N23" i="1" s="1"/>
  <c r="Q23" i="1" s="1"/>
  <c r="I21" i="1"/>
  <c r="N21" i="1" s="1"/>
  <c r="I19" i="1"/>
  <c r="N19" i="1" s="1"/>
  <c r="I17" i="1"/>
  <c r="N17" i="1" s="1"/>
  <c r="I15" i="1"/>
  <c r="N15" i="1" s="1"/>
  <c r="Q41" i="1" l="1"/>
  <c r="P41" i="1"/>
  <c r="Q29" i="1"/>
  <c r="P29" i="1"/>
  <c r="P23" i="1"/>
  <c r="P33" i="1"/>
  <c r="P15" i="1"/>
  <c r="Q15" i="1"/>
  <c r="P31" i="1"/>
  <c r="P17" i="1"/>
  <c r="Q17" i="1"/>
  <c r="P35" i="1"/>
  <c r="P19" i="1"/>
  <c r="Q19" i="1"/>
  <c r="P27" i="1"/>
  <c r="P39" i="1"/>
  <c r="P21" i="1"/>
  <c r="Q21" i="1"/>
  <c r="P25" i="1"/>
  <c r="P37" i="1"/>
</calcChain>
</file>

<file path=xl/sharedStrings.xml><?xml version="1.0" encoding="utf-8"?>
<sst xmlns="http://schemas.openxmlformats.org/spreadsheetml/2006/main" count="143" uniqueCount="103">
  <si>
    <t>Adresas</t>
  </si>
  <si>
    <t>Eil.</t>
  </si>
  <si>
    <t>Nr.</t>
  </si>
  <si>
    <t>Plotas</t>
  </si>
  <si>
    <t>Zona</t>
  </si>
  <si>
    <t>Turgaus g. 10-7</t>
  </si>
  <si>
    <t>socialinis</t>
  </si>
  <si>
    <t>Vsv</t>
  </si>
  <si>
    <t>h</t>
  </si>
  <si>
    <t>T</t>
  </si>
  <si>
    <t>Mėn.</t>
  </si>
  <si>
    <t>An</t>
  </si>
  <si>
    <t>Kv</t>
  </si>
  <si>
    <t>Ki</t>
  </si>
  <si>
    <t>Mi</t>
  </si>
  <si>
    <t>R</t>
  </si>
  <si>
    <t>nuomos</t>
  </si>
  <si>
    <t>mokestis</t>
  </si>
  <si>
    <t>Būsimas</t>
  </si>
  <si>
    <t>Dabartinis</t>
  </si>
  <si>
    <t>%</t>
  </si>
  <si>
    <t>Turgaus a.2-4</t>
  </si>
  <si>
    <t>savivaldybės</t>
  </si>
  <si>
    <t>H. Manto g. 51-12</t>
  </si>
  <si>
    <t>H. Manto g. 51-3</t>
  </si>
  <si>
    <t>Molo g. 19A-3</t>
  </si>
  <si>
    <t>Molo g. 19A-5</t>
  </si>
  <si>
    <t>Taikos pr. 3-48</t>
  </si>
  <si>
    <t>Taikos pr. 3-94</t>
  </si>
  <si>
    <t>Taikos pr. 89-20</t>
  </si>
  <si>
    <t>Taikos pr. 73-42</t>
  </si>
  <si>
    <t>Kretingos g. 3-26</t>
  </si>
  <si>
    <t>Kretingos g. 5-56</t>
  </si>
  <si>
    <t>Kretingos g. 27-4</t>
  </si>
  <si>
    <t>Kretingos g. 27-42</t>
  </si>
  <si>
    <t>Zonos numeris</t>
  </si>
  <si>
    <t>Savivaldybės būsto sk. (išskyrus socialinį)</t>
  </si>
  <si>
    <t>Socialinio būsto sk.</t>
  </si>
  <si>
    <t>20.1</t>
  </si>
  <si>
    <t>20.2</t>
  </si>
  <si>
    <t>20.4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</si>
  <si>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</si>
  <si>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</si>
  <si>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</si>
  <si>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</si>
  <si>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</si>
  <si>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</si>
  <si>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</si>
  <si>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</si>
  <si>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</si>
  <si>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</si>
  <si>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</si>
  <si>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</si>
  <si>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</si>
  <si>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20.19</t>
  </si>
  <si>
    <t>20.20</t>
  </si>
  <si>
    <t>20.22</t>
  </si>
  <si>
    <t>20.23</t>
  </si>
  <si>
    <t>20.24</t>
  </si>
  <si>
    <t>20.25</t>
  </si>
  <si>
    <t>20.28</t>
  </si>
  <si>
    <t>Sausio 15-osios g. 4-31</t>
  </si>
  <si>
    <t>Sausio 15-osios g. 17-16</t>
  </si>
  <si>
    <t>Klaipėdoje</t>
  </si>
  <si>
    <t>Minijos g. 49-5</t>
  </si>
  <si>
    <t>Minijos g. 49-23</t>
  </si>
  <si>
    <t>Mokyklos g. 21-35</t>
  </si>
  <si>
    <t>Mokyklos g. 21-13</t>
  </si>
  <si>
    <t>Minijos g. 137-16</t>
  </si>
  <si>
    <t>Minijos g. 135-24</t>
  </si>
  <si>
    <t>Būsimo ir dabartinio</t>
  </si>
  <si>
    <t>nuomos mokesčio</t>
  </si>
  <si>
    <t>pokytis (padidėjimas)</t>
  </si>
  <si>
    <t>Eurai</t>
  </si>
  <si>
    <t>Debreceno g. 6-42</t>
  </si>
  <si>
    <t>Debreceno g. 6-21</t>
  </si>
  <si>
    <t>Karlskronos g. 3-13</t>
  </si>
  <si>
    <t>Karlskronos g. 3-16</t>
  </si>
  <si>
    <t>Kuncų g. 14-4</t>
  </si>
  <si>
    <t>Kuncų g. 14-26</t>
  </si>
  <si>
    <t>Žardupės g. 2-5</t>
  </si>
  <si>
    <t>Minijos g. 140-10</t>
  </si>
  <si>
    <t>Minijos g. 134-8</t>
  </si>
  <si>
    <t>Pušyno g. 29A-28</t>
  </si>
  <si>
    <t>Pušyno g. 29A-31</t>
  </si>
  <si>
    <t>Liepų g. 52-5</t>
  </si>
  <si>
    <t>Tuopų g. 2-4</t>
  </si>
  <si>
    <t>Joniškės g. 29-1</t>
  </si>
  <si>
    <t>Vidutiniškai būstas pabrangs</t>
  </si>
  <si>
    <t>43.34 Eur.</t>
  </si>
  <si>
    <t>Senoji Smiltelės g. 4A-1</t>
  </si>
  <si>
    <t>Senoji Smiltelės g. 3-5</t>
  </si>
  <si>
    <t>Rimkų g. 4-6</t>
  </si>
  <si>
    <t>Savivaldybės būsto ir socialinio būsto nuomos mokesčio apskaičiavimo pavyzdžiai</t>
  </si>
  <si>
    <t xml:space="preserve">Pavyzdžiams nuomos mokesčio  dydžiams palyginti paimtos savivaldybės socialinio būsto ir kito būsto patalpos  iš  Klaipėdos miesto zonų   </t>
  </si>
  <si>
    <t xml:space="preserve">                                   (vietovių), kuriose Klaipėdos miesto savivaldybė turi  nuosavybės teise priklausančių gyvenamųjų patalpų</t>
  </si>
  <si>
    <t>Socialinio būsto nuomos mokestis už visą nuomojamą plotą  Nsb = An x Kv x Ki x Mi , kur An = ( Vsv x h)/ (T x 12)</t>
  </si>
  <si>
    <t>Savivaldybės būsto nuomos mokestis už visą nuomojamą plotą  Nsb = An x Kv x Ki x Mi x R  , kur An = ( Vsv x h)/ (T x 12)</t>
  </si>
  <si>
    <t>Vsv  - vidutinė socialinio būsto ar kito savivaldybės būsto 1 kub. metro statybos vertė eurais, atsižvelgiant į pastato tūrį, patvirtinta</t>
  </si>
  <si>
    <t xml:space="preserve"> valstybės įmonės Registrų centro direktoriaus 2019 m. gruodžio 23 d.  Įsakymu Nr. VE-654 (1.3 E)</t>
  </si>
  <si>
    <t>Kv – vietovės pataisos koeficientas pagal turto paskirtį ir jo vietovę patvirtinamas valstybės įmonės Registrų centro direktoriaus 2019 m.</t>
  </si>
  <si>
    <t>gruodžio 27 d. įsakymu Nr. VE-670 (1.3 E)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</si>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</sst>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/>
    <xf numFmtId="49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2" fontId="0" fillId="0" borderId="15" xfId="0" applyNumberFormat="1" applyBorder="1"/>
    <xf numFmtId="2" fontId="0" fillId="0" borderId="16" xfId="0" applyNumberFormat="1" applyBorder="1"/>
    <xf numFmtId="0" fontId="0" fillId="0" borderId="17" xfId="0" applyBorder="1"/>
    <xf numFmtId="0" fontId="0" fillId="0" borderId="18" xfId="0" applyBorder="1"/>
    <xf numFmtId="2" fontId="0" fillId="0" borderId="17" xfId="0" applyNumberFormat="1" applyBorder="1"/>
    <xf numFmtId="0" fontId="0" fillId="0" borderId="16" xfId="0" applyBorder="1"/>
    <xf numFmtId="0" fontId="0" fillId="0" borderId="0" xfId="0" applyBorder="1"/>
    <xf numFmtId="0" fontId="0" fillId="0" borderId="19" xfId="0" applyBorder="1"/>
    <xf numFmtId="0" fontId="0" fillId="0" borderId="0" xfId="0" applyFill="1" applyBorder="1"/>
    <xf numFmtId="0" fontId="1" fillId="0" borderId="20" xfId="0" applyFont="1" applyBorder="1"/>
    <xf numFmtId="0" fontId="1" fillId="0" borderId="21" xfId="0" applyFont="1" applyBorder="1"/>
    <xf numFmtId="9" fontId="1" fillId="0" borderId="22" xfId="0" applyNumberFormat="1" applyFont="1" applyBorder="1"/>
    <xf numFmtId="0" fontId="0" fillId="0" borderId="13" xfId="0" applyFill="1" applyBorder="1"/>
    <xf numFmtId="0" fontId="0" fillId="0" borderId="14" xfId="0" applyFill="1" applyBorder="1"/>
    <xf numFmtId="164" fontId="0" fillId="0" borderId="13" xfId="0" applyNumberFormat="1" applyBorder="1"/>
    <xf numFmtId="2" fontId="0" fillId="0" borderId="13" xfId="0" applyNumberForma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"/>
  <sheetViews>
    <sheetView tabSelected="1" topLeftCell="A73" workbookViewId="0">
      <selection activeCell="Y21" sqref="Y21"/>
    </sheetView>
  </sheetViews>
  <sheetFormatPr defaultRowHeight="15" x14ac:dyDescent="0.25"/>
  <cols>
    <col min="1" max="1" width="4.42578125" customWidth="1"/>
    <col min="2" max="2" width="21.140625" customWidth="1"/>
    <col min="3" max="3" width="6" customWidth="1"/>
    <col min="4" max="4" width="6.7109375" customWidth="1"/>
    <col min="6" max="6" width="4.5703125" customWidth="1"/>
    <col min="7" max="7" width="5.28515625" customWidth="1"/>
    <col min="8" max="8" width="6.42578125" customWidth="1"/>
    <col min="9" max="9" width="7.140625" customWidth="1"/>
    <col min="10" max="10" width="6.5703125" customWidth="1"/>
    <col min="11" max="11" width="5.42578125" customWidth="1"/>
    <col min="12" max="12" width="5.5703125" customWidth="1"/>
    <col min="13" max="13" width="6.42578125" customWidth="1"/>
    <col min="14" max="14" width="9.5703125" bestFit="1" customWidth="1"/>
    <col min="15" max="15" width="10.140625" customWidth="1"/>
    <col min="17" max="17" width="11.85546875" customWidth="1"/>
  </cols>
  <sheetData>
    <row r="1" spans="1:23" ht="15.75" x14ac:dyDescent="0.25">
      <c r="V1" s="31"/>
    </row>
    <row r="2" spans="1:23" ht="15.75" x14ac:dyDescent="0.25">
      <c r="V2" s="31"/>
    </row>
    <row r="3" spans="1:23" ht="15.75" x14ac:dyDescent="0.25">
      <c r="V3" s="31"/>
    </row>
    <row r="4" spans="1:23" x14ac:dyDescent="0.25">
      <c r="B4" s="33"/>
      <c r="C4" s="37" t="s">
        <v>93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3"/>
      <c r="W4" s="33"/>
    </row>
    <row r="5" spans="1:23" ht="16.5" customHeight="1" x14ac:dyDescent="0.25">
      <c r="B5" s="35" t="s">
        <v>94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x14ac:dyDescent="0.25">
      <c r="B6" s="35" t="s">
        <v>95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3" x14ac:dyDescent="0.25">
      <c r="W7" s="32"/>
    </row>
    <row r="10" spans="1:23" x14ac:dyDescent="0.25">
      <c r="A10" s="10"/>
      <c r="B10" s="10"/>
      <c r="C10" s="14"/>
      <c r="D10" s="10"/>
      <c r="E10" s="20"/>
      <c r="F10" s="10"/>
      <c r="G10" s="10"/>
      <c r="H10" s="14"/>
      <c r="I10" s="10"/>
      <c r="J10" s="14"/>
      <c r="K10" s="10"/>
      <c r="L10" s="10"/>
      <c r="M10" s="10"/>
      <c r="N10" s="10"/>
      <c r="O10" s="20"/>
      <c r="P10" s="14" t="s">
        <v>70</v>
      </c>
      <c r="Q10" s="20"/>
    </row>
    <row r="11" spans="1:23" x14ac:dyDescent="0.25">
      <c r="A11" s="11"/>
      <c r="B11" s="11"/>
      <c r="C11" s="21"/>
      <c r="D11" s="11"/>
      <c r="E11" s="22"/>
      <c r="F11" s="11"/>
      <c r="G11" s="11"/>
      <c r="H11" s="21"/>
      <c r="I11" s="11"/>
      <c r="J11" s="21"/>
      <c r="K11" s="11"/>
      <c r="L11" s="11"/>
      <c r="M11" s="11"/>
      <c r="N11" s="11" t="s">
        <v>18</v>
      </c>
      <c r="O11" s="22" t="s">
        <v>19</v>
      </c>
      <c r="P11" s="21" t="s">
        <v>71</v>
      </c>
      <c r="Q11" s="22"/>
    </row>
    <row r="12" spans="1:23" x14ac:dyDescent="0.25">
      <c r="A12" s="11" t="s">
        <v>1</v>
      </c>
      <c r="B12" s="11" t="s">
        <v>0</v>
      </c>
      <c r="C12" s="21" t="s">
        <v>4</v>
      </c>
      <c r="D12" s="11" t="s">
        <v>3</v>
      </c>
      <c r="E12" s="22" t="s">
        <v>7</v>
      </c>
      <c r="F12" s="11" t="s">
        <v>8</v>
      </c>
      <c r="G12" s="11" t="s">
        <v>9</v>
      </c>
      <c r="H12" s="21" t="s">
        <v>10</v>
      </c>
      <c r="I12" s="11" t="s">
        <v>11</v>
      </c>
      <c r="J12" s="21" t="s">
        <v>12</v>
      </c>
      <c r="K12" s="11" t="s">
        <v>13</v>
      </c>
      <c r="L12" s="11" t="s">
        <v>14</v>
      </c>
      <c r="M12" s="11" t="s">
        <v>15</v>
      </c>
      <c r="N12" s="11" t="s">
        <v>16</v>
      </c>
      <c r="O12" s="22" t="s">
        <v>16</v>
      </c>
      <c r="P12" s="17" t="s">
        <v>72</v>
      </c>
      <c r="Q12" s="18"/>
    </row>
    <row r="13" spans="1:23" x14ac:dyDescent="0.25">
      <c r="A13" s="11" t="s">
        <v>2</v>
      </c>
      <c r="B13" s="11" t="s">
        <v>63</v>
      </c>
      <c r="C13" s="21"/>
      <c r="D13" s="11"/>
      <c r="E13" s="22"/>
      <c r="F13" s="11"/>
      <c r="G13" s="11"/>
      <c r="H13" s="21"/>
      <c r="I13" s="11"/>
      <c r="J13" s="21"/>
      <c r="K13" s="11"/>
      <c r="L13" s="11"/>
      <c r="M13" s="11"/>
      <c r="N13" s="11" t="s">
        <v>17</v>
      </c>
      <c r="O13" s="22" t="s">
        <v>17</v>
      </c>
      <c r="P13" s="22" t="s">
        <v>73</v>
      </c>
      <c r="Q13" s="13" t="s">
        <v>20</v>
      </c>
    </row>
    <row r="14" spans="1:23" x14ac:dyDescent="0.25">
      <c r="A14" s="12"/>
      <c r="B14" s="12"/>
      <c r="C14" s="17"/>
      <c r="D14" s="12"/>
      <c r="E14" s="18"/>
      <c r="F14" s="12"/>
      <c r="G14" s="12"/>
      <c r="H14" s="17"/>
      <c r="I14" s="12"/>
      <c r="J14" s="17"/>
      <c r="K14" s="12"/>
      <c r="L14" s="12"/>
      <c r="M14" s="12"/>
      <c r="N14" s="12" t="s">
        <v>102</v>
      </c>
      <c r="O14" s="18" t="s">
        <v>102</v>
      </c>
      <c r="P14" s="18"/>
      <c r="Q14" s="12"/>
    </row>
    <row r="15" spans="1:23" x14ac:dyDescent="0.25">
      <c r="A15" s="11">
        <v>1</v>
      </c>
      <c r="B15" s="11" t="s">
        <v>5</v>
      </c>
      <c r="C15" s="21">
        <v>20.100000000000001</v>
      </c>
      <c r="D15" s="11">
        <v>52.72</v>
      </c>
      <c r="E15" s="10">
        <v>193.29</v>
      </c>
      <c r="F15" s="10">
        <v>3</v>
      </c>
      <c r="G15" s="10">
        <v>80</v>
      </c>
      <c r="H15" s="20">
        <v>12</v>
      </c>
      <c r="I15" s="29">
        <f>(E15*F15)/(G15*H15)</f>
        <v>0.60403125000000002</v>
      </c>
      <c r="J15" s="10">
        <v>3.87</v>
      </c>
      <c r="K15" s="10">
        <v>1</v>
      </c>
      <c r="L15" s="10">
        <v>1</v>
      </c>
      <c r="M15" s="10"/>
      <c r="N15" s="30">
        <f>I15*J15*K15*L15*D15</f>
        <v>123.238321425</v>
      </c>
      <c r="O15" s="30">
        <v>73</v>
      </c>
      <c r="P15" s="30">
        <f>N15-O15</f>
        <v>50.238321424999995</v>
      </c>
      <c r="Q15" s="16">
        <f>N15*100/O15</f>
        <v>168.81961839041094</v>
      </c>
    </row>
    <row r="16" spans="1:23" x14ac:dyDescent="0.25">
      <c r="A16" s="12"/>
      <c r="B16" s="12" t="s">
        <v>6</v>
      </c>
      <c r="C16" s="17"/>
      <c r="D16" s="12"/>
      <c r="E16" s="12"/>
      <c r="F16" s="12"/>
      <c r="G16" s="12"/>
      <c r="H16" s="18"/>
      <c r="I16" s="12"/>
      <c r="J16" s="12"/>
      <c r="K16" s="12"/>
      <c r="L16" s="12"/>
      <c r="M16" s="12"/>
      <c r="N16" s="12"/>
      <c r="O16" s="12"/>
      <c r="P16" s="12"/>
      <c r="Q16" s="18"/>
    </row>
    <row r="17" spans="1:17" x14ac:dyDescent="0.25">
      <c r="A17" s="10">
        <v>2</v>
      </c>
      <c r="B17" s="10" t="s">
        <v>21</v>
      </c>
      <c r="C17" s="14">
        <v>20.100000000000001</v>
      </c>
      <c r="D17" s="10">
        <v>48.68</v>
      </c>
      <c r="E17" s="10">
        <v>193.29</v>
      </c>
      <c r="F17" s="10">
        <v>3</v>
      </c>
      <c r="G17" s="10">
        <v>80</v>
      </c>
      <c r="H17" s="20">
        <v>12</v>
      </c>
      <c r="I17" s="29">
        <f>(E17*F17)/(G17*H17)</f>
        <v>0.60403125000000002</v>
      </c>
      <c r="J17" s="10">
        <v>3.87</v>
      </c>
      <c r="K17" s="10">
        <v>0.8</v>
      </c>
      <c r="L17" s="10">
        <v>1</v>
      </c>
      <c r="M17" s="10">
        <v>2.5</v>
      </c>
      <c r="N17" s="30">
        <f>I17*J17*K17*L17*M17*D17</f>
        <v>227.588827275</v>
      </c>
      <c r="O17" s="10">
        <v>134.81</v>
      </c>
      <c r="P17" s="30">
        <f>N17-O17</f>
        <v>92.778827274999998</v>
      </c>
      <c r="Q17" s="16">
        <f>N17*100/O17</f>
        <v>168.82191771752838</v>
      </c>
    </row>
    <row r="18" spans="1:17" x14ac:dyDescent="0.25">
      <c r="A18" s="12"/>
      <c r="B18" s="12" t="s">
        <v>22</v>
      </c>
      <c r="C18" s="17"/>
      <c r="D18" s="12"/>
      <c r="E18" s="12"/>
      <c r="F18" s="12"/>
      <c r="G18" s="12"/>
      <c r="H18" s="18"/>
      <c r="I18" s="12"/>
      <c r="J18" s="12"/>
      <c r="K18" s="12"/>
      <c r="L18" s="12"/>
      <c r="M18" s="12"/>
      <c r="N18" s="12"/>
      <c r="O18" s="12"/>
      <c r="P18" s="12"/>
      <c r="Q18" s="18"/>
    </row>
    <row r="19" spans="1:17" x14ac:dyDescent="0.25">
      <c r="A19" s="10">
        <v>3</v>
      </c>
      <c r="B19" s="10" t="s">
        <v>23</v>
      </c>
      <c r="C19" s="14">
        <v>20.2</v>
      </c>
      <c r="D19" s="10">
        <v>53.93</v>
      </c>
      <c r="E19" s="10">
        <v>204.87</v>
      </c>
      <c r="F19" s="10">
        <v>3</v>
      </c>
      <c r="G19" s="10">
        <v>80</v>
      </c>
      <c r="H19" s="20">
        <v>12</v>
      </c>
      <c r="I19" s="29">
        <f>(E19*F19)/(G19*H19)</f>
        <v>0.64021875000000006</v>
      </c>
      <c r="J19" s="10">
        <v>3.62</v>
      </c>
      <c r="K19" s="10">
        <v>1</v>
      </c>
      <c r="L19" s="10">
        <v>1</v>
      </c>
      <c r="M19" s="10"/>
      <c r="N19" s="30">
        <f>I19*J19*K19*L19*D19</f>
        <v>124.98772981875001</v>
      </c>
      <c r="O19" s="10">
        <v>70.52</v>
      </c>
      <c r="P19" s="30">
        <f>N19-O19</f>
        <v>54.467729818750016</v>
      </c>
      <c r="Q19" s="16">
        <f>N19*100/O19</f>
        <v>177.23727994717814</v>
      </c>
    </row>
    <row r="20" spans="1:17" x14ac:dyDescent="0.25">
      <c r="A20" s="12"/>
      <c r="B20" s="12" t="s">
        <v>6</v>
      </c>
      <c r="C20" s="17"/>
      <c r="D20" s="12"/>
      <c r="E20" s="12"/>
      <c r="F20" s="12"/>
      <c r="G20" s="12"/>
      <c r="H20" s="18"/>
      <c r="I20" s="12"/>
      <c r="J20" s="12"/>
      <c r="K20" s="12"/>
      <c r="L20" s="12"/>
      <c r="M20" s="12"/>
      <c r="N20" s="12"/>
      <c r="O20" s="12"/>
      <c r="P20" s="12"/>
      <c r="Q20" s="18"/>
    </row>
    <row r="21" spans="1:17" x14ac:dyDescent="0.25">
      <c r="A21" s="10">
        <v>4</v>
      </c>
      <c r="B21" s="10" t="s">
        <v>24</v>
      </c>
      <c r="C21" s="14">
        <v>20.2</v>
      </c>
      <c r="D21" s="10">
        <v>37.54</v>
      </c>
      <c r="E21" s="10">
        <v>204.87</v>
      </c>
      <c r="F21" s="10">
        <v>3</v>
      </c>
      <c r="G21" s="10">
        <v>80</v>
      </c>
      <c r="H21" s="20">
        <v>12</v>
      </c>
      <c r="I21" s="29">
        <f>(E21*F21)/(G21*H21)</f>
        <v>0.64021875000000006</v>
      </c>
      <c r="J21" s="10">
        <v>3.79</v>
      </c>
      <c r="K21" s="10">
        <v>0.8</v>
      </c>
      <c r="L21" s="10">
        <v>1</v>
      </c>
      <c r="M21" s="10">
        <v>2.5</v>
      </c>
      <c r="N21" s="30">
        <f>I21*J21*K21*L21*M21*D21</f>
        <v>182.17629401250002</v>
      </c>
      <c r="O21" s="10">
        <v>102.71</v>
      </c>
      <c r="P21" s="30">
        <f>N21-O21</f>
        <v>79.466294012500029</v>
      </c>
      <c r="Q21" s="16">
        <f>N21*100/O21</f>
        <v>177.3695784368611</v>
      </c>
    </row>
    <row r="22" spans="1:17" x14ac:dyDescent="0.25">
      <c r="A22" s="12"/>
      <c r="B22" s="12" t="s">
        <v>22</v>
      </c>
      <c r="C22" s="17"/>
      <c r="D22" s="12"/>
      <c r="E22" s="12"/>
      <c r="F22" s="12"/>
      <c r="G22" s="12"/>
      <c r="H22" s="18"/>
      <c r="I22" s="12"/>
      <c r="J22" s="12"/>
      <c r="K22" s="12"/>
      <c r="L22" s="12"/>
      <c r="M22" s="12"/>
      <c r="N22" s="12"/>
      <c r="O22" s="12"/>
      <c r="P22" s="12"/>
      <c r="Q22" s="18"/>
    </row>
    <row r="23" spans="1:17" x14ac:dyDescent="0.25">
      <c r="A23" s="10">
        <v>5</v>
      </c>
      <c r="B23" s="10" t="s">
        <v>25</v>
      </c>
      <c r="C23" s="14">
        <v>20.399999999999999</v>
      </c>
      <c r="D23" s="10">
        <v>46.73</v>
      </c>
      <c r="E23" s="10">
        <v>166.19</v>
      </c>
      <c r="F23" s="10">
        <v>3</v>
      </c>
      <c r="G23" s="10">
        <v>60</v>
      </c>
      <c r="H23" s="20">
        <v>12</v>
      </c>
      <c r="I23" s="29">
        <f>(E23*F23)/(G23*H23)</f>
        <v>0.69245833333333329</v>
      </c>
      <c r="J23" s="10">
        <v>3.36</v>
      </c>
      <c r="K23" s="10">
        <v>0.6</v>
      </c>
      <c r="L23" s="10">
        <v>0.85</v>
      </c>
      <c r="M23" s="10"/>
      <c r="N23" s="30">
        <f>I23*J23*K23*L23*D23</f>
        <v>55.449659117999992</v>
      </c>
      <c r="O23" s="10">
        <v>37.549999999999997</v>
      </c>
      <c r="P23" s="30">
        <f>N23-O23</f>
        <v>17.899659117999995</v>
      </c>
      <c r="Q23" s="16">
        <f>N23*100/O23</f>
        <v>147.66886582689745</v>
      </c>
    </row>
    <row r="24" spans="1:17" x14ac:dyDescent="0.25">
      <c r="A24" s="12"/>
      <c r="B24" s="12" t="s">
        <v>6</v>
      </c>
      <c r="C24" s="17"/>
      <c r="D24" s="12"/>
      <c r="E24" s="12"/>
      <c r="F24" s="12"/>
      <c r="G24" s="12"/>
      <c r="H24" s="18"/>
      <c r="I24" s="12"/>
      <c r="J24" s="12"/>
      <c r="K24" s="12"/>
      <c r="L24" s="12"/>
      <c r="M24" s="12"/>
      <c r="N24" s="12"/>
      <c r="O24" s="12"/>
      <c r="P24" s="12"/>
      <c r="Q24" s="18"/>
    </row>
    <row r="25" spans="1:17" x14ac:dyDescent="0.25">
      <c r="A25" s="10">
        <v>6</v>
      </c>
      <c r="B25" s="10" t="s">
        <v>26</v>
      </c>
      <c r="C25" s="14">
        <v>20.399999999999999</v>
      </c>
      <c r="D25" s="10">
        <v>46.25</v>
      </c>
      <c r="E25" s="10">
        <v>166.19</v>
      </c>
      <c r="F25" s="10">
        <v>3</v>
      </c>
      <c r="G25" s="10">
        <v>60</v>
      </c>
      <c r="H25" s="20">
        <v>12</v>
      </c>
      <c r="I25" s="29">
        <f>(E25*F25)/(G25*H25)</f>
        <v>0.69245833333333329</v>
      </c>
      <c r="J25" s="10">
        <v>3.36</v>
      </c>
      <c r="K25" s="10">
        <v>0.6</v>
      </c>
      <c r="L25" s="10">
        <v>0.85</v>
      </c>
      <c r="M25" s="10">
        <v>2.5</v>
      </c>
      <c r="N25" s="30">
        <f>I25*J25*K25*L25*M25*D25</f>
        <v>137.20023187499999</v>
      </c>
      <c r="O25" s="10">
        <v>92.91</v>
      </c>
      <c r="P25" s="30">
        <f>N25-O25</f>
        <v>44.290231874999989</v>
      </c>
      <c r="Q25" s="16">
        <f>N25*100/O25</f>
        <v>147.67003753632548</v>
      </c>
    </row>
    <row r="26" spans="1:17" x14ac:dyDescent="0.25">
      <c r="A26" s="12"/>
      <c r="B26" s="12" t="s">
        <v>22</v>
      </c>
      <c r="C26" s="17"/>
      <c r="D26" s="12"/>
      <c r="E26" s="12"/>
      <c r="F26" s="12"/>
      <c r="G26" s="12"/>
      <c r="H26" s="18"/>
      <c r="I26" s="12"/>
      <c r="J26" s="12"/>
      <c r="K26" s="12"/>
      <c r="L26" s="12"/>
      <c r="M26" s="12"/>
      <c r="N26" s="12"/>
      <c r="O26" s="12"/>
      <c r="P26" s="12"/>
      <c r="Q26" s="18"/>
    </row>
    <row r="27" spans="1:17" x14ac:dyDescent="0.25">
      <c r="A27" s="10">
        <v>7</v>
      </c>
      <c r="B27" s="10" t="s">
        <v>28</v>
      </c>
      <c r="C27" s="14">
        <v>20.6</v>
      </c>
      <c r="D27" s="10">
        <v>22.5</v>
      </c>
      <c r="E27" s="10">
        <v>195.48</v>
      </c>
      <c r="F27" s="10">
        <v>3</v>
      </c>
      <c r="G27" s="10">
        <v>80</v>
      </c>
      <c r="H27" s="20">
        <v>12</v>
      </c>
      <c r="I27" s="29">
        <f>(E27*F27)/(G27*H27)</f>
        <v>0.61087499999999995</v>
      </c>
      <c r="J27" s="10">
        <v>3.01</v>
      </c>
      <c r="K27" s="10">
        <v>1</v>
      </c>
      <c r="L27" s="10">
        <v>1</v>
      </c>
      <c r="M27" s="10"/>
      <c r="N27" s="30">
        <f>I27*J27*K27*L27*D27</f>
        <v>41.371509374999988</v>
      </c>
      <c r="O27" s="10">
        <v>22.5</v>
      </c>
      <c r="P27" s="30">
        <f>N27-O27</f>
        <v>18.871509374999988</v>
      </c>
      <c r="Q27" s="16">
        <f>N27*100/O27</f>
        <v>183.87337499999995</v>
      </c>
    </row>
    <row r="28" spans="1:17" x14ac:dyDescent="0.25">
      <c r="A28" s="12"/>
      <c r="B28" s="12" t="s">
        <v>6</v>
      </c>
      <c r="C28" s="17"/>
      <c r="D28" s="12"/>
      <c r="E28" s="12"/>
      <c r="F28" s="12"/>
      <c r="G28" s="12"/>
      <c r="H28" s="18"/>
      <c r="I28" s="12"/>
      <c r="J28" s="12"/>
      <c r="K28" s="12"/>
      <c r="L28" s="12"/>
      <c r="M28" s="12"/>
      <c r="N28" s="12"/>
      <c r="O28" s="12"/>
      <c r="P28" s="12"/>
      <c r="Q28" s="18"/>
    </row>
    <row r="29" spans="1:17" x14ac:dyDescent="0.25">
      <c r="A29" s="10">
        <v>8</v>
      </c>
      <c r="B29" s="10" t="s">
        <v>27</v>
      </c>
      <c r="C29" s="14">
        <v>20.6</v>
      </c>
      <c r="D29" s="10">
        <v>21.41</v>
      </c>
      <c r="E29" s="10">
        <v>195.48</v>
      </c>
      <c r="F29" s="10">
        <v>3</v>
      </c>
      <c r="G29" s="10">
        <v>80</v>
      </c>
      <c r="H29" s="20">
        <v>12</v>
      </c>
      <c r="I29" s="29">
        <f>(E29*F29)/(G29*H29)</f>
        <v>0.61087499999999995</v>
      </c>
      <c r="J29" s="10">
        <v>3.01</v>
      </c>
      <c r="K29" s="10">
        <v>0.8</v>
      </c>
      <c r="L29" s="10">
        <v>1</v>
      </c>
      <c r="M29" s="10">
        <v>2.5</v>
      </c>
      <c r="N29" s="30">
        <f>I29*J29*K29*L29*M29*D29</f>
        <v>78.734579174999993</v>
      </c>
      <c r="O29" s="10">
        <v>45.73</v>
      </c>
      <c r="P29" s="30">
        <f>N29-O29</f>
        <v>33.004579174999996</v>
      </c>
      <c r="Q29" s="16">
        <f>N29*100/O29</f>
        <v>172.17270757708286</v>
      </c>
    </row>
    <row r="30" spans="1:17" x14ac:dyDescent="0.25">
      <c r="A30" s="12"/>
      <c r="B30" s="12" t="s">
        <v>22</v>
      </c>
      <c r="C30" s="17"/>
      <c r="D30" s="12"/>
      <c r="E30" s="12"/>
      <c r="F30" s="12"/>
      <c r="G30" s="12"/>
      <c r="H30" s="18"/>
      <c r="I30" s="12"/>
      <c r="J30" s="12"/>
      <c r="K30" s="12"/>
      <c r="L30" s="12"/>
      <c r="M30" s="12"/>
      <c r="N30" s="12"/>
      <c r="O30" s="12"/>
      <c r="P30" s="12"/>
      <c r="Q30" s="18"/>
    </row>
    <row r="31" spans="1:17" x14ac:dyDescent="0.25">
      <c r="A31" s="10">
        <v>9</v>
      </c>
      <c r="B31" s="10" t="s">
        <v>29</v>
      </c>
      <c r="C31" s="14">
        <v>20.7</v>
      </c>
      <c r="D31" s="10">
        <v>47.06</v>
      </c>
      <c r="E31" s="10">
        <v>184.68</v>
      </c>
      <c r="F31" s="10">
        <v>3</v>
      </c>
      <c r="G31" s="10">
        <v>80</v>
      </c>
      <c r="H31" s="20">
        <v>12</v>
      </c>
      <c r="I31" s="29">
        <f>(E31*F31)/(G31*H31)</f>
        <v>0.577125</v>
      </c>
      <c r="J31" s="10">
        <v>2.78</v>
      </c>
      <c r="K31" s="10">
        <v>1</v>
      </c>
      <c r="L31" s="10">
        <v>1</v>
      </c>
      <c r="M31" s="10"/>
      <c r="N31" s="30">
        <f>I31*J31*K31*L31*D31</f>
        <v>75.503416950000002</v>
      </c>
      <c r="O31" s="10">
        <v>44.93</v>
      </c>
      <c r="P31" s="30">
        <f>N31-O31</f>
        <v>30.573416950000002</v>
      </c>
      <c r="Q31" s="16">
        <f>N31*100/O31</f>
        <v>168.04677709770755</v>
      </c>
    </row>
    <row r="32" spans="1:17" x14ac:dyDescent="0.25">
      <c r="A32" s="12"/>
      <c r="B32" s="12" t="s">
        <v>6</v>
      </c>
      <c r="C32" s="17"/>
      <c r="D32" s="12"/>
      <c r="E32" s="12"/>
      <c r="F32" s="12"/>
      <c r="G32" s="12"/>
      <c r="H32" s="18"/>
      <c r="I32" s="12"/>
      <c r="J32" s="12"/>
      <c r="K32" s="12"/>
      <c r="L32" s="12"/>
      <c r="M32" s="12"/>
      <c r="N32" s="12"/>
      <c r="O32" s="12"/>
      <c r="P32" s="12"/>
      <c r="Q32" s="18"/>
    </row>
    <row r="33" spans="1:17" x14ac:dyDescent="0.25">
      <c r="A33" s="10">
        <v>10</v>
      </c>
      <c r="B33" s="10" t="s">
        <v>30</v>
      </c>
      <c r="C33" s="14">
        <v>20.7</v>
      </c>
      <c r="D33" s="10">
        <v>45.97</v>
      </c>
      <c r="E33" s="10">
        <v>184.68</v>
      </c>
      <c r="F33" s="10">
        <v>3</v>
      </c>
      <c r="G33" s="10">
        <v>80</v>
      </c>
      <c r="H33" s="20">
        <v>12</v>
      </c>
      <c r="I33" s="29">
        <f>(E33*F33)/(G33*H33)</f>
        <v>0.577125</v>
      </c>
      <c r="J33" s="10">
        <v>2.78</v>
      </c>
      <c r="K33" s="10">
        <v>0.8</v>
      </c>
      <c r="L33" s="10">
        <v>1</v>
      </c>
      <c r="M33" s="10">
        <v>2.5</v>
      </c>
      <c r="N33" s="30">
        <f>I33*J33*K33*L33*M33*D33</f>
        <v>147.50922555000002</v>
      </c>
      <c r="O33" s="10">
        <v>87.77</v>
      </c>
      <c r="P33" s="30">
        <f>N33-O33</f>
        <v>59.739225550000029</v>
      </c>
      <c r="Q33" s="16">
        <f>N33*100/O33</f>
        <v>168.06337649538571</v>
      </c>
    </row>
    <row r="34" spans="1:17" x14ac:dyDescent="0.25">
      <c r="A34" s="12"/>
      <c r="B34" s="12" t="s">
        <v>22</v>
      </c>
      <c r="C34" s="17"/>
      <c r="D34" s="12"/>
      <c r="E34" s="12"/>
      <c r="F34" s="12"/>
      <c r="G34" s="12"/>
      <c r="H34" s="18"/>
      <c r="I34" s="12"/>
      <c r="J34" s="12"/>
      <c r="K34" s="12"/>
      <c r="L34" s="12"/>
      <c r="M34" s="12"/>
      <c r="N34" s="12"/>
      <c r="O34" s="12"/>
      <c r="P34" s="12"/>
      <c r="Q34" s="18"/>
    </row>
    <row r="35" spans="1:17" x14ac:dyDescent="0.25">
      <c r="A35" s="10">
        <v>11</v>
      </c>
      <c r="B35" s="10" t="s">
        <v>31</v>
      </c>
      <c r="C35" s="14">
        <v>20.8</v>
      </c>
      <c r="D35" s="10">
        <v>32.69</v>
      </c>
      <c r="E35" s="10">
        <v>184.68</v>
      </c>
      <c r="F35" s="10">
        <v>3</v>
      </c>
      <c r="G35" s="10">
        <v>80</v>
      </c>
      <c r="H35" s="20">
        <v>12</v>
      </c>
      <c r="I35" s="29">
        <f>(E35*F35)/(G35*H35)</f>
        <v>0.577125</v>
      </c>
      <c r="J35" s="10">
        <v>3.14</v>
      </c>
      <c r="K35" s="10">
        <v>1</v>
      </c>
      <c r="L35" s="10">
        <v>1</v>
      </c>
      <c r="M35" s="10"/>
      <c r="N35" s="30">
        <f>I35*J35*K35*L35*D35</f>
        <v>59.239919024999992</v>
      </c>
      <c r="O35" s="10">
        <v>32.200000000000003</v>
      </c>
      <c r="P35" s="30">
        <f>N35-O35</f>
        <v>27.039919024999989</v>
      </c>
      <c r="Q35" s="16">
        <f>N35*100/O35</f>
        <v>183.97490380434778</v>
      </c>
    </row>
    <row r="36" spans="1:17" x14ac:dyDescent="0.25">
      <c r="A36" s="12"/>
      <c r="B36" s="12" t="s">
        <v>6</v>
      </c>
      <c r="C36" s="17"/>
      <c r="D36" s="12"/>
      <c r="E36" s="12"/>
      <c r="F36" s="12"/>
      <c r="G36" s="12"/>
      <c r="H36" s="18"/>
      <c r="I36" s="12"/>
      <c r="J36" s="12"/>
      <c r="K36" s="12"/>
      <c r="L36" s="12"/>
      <c r="M36" s="12"/>
      <c r="N36" s="12"/>
      <c r="O36" s="12"/>
      <c r="P36" s="12"/>
      <c r="Q36" s="18"/>
    </row>
    <row r="37" spans="1:17" x14ac:dyDescent="0.25">
      <c r="A37" s="10">
        <v>12</v>
      </c>
      <c r="B37" s="10" t="s">
        <v>32</v>
      </c>
      <c r="C37" s="14">
        <v>20.8</v>
      </c>
      <c r="D37" s="10">
        <v>32.51</v>
      </c>
      <c r="E37" s="10">
        <v>184.68</v>
      </c>
      <c r="F37" s="10">
        <v>3</v>
      </c>
      <c r="G37" s="10">
        <v>80</v>
      </c>
      <c r="H37" s="20">
        <v>12</v>
      </c>
      <c r="I37" s="29">
        <f>(E37*F37)/(G37*H37)</f>
        <v>0.577125</v>
      </c>
      <c r="J37" s="10">
        <v>3.14</v>
      </c>
      <c r="K37" s="10">
        <v>0.8</v>
      </c>
      <c r="L37" s="10">
        <v>1</v>
      </c>
      <c r="M37" s="10">
        <v>2.5</v>
      </c>
      <c r="N37" s="30">
        <f>I37*J37*K37*L37*M37*D37</f>
        <v>117.82745594999999</v>
      </c>
      <c r="O37" s="10">
        <v>64.05</v>
      </c>
      <c r="P37" s="30">
        <f>N37-O37</f>
        <v>53.77745594999999</v>
      </c>
      <c r="Q37" s="16">
        <f>N37*100/O37</f>
        <v>183.96167985948478</v>
      </c>
    </row>
    <row r="38" spans="1:17" x14ac:dyDescent="0.25">
      <c r="A38" s="12"/>
      <c r="B38" s="12" t="s">
        <v>22</v>
      </c>
      <c r="C38" s="17"/>
      <c r="D38" s="12"/>
      <c r="E38" s="12"/>
      <c r="F38" s="12"/>
      <c r="G38" s="12"/>
      <c r="H38" s="18"/>
      <c r="I38" s="12"/>
      <c r="J38" s="12"/>
      <c r="K38" s="12"/>
      <c r="L38" s="12"/>
      <c r="M38" s="12"/>
      <c r="N38" s="12"/>
      <c r="O38" s="12"/>
      <c r="P38" s="12"/>
      <c r="Q38" s="18"/>
    </row>
    <row r="39" spans="1:17" x14ac:dyDescent="0.25">
      <c r="A39" s="10">
        <v>13</v>
      </c>
      <c r="B39" s="10" t="s">
        <v>33</v>
      </c>
      <c r="C39" s="14">
        <v>20.9</v>
      </c>
      <c r="D39" s="10">
        <v>35.229999999999997</v>
      </c>
      <c r="E39" s="10">
        <v>198.9</v>
      </c>
      <c r="F39" s="10">
        <v>3</v>
      </c>
      <c r="G39" s="10">
        <v>80</v>
      </c>
      <c r="H39" s="20">
        <v>12</v>
      </c>
      <c r="I39" s="29">
        <f>(E39*F39)/(G39*H39)</f>
        <v>0.62156250000000002</v>
      </c>
      <c r="J39" s="10">
        <v>3.35</v>
      </c>
      <c r="K39" s="10">
        <v>1</v>
      </c>
      <c r="L39" s="10">
        <v>1</v>
      </c>
      <c r="M39" s="10"/>
      <c r="N39" s="30">
        <f>I39*J39*K39*L39*D39</f>
        <v>73.357117031249999</v>
      </c>
      <c r="O39" s="10">
        <v>42.73</v>
      </c>
      <c r="P39" s="30">
        <f>N39-O39</f>
        <v>30.627117031250002</v>
      </c>
      <c r="Q39" s="16">
        <f>N39*100/O39</f>
        <v>171.67591161069507</v>
      </c>
    </row>
    <row r="40" spans="1:17" x14ac:dyDescent="0.25">
      <c r="A40" s="12"/>
      <c r="B40" s="12" t="s">
        <v>6</v>
      </c>
      <c r="C40" s="17"/>
      <c r="D40" s="12"/>
      <c r="E40" s="12"/>
      <c r="F40" s="12"/>
      <c r="G40" s="12"/>
      <c r="H40" s="18"/>
      <c r="I40" s="12"/>
      <c r="J40" s="12"/>
      <c r="K40" s="12"/>
      <c r="L40" s="12"/>
      <c r="M40" s="12"/>
      <c r="N40" s="12"/>
      <c r="O40" s="12"/>
      <c r="P40" s="12"/>
      <c r="Q40" s="18"/>
    </row>
    <row r="41" spans="1:17" x14ac:dyDescent="0.25">
      <c r="A41" s="10">
        <v>14</v>
      </c>
      <c r="B41" s="10" t="s">
        <v>34</v>
      </c>
      <c r="C41" s="14">
        <v>20.9</v>
      </c>
      <c r="D41" s="10">
        <v>50.4</v>
      </c>
      <c r="E41" s="10">
        <v>198.9</v>
      </c>
      <c r="F41" s="10">
        <v>3</v>
      </c>
      <c r="G41" s="10">
        <v>80</v>
      </c>
      <c r="H41" s="20">
        <v>12</v>
      </c>
      <c r="I41" s="29">
        <f>(E41*F41)/(G41*H41)</f>
        <v>0.62156250000000002</v>
      </c>
      <c r="J41" s="10">
        <v>3.35</v>
      </c>
      <c r="K41" s="10">
        <v>0.8</v>
      </c>
      <c r="L41" s="10">
        <v>1</v>
      </c>
      <c r="M41" s="10">
        <v>2.5</v>
      </c>
      <c r="N41" s="30">
        <f>I41*J41*K41*L41*M41*D41</f>
        <v>209.88922500000001</v>
      </c>
      <c r="O41" s="10">
        <v>122.26</v>
      </c>
      <c r="P41" s="30">
        <f>N41-O41</f>
        <v>87.629225000000005</v>
      </c>
      <c r="Q41" s="16">
        <f>N41*100/O41</f>
        <v>171.67448470472763</v>
      </c>
    </row>
    <row r="42" spans="1:17" x14ac:dyDescent="0.25">
      <c r="A42" s="12"/>
      <c r="B42" s="12" t="s">
        <v>22</v>
      </c>
      <c r="C42" s="17"/>
      <c r="D42" s="12"/>
      <c r="E42" s="12"/>
      <c r="F42" s="12"/>
      <c r="G42" s="12"/>
      <c r="H42" s="18"/>
      <c r="I42" s="12"/>
      <c r="J42" s="12"/>
      <c r="K42" s="12"/>
      <c r="L42" s="12"/>
      <c r="M42" s="12"/>
      <c r="N42" s="12"/>
      <c r="O42" s="12"/>
      <c r="P42" s="12"/>
      <c r="Q42" s="18"/>
    </row>
    <row r="43" spans="1:17" x14ac:dyDescent="0.25">
      <c r="A43" s="10">
        <v>15</v>
      </c>
      <c r="B43" s="10" t="s">
        <v>61</v>
      </c>
      <c r="C43" s="15">
        <v>20.100000000000001</v>
      </c>
      <c r="D43" s="10">
        <v>43.78</v>
      </c>
      <c r="E43" s="10">
        <v>184.68</v>
      </c>
      <c r="F43" s="10">
        <v>3</v>
      </c>
      <c r="G43" s="10">
        <v>80</v>
      </c>
      <c r="H43" s="20">
        <v>12</v>
      </c>
      <c r="I43" s="29">
        <f>(E43*F43)/(G43*H43)</f>
        <v>0.577125</v>
      </c>
      <c r="J43" s="10">
        <v>2.88</v>
      </c>
      <c r="K43" s="10">
        <v>1</v>
      </c>
      <c r="L43" s="10">
        <v>1</v>
      </c>
      <c r="M43" s="10"/>
      <c r="N43" s="30">
        <f>I43*J43*K43*L43*D43</f>
        <v>72.767613600000004</v>
      </c>
      <c r="O43" s="10">
        <v>44.24</v>
      </c>
      <c r="P43" s="30">
        <f>N43-O43</f>
        <v>28.527613600000002</v>
      </c>
      <c r="Q43" s="16">
        <f>N43*100/O43</f>
        <v>164.48375587703435</v>
      </c>
    </row>
    <row r="44" spans="1:17" x14ac:dyDescent="0.25">
      <c r="A44" s="12"/>
      <c r="B44" s="12" t="s">
        <v>6</v>
      </c>
      <c r="C44" s="19"/>
      <c r="D44" s="12"/>
      <c r="E44" s="12"/>
      <c r="F44" s="12"/>
      <c r="G44" s="12"/>
      <c r="H44" s="18"/>
      <c r="I44" s="12"/>
      <c r="J44" s="12"/>
      <c r="K44" s="12"/>
      <c r="L44" s="12"/>
      <c r="M44" s="12"/>
      <c r="N44" s="12"/>
      <c r="O44" s="12"/>
      <c r="P44" s="12"/>
      <c r="Q44" s="18"/>
    </row>
    <row r="45" spans="1:17" x14ac:dyDescent="0.25">
      <c r="A45" s="10">
        <v>16</v>
      </c>
      <c r="B45" s="10" t="s">
        <v>62</v>
      </c>
      <c r="C45" s="15">
        <v>20.100000000000001</v>
      </c>
      <c r="D45" s="10">
        <v>54.83</v>
      </c>
      <c r="E45" s="10">
        <v>186.04</v>
      </c>
      <c r="F45" s="10">
        <v>3</v>
      </c>
      <c r="G45" s="10">
        <v>80</v>
      </c>
      <c r="H45" s="20">
        <v>12</v>
      </c>
      <c r="I45" s="29">
        <f>(E45*F45)/(G45*H45)</f>
        <v>0.58137499999999998</v>
      </c>
      <c r="J45" s="10">
        <v>2.75</v>
      </c>
      <c r="K45" s="10">
        <v>0.8</v>
      </c>
      <c r="L45" s="10">
        <v>1</v>
      </c>
      <c r="M45" s="10">
        <v>2.5</v>
      </c>
      <c r="N45" s="30">
        <f>I45*J45*K45*L45*M45*D45</f>
        <v>175.32235187500001</v>
      </c>
      <c r="O45" s="10">
        <v>104.66</v>
      </c>
      <c r="P45" s="30">
        <f>N45-O45</f>
        <v>70.662351875000013</v>
      </c>
      <c r="Q45" s="16">
        <f>N45*100/O45</f>
        <v>167.51610154309193</v>
      </c>
    </row>
    <row r="46" spans="1:17" x14ac:dyDescent="0.25">
      <c r="A46" s="12"/>
      <c r="B46" s="12" t="s">
        <v>22</v>
      </c>
      <c r="C46" s="19"/>
      <c r="D46" s="12"/>
      <c r="E46" s="12"/>
      <c r="F46" s="12"/>
      <c r="G46" s="12"/>
      <c r="H46" s="18"/>
      <c r="I46" s="12"/>
      <c r="J46" s="12"/>
      <c r="K46" s="12"/>
      <c r="L46" s="12"/>
      <c r="M46" s="12"/>
      <c r="N46" s="12"/>
      <c r="O46" s="12"/>
      <c r="P46" s="12"/>
      <c r="Q46" s="18"/>
    </row>
    <row r="47" spans="1:17" x14ac:dyDescent="0.25">
      <c r="A47" s="10">
        <v>17</v>
      </c>
      <c r="B47" s="27" t="s">
        <v>64</v>
      </c>
      <c r="C47" s="15">
        <v>20.11</v>
      </c>
      <c r="D47" s="10">
        <v>53.54</v>
      </c>
      <c r="E47" s="10">
        <v>186.04</v>
      </c>
      <c r="F47" s="10">
        <v>3</v>
      </c>
      <c r="G47" s="10">
        <v>80</v>
      </c>
      <c r="H47" s="20">
        <v>12</v>
      </c>
      <c r="I47" s="29">
        <f>(E47*F47)/(G47*H47)</f>
        <v>0.58137499999999998</v>
      </c>
      <c r="J47" s="10">
        <v>2.98</v>
      </c>
      <c r="K47" s="10">
        <v>1</v>
      </c>
      <c r="L47" s="10">
        <v>0.85</v>
      </c>
      <c r="M47" s="10"/>
      <c r="N47" s="30">
        <f>I47*J47*K47*L47*D47</f>
        <v>78.844228727499996</v>
      </c>
      <c r="O47" s="10">
        <v>45.49</v>
      </c>
      <c r="P47" s="30">
        <f>N47-O47</f>
        <v>33.354228727499994</v>
      </c>
      <c r="Q47" s="16">
        <f>N47*100/O47</f>
        <v>173.32211195317649</v>
      </c>
    </row>
    <row r="48" spans="1:17" x14ac:dyDescent="0.25">
      <c r="A48" s="12"/>
      <c r="B48" s="12" t="s">
        <v>6</v>
      </c>
      <c r="C48" s="19"/>
      <c r="D48" s="12"/>
      <c r="E48" s="12"/>
      <c r="F48" s="12"/>
      <c r="G48" s="12"/>
      <c r="H48" s="18"/>
      <c r="I48" s="12"/>
      <c r="J48" s="12"/>
      <c r="K48" s="12"/>
      <c r="L48" s="12"/>
      <c r="M48" s="12"/>
      <c r="N48" s="12"/>
      <c r="O48" s="12"/>
      <c r="P48" s="12"/>
      <c r="Q48" s="18"/>
    </row>
    <row r="49" spans="1:17" x14ac:dyDescent="0.25">
      <c r="A49" s="10">
        <v>18</v>
      </c>
      <c r="B49" s="27" t="s">
        <v>65</v>
      </c>
      <c r="C49" s="15">
        <v>20.11</v>
      </c>
      <c r="D49" s="10">
        <v>29.89</v>
      </c>
      <c r="E49" s="10">
        <v>186.04</v>
      </c>
      <c r="F49" s="10">
        <v>3</v>
      </c>
      <c r="G49" s="10">
        <v>80</v>
      </c>
      <c r="H49" s="20">
        <v>12</v>
      </c>
      <c r="I49" s="29">
        <f>(E49*F49)/(G49*H49)</f>
        <v>0.58137499999999998</v>
      </c>
      <c r="J49" s="10">
        <v>2.98</v>
      </c>
      <c r="K49" s="10">
        <v>1</v>
      </c>
      <c r="L49" s="10">
        <v>0.85</v>
      </c>
      <c r="M49" s="10">
        <v>2.5</v>
      </c>
      <c r="N49" s="30">
        <f>I49*J49*K49*L49*M49*D49</f>
        <v>110.041744334375</v>
      </c>
      <c r="O49" s="10">
        <v>63.49</v>
      </c>
      <c r="P49" s="30">
        <f>N49-O49</f>
        <v>46.551744334374995</v>
      </c>
      <c r="Q49" s="16">
        <f>N49*100/O49</f>
        <v>173.32138027149944</v>
      </c>
    </row>
    <row r="50" spans="1:17" x14ac:dyDescent="0.25">
      <c r="A50" s="12"/>
      <c r="B50" s="12" t="s">
        <v>22</v>
      </c>
      <c r="C50" s="19"/>
      <c r="D50" s="12"/>
      <c r="E50" s="12"/>
      <c r="F50" s="12"/>
      <c r="G50" s="12"/>
      <c r="H50" s="18"/>
      <c r="I50" s="12"/>
      <c r="J50" s="12"/>
      <c r="K50" s="12"/>
      <c r="L50" s="12"/>
      <c r="M50" s="12"/>
      <c r="N50" s="12"/>
      <c r="O50" s="12"/>
      <c r="P50" s="12"/>
      <c r="Q50" s="18"/>
    </row>
    <row r="51" spans="1:17" x14ac:dyDescent="0.25">
      <c r="A51" s="10">
        <v>19</v>
      </c>
      <c r="B51" s="10" t="s">
        <v>66</v>
      </c>
      <c r="C51" s="15">
        <v>20.12</v>
      </c>
      <c r="D51" s="10">
        <v>43.92</v>
      </c>
      <c r="E51" s="10">
        <v>186.04</v>
      </c>
      <c r="F51" s="10">
        <v>3</v>
      </c>
      <c r="G51" s="10">
        <v>80</v>
      </c>
      <c r="H51" s="20">
        <v>12</v>
      </c>
      <c r="I51" s="29">
        <f>(E51*F51)/(G51*H51)</f>
        <v>0.58137499999999998</v>
      </c>
      <c r="J51" s="10">
        <v>2.56</v>
      </c>
      <c r="K51" s="10">
        <v>1</v>
      </c>
      <c r="L51" s="10">
        <v>1</v>
      </c>
      <c r="M51" s="10"/>
      <c r="N51" s="30">
        <f>I51*J51*K51*L51*D51</f>
        <v>65.367014400000002</v>
      </c>
      <c r="O51" s="10">
        <v>39.93</v>
      </c>
      <c r="P51" s="30">
        <f>N51-O51</f>
        <v>25.437014400000002</v>
      </c>
      <c r="Q51" s="16">
        <f>N51*100/O51</f>
        <v>163.70401803155522</v>
      </c>
    </row>
    <row r="52" spans="1:17" x14ac:dyDescent="0.25">
      <c r="A52" s="12"/>
      <c r="B52" s="12" t="s">
        <v>6</v>
      </c>
      <c r="C52" s="19"/>
      <c r="D52" s="12"/>
      <c r="E52" s="12"/>
      <c r="F52" s="12"/>
      <c r="G52" s="12"/>
      <c r="H52" s="18"/>
      <c r="I52" s="12"/>
      <c r="J52" s="12"/>
      <c r="K52" s="12"/>
      <c r="L52" s="12"/>
      <c r="M52" s="12"/>
      <c r="N52" s="12"/>
      <c r="O52" s="12"/>
      <c r="P52" s="12"/>
      <c r="Q52" s="18"/>
    </row>
    <row r="53" spans="1:17" x14ac:dyDescent="0.25">
      <c r="A53" s="10">
        <v>20</v>
      </c>
      <c r="B53" s="27" t="s">
        <v>67</v>
      </c>
      <c r="C53" s="15">
        <v>20.12</v>
      </c>
      <c r="D53" s="10">
        <v>29.86</v>
      </c>
      <c r="E53" s="10">
        <v>186.04</v>
      </c>
      <c r="F53" s="10">
        <v>3</v>
      </c>
      <c r="G53" s="10">
        <v>80</v>
      </c>
      <c r="H53" s="20">
        <v>12</v>
      </c>
      <c r="I53" s="29">
        <f>(E53*F53)/(G53*H53)</f>
        <v>0.58137499999999998</v>
      </c>
      <c r="J53" s="10">
        <v>2.56</v>
      </c>
      <c r="K53" s="10">
        <v>0.8</v>
      </c>
      <c r="L53" s="10">
        <v>1</v>
      </c>
      <c r="M53" s="10">
        <v>2.5</v>
      </c>
      <c r="N53" s="30">
        <f>I53*J53*K53*L53*M53*D53</f>
        <v>88.882470399999988</v>
      </c>
      <c r="O53" s="10">
        <v>54.3</v>
      </c>
      <c r="P53" s="30">
        <f>N53-O53</f>
        <v>34.582470399999991</v>
      </c>
      <c r="Q53" s="16">
        <f>N53*100/O53</f>
        <v>163.68779079189684</v>
      </c>
    </row>
    <row r="54" spans="1:17" x14ac:dyDescent="0.25">
      <c r="A54" s="12"/>
      <c r="B54" s="12" t="s">
        <v>22</v>
      </c>
      <c r="C54" s="19"/>
      <c r="D54" s="12"/>
      <c r="E54" s="12"/>
      <c r="F54" s="12"/>
      <c r="G54" s="12"/>
      <c r="H54" s="18"/>
      <c r="I54" s="12"/>
      <c r="J54" s="12"/>
      <c r="K54" s="12"/>
      <c r="L54" s="12"/>
      <c r="M54" s="12"/>
      <c r="N54" s="12"/>
      <c r="O54" s="12"/>
      <c r="P54" s="12"/>
      <c r="Q54" s="18"/>
    </row>
    <row r="55" spans="1:17" x14ac:dyDescent="0.25">
      <c r="A55" s="10">
        <v>21</v>
      </c>
      <c r="B55" s="10" t="s">
        <v>68</v>
      </c>
      <c r="C55" s="15">
        <v>20.13</v>
      </c>
      <c r="D55" s="10">
        <v>55.89</v>
      </c>
      <c r="E55" s="10">
        <v>193.29</v>
      </c>
      <c r="F55" s="10">
        <v>3</v>
      </c>
      <c r="G55" s="10">
        <v>80</v>
      </c>
      <c r="H55" s="20">
        <v>12</v>
      </c>
      <c r="I55" s="29">
        <f>(E55*F55)/(G55*H55)</f>
        <v>0.60403125000000002</v>
      </c>
      <c r="J55" s="27">
        <v>2.2799999999999998</v>
      </c>
      <c r="K55" s="27">
        <v>1</v>
      </c>
      <c r="L55" s="27">
        <v>0.85</v>
      </c>
      <c r="M55" s="10"/>
      <c r="N55" s="30">
        <f>I55*J55*K55*L55*D55</f>
        <v>65.425536118124995</v>
      </c>
      <c r="O55" s="10">
        <v>45.82</v>
      </c>
      <c r="P55" s="30">
        <f>N55-O55</f>
        <v>19.605536118124995</v>
      </c>
      <c r="Q55" s="16">
        <f>N55*100/O55</f>
        <v>142.78816263231121</v>
      </c>
    </row>
    <row r="56" spans="1:17" x14ac:dyDescent="0.25">
      <c r="A56" s="12"/>
      <c r="B56" s="12" t="s">
        <v>6</v>
      </c>
      <c r="C56" s="19"/>
      <c r="D56" s="12"/>
      <c r="E56" s="12"/>
      <c r="F56" s="12"/>
      <c r="G56" s="12"/>
      <c r="H56" s="18"/>
      <c r="I56" s="12"/>
      <c r="J56" s="12"/>
      <c r="K56" s="12"/>
      <c r="L56" s="12"/>
      <c r="M56" s="12"/>
      <c r="N56" s="12"/>
      <c r="O56" s="12"/>
      <c r="P56" s="12"/>
      <c r="Q56" s="18"/>
    </row>
    <row r="57" spans="1:17" x14ac:dyDescent="0.25">
      <c r="A57" s="10">
        <v>22</v>
      </c>
      <c r="B57" s="10" t="s">
        <v>69</v>
      </c>
      <c r="C57" s="15">
        <v>20.13</v>
      </c>
      <c r="D57" s="10">
        <v>62.92</v>
      </c>
      <c r="E57" s="10">
        <v>193.29</v>
      </c>
      <c r="F57" s="10">
        <v>3</v>
      </c>
      <c r="G57" s="10">
        <v>80</v>
      </c>
      <c r="H57" s="20">
        <v>12</v>
      </c>
      <c r="I57" s="29">
        <f>(E57*F57)/(G57*H57)</f>
        <v>0.60403125000000002</v>
      </c>
      <c r="J57" s="27">
        <v>2.2799999999999998</v>
      </c>
      <c r="K57" s="27">
        <v>0.8</v>
      </c>
      <c r="L57" s="27">
        <v>1</v>
      </c>
      <c r="M57" s="27">
        <v>2.5</v>
      </c>
      <c r="N57" s="30">
        <f>I57*J57*K57*L57*M57*D57</f>
        <v>173.3057469</v>
      </c>
      <c r="O57" s="27">
        <v>121.38</v>
      </c>
      <c r="P57" s="30">
        <f>N57-O57</f>
        <v>51.925746900000007</v>
      </c>
      <c r="Q57" s="16">
        <f>N57*100/O57</f>
        <v>142.77949159663868</v>
      </c>
    </row>
    <row r="58" spans="1:17" x14ac:dyDescent="0.25">
      <c r="A58" s="12"/>
      <c r="B58" s="12" t="s">
        <v>22</v>
      </c>
      <c r="C58" s="19"/>
      <c r="D58" s="12"/>
      <c r="E58" s="12"/>
      <c r="F58" s="12"/>
      <c r="G58" s="12"/>
      <c r="H58" s="18"/>
      <c r="I58" s="12"/>
      <c r="J58" s="12"/>
      <c r="K58" s="12"/>
      <c r="L58" s="12"/>
      <c r="M58" s="12"/>
      <c r="N58" s="12"/>
      <c r="O58" s="12"/>
      <c r="P58" s="12"/>
      <c r="Q58" s="18"/>
    </row>
    <row r="59" spans="1:17" x14ac:dyDescent="0.25">
      <c r="A59" s="10">
        <v>23</v>
      </c>
      <c r="B59" s="27" t="s">
        <v>74</v>
      </c>
      <c r="C59" s="15">
        <v>20.14</v>
      </c>
      <c r="D59" s="10">
        <v>26.78</v>
      </c>
      <c r="E59" s="10">
        <v>195.48</v>
      </c>
      <c r="F59" s="10">
        <v>3</v>
      </c>
      <c r="G59" s="10">
        <v>80</v>
      </c>
      <c r="H59" s="20">
        <v>12</v>
      </c>
      <c r="I59" s="29">
        <f>(E59*F59)/(G59*H59)</f>
        <v>0.61087499999999995</v>
      </c>
      <c r="J59" s="10">
        <v>2.67</v>
      </c>
      <c r="K59" s="10">
        <v>1</v>
      </c>
      <c r="L59" s="10">
        <v>1</v>
      </c>
      <c r="M59" s="10"/>
      <c r="N59" s="30">
        <f>I59*J59*K59*L59*D59</f>
        <v>43.679150774999997</v>
      </c>
      <c r="O59" s="10">
        <v>27.02</v>
      </c>
      <c r="P59" s="30">
        <f>N59-O59</f>
        <v>16.659150774999997</v>
      </c>
      <c r="Q59" s="16">
        <f>N59*100/O59</f>
        <v>161.654888138416</v>
      </c>
    </row>
    <row r="60" spans="1:17" x14ac:dyDescent="0.25">
      <c r="A60" s="12"/>
      <c r="B60" s="12" t="s">
        <v>6</v>
      </c>
      <c r="C60" s="19"/>
      <c r="D60" s="12"/>
      <c r="E60" s="12"/>
      <c r="F60" s="12"/>
      <c r="G60" s="12"/>
      <c r="H60" s="18"/>
      <c r="I60" s="12"/>
      <c r="J60" s="12"/>
      <c r="K60" s="12"/>
      <c r="L60" s="12"/>
      <c r="M60" s="12"/>
      <c r="N60" s="12"/>
      <c r="O60" s="12"/>
      <c r="P60" s="12"/>
      <c r="Q60" s="18"/>
    </row>
    <row r="61" spans="1:17" x14ac:dyDescent="0.25">
      <c r="A61" s="10">
        <v>24</v>
      </c>
      <c r="B61" s="27" t="s">
        <v>75</v>
      </c>
      <c r="C61" s="15">
        <v>20.14</v>
      </c>
      <c r="D61" s="10">
        <v>63.19</v>
      </c>
      <c r="E61" s="10">
        <v>195.48</v>
      </c>
      <c r="F61" s="10">
        <v>3</v>
      </c>
      <c r="G61" s="10">
        <v>80</v>
      </c>
      <c r="H61" s="20">
        <v>12</v>
      </c>
      <c r="I61" s="29">
        <f>(E61*F61)/(G61*H61)</f>
        <v>0.61087499999999995</v>
      </c>
      <c r="J61" s="27">
        <v>2.5499999999999998</v>
      </c>
      <c r="K61" s="27">
        <v>0.8</v>
      </c>
      <c r="L61" s="27">
        <v>1</v>
      </c>
      <c r="M61" s="27">
        <v>2.5</v>
      </c>
      <c r="N61" s="30">
        <f>I61*J61*K61*L61*M61*D61</f>
        <v>196.86607537499998</v>
      </c>
      <c r="O61" s="27">
        <v>127.52</v>
      </c>
      <c r="P61" s="30">
        <f>N61-O61</f>
        <v>69.346075374999984</v>
      </c>
      <c r="Q61" s="16">
        <f>N61*100/O61</f>
        <v>154.3805484433814</v>
      </c>
    </row>
    <row r="62" spans="1:17" x14ac:dyDescent="0.25">
      <c r="A62" s="12"/>
      <c r="B62" s="12" t="s">
        <v>22</v>
      </c>
      <c r="C62" s="19"/>
      <c r="D62" s="12"/>
      <c r="E62" s="12"/>
      <c r="F62" s="12"/>
      <c r="G62" s="12"/>
      <c r="H62" s="18"/>
      <c r="I62" s="12"/>
      <c r="J62" s="12"/>
      <c r="K62" s="12"/>
      <c r="L62" s="12"/>
      <c r="M62" s="12"/>
      <c r="N62" s="12"/>
      <c r="O62" s="12"/>
      <c r="P62" s="12"/>
      <c r="Q62" s="18"/>
    </row>
    <row r="63" spans="1:17" x14ac:dyDescent="0.25">
      <c r="A63" s="10">
        <v>25</v>
      </c>
      <c r="B63" s="27" t="s">
        <v>76</v>
      </c>
      <c r="C63" s="15">
        <v>20.149999999999999</v>
      </c>
      <c r="D63" s="10">
        <v>36.86</v>
      </c>
      <c r="E63" s="10">
        <v>186.04</v>
      </c>
      <c r="F63" s="10">
        <v>3</v>
      </c>
      <c r="G63" s="10">
        <v>80</v>
      </c>
      <c r="H63" s="20">
        <v>12</v>
      </c>
      <c r="I63" s="29">
        <f>(E63*F63)/(G63*H63)</f>
        <v>0.58137499999999998</v>
      </c>
      <c r="J63" s="27">
        <v>2.77</v>
      </c>
      <c r="K63" s="27">
        <v>1</v>
      </c>
      <c r="L63" s="27">
        <v>1</v>
      </c>
      <c r="M63" s="10"/>
      <c r="N63" s="30">
        <f>I63*J63*K63*L63*D63</f>
        <v>59.359666524999994</v>
      </c>
      <c r="O63" s="10">
        <v>36.47</v>
      </c>
      <c r="P63" s="30">
        <f>N63-O63</f>
        <v>22.889666524999996</v>
      </c>
      <c r="Q63" s="16">
        <f>N63*100/O63</f>
        <v>162.76300116534136</v>
      </c>
    </row>
    <row r="64" spans="1:17" x14ac:dyDescent="0.25">
      <c r="A64" s="12"/>
      <c r="B64" s="12" t="s">
        <v>6</v>
      </c>
      <c r="C64" s="19"/>
      <c r="D64" s="12"/>
      <c r="E64" s="12"/>
      <c r="F64" s="12"/>
      <c r="G64" s="12"/>
      <c r="H64" s="18"/>
      <c r="I64" s="12"/>
      <c r="J64" s="12"/>
      <c r="K64" s="12"/>
      <c r="L64" s="12"/>
      <c r="M64" s="12"/>
      <c r="N64" s="12"/>
      <c r="O64" s="12"/>
      <c r="P64" s="12"/>
      <c r="Q64" s="18"/>
    </row>
    <row r="65" spans="1:17" x14ac:dyDescent="0.25">
      <c r="A65" s="10">
        <v>26</v>
      </c>
      <c r="B65" s="27" t="s">
        <v>77</v>
      </c>
      <c r="C65" s="15">
        <v>20.149999999999999</v>
      </c>
      <c r="D65" s="10">
        <v>33.4</v>
      </c>
      <c r="E65" s="10">
        <v>186.04</v>
      </c>
      <c r="F65" s="10">
        <v>3</v>
      </c>
      <c r="G65" s="10">
        <v>80</v>
      </c>
      <c r="H65" s="20">
        <v>12</v>
      </c>
      <c r="I65" s="29">
        <f>(E65*F65)/(G65*H65)</f>
        <v>0.58137499999999998</v>
      </c>
      <c r="J65" s="27">
        <v>2.77</v>
      </c>
      <c r="K65" s="27">
        <v>1</v>
      </c>
      <c r="L65" s="27">
        <v>1</v>
      </c>
      <c r="M65" s="27">
        <v>2.5</v>
      </c>
      <c r="N65" s="30">
        <f>I65*J65*K65*L65*M65*D65</f>
        <v>134.46913062499999</v>
      </c>
      <c r="O65" s="27">
        <v>82.63</v>
      </c>
      <c r="P65" s="30">
        <f>N65-O65</f>
        <v>51.839130624999996</v>
      </c>
      <c r="Q65" s="16">
        <f>N65*100/O65</f>
        <v>162.73645240832627</v>
      </c>
    </row>
    <row r="66" spans="1:17" x14ac:dyDescent="0.25">
      <c r="A66" s="12"/>
      <c r="B66" s="12" t="s">
        <v>22</v>
      </c>
      <c r="C66" s="19"/>
      <c r="D66" s="12"/>
      <c r="E66" s="12"/>
      <c r="F66" s="12"/>
      <c r="G66" s="12"/>
      <c r="H66" s="18"/>
      <c r="I66" s="12"/>
      <c r="J66" s="12"/>
      <c r="K66" s="12"/>
      <c r="L66" s="12"/>
      <c r="M66" s="12"/>
      <c r="N66" s="12"/>
      <c r="O66" s="12"/>
      <c r="P66" s="12"/>
      <c r="Q66" s="18"/>
    </row>
    <row r="67" spans="1:17" x14ac:dyDescent="0.25">
      <c r="A67" s="10">
        <v>27</v>
      </c>
      <c r="B67" s="27" t="s">
        <v>78</v>
      </c>
      <c r="C67" s="15">
        <v>20.16</v>
      </c>
      <c r="D67" s="10">
        <v>76.78</v>
      </c>
      <c r="E67" s="10">
        <v>195.48</v>
      </c>
      <c r="F67" s="10">
        <v>3</v>
      </c>
      <c r="G67" s="10">
        <v>80</v>
      </c>
      <c r="H67" s="20">
        <v>12</v>
      </c>
      <c r="I67" s="29">
        <f>(E67*F67)/(G67*H67)</f>
        <v>0.61087499999999995</v>
      </c>
      <c r="J67" s="27">
        <v>2.21</v>
      </c>
      <c r="K67" s="27">
        <v>1</v>
      </c>
      <c r="L67" s="27">
        <v>1</v>
      </c>
      <c r="M67" s="10"/>
      <c r="N67" s="30">
        <f>I67*J67*K67*L67*D67</f>
        <v>103.65559132499999</v>
      </c>
      <c r="O67" s="10">
        <v>69.16</v>
      </c>
      <c r="P67" s="30">
        <f>N67-O67</f>
        <v>34.495591324999992</v>
      </c>
      <c r="Q67" s="16">
        <f>N67*100/O67</f>
        <v>149.87795159774436</v>
      </c>
    </row>
    <row r="68" spans="1:17" x14ac:dyDescent="0.25">
      <c r="A68" s="12"/>
      <c r="B68" s="12" t="s">
        <v>6</v>
      </c>
      <c r="C68" s="19"/>
      <c r="D68" s="12"/>
      <c r="E68" s="12"/>
      <c r="F68" s="12"/>
      <c r="G68" s="12"/>
      <c r="H68" s="18"/>
      <c r="I68" s="12"/>
      <c r="J68" s="12"/>
      <c r="K68" s="12"/>
      <c r="L68" s="12"/>
      <c r="M68" s="12"/>
      <c r="N68" s="12"/>
      <c r="O68" s="12"/>
      <c r="P68" s="12"/>
      <c r="Q68" s="18"/>
    </row>
    <row r="69" spans="1:17" x14ac:dyDescent="0.25">
      <c r="A69" s="10">
        <v>28</v>
      </c>
      <c r="B69" s="27" t="s">
        <v>79</v>
      </c>
      <c r="C69" s="15">
        <v>20.16</v>
      </c>
      <c r="D69" s="10">
        <v>54.47</v>
      </c>
      <c r="E69" s="10">
        <v>195.48</v>
      </c>
      <c r="F69" s="10">
        <v>3</v>
      </c>
      <c r="G69" s="10">
        <v>80</v>
      </c>
      <c r="H69" s="20">
        <v>12</v>
      </c>
      <c r="I69" s="29">
        <f>(E69*F69)/(G69*H69)</f>
        <v>0.61087499999999995</v>
      </c>
      <c r="J69" s="10">
        <v>2.3199999999999998</v>
      </c>
      <c r="K69" s="10">
        <v>1</v>
      </c>
      <c r="L69" s="10">
        <v>1</v>
      </c>
      <c r="M69" s="10">
        <v>2.5</v>
      </c>
      <c r="N69" s="30">
        <f>I69*J69*K69*L69*M69*D69</f>
        <v>192.99129524999998</v>
      </c>
      <c r="O69" s="10">
        <v>127.81</v>
      </c>
      <c r="P69" s="30">
        <f>N69-O69</f>
        <v>65.181295249999977</v>
      </c>
      <c r="Q69" s="16">
        <f>N69*100/O69</f>
        <v>150.99858794304043</v>
      </c>
    </row>
    <row r="70" spans="1:17" x14ac:dyDescent="0.25">
      <c r="A70" s="12"/>
      <c r="B70" s="12" t="s">
        <v>22</v>
      </c>
      <c r="C70" s="19"/>
      <c r="D70" s="12"/>
      <c r="E70" s="12"/>
      <c r="F70" s="12"/>
      <c r="G70" s="12"/>
      <c r="H70" s="18"/>
      <c r="I70" s="12"/>
      <c r="J70" s="12"/>
      <c r="K70" s="12"/>
      <c r="L70" s="12"/>
      <c r="M70" s="12"/>
      <c r="N70" s="12"/>
      <c r="O70" s="12"/>
      <c r="P70" s="12"/>
      <c r="Q70" s="18"/>
    </row>
    <row r="71" spans="1:17" x14ac:dyDescent="0.25">
      <c r="A71" s="10">
        <v>29</v>
      </c>
      <c r="B71" s="27" t="s">
        <v>80</v>
      </c>
      <c r="C71" s="15">
        <v>20.170000000000002</v>
      </c>
      <c r="D71" s="10">
        <v>49.91</v>
      </c>
      <c r="E71" s="10">
        <v>196.42</v>
      </c>
      <c r="F71" s="10">
        <v>3</v>
      </c>
      <c r="G71" s="10">
        <v>60</v>
      </c>
      <c r="H71" s="20">
        <v>12</v>
      </c>
      <c r="I71" s="29">
        <f>(E71*F71)/(G71*H71)</f>
        <v>0.81841666666666668</v>
      </c>
      <c r="J71" s="27">
        <v>2.04</v>
      </c>
      <c r="K71" s="27">
        <v>0.6</v>
      </c>
      <c r="L71" s="27">
        <v>0.85</v>
      </c>
      <c r="M71" s="27">
        <v>2.5</v>
      </c>
      <c r="N71" s="30">
        <f>I71*J71*K71*L71*M71*D71</f>
        <v>106.24350434249999</v>
      </c>
      <c r="O71" s="10">
        <v>68.14</v>
      </c>
      <c r="P71" s="30">
        <f>N71-O71</f>
        <v>38.103504342499988</v>
      </c>
      <c r="Q71" s="16">
        <f>N71*100/O71</f>
        <v>155.91943695700027</v>
      </c>
    </row>
    <row r="72" spans="1:17" x14ac:dyDescent="0.25">
      <c r="A72" s="12"/>
      <c r="B72" s="12" t="s">
        <v>22</v>
      </c>
      <c r="C72" s="19"/>
      <c r="D72" s="12"/>
      <c r="E72" s="12"/>
      <c r="F72" s="12"/>
      <c r="G72" s="12"/>
      <c r="H72" s="18"/>
      <c r="I72" s="12"/>
      <c r="J72" s="12"/>
      <c r="K72" s="12"/>
      <c r="L72" s="12"/>
      <c r="M72" s="12"/>
      <c r="N72" s="12"/>
      <c r="O72" s="12"/>
      <c r="P72" s="12"/>
      <c r="Q72" s="18"/>
    </row>
    <row r="73" spans="1:17" x14ac:dyDescent="0.25">
      <c r="A73" s="10">
        <v>30</v>
      </c>
      <c r="B73" s="10" t="s">
        <v>82</v>
      </c>
      <c r="C73" s="15">
        <v>20.18</v>
      </c>
      <c r="D73" s="10">
        <v>36.549999999999997</v>
      </c>
      <c r="E73" s="10">
        <v>193.29</v>
      </c>
      <c r="F73" s="10">
        <v>3</v>
      </c>
      <c r="G73" s="10">
        <v>80</v>
      </c>
      <c r="H73" s="20">
        <v>12</v>
      </c>
      <c r="I73" s="29">
        <f>(E73*F73)/(G73*H73)</f>
        <v>0.60403125000000002</v>
      </c>
      <c r="J73" s="27">
        <v>2.34</v>
      </c>
      <c r="K73" s="27">
        <v>0.8</v>
      </c>
      <c r="L73" s="27">
        <v>1</v>
      </c>
      <c r="M73" s="10"/>
      <c r="N73" s="30">
        <f>I73*J73*K73*L73*D73</f>
        <v>41.328784575</v>
      </c>
      <c r="O73" s="10">
        <v>25.32</v>
      </c>
      <c r="P73" s="30">
        <f>N73-O73</f>
        <v>16.008784575</v>
      </c>
      <c r="Q73" s="16">
        <f>N73*100/O73</f>
        <v>163.22584745260664</v>
      </c>
    </row>
    <row r="74" spans="1:17" x14ac:dyDescent="0.25">
      <c r="A74" s="12"/>
      <c r="B74" s="12" t="s">
        <v>6</v>
      </c>
      <c r="C74" s="19"/>
      <c r="D74" s="12"/>
      <c r="E74" s="12"/>
      <c r="F74" s="12"/>
      <c r="G74" s="12"/>
      <c r="H74" s="18"/>
      <c r="I74" s="12"/>
      <c r="J74" s="12"/>
      <c r="K74" s="12"/>
      <c r="L74" s="12"/>
      <c r="M74" s="12"/>
      <c r="N74" s="12"/>
      <c r="O74" s="12"/>
      <c r="P74" s="12"/>
      <c r="Q74" s="18"/>
    </row>
    <row r="75" spans="1:17" x14ac:dyDescent="0.25">
      <c r="A75" s="10">
        <v>31</v>
      </c>
      <c r="B75" s="10" t="s">
        <v>81</v>
      </c>
      <c r="C75" s="15">
        <v>20.18</v>
      </c>
      <c r="D75" s="10">
        <v>94.59</v>
      </c>
      <c r="E75" s="10">
        <v>193.29</v>
      </c>
      <c r="F75" s="10">
        <v>3</v>
      </c>
      <c r="G75" s="10">
        <v>80</v>
      </c>
      <c r="H75" s="20">
        <v>12</v>
      </c>
      <c r="I75" s="29">
        <f>(E75*F75)/(G75*H75)</f>
        <v>0.60403125000000002</v>
      </c>
      <c r="J75" s="27">
        <v>2.23</v>
      </c>
      <c r="K75" s="27">
        <v>0.8</v>
      </c>
      <c r="L75" s="27">
        <v>1</v>
      </c>
      <c r="M75" s="27">
        <v>2.5</v>
      </c>
      <c r="N75" s="30">
        <f>I75*J75*K75*L75*M75*D75</f>
        <v>254.82350908125002</v>
      </c>
      <c r="O75" s="27">
        <v>156.97</v>
      </c>
      <c r="P75" s="30">
        <f>N75-O75</f>
        <v>97.853509081250024</v>
      </c>
      <c r="Q75" s="16">
        <f>N75*100/O75</f>
        <v>162.33898775641845</v>
      </c>
    </row>
    <row r="76" spans="1:17" x14ac:dyDescent="0.25">
      <c r="A76" s="12"/>
      <c r="B76" s="12" t="s">
        <v>22</v>
      </c>
      <c r="C76" s="19"/>
      <c r="D76" s="12"/>
      <c r="E76" s="12"/>
      <c r="F76" s="12"/>
      <c r="G76" s="12"/>
      <c r="H76" s="18"/>
      <c r="I76" s="12"/>
      <c r="J76" s="12"/>
      <c r="K76" s="12"/>
      <c r="L76" s="12"/>
      <c r="M76" s="12"/>
      <c r="N76" s="12"/>
      <c r="O76" s="12"/>
      <c r="P76" s="12"/>
      <c r="Q76" s="18"/>
    </row>
    <row r="77" spans="1:17" x14ac:dyDescent="0.25">
      <c r="A77" s="10">
        <v>32</v>
      </c>
      <c r="B77" s="27" t="s">
        <v>83</v>
      </c>
      <c r="C77" s="15">
        <v>20.190000000000001</v>
      </c>
      <c r="D77" s="10">
        <v>29.39</v>
      </c>
      <c r="E77" s="10">
        <v>186.04</v>
      </c>
      <c r="F77" s="10">
        <v>3</v>
      </c>
      <c r="G77" s="10">
        <v>80</v>
      </c>
      <c r="H77" s="20">
        <v>12</v>
      </c>
      <c r="I77" s="29">
        <f>(E77*F77)/(G77*H77)</f>
        <v>0.58137499999999998</v>
      </c>
      <c r="J77" s="27">
        <v>2.71</v>
      </c>
      <c r="K77" s="27">
        <v>1</v>
      </c>
      <c r="L77" s="27">
        <v>1</v>
      </c>
      <c r="M77" s="10"/>
      <c r="N77" s="30">
        <f>I77*J77*K77*L77*D77</f>
        <v>46.304716487500002</v>
      </c>
      <c r="O77" s="10">
        <v>26.72</v>
      </c>
      <c r="P77" s="30">
        <f>N77-O77</f>
        <v>19.584716487500003</v>
      </c>
      <c r="Q77" s="16">
        <f>N77*100/O77</f>
        <v>173.29609463884731</v>
      </c>
    </row>
    <row r="78" spans="1:17" x14ac:dyDescent="0.25">
      <c r="A78" s="12"/>
      <c r="B78" s="12" t="s">
        <v>6</v>
      </c>
      <c r="C78" s="17"/>
      <c r="D78" s="12"/>
      <c r="E78" s="12"/>
      <c r="F78" s="12"/>
      <c r="G78" s="12"/>
      <c r="H78" s="18"/>
      <c r="I78" s="12"/>
      <c r="J78" s="12"/>
      <c r="K78" s="12"/>
      <c r="L78" s="12"/>
      <c r="M78" s="12"/>
      <c r="N78" s="12"/>
      <c r="O78" s="12"/>
      <c r="P78" s="12"/>
      <c r="Q78" s="18"/>
    </row>
    <row r="79" spans="1:17" x14ac:dyDescent="0.25">
      <c r="A79" s="10">
        <v>33</v>
      </c>
      <c r="B79" s="27" t="s">
        <v>84</v>
      </c>
      <c r="C79" s="14">
        <v>20.190000000000001</v>
      </c>
      <c r="D79" s="10">
        <v>37.97</v>
      </c>
      <c r="E79" s="10">
        <v>186.04</v>
      </c>
      <c r="F79" s="10">
        <v>3</v>
      </c>
      <c r="G79" s="10">
        <v>80</v>
      </c>
      <c r="H79" s="20">
        <v>12</v>
      </c>
      <c r="I79" s="29">
        <f>(E79*F79)/(G79*H79)</f>
        <v>0.58137499999999998</v>
      </c>
      <c r="J79" s="27">
        <v>2.71</v>
      </c>
      <c r="K79" s="27">
        <v>0.8</v>
      </c>
      <c r="L79" s="27">
        <v>1</v>
      </c>
      <c r="M79" s="27">
        <v>2.5</v>
      </c>
      <c r="N79" s="30">
        <f>I79*J79*K79*L79*M79*D79</f>
        <v>119.645463425</v>
      </c>
      <c r="O79" s="27">
        <v>69.040000000000006</v>
      </c>
      <c r="P79" s="30">
        <f>N79-O79</f>
        <v>50.605463424999996</v>
      </c>
      <c r="Q79" s="16">
        <f>N79*100/O79</f>
        <v>173.29875930619929</v>
      </c>
    </row>
    <row r="80" spans="1:17" x14ac:dyDescent="0.25">
      <c r="A80" s="12"/>
      <c r="B80" s="12" t="s">
        <v>22</v>
      </c>
      <c r="C80" s="17"/>
      <c r="D80" s="12"/>
      <c r="E80" s="12"/>
      <c r="F80" s="12"/>
      <c r="G80" s="12"/>
      <c r="H80" s="18"/>
      <c r="I80" s="12"/>
      <c r="J80" s="12"/>
      <c r="K80" s="12"/>
      <c r="L80" s="12"/>
      <c r="M80" s="12"/>
      <c r="N80" s="12"/>
      <c r="O80" s="12"/>
      <c r="P80" s="12"/>
      <c r="Q80" s="18"/>
    </row>
    <row r="81" spans="1:17" x14ac:dyDescent="0.25">
      <c r="A81" s="10">
        <v>34</v>
      </c>
      <c r="B81" s="27" t="s">
        <v>85</v>
      </c>
      <c r="C81" s="15">
        <v>20.2</v>
      </c>
      <c r="D81" s="10">
        <v>49.95</v>
      </c>
      <c r="E81" s="10">
        <v>193.29</v>
      </c>
      <c r="F81" s="10">
        <v>3</v>
      </c>
      <c r="G81" s="10">
        <v>80</v>
      </c>
      <c r="H81" s="20">
        <v>12</v>
      </c>
      <c r="I81" s="29">
        <f>(E81*F81)/(G81*H81)</f>
        <v>0.60403125000000002</v>
      </c>
      <c r="J81" s="10">
        <v>2.5099999999999998</v>
      </c>
      <c r="K81" s="10">
        <v>0.8</v>
      </c>
      <c r="L81" s="10">
        <v>1</v>
      </c>
      <c r="M81" s="10">
        <v>2.5</v>
      </c>
      <c r="N81" s="30">
        <f>I81*J81*K81*L81*M81*D81</f>
        <v>151.46023190625002</v>
      </c>
      <c r="O81" s="10">
        <v>74.599999999999994</v>
      </c>
      <c r="P81" s="30">
        <f>N81-O81</f>
        <v>76.860231906250021</v>
      </c>
      <c r="Q81" s="16">
        <f>N81*100/O81</f>
        <v>203.02980148290888</v>
      </c>
    </row>
    <row r="82" spans="1:17" x14ac:dyDescent="0.25">
      <c r="A82" s="12"/>
      <c r="B82" s="12" t="s">
        <v>22</v>
      </c>
      <c r="C82" s="17"/>
      <c r="D82" s="12"/>
      <c r="E82" s="12"/>
      <c r="F82" s="12"/>
      <c r="G82" s="12"/>
      <c r="H82" s="18"/>
      <c r="I82" s="12"/>
      <c r="J82" s="12"/>
      <c r="K82" s="12"/>
      <c r="L82" s="12"/>
      <c r="M82" s="12"/>
      <c r="N82" s="12"/>
      <c r="O82" s="12"/>
      <c r="P82" s="12"/>
      <c r="Q82" s="18"/>
    </row>
    <row r="83" spans="1:17" x14ac:dyDescent="0.25">
      <c r="A83" s="10">
        <v>35</v>
      </c>
      <c r="B83" s="27" t="s">
        <v>86</v>
      </c>
      <c r="C83" s="14">
        <v>20.22</v>
      </c>
      <c r="D83" s="10">
        <v>41.64</v>
      </c>
      <c r="E83" s="10">
        <v>246.62</v>
      </c>
      <c r="F83" s="10">
        <v>3</v>
      </c>
      <c r="G83" s="10">
        <v>80</v>
      </c>
      <c r="H83" s="20">
        <v>12</v>
      </c>
      <c r="I83" s="29">
        <f>(E83*F83)/(G83*H83)</f>
        <v>0.77068749999999997</v>
      </c>
      <c r="J83" s="10">
        <v>2.62</v>
      </c>
      <c r="K83" s="10">
        <v>0.6</v>
      </c>
      <c r="L83" s="10">
        <v>0.85</v>
      </c>
      <c r="M83" s="10">
        <v>2.5</v>
      </c>
      <c r="N83" s="30">
        <f>I83*J83*K83*L83*M83*D83</f>
        <v>107.20141356374999</v>
      </c>
      <c r="O83" s="10">
        <v>63.14</v>
      </c>
      <c r="P83" s="30">
        <f>N83-O83</f>
        <v>44.061413563749994</v>
      </c>
      <c r="Q83" s="16">
        <f>N83*100/O83</f>
        <v>169.78367685104527</v>
      </c>
    </row>
    <row r="84" spans="1:17" x14ac:dyDescent="0.25">
      <c r="A84" s="12"/>
      <c r="B84" s="12" t="s">
        <v>22</v>
      </c>
      <c r="C84" s="17"/>
      <c r="D84" s="12"/>
      <c r="E84" s="12"/>
      <c r="F84" s="12"/>
      <c r="G84" s="12"/>
      <c r="H84" s="18"/>
      <c r="I84" s="12"/>
      <c r="J84" s="12"/>
      <c r="K84" s="12"/>
      <c r="L84" s="12"/>
      <c r="M84" s="12"/>
      <c r="N84" s="12"/>
      <c r="O84" s="12"/>
      <c r="P84" s="12"/>
      <c r="Q84" s="18"/>
    </row>
    <row r="85" spans="1:17" x14ac:dyDescent="0.25">
      <c r="A85" s="11">
        <v>36</v>
      </c>
      <c r="B85" s="28" t="s">
        <v>87</v>
      </c>
      <c r="C85">
        <v>20.239999999999998</v>
      </c>
      <c r="D85" s="11">
        <v>33.72</v>
      </c>
      <c r="E85" s="11">
        <v>204.87</v>
      </c>
      <c r="F85" s="11">
        <v>3</v>
      </c>
      <c r="G85" s="11">
        <v>80</v>
      </c>
      <c r="H85" s="22">
        <v>12</v>
      </c>
      <c r="I85" s="29">
        <f>(E85*F85)/(G85*H85)</f>
        <v>0.64021875000000006</v>
      </c>
      <c r="J85" s="11">
        <v>2.4700000000000002</v>
      </c>
      <c r="K85" s="11">
        <v>0.6</v>
      </c>
      <c r="L85" s="11">
        <v>0.85</v>
      </c>
      <c r="M85" s="10">
        <v>2.5</v>
      </c>
      <c r="N85" s="30">
        <f>I85*J85*K85*L85*M85*D85</f>
        <v>67.986564055312499</v>
      </c>
      <c r="O85" s="28">
        <v>37.32</v>
      </c>
      <c r="P85" s="30">
        <f>N85-O85</f>
        <v>30.666564055312499</v>
      </c>
      <c r="Q85" s="16">
        <f>N85*100/O85</f>
        <v>182.17192940866158</v>
      </c>
    </row>
    <row r="86" spans="1:17" x14ac:dyDescent="0.25">
      <c r="A86" s="11"/>
      <c r="B86" s="11" t="s">
        <v>22</v>
      </c>
      <c r="D86" s="11"/>
      <c r="E86" s="11"/>
      <c r="F86" s="11"/>
      <c r="G86" s="11"/>
      <c r="H86" s="22"/>
      <c r="I86" s="11"/>
      <c r="J86" s="11"/>
      <c r="K86" s="11"/>
      <c r="L86" s="11"/>
      <c r="M86" s="11"/>
      <c r="N86" s="11"/>
      <c r="O86" s="11"/>
      <c r="P86" s="11"/>
    </row>
    <row r="87" spans="1:17" x14ac:dyDescent="0.25">
      <c r="A87" s="10">
        <v>37</v>
      </c>
      <c r="B87" s="10" t="s">
        <v>90</v>
      </c>
      <c r="C87" s="14">
        <v>20.25</v>
      </c>
      <c r="D87" s="10">
        <v>30.77</v>
      </c>
      <c r="E87" s="10">
        <v>204.87</v>
      </c>
      <c r="F87" s="10">
        <v>3</v>
      </c>
      <c r="G87" s="10">
        <v>80</v>
      </c>
      <c r="H87" s="20">
        <v>12</v>
      </c>
      <c r="I87" s="29">
        <f>(E87*F87)/(G87*H87)</f>
        <v>0.64021875000000006</v>
      </c>
      <c r="J87" s="10">
        <v>1.99</v>
      </c>
      <c r="K87" s="10">
        <v>1</v>
      </c>
      <c r="L87" s="10">
        <v>0.85</v>
      </c>
      <c r="M87" s="10"/>
      <c r="N87" s="30">
        <f>I87*J87*K87*L87*D87</f>
        <v>33.321756580781255</v>
      </c>
      <c r="O87" s="10">
        <v>20.55</v>
      </c>
      <c r="P87" s="30">
        <f>N87-O87</f>
        <v>12.771756580781254</v>
      </c>
      <c r="Q87" s="16">
        <f>N87*100/O87</f>
        <v>162.14966705976281</v>
      </c>
    </row>
    <row r="88" spans="1:17" x14ac:dyDescent="0.25">
      <c r="A88" s="12"/>
      <c r="B88" s="12" t="s">
        <v>6</v>
      </c>
      <c r="C88" s="17"/>
      <c r="D88" s="12"/>
      <c r="E88" s="12"/>
      <c r="F88" s="12"/>
      <c r="G88" s="12"/>
      <c r="H88" s="18"/>
      <c r="I88" s="12"/>
      <c r="J88" s="12"/>
      <c r="K88" s="12"/>
      <c r="L88" s="12"/>
      <c r="M88" s="12"/>
      <c r="N88" s="12"/>
      <c r="O88" s="12"/>
      <c r="P88" s="12"/>
      <c r="Q88" s="18"/>
    </row>
    <row r="89" spans="1:17" x14ac:dyDescent="0.25">
      <c r="A89" s="10">
        <v>38</v>
      </c>
      <c r="B89" s="10" t="s">
        <v>91</v>
      </c>
      <c r="C89" s="14">
        <v>20.25</v>
      </c>
      <c r="D89" s="10">
        <v>53.06</v>
      </c>
      <c r="E89" s="10">
        <v>204.87</v>
      </c>
      <c r="F89" s="10">
        <v>3</v>
      </c>
      <c r="G89" s="10">
        <v>80</v>
      </c>
      <c r="H89" s="20">
        <v>12</v>
      </c>
      <c r="I89" s="29">
        <f>(E89*F89)/(G89*H89)</f>
        <v>0.64021875000000006</v>
      </c>
      <c r="J89" s="10">
        <v>1.89</v>
      </c>
      <c r="K89" s="10">
        <v>0.6</v>
      </c>
      <c r="L89" s="10">
        <v>0.85</v>
      </c>
      <c r="M89" s="10">
        <v>2.5</v>
      </c>
      <c r="N89" s="30">
        <f>I89*J89*K89*L89*M89*D89</f>
        <v>81.859224067031235</v>
      </c>
      <c r="O89" s="27">
        <v>50.92</v>
      </c>
      <c r="P89" s="30">
        <f>N89-O89</f>
        <v>30.939224067031233</v>
      </c>
      <c r="Q89" s="16">
        <f>N89*100/O89</f>
        <v>160.76045574829385</v>
      </c>
    </row>
    <row r="90" spans="1:17" x14ac:dyDescent="0.25">
      <c r="A90" s="12"/>
      <c r="B90" s="12" t="s">
        <v>22</v>
      </c>
      <c r="C90" s="17"/>
      <c r="D90" s="12"/>
      <c r="E90" s="12"/>
      <c r="F90" s="12"/>
      <c r="G90" s="12"/>
      <c r="H90" s="18"/>
      <c r="I90" s="12"/>
      <c r="J90" s="12"/>
      <c r="K90" s="12"/>
      <c r="L90" s="12"/>
      <c r="M90" s="12"/>
      <c r="N90" s="12"/>
      <c r="O90" s="12"/>
      <c r="P90" s="12"/>
      <c r="Q90" s="18"/>
    </row>
    <row r="91" spans="1:17" x14ac:dyDescent="0.25">
      <c r="A91" s="10">
        <v>39</v>
      </c>
      <c r="B91" s="10" t="s">
        <v>92</v>
      </c>
      <c r="C91" s="14">
        <v>20.28</v>
      </c>
      <c r="D91" s="10">
        <v>45.64</v>
      </c>
      <c r="E91" s="10">
        <v>204.87</v>
      </c>
      <c r="F91" s="10">
        <v>3</v>
      </c>
      <c r="G91" s="10">
        <v>80</v>
      </c>
      <c r="H91" s="20">
        <v>12</v>
      </c>
      <c r="I91" s="29">
        <f>(E91*F91)/(G91*H91)</f>
        <v>0.64021875000000006</v>
      </c>
      <c r="J91" s="10">
        <v>1.67</v>
      </c>
      <c r="K91" s="10">
        <v>0.6</v>
      </c>
      <c r="L91" s="10">
        <v>0.85</v>
      </c>
      <c r="M91" s="10">
        <v>2.5</v>
      </c>
      <c r="N91" s="30">
        <f>I91*J91*K91*L91*M91*D91</f>
        <v>62.215798699687497</v>
      </c>
      <c r="O91" s="27">
        <v>40.92</v>
      </c>
      <c r="P91" s="30">
        <f>N91-O91</f>
        <v>21.295798699687495</v>
      </c>
      <c r="Q91" s="16">
        <f>N91*100/O91</f>
        <v>152.04251881644061</v>
      </c>
    </row>
    <row r="92" spans="1:17" ht="15.75" thickBot="1" x14ac:dyDescent="0.3">
      <c r="A92" s="11"/>
      <c r="B92" s="11" t="s">
        <v>22</v>
      </c>
      <c r="C92" s="21"/>
      <c r="D92" s="11"/>
      <c r="E92" s="11"/>
      <c r="F92" s="11"/>
      <c r="G92" s="11"/>
      <c r="H92" s="22"/>
      <c r="I92" s="11"/>
      <c r="J92" s="11"/>
      <c r="K92" s="11"/>
      <c r="L92" s="11"/>
      <c r="M92" s="11"/>
      <c r="N92" s="11"/>
      <c r="O92" s="11"/>
      <c r="P92" s="11"/>
      <c r="Q92" s="22"/>
    </row>
    <row r="93" spans="1:17" ht="15.75" thickBot="1" x14ac:dyDescent="0.3">
      <c r="A93" s="24"/>
      <c r="B93" s="25" t="s">
        <v>88</v>
      </c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 t="s">
        <v>89</v>
      </c>
      <c r="Q93" s="26">
        <v>1.66</v>
      </c>
    </row>
    <row r="96" spans="1:17" x14ac:dyDescent="0.25">
      <c r="B96" s="34"/>
    </row>
    <row r="97" spans="2:2" x14ac:dyDescent="0.25">
      <c r="B97" s="23" t="s">
        <v>96</v>
      </c>
    </row>
    <row r="98" spans="2:2" x14ac:dyDescent="0.25">
      <c r="B98" s="34" t="s">
        <v>97</v>
      </c>
    </row>
    <row r="99" spans="2:2" x14ac:dyDescent="0.25">
      <c r="B99" t="s">
        <v>98</v>
      </c>
    </row>
    <row r="100" spans="2:2" x14ac:dyDescent="0.25">
      <c r="B100" s="33" t="s">
        <v>99</v>
      </c>
    </row>
    <row r="101" spans="2:2" ht="15.75" x14ac:dyDescent="0.25">
      <c r="B101" s="36" t="s">
        <v>100</v>
      </c>
    </row>
    <row r="102" spans="2:2" x14ac:dyDescent="0.25">
      <c r="B102" t="s">
        <v>101</v>
      </c>
    </row>
  </sheetData>
  <mergeCells count="1">
    <mergeCell ref="C4:U4"/>
  </mergeCells>
  <pageMargins left="0.59055118110236227" right="0.19685039370078741" top="0.78740157480314965" bottom="0.3937007874015748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3"/>
  <sheetViews>
    <sheetView workbookViewId="0">
      <selection activeCell="I30" sqref="I30"/>
    </sheetView>
  </sheetViews>
  <sheetFormatPr defaultRowHeight="15" x14ac:dyDescent="0.25"/>
  <cols>
    <col min="2" max="2" width="13.7109375" customWidth="1"/>
    <col min="3" max="3" width="13.28515625" customWidth="1"/>
  </cols>
  <sheetData>
    <row r="6" spans="1:3" ht="15.75" thickBot="1" x14ac:dyDescent="0.3"/>
    <row r="7" spans="1:3" x14ac:dyDescent="0.25">
      <c r="A7" s="38" t="s">
        <v>35</v>
      </c>
      <c r="B7" s="38" t="s">
        <v>36</v>
      </c>
      <c r="C7" s="38" t="s">
        <v>37</v>
      </c>
    </row>
    <row r="8" spans="1:3" x14ac:dyDescent="0.25">
      <c r="A8" s="39"/>
      <c r="B8" s="39"/>
      <c r="C8" s="39"/>
    </row>
    <row r="9" spans="1:3" x14ac:dyDescent="0.25">
      <c r="A9" s="39"/>
      <c r="B9" s="39"/>
      <c r="C9" s="39"/>
    </row>
    <row r="10" spans="1:3" ht="15.75" thickBot="1" x14ac:dyDescent="0.3">
      <c r="A10" s="40"/>
      <c r="B10" s="40"/>
      <c r="C10" s="40"/>
    </row>
    <row r="11" spans="1:3" x14ac:dyDescent="0.25">
      <c r="A11" s="1" t="s">
        <v>38</v>
      </c>
      <c r="B11" s="2">
        <v>49</v>
      </c>
      <c r="C11" s="3">
        <v>11</v>
      </c>
    </row>
    <row r="12" spans="1:3" x14ac:dyDescent="0.25">
      <c r="A12" s="4" t="s">
        <v>39</v>
      </c>
      <c r="B12" s="5">
        <v>54</v>
      </c>
      <c r="C12" s="6">
        <v>17</v>
      </c>
    </row>
    <row r="13" spans="1:3" x14ac:dyDescent="0.25">
      <c r="A13" s="4" t="s">
        <v>40</v>
      </c>
      <c r="B13" s="5">
        <v>29</v>
      </c>
      <c r="C13" s="6">
        <v>3</v>
      </c>
    </row>
    <row r="14" spans="1:3" x14ac:dyDescent="0.25">
      <c r="A14" s="4" t="s">
        <v>41</v>
      </c>
      <c r="B14" s="5">
        <v>24</v>
      </c>
      <c r="C14" s="6">
        <v>14</v>
      </c>
    </row>
    <row r="15" spans="1:3" x14ac:dyDescent="0.25">
      <c r="A15" s="4" t="s">
        <v>42</v>
      </c>
      <c r="B15" s="5">
        <v>16</v>
      </c>
      <c r="C15" s="6">
        <v>4</v>
      </c>
    </row>
    <row r="16" spans="1:3" x14ac:dyDescent="0.25">
      <c r="A16" s="4" t="s">
        <v>43</v>
      </c>
      <c r="B16" s="5">
        <v>52</v>
      </c>
      <c r="C16" s="6">
        <v>12</v>
      </c>
    </row>
    <row r="17" spans="1:3" x14ac:dyDescent="0.25">
      <c r="A17" s="4" t="s">
        <v>44</v>
      </c>
      <c r="B17" s="5">
        <v>9</v>
      </c>
      <c r="C17" s="6">
        <v>1</v>
      </c>
    </row>
    <row r="18" spans="1:3" x14ac:dyDescent="0.25">
      <c r="A18" s="4" t="s">
        <v>45</v>
      </c>
      <c r="B18" s="5">
        <v>113</v>
      </c>
      <c r="C18" s="6">
        <v>39</v>
      </c>
    </row>
    <row r="19" spans="1:3" x14ac:dyDescent="0.25">
      <c r="A19" s="4" t="s">
        <v>46</v>
      </c>
      <c r="B19" s="5">
        <v>57</v>
      </c>
      <c r="C19" s="6">
        <v>9</v>
      </c>
    </row>
    <row r="20" spans="1:3" x14ac:dyDescent="0.25">
      <c r="A20" s="4" t="s">
        <v>47</v>
      </c>
      <c r="B20" s="5">
        <v>30</v>
      </c>
      <c r="C20" s="6">
        <v>4</v>
      </c>
    </row>
    <row r="21" spans="1:3" x14ac:dyDescent="0.25">
      <c r="A21" s="4" t="s">
        <v>48</v>
      </c>
      <c r="B21" s="5">
        <v>96</v>
      </c>
      <c r="C21" s="6">
        <v>56</v>
      </c>
    </row>
    <row r="22" spans="1:3" x14ac:dyDescent="0.25">
      <c r="A22" s="4" t="s">
        <v>49</v>
      </c>
      <c r="B22" s="5">
        <v>248</v>
      </c>
      <c r="C22" s="6">
        <v>75</v>
      </c>
    </row>
    <row r="23" spans="1:3" x14ac:dyDescent="0.25">
      <c r="A23" s="4" t="s">
        <v>50</v>
      </c>
      <c r="B23" s="5">
        <v>69</v>
      </c>
      <c r="C23" s="6">
        <v>98</v>
      </c>
    </row>
    <row r="24" spans="1:3" x14ac:dyDescent="0.25">
      <c r="A24" s="4" t="s">
        <v>51</v>
      </c>
      <c r="B24" s="5">
        <v>179</v>
      </c>
      <c r="C24" s="6">
        <v>55</v>
      </c>
    </row>
    <row r="25" spans="1:3" x14ac:dyDescent="0.25">
      <c r="A25" s="4" t="s">
        <v>52</v>
      </c>
      <c r="B25" s="5">
        <v>2</v>
      </c>
      <c r="C25" s="6">
        <v>0</v>
      </c>
    </row>
    <row r="26" spans="1:3" x14ac:dyDescent="0.25">
      <c r="A26" s="4" t="s">
        <v>53</v>
      </c>
      <c r="B26" s="5">
        <v>55</v>
      </c>
      <c r="C26" s="6">
        <v>26</v>
      </c>
    </row>
    <row r="27" spans="1:3" x14ac:dyDescent="0.25">
      <c r="A27" s="4" t="s">
        <v>54</v>
      </c>
      <c r="B27" s="5">
        <v>52</v>
      </c>
      <c r="C27" s="6">
        <v>5</v>
      </c>
    </row>
    <row r="28" spans="1:3" x14ac:dyDescent="0.25">
      <c r="A28" s="4" t="s">
        <v>55</v>
      </c>
      <c r="B28" s="5">
        <v>4</v>
      </c>
      <c r="C28" s="6">
        <v>1</v>
      </c>
    </row>
    <row r="29" spans="1:3" x14ac:dyDescent="0.25">
      <c r="A29" s="4" t="s">
        <v>56</v>
      </c>
      <c r="B29" s="5">
        <v>2</v>
      </c>
      <c r="C29" s="6">
        <v>1</v>
      </c>
    </row>
    <row r="30" spans="1:3" x14ac:dyDescent="0.25">
      <c r="A30" s="4" t="s">
        <v>57</v>
      </c>
      <c r="B30" s="5">
        <v>4</v>
      </c>
      <c r="C30" s="6">
        <v>0</v>
      </c>
    </row>
    <row r="31" spans="1:3" x14ac:dyDescent="0.25">
      <c r="A31" s="4" t="s">
        <v>58</v>
      </c>
      <c r="B31" s="5">
        <v>3</v>
      </c>
      <c r="C31" s="6">
        <v>0</v>
      </c>
    </row>
    <row r="32" spans="1:3" x14ac:dyDescent="0.25">
      <c r="A32" s="4" t="s">
        <v>59</v>
      </c>
      <c r="B32" s="5">
        <v>3</v>
      </c>
      <c r="C32" s="6">
        <v>1</v>
      </c>
    </row>
    <row r="33" spans="1:3" ht="15.75" thickBot="1" x14ac:dyDescent="0.3">
      <c r="A33" s="7" t="s">
        <v>60</v>
      </c>
      <c r="B33" s="8">
        <v>2</v>
      </c>
      <c r="C33" s="9">
        <v>0</v>
      </c>
    </row>
  </sheetData>
  <mergeCells count="3">
    <mergeCell ref="A7:A10"/>
    <mergeCell ref="B7:B10"/>
    <mergeCell ref="C7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Norvaisiene</dc:creator>
  <cp:lastModifiedBy>Virginija Palaimiene</cp:lastModifiedBy>
  <cp:lastPrinted>2020-11-03T13:21:46Z</cp:lastPrinted>
  <dcterms:created xsi:type="dcterms:W3CDTF">2020-10-29T07:44:38Z</dcterms:created>
  <dcterms:modified xsi:type="dcterms:W3CDTF">2020-11-26T06:58:03Z</dcterms:modified>
</cp:coreProperties>
</file>