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0" yWindow="0" windowWidth="28800" windowHeight="11400" tabRatio="897"/>
  </bookViews>
  <sheets>
    <sheet name="Aiškinamoji lentelė" sheetId="42" r:id="rId1"/>
  </sheets>
  <definedNames>
    <definedName name="_xlnm.Print_Area" localSheetId="0">'Aiškinamoji lentelė'!$A$1:$Q$72</definedName>
    <definedName name="_xlnm.Print_Titles" localSheetId="0">'Aiškinamoji lentelė'!$6:$8</definedName>
  </definedNames>
  <calcPr calcId="162913"/>
</workbook>
</file>

<file path=xl/calcChain.xml><?xml version="1.0" encoding="utf-8"?>
<calcChain xmlns="http://schemas.openxmlformats.org/spreadsheetml/2006/main">
  <c r="L43" i="42" l="1"/>
  <c r="K43" i="42"/>
  <c r="J43" i="42"/>
  <c r="I43" i="42"/>
  <c r="J57" i="42" l="1"/>
  <c r="K57" i="42"/>
  <c r="L57" i="42"/>
  <c r="I57" i="42"/>
  <c r="J35" i="42" l="1"/>
  <c r="L65" i="42" l="1"/>
  <c r="K65" i="42"/>
  <c r="J65" i="42"/>
  <c r="L39" i="42"/>
  <c r="K39" i="42"/>
  <c r="J39" i="42"/>
  <c r="I39" i="42"/>
  <c r="J19" i="42"/>
  <c r="K19" i="42"/>
  <c r="L19" i="42"/>
  <c r="J27" i="42"/>
  <c r="K27" i="42"/>
  <c r="L27" i="42"/>
  <c r="K35" i="42"/>
  <c r="L35" i="42"/>
  <c r="J37" i="42"/>
  <c r="K37" i="42"/>
  <c r="L37" i="42"/>
  <c r="J41" i="42"/>
  <c r="K41" i="42"/>
  <c r="L41" i="42"/>
  <c r="J21" i="42"/>
  <c r="L21" i="42"/>
  <c r="J45" i="42"/>
  <c r="K45" i="42"/>
  <c r="L45" i="42"/>
  <c r="L46" i="42" l="1"/>
  <c r="K46" i="42"/>
  <c r="L69" i="42"/>
  <c r="K69" i="42"/>
  <c r="J69" i="42"/>
  <c r="L68" i="42"/>
  <c r="K68" i="42"/>
  <c r="J68" i="42"/>
  <c r="L66" i="42"/>
  <c r="K66" i="42"/>
  <c r="J66" i="42"/>
  <c r="I69" i="42"/>
  <c r="I68" i="42"/>
  <c r="I45" i="42"/>
  <c r="I67" i="42" l="1"/>
  <c r="K67" i="42"/>
  <c r="J67" i="42"/>
  <c r="L67" i="42"/>
  <c r="I50" i="42" l="1"/>
  <c r="I53" i="42"/>
  <c r="J64" i="42" l="1"/>
  <c r="K53" i="42"/>
  <c r="L53" i="42"/>
  <c r="J63" i="42"/>
  <c r="J53" i="42" l="1"/>
  <c r="J70" i="42" l="1"/>
  <c r="K50" i="42" l="1"/>
  <c r="L50" i="42"/>
  <c r="J50" i="42"/>
  <c r="I41" i="42" l="1"/>
  <c r="L58" i="42" l="1"/>
  <c r="L59" i="42" s="1"/>
  <c r="L63" i="42"/>
  <c r="J46" i="42"/>
  <c r="J58" i="42" s="1"/>
  <c r="J59" i="42" s="1"/>
  <c r="K58" i="42"/>
  <c r="K59" i="42" s="1"/>
  <c r="I37" i="42"/>
  <c r="I30" i="42"/>
  <c r="I66" i="42" s="1"/>
  <c r="I26" i="42"/>
  <c r="I27" i="42" s="1"/>
  <c r="I14" i="42"/>
  <c r="I65" i="42" s="1"/>
  <c r="I63" i="42" l="1"/>
  <c r="I70" i="42" s="1"/>
  <c r="I19" i="42"/>
  <c r="I35" i="42"/>
  <c r="L64" i="42"/>
  <c r="L70" i="42"/>
  <c r="L72" i="42" s="1"/>
  <c r="I46" i="42" l="1"/>
  <c r="I58" i="42" s="1"/>
  <c r="I59" i="42" s="1"/>
  <c r="I72" i="42" s="1"/>
  <c r="J72" i="42"/>
  <c r="K63" i="42"/>
  <c r="K70" i="42" s="1"/>
  <c r="K72" i="42" s="1"/>
  <c r="K64" i="42"/>
  <c r="I64" i="42"/>
</calcChain>
</file>

<file path=xl/comments1.xml><?xml version="1.0" encoding="utf-8"?>
<comments xmlns="http://schemas.openxmlformats.org/spreadsheetml/2006/main">
  <authors>
    <author>Snieguole Kacerauskaite</author>
    <author>Aiste Andruskeviciute</author>
    <author>Audra Cepiene</author>
  </authors>
  <commentList>
    <comment ref="F20" authorId="0" shapeId="0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G31" authorId="0" shapeId="0">
      <text>
        <r>
          <rPr>
            <sz val="9"/>
            <color indexed="81"/>
            <rFont val="Tahoma"/>
            <family val="2"/>
            <charset val="186"/>
          </rPr>
          <t>Europos jaunimo sostinės 2021 m. projekto koordinavimas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F40" authorId="0" shapeId="0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F42" authorId="0" shapeId="0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186"/>
          </rPr>
          <t>5.2. Bendradarbiavimo su Klaipėdos miesto aukštosiomis mokyklomis stiprinimas</t>
        </r>
        <r>
          <rPr>
            <sz val="9"/>
            <color indexed="81"/>
            <rFont val="Tahoma"/>
            <family val="2"/>
            <charset val="186"/>
          </rPr>
          <t xml:space="preserve">
5.2.4. Premijų už miestui aktualius ir pritaikomuosius darbus skyrimas Klaipėdos aukštųjų mokyklų absolventams, vnt.</t>
        </r>
      </text>
    </comment>
    <comment ref="F51" authorId="0" shapeId="0">
      <text>
        <r>
          <rPr>
            <b/>
            <sz val="9"/>
            <color indexed="81"/>
            <rFont val="Tahoma"/>
            <family val="2"/>
            <charset val="186"/>
          </rPr>
          <t>3.3. Klaipėdos miesto integruotos teritorijų programos įgyvendinimas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52" authorId="1" shapeId="0">
      <text>
        <r>
          <rPr>
            <b/>
            <sz val="9"/>
            <color indexed="81"/>
            <rFont val="Tahoma"/>
            <family val="2"/>
            <charset val="186"/>
          </rPr>
          <t>Aiste Andruskeviciute:</t>
        </r>
        <r>
          <rPr>
            <sz val="9"/>
            <color indexed="81"/>
            <rFont val="Tahoma"/>
            <family val="2"/>
            <charset val="186"/>
          </rPr>
          <t xml:space="preserve">
KEPS 1.3. Išvystyti smulkiam verslui palankią ekosistemą (Klaipėdos m. IIT VVG vietos plėtros strategijoje 912 tūkst. Eur skirta SVV projektams vykdyti 2018-2022 m.</t>
        </r>
      </text>
    </comment>
    <comment ref="F54" authorId="2" shapeId="0">
      <text>
        <r>
          <rPr>
            <b/>
            <sz val="9"/>
            <color indexed="81"/>
            <rFont val="Tahoma"/>
            <family val="2"/>
            <charset val="186"/>
          </rPr>
          <t>P1,</t>
        </r>
        <r>
          <rPr>
            <sz val="9"/>
            <color indexed="81"/>
            <rFont val="Tahoma"/>
            <family val="2"/>
            <charset val="186"/>
          </rPr>
          <t xml:space="preserve"> 3.2.1. Patvirtinta dalyvaujamojo biudžeto koncepcija ir metodika
</t>
        </r>
      </text>
    </comment>
  </commentList>
</comments>
</file>

<file path=xl/sharedStrings.xml><?xml version="1.0" encoding="utf-8"?>
<sst xmlns="http://schemas.openxmlformats.org/spreadsheetml/2006/main" count="202" uniqueCount="111">
  <si>
    <t>Uždavinio kodas</t>
  </si>
  <si>
    <t>Priemonės kodas</t>
  </si>
  <si>
    <t>Pavadinimas</t>
  </si>
  <si>
    <t>Priemonės požymis</t>
  </si>
  <si>
    <t>Finansavimo šaltinis</t>
  </si>
  <si>
    <t>Planas</t>
  </si>
  <si>
    <t>01</t>
  </si>
  <si>
    <t>SB</t>
  </si>
  <si>
    <t>02</t>
  </si>
  <si>
    <t>03</t>
  </si>
  <si>
    <t>04</t>
  </si>
  <si>
    <t>05</t>
  </si>
  <si>
    <t>09</t>
  </si>
  <si>
    <t>Iš viso:</t>
  </si>
  <si>
    <t>Iš viso uždaviniui:</t>
  </si>
  <si>
    <t>Iš viso tikslui:</t>
  </si>
  <si>
    <t>Finansavimo šaltinių suvestinė</t>
  </si>
  <si>
    <t>Finansavimo šaltiniai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</si>
  <si>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</si>
  <si>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t xml:space="preserve"> TIKSLŲ, UŽDAVINIŲ, PRIEMONIŲ, PRIEMONIŲ IŠLAIDŲ IR PRODUKTO KRITERIJŲ SUVESTINĖ</t>
  </si>
  <si>
    <t>tūkst. Eur</t>
  </si>
  <si>
    <t>SB(L)</t>
  </si>
  <si>
    <t xml:space="preserve">Iš viso  programai: </t>
  </si>
  <si>
    <t>Programos tikslo kodas</t>
  </si>
  <si>
    <t>Priemonės pavadinimas</t>
  </si>
  <si>
    <t>Produkto kriterijus</t>
  </si>
  <si>
    <t>03 Srateginis tikslas.  Užtikrinti gyventojams aukštą švietimo, kultūros, socialinių, sporto ir sveikatos apsaugos paslaugų kokybę ir prieinamumą</t>
  </si>
  <si>
    <t>09. Jaunimo politikos plėtros programa</t>
  </si>
  <si>
    <t>Aktyvinti  jaunimo ir su jaunimu dirbančių organizacijų veiklą</t>
  </si>
  <si>
    <t>Jaunimo ir su jaunimu dirbančių organizacijų bei jų iniciatyvų skatinimаs:</t>
  </si>
  <si>
    <t>P1.1.2.1</t>
  </si>
  <si>
    <t>Iš dalies finansuota projektų, skaičius</t>
  </si>
  <si>
    <t>Iš viso priemonei:</t>
  </si>
  <si>
    <t>Suorganizuota renginių skaičius, vnt.</t>
  </si>
  <si>
    <t xml:space="preserve">Jaunimo pritraukimas į Klaipėdos miestą </t>
  </si>
  <si>
    <t xml:space="preserve">Stipendijų skyrimas gabiems ir talentingiems Klaipėdos aukštųjų mokyklų 1 kurso studentams </t>
  </si>
  <si>
    <t>Paskirta piniginių stipendijų, skaičius</t>
  </si>
  <si>
    <t>Tarptautinio ir nacionalinio bendradarbiavimo plėtojimas</t>
  </si>
  <si>
    <t>Premijų už miestui aktualius ir pritaikomuosius darbus skyrimas Klaipėdos aukštųjų mokyklų absolventams</t>
  </si>
  <si>
    <t>Paskirtа premijų, skaičius</t>
  </si>
  <si>
    <r>
      <t xml:space="preserve">Apyvartos lėšų likutis </t>
    </r>
    <r>
      <rPr>
        <b/>
        <sz val="10"/>
        <rFont val="Times New Roman"/>
        <family val="1"/>
        <charset val="186"/>
      </rPr>
      <t>SB(L)</t>
    </r>
  </si>
  <si>
    <t>_____________________________________</t>
  </si>
  <si>
    <t>Pritraukta savanorių, skaičius</t>
  </si>
  <si>
    <t>P1</t>
  </si>
  <si>
    <t>Europos jaunimo sostinės 2021 m. programos įgyvendinimas</t>
  </si>
  <si>
    <t>Įgyvendinta metams suplanuotų programos priemonių, proc.</t>
  </si>
  <si>
    <t>ES</t>
  </si>
  <si>
    <t>Dalyvauta renginiuose, skaičius</t>
  </si>
  <si>
    <r>
      <t>Europos Sąjungos paramos lėšos</t>
    </r>
    <r>
      <rPr>
        <b/>
        <sz val="10"/>
        <rFont val="Times New Roman"/>
        <family val="1"/>
        <charset val="186"/>
      </rPr>
      <t xml:space="preserve"> ES</t>
    </r>
  </si>
  <si>
    <t>KITI ŠALTINIAI, IŠ VISO:</t>
  </si>
  <si>
    <t>SAVIVALDYBĖS LĖŠOS, IŠ VISO:</t>
  </si>
  <si>
    <t>Savivaldybės biudžetas, iš jo:</t>
  </si>
  <si>
    <t>Tarptautinio projekto „Miestai jaunimui“ („Cities for youth“) įgyvendinimas</t>
  </si>
  <si>
    <t>Jaunimo ir bendruomenių reikalų koordinavimo grupė</t>
  </si>
  <si>
    <t>Vykdytojas (skyrius/grupė)</t>
  </si>
  <si>
    <t>Vyr. patarėjas D. Petrolevičius</t>
  </si>
  <si>
    <t>2021 m. asignavimų projektas</t>
  </si>
  <si>
    <t>2022 m. asignavimų projektas</t>
  </si>
  <si>
    <t>2023 m. asignavimų projektas</t>
  </si>
  <si>
    <t>2020 m. asignavimų planas*</t>
  </si>
  <si>
    <t>2021-ieji metai</t>
  </si>
  <si>
    <t>2020-ieji metai*</t>
  </si>
  <si>
    <t>2022-ieji metai</t>
  </si>
  <si>
    <t>Dalyvavimas Vakarų Lietuvos regiono renginyje „Jaunimo vasaros akademija“</t>
  </si>
  <si>
    <t xml:space="preserve">Dalyvių skaičius išvažiuojamajame renginyje, vnt. </t>
  </si>
  <si>
    <t>Suroganizuotų renginių skaičius, vnt.</t>
  </si>
  <si>
    <t>Klaipėdos miesto atstovavimas tarptautiniuose ir nacionaliniuose jaunimo renginiuose</t>
  </si>
  <si>
    <t>Dalyvauta tarptautiniuose renginiuose, renginių skaičius</t>
  </si>
  <si>
    <t>Dalyvių skaičius tarptautiniuose renginiuose, vnt.</t>
  </si>
  <si>
    <t>Dalyvauta nacionaliniuose renginiuose, renginių skaičius</t>
  </si>
  <si>
    <t>Dalyvių skaičius nacionaliniuose renginiuose, vnt.</t>
  </si>
  <si>
    <t>Klaipėdos jaunimo situacijos tyrimo ir Jaunimo politikos plėtros strategijos parengimas</t>
  </si>
  <si>
    <t>Atlikta tyrimų, skaičius</t>
  </si>
  <si>
    <t>06</t>
  </si>
  <si>
    <t>Atvirųjų jaunimo erdvių steigimas</t>
  </si>
  <si>
    <t>Įsigyta atviros jaunimo erdvės paslauga</t>
  </si>
  <si>
    <t>Jaunimo iniciatyvų ir programų dalinis finansavimas</t>
  </si>
  <si>
    <t>2023-ieji metai</t>
  </si>
  <si>
    <t>Ekspertų skaičius (vnt.)</t>
  </si>
  <si>
    <t>Jaunimo organizacijų stiprinimo ir jaunimo politikos plėtojimo programos dalinis finansavimas</t>
  </si>
  <si>
    <t>Įvertinta paraiškų skaičius</t>
  </si>
  <si>
    <t>Iš dalies finansuota programų projektų skaičius</t>
  </si>
  <si>
    <t>Jaunimo savanoriškos tarnybos įgyvendinimo Klaipėdos mieste programos dalinis finansavimas</t>
  </si>
  <si>
    <t>Vietos bendruomenių savivaldos programos įgyvendinimas</t>
  </si>
  <si>
    <t>LRVB</t>
  </si>
  <si>
    <t>P6</t>
  </si>
  <si>
    <t>Iš dalies finansuota projektų</t>
  </si>
  <si>
    <t xml:space="preserve">Klaipėdos miesto integruotų investicijų teritorijos vietos veiklos grupės 2016–2022 metų vietos plėtros įgyvendinimas ir veiklų administravimas </t>
  </si>
  <si>
    <t>Vykdoma projektų, skaičius</t>
  </si>
  <si>
    <t>JAUNIMO IR BENDRUOMENIŲ POLITIKOS PLĖTROS PROGRAMOS NR. 09</t>
  </si>
  <si>
    <t>Klaipėdos miesto kasmetiniai renginiai jaunimui</t>
  </si>
  <si>
    <t>Kurti pažangią ir pilietišką visuomenę, skatinant jaunimo, su jaunimu dirbančių ir bendruomeninių organizacijų veiklą, iniciatyvas ir dalyvavimą visuomeninėje veikloje</t>
  </si>
  <si>
    <t>Aiškinamojo rašto priedas Nr.3</t>
  </si>
  <si>
    <t xml:space="preserve">2020–2023 M. KLAIPĖDOS MIESTO SAVIVALDYBĖS  </t>
  </si>
  <si>
    <t>07</t>
  </si>
  <si>
    <t>Jaunimo savanoriškos tarnybos įgyvendinimas</t>
  </si>
  <si>
    <r>
      <t>Lietuvos respublikos valstybės lėšos</t>
    </r>
    <r>
      <rPr>
        <b/>
        <sz val="10"/>
        <rFont val="Times New Roman"/>
        <family val="1"/>
        <charset val="186"/>
      </rPr>
      <t xml:space="preserve"> (LRVB)</t>
    </r>
  </si>
  <si>
    <t>Mokinių dalyvaujamasis biudžetas</t>
  </si>
  <si>
    <t>Dalyvauja mokyklų, skaičius</t>
  </si>
  <si>
    <t xml:space="preserve">* Pagal Klaipėdos miesto savivaldybės tarybos 2020-10-29 sprendimą T2-231
</t>
  </si>
  <si>
    <t>08</t>
  </si>
  <si>
    <t xml:space="preserve">Aktyvinti bendruomenių veiklą </t>
  </si>
  <si>
    <t>Dalyvaujamojo biudžeto iniciatyvos įgyvendinimas</t>
  </si>
  <si>
    <t>Parengta koncepcija ir metodika, vnt.</t>
  </si>
  <si>
    <t>Organizuotas idėjų atrankos konkursas</t>
  </si>
  <si>
    <t>Jaunimo ir bendruomenių reikalų koordinavimo grupė, vyr. patarėjas D. Petrolevičius</t>
  </si>
  <si>
    <t>Įgyvendinta mokinių iniciatyvų,  skaičius</t>
  </si>
  <si>
    <t>Įsteiga ir įrengta Atvira jaunimo erdvė</t>
  </si>
  <si>
    <t>Jaunimo medijų centro Klaipėdos miesto centre  įkūrimas</t>
  </si>
  <si>
    <t>Vyr. patarėjas R.Zulcas</t>
  </si>
  <si>
    <t xml:space="preserve">Koncepcijos parengimas: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</si>
</sst>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1"/>
      <color rgb="FF000000"/>
      <name val="Calibri"/>
      <family val="2"/>
      <scheme val="minor"/>
    </font>
    <font>
      <sz val="12"/>
      <name val="Times New Roman"/>
      <family val="1"/>
      <charset val="186"/>
    </font>
    <font>
      <sz val="12"/>
      <name val="Arial"/>
      <family val="2"/>
      <charset val="186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  <charset val="186"/>
    </font>
    <font>
      <sz val="10"/>
      <color theme="0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/>
    <xf numFmtId="0" fontId="6" fillId="0" borderId="0"/>
    <xf numFmtId="0" fontId="10" fillId="0" borderId="0"/>
  </cellStyleXfs>
  <cellXfs count="487">
    <xf numFmtId="0" fontId="0" fillId="0" borderId="0" xfId="0"/>
    <xf numFmtId="164" fontId="3" fillId="6" borderId="47" xfId="0" applyNumberFormat="1" applyFont="1" applyFill="1" applyBorder="1" applyAlignment="1">
      <alignment horizontal="center" vertical="top"/>
    </xf>
    <xf numFmtId="164" fontId="3" fillId="6" borderId="46" xfId="0" applyNumberFormat="1" applyFont="1" applyFill="1" applyBorder="1" applyAlignment="1">
      <alignment horizontal="center" vertical="top"/>
    </xf>
    <xf numFmtId="3" fontId="1" fillId="0" borderId="55" xfId="0" applyNumberFormat="1" applyFont="1" applyBorder="1" applyAlignment="1">
      <alignment horizontal="center" vertical="top"/>
    </xf>
    <xf numFmtId="164" fontId="1" fillId="0" borderId="38" xfId="0" applyNumberFormat="1" applyFont="1" applyFill="1" applyBorder="1" applyAlignment="1">
      <alignment horizontal="center" vertical="top"/>
    </xf>
    <xf numFmtId="11" fontId="6" fillId="0" borderId="0" xfId="0" applyNumberFormat="1" applyFont="1"/>
    <xf numFmtId="11" fontId="6" fillId="0" borderId="0" xfId="0" applyNumberFormat="1" applyFont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3" fontId="6" fillId="0" borderId="0" xfId="0" applyNumberFormat="1" applyFont="1"/>
    <xf numFmtId="3" fontId="12" fillId="0" borderId="0" xfId="0" applyNumberFormat="1" applyFont="1"/>
    <xf numFmtId="11" fontId="5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top" wrapText="1"/>
    </xf>
    <xf numFmtId="164" fontId="5" fillId="0" borderId="0" xfId="0" applyNumberFormat="1" applyFont="1" applyAlignment="1">
      <alignment vertical="top"/>
    </xf>
    <xf numFmtId="3" fontId="1" fillId="0" borderId="26" xfId="0" applyNumberFormat="1" applyFont="1" applyBorder="1" applyAlignment="1">
      <alignment horizontal="center" vertical="center" textRotation="90" wrapText="1"/>
    </xf>
    <xf numFmtId="11" fontId="3" fillId="2" borderId="50" xfId="0" applyNumberFormat="1" applyFont="1" applyFill="1" applyBorder="1" applyAlignment="1">
      <alignment horizontal="center" vertical="top"/>
    </xf>
    <xf numFmtId="3" fontId="6" fillId="0" borderId="0" xfId="0" applyNumberFormat="1" applyFont="1" applyBorder="1"/>
    <xf numFmtId="11" fontId="3" fillId="2" borderId="3" xfId="0" applyNumberFormat="1" applyFont="1" applyFill="1" applyBorder="1" applyAlignment="1">
      <alignment horizontal="center" vertical="top"/>
    </xf>
    <xf numFmtId="49" fontId="3" fillId="0" borderId="11" xfId="0" applyNumberFormat="1" applyFont="1" applyBorder="1" applyAlignment="1">
      <alignment vertical="top"/>
    </xf>
    <xf numFmtId="49" fontId="1" fillId="0" borderId="12" xfId="0" applyNumberFormat="1" applyFont="1" applyBorder="1" applyAlignment="1">
      <alignment horizontal="center" vertical="top"/>
    </xf>
    <xf numFmtId="3" fontId="3" fillId="3" borderId="53" xfId="0" applyNumberFormat="1" applyFont="1" applyFill="1" applyBorder="1" applyAlignment="1">
      <alignment vertical="top" wrapText="1"/>
    </xf>
    <xf numFmtId="3" fontId="1" fillId="0" borderId="42" xfId="0" applyNumberFormat="1" applyFont="1" applyBorder="1" applyAlignment="1">
      <alignment vertical="top" wrapText="1"/>
    </xf>
    <xf numFmtId="11" fontId="3" fillId="2" borderId="11" xfId="0" applyNumberFormat="1" applyFont="1" applyFill="1" applyBorder="1" applyAlignment="1">
      <alignment horizontal="center" vertical="top"/>
    </xf>
    <xf numFmtId="49" fontId="1" fillId="0" borderId="37" xfId="0" applyNumberFormat="1" applyFont="1" applyBorder="1" applyAlignment="1">
      <alignment horizontal="center" vertical="top"/>
    </xf>
    <xf numFmtId="11" fontId="7" fillId="2" borderId="20" xfId="0" applyNumberFormat="1" applyFont="1" applyFill="1" applyBorder="1" applyAlignment="1">
      <alignment horizontal="center" vertical="top"/>
    </xf>
    <xf numFmtId="49" fontId="1" fillId="0" borderId="21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3" fontId="1" fillId="0" borderId="6" xfId="0" applyNumberFormat="1" applyFont="1" applyFill="1" applyBorder="1" applyAlignment="1">
      <alignment horizontal="center" vertical="top" wrapText="1"/>
    </xf>
    <xf numFmtId="3" fontId="3" fillId="3" borderId="40" xfId="0" applyNumberFormat="1" applyFont="1" applyFill="1" applyBorder="1" applyAlignment="1">
      <alignment vertical="top" wrapText="1"/>
    </xf>
    <xf numFmtId="3" fontId="1" fillId="0" borderId="38" xfId="0" applyNumberFormat="1" applyFont="1" applyFill="1" applyBorder="1" applyAlignment="1">
      <alignment horizontal="center" vertical="top" wrapText="1"/>
    </xf>
    <xf numFmtId="3" fontId="1" fillId="0" borderId="38" xfId="0" applyNumberFormat="1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vertical="top"/>
    </xf>
    <xf numFmtId="49" fontId="3" fillId="0" borderId="21" xfId="0" applyNumberFormat="1" applyFont="1" applyBorder="1" applyAlignment="1">
      <alignment vertical="top"/>
    </xf>
    <xf numFmtId="49" fontId="3" fillId="0" borderId="4" xfId="0" applyNumberFormat="1" applyFont="1" applyBorder="1" applyAlignment="1">
      <alignment vertical="top"/>
    </xf>
    <xf numFmtId="3" fontId="3" fillId="6" borderId="54" xfId="0" applyNumberFormat="1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horizontal="center" vertical="top"/>
    </xf>
    <xf numFmtId="164" fontId="5" fillId="0" borderId="0" xfId="0" applyNumberFormat="1" applyFont="1" applyBorder="1" applyAlignment="1">
      <alignment vertical="top"/>
    </xf>
    <xf numFmtId="164" fontId="6" fillId="0" borderId="0" xfId="0" applyNumberFormat="1" applyFont="1"/>
    <xf numFmtId="49" fontId="7" fillId="2" borderId="3" xfId="0" applyNumberFormat="1" applyFont="1" applyFill="1" applyBorder="1" applyAlignment="1">
      <alignment horizontal="center" vertical="top"/>
    </xf>
    <xf numFmtId="49" fontId="7" fillId="2" borderId="20" xfId="0" applyNumberFormat="1" applyFont="1" applyFill="1" applyBorder="1" applyAlignment="1">
      <alignment horizontal="center" vertical="top"/>
    </xf>
    <xf numFmtId="49" fontId="7" fillId="2" borderId="11" xfId="0" applyNumberFormat="1" applyFont="1" applyFill="1" applyBorder="1" applyAlignment="1">
      <alignment horizontal="center" vertical="top"/>
    </xf>
    <xf numFmtId="3" fontId="3" fillId="0" borderId="13" xfId="0" applyNumberFormat="1" applyFont="1" applyBorder="1" applyAlignment="1">
      <alignment vertical="top"/>
    </xf>
    <xf numFmtId="3" fontId="3" fillId="3" borderId="12" xfId="0" applyNumberFormat="1" applyFont="1" applyFill="1" applyBorder="1" applyAlignment="1">
      <alignment horizontal="center" vertical="top"/>
    </xf>
    <xf numFmtId="164" fontId="3" fillId="6" borderId="38" xfId="0" applyNumberFormat="1" applyFont="1" applyFill="1" applyBorder="1" applyAlignment="1">
      <alignment horizontal="center" vertical="top"/>
    </xf>
    <xf numFmtId="49" fontId="1" fillId="0" borderId="32" xfId="0" applyNumberFormat="1" applyFont="1" applyBorder="1" applyAlignment="1">
      <alignment horizontal="center" vertical="top"/>
    </xf>
    <xf numFmtId="3" fontId="1" fillId="0" borderId="7" xfId="0" applyNumberFormat="1" applyFont="1" applyFill="1" applyBorder="1" applyAlignment="1">
      <alignment horizontal="center" vertical="top" wrapText="1"/>
    </xf>
    <xf numFmtId="3" fontId="1" fillId="0" borderId="36" xfId="0" applyNumberFormat="1" applyFont="1" applyFill="1" applyBorder="1" applyAlignment="1">
      <alignment horizontal="center" vertical="top" wrapText="1"/>
    </xf>
    <xf numFmtId="164" fontId="1" fillId="0" borderId="36" xfId="0" applyNumberFormat="1" applyFont="1" applyFill="1" applyBorder="1" applyAlignment="1">
      <alignment horizontal="center" vertical="top"/>
    </xf>
    <xf numFmtId="164" fontId="1" fillId="0" borderId="14" xfId="0" applyNumberFormat="1" applyFont="1" applyFill="1" applyBorder="1" applyAlignment="1">
      <alignment horizontal="center" vertical="top"/>
    </xf>
    <xf numFmtId="3" fontId="7" fillId="3" borderId="11" xfId="0" applyNumberFormat="1" applyFont="1" applyFill="1" applyBorder="1" applyAlignment="1">
      <alignment vertical="center" textRotation="90" wrapText="1"/>
    </xf>
    <xf numFmtId="3" fontId="1" fillId="3" borderId="16" xfId="0" applyNumberFormat="1" applyFont="1" applyFill="1" applyBorder="1" applyAlignment="1">
      <alignment horizontal="left" vertical="top" wrapText="1"/>
    </xf>
    <xf numFmtId="3" fontId="7" fillId="3" borderId="20" xfId="0" applyNumberFormat="1" applyFont="1" applyFill="1" applyBorder="1" applyAlignment="1">
      <alignment vertical="center" textRotation="90" wrapText="1"/>
    </xf>
    <xf numFmtId="3" fontId="7" fillId="3" borderId="3" xfId="0" applyNumberFormat="1" applyFont="1" applyFill="1" applyBorder="1" applyAlignment="1">
      <alignment vertical="center" textRotation="90" wrapText="1"/>
    </xf>
    <xf numFmtId="3" fontId="7" fillId="3" borderId="20" xfId="0" applyNumberFormat="1" applyFont="1" applyFill="1" applyBorder="1" applyAlignment="1">
      <alignment horizontal="center" vertical="center" textRotation="90" wrapText="1"/>
    </xf>
    <xf numFmtId="164" fontId="1" fillId="0" borderId="52" xfId="0" applyNumberFormat="1" applyFont="1" applyBorder="1" applyAlignment="1">
      <alignment horizontal="center" vertical="center" textRotation="90" wrapText="1"/>
    </xf>
    <xf numFmtId="3" fontId="3" fillId="3" borderId="43" xfId="0" applyNumberFormat="1" applyFont="1" applyFill="1" applyBorder="1" applyAlignment="1">
      <alignment horizontal="center" vertical="top"/>
    </xf>
    <xf numFmtId="3" fontId="3" fillId="3" borderId="26" xfId="0" applyNumberFormat="1" applyFont="1" applyFill="1" applyBorder="1" applyAlignment="1">
      <alignment horizontal="center" vertical="top"/>
    </xf>
    <xf numFmtId="49" fontId="3" fillId="0" borderId="20" xfId="0" applyNumberFormat="1" applyFont="1" applyBorder="1" applyAlignment="1">
      <alignment horizontal="center" vertical="top"/>
    </xf>
    <xf numFmtId="3" fontId="1" fillId="0" borderId="33" xfId="0" applyNumberFormat="1" applyFont="1" applyBorder="1" applyAlignment="1">
      <alignment horizontal="center" vertical="top"/>
    </xf>
    <xf numFmtId="3" fontId="1" fillId="0" borderId="45" xfId="0" applyNumberFormat="1" applyFont="1" applyBorder="1" applyAlignment="1">
      <alignment horizontal="center" vertical="top"/>
    </xf>
    <xf numFmtId="3" fontId="1" fillId="0" borderId="9" xfId="0" applyNumberFormat="1" applyFont="1" applyBorder="1" applyAlignment="1">
      <alignment horizontal="center" vertical="top"/>
    </xf>
    <xf numFmtId="3" fontId="1" fillId="3" borderId="33" xfId="0" applyNumberFormat="1" applyFont="1" applyFill="1" applyBorder="1" applyAlignment="1">
      <alignment horizontal="center" vertical="top"/>
    </xf>
    <xf numFmtId="3" fontId="1" fillId="0" borderId="23" xfId="0" applyNumberFormat="1" applyFont="1" applyBorder="1" applyAlignment="1">
      <alignment horizontal="center" vertical="top"/>
    </xf>
    <xf numFmtId="3" fontId="1" fillId="3" borderId="37" xfId="0" applyNumberFormat="1" applyFont="1" applyFill="1" applyBorder="1" applyAlignment="1">
      <alignment vertical="top" wrapText="1"/>
    </xf>
    <xf numFmtId="49" fontId="1" fillId="0" borderId="20" xfId="0" applyNumberFormat="1" applyFont="1" applyBorder="1" applyAlignment="1">
      <alignment vertical="top"/>
    </xf>
    <xf numFmtId="49" fontId="1" fillId="0" borderId="37" xfId="0" applyNumberFormat="1" applyFont="1" applyBorder="1" applyAlignment="1">
      <alignment vertical="top"/>
    </xf>
    <xf numFmtId="3" fontId="1" fillId="0" borderId="24" xfId="0" applyNumberFormat="1" applyFont="1" applyBorder="1" applyAlignment="1">
      <alignment vertical="top" wrapText="1"/>
    </xf>
    <xf numFmtId="3" fontId="1" fillId="3" borderId="12" xfId="0" applyNumberFormat="1" applyFont="1" applyFill="1" applyBorder="1" applyAlignment="1">
      <alignment horizontal="left" vertical="top" wrapText="1"/>
    </xf>
    <xf numFmtId="3" fontId="1" fillId="0" borderId="31" xfId="0" applyNumberFormat="1" applyFont="1" applyFill="1" applyBorder="1" applyAlignment="1">
      <alignment horizontal="center" vertical="top" wrapText="1"/>
    </xf>
    <xf numFmtId="3" fontId="1" fillId="0" borderId="28" xfId="0" applyNumberFormat="1" applyFont="1" applyBorder="1" applyAlignment="1">
      <alignment vertical="top" wrapText="1"/>
    </xf>
    <xf numFmtId="3" fontId="1" fillId="0" borderId="37" xfId="0" applyNumberFormat="1" applyFont="1" applyBorder="1" applyAlignment="1">
      <alignment horizontal="center" vertical="top"/>
    </xf>
    <xf numFmtId="3" fontId="1" fillId="0" borderId="13" xfId="0" applyNumberFormat="1" applyFont="1" applyBorder="1" applyAlignment="1">
      <alignment vertical="top" wrapText="1"/>
    </xf>
    <xf numFmtId="3" fontId="1" fillId="0" borderId="11" xfId="0" applyNumberFormat="1" applyFont="1" applyBorder="1" applyAlignment="1">
      <alignment horizontal="center" vertical="top"/>
    </xf>
    <xf numFmtId="3" fontId="1" fillId="0" borderId="62" xfId="0" applyNumberFormat="1" applyFont="1" applyBorder="1" applyAlignment="1">
      <alignment horizontal="center" vertical="top"/>
    </xf>
    <xf numFmtId="164" fontId="1" fillId="0" borderId="27" xfId="0" applyNumberFormat="1" applyFont="1" applyFill="1" applyBorder="1" applyAlignment="1">
      <alignment horizontal="center" vertical="top"/>
    </xf>
    <xf numFmtId="164" fontId="1" fillId="3" borderId="34" xfId="0" applyNumberFormat="1" applyFont="1" applyFill="1" applyBorder="1" applyAlignment="1">
      <alignment horizontal="center" vertical="top"/>
    </xf>
    <xf numFmtId="164" fontId="3" fillId="6" borderId="57" xfId="0" applyNumberFormat="1" applyFont="1" applyFill="1" applyBorder="1" applyAlignment="1">
      <alignment horizontal="center" vertical="top"/>
    </xf>
    <xf numFmtId="164" fontId="1" fillId="0" borderId="41" xfId="0" applyNumberFormat="1" applyFont="1" applyFill="1" applyBorder="1" applyAlignment="1">
      <alignment horizontal="center" vertical="top"/>
    </xf>
    <xf numFmtId="164" fontId="1" fillId="0" borderId="3" xfId="0" applyNumberFormat="1" applyFont="1" applyFill="1" applyBorder="1" applyAlignment="1">
      <alignment horizontal="center" vertical="top"/>
    </xf>
    <xf numFmtId="164" fontId="3" fillId="6" borderId="25" xfId="0" applyNumberFormat="1" applyFont="1" applyFill="1" applyBorder="1" applyAlignment="1">
      <alignment horizontal="center" vertical="top"/>
    </xf>
    <xf numFmtId="164" fontId="1" fillId="0" borderId="37" xfId="0" applyNumberFormat="1" applyFont="1" applyFill="1" applyBorder="1" applyAlignment="1">
      <alignment horizontal="center" vertical="top"/>
    </xf>
    <xf numFmtId="164" fontId="1" fillId="0" borderId="39" xfId="0" applyNumberFormat="1" applyFont="1" applyFill="1" applyBorder="1" applyAlignment="1">
      <alignment horizontal="center" vertical="top"/>
    </xf>
    <xf numFmtId="164" fontId="1" fillId="0" borderId="49" xfId="0" applyNumberFormat="1" applyFont="1" applyBorder="1" applyAlignment="1">
      <alignment horizontal="center" vertical="center" textRotation="90" wrapText="1"/>
    </xf>
    <xf numFmtId="164" fontId="3" fillId="6" borderId="18" xfId="0" applyNumberFormat="1" applyFont="1" applyFill="1" applyBorder="1" applyAlignment="1">
      <alignment horizontal="center" vertical="top"/>
    </xf>
    <xf numFmtId="164" fontId="3" fillId="6" borderId="54" xfId="0" applyNumberFormat="1" applyFont="1" applyFill="1" applyBorder="1" applyAlignment="1">
      <alignment horizontal="center" vertical="top"/>
    </xf>
    <xf numFmtId="164" fontId="1" fillId="0" borderId="51" xfId="0" applyNumberFormat="1" applyFont="1" applyBorder="1" applyAlignment="1">
      <alignment horizontal="center" vertical="center" textRotation="90" wrapText="1"/>
    </xf>
    <xf numFmtId="164" fontId="3" fillId="6" borderId="28" xfId="0" applyNumberFormat="1" applyFont="1" applyFill="1" applyBorder="1" applyAlignment="1">
      <alignment horizontal="center" vertical="top"/>
    </xf>
    <xf numFmtId="164" fontId="1" fillId="0" borderId="50" xfId="0" applyNumberFormat="1" applyFont="1" applyBorder="1" applyAlignment="1">
      <alignment horizontal="center" vertical="center" textRotation="90" wrapText="1"/>
    </xf>
    <xf numFmtId="164" fontId="3" fillId="6" borderId="37" xfId="0" applyNumberFormat="1" applyFont="1" applyFill="1" applyBorder="1" applyAlignment="1">
      <alignment horizontal="center" vertical="top"/>
    </xf>
    <xf numFmtId="164" fontId="1" fillId="0" borderId="11" xfId="0" applyNumberFormat="1" applyFont="1" applyFill="1" applyBorder="1" applyAlignment="1">
      <alignment horizontal="center" vertical="top"/>
    </xf>
    <xf numFmtId="164" fontId="1" fillId="3" borderId="18" xfId="0" applyNumberFormat="1" applyFont="1" applyFill="1" applyBorder="1" applyAlignment="1">
      <alignment horizontal="center" vertical="top"/>
    </xf>
    <xf numFmtId="164" fontId="1" fillId="3" borderId="61" xfId="0" applyNumberFormat="1" applyFont="1" applyFill="1" applyBorder="1" applyAlignment="1">
      <alignment horizontal="center" vertical="top"/>
    </xf>
    <xf numFmtId="164" fontId="1" fillId="0" borderId="45" xfId="0" applyNumberFormat="1" applyFont="1" applyFill="1" applyBorder="1" applyAlignment="1">
      <alignment horizontal="center" vertical="top"/>
    </xf>
    <xf numFmtId="165" fontId="1" fillId="0" borderId="17" xfId="0" applyNumberFormat="1" applyFont="1" applyBorder="1" applyAlignment="1">
      <alignment horizontal="center" vertical="top"/>
    </xf>
    <xf numFmtId="164" fontId="1" fillId="0" borderId="7" xfId="0" applyNumberFormat="1" applyFont="1" applyFill="1" applyBorder="1" applyAlignment="1">
      <alignment horizontal="center" vertical="top"/>
    </xf>
    <xf numFmtId="164" fontId="1" fillId="3" borderId="38" xfId="0" applyNumberFormat="1" applyFont="1" applyFill="1" applyBorder="1" applyAlignment="1">
      <alignment horizontal="center" vertical="top"/>
    </xf>
    <xf numFmtId="164" fontId="1" fillId="3" borderId="36" xfId="0" applyNumberFormat="1" applyFont="1" applyFill="1" applyBorder="1" applyAlignment="1">
      <alignment horizontal="center" vertical="top"/>
    </xf>
    <xf numFmtId="164" fontId="1" fillId="0" borderId="31" xfId="0" applyNumberFormat="1" applyFont="1" applyFill="1" applyBorder="1" applyAlignment="1">
      <alignment horizontal="center" vertical="top"/>
    </xf>
    <xf numFmtId="3" fontId="1" fillId="0" borderId="6" xfId="0" applyNumberFormat="1" applyFont="1" applyBorder="1" applyAlignment="1">
      <alignment horizontal="center" vertical="top"/>
    </xf>
    <xf numFmtId="3" fontId="1" fillId="0" borderId="39" xfId="0" applyNumberFormat="1" applyFont="1" applyBorder="1" applyAlignment="1">
      <alignment horizontal="center" vertical="top"/>
    </xf>
    <xf numFmtId="3" fontId="1" fillId="0" borderId="25" xfId="0" applyNumberFormat="1" applyFont="1" applyBorder="1" applyAlignment="1">
      <alignment horizontal="center" vertical="top"/>
    </xf>
    <xf numFmtId="3" fontId="1" fillId="0" borderId="54" xfId="0" applyNumberFormat="1" applyFont="1" applyBorder="1" applyAlignment="1">
      <alignment horizontal="center" vertical="top"/>
    </xf>
    <xf numFmtId="3" fontId="1" fillId="0" borderId="21" xfId="0" applyNumberFormat="1" applyFont="1" applyBorder="1" applyAlignment="1">
      <alignment horizontal="center" vertical="center" textRotation="90" wrapText="1"/>
    </xf>
    <xf numFmtId="3" fontId="1" fillId="0" borderId="23" xfId="0" applyNumberFormat="1" applyFont="1" applyBorder="1" applyAlignment="1">
      <alignment horizontal="center" vertical="center" textRotation="90" wrapText="1"/>
    </xf>
    <xf numFmtId="3" fontId="1" fillId="0" borderId="25" xfId="0" applyNumberFormat="1" applyFont="1" applyBorder="1" applyAlignment="1">
      <alignment horizontal="center" vertical="center" textRotation="90" wrapText="1"/>
    </xf>
    <xf numFmtId="3" fontId="1" fillId="0" borderId="44" xfId="0" applyNumberFormat="1" applyFont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center" vertical="top"/>
    </xf>
    <xf numFmtId="3" fontId="1" fillId="0" borderId="29" xfId="0" applyNumberFormat="1" applyFont="1" applyBorder="1" applyAlignment="1">
      <alignment horizontal="center" vertical="top"/>
    </xf>
    <xf numFmtId="164" fontId="1" fillId="0" borderId="44" xfId="0" applyNumberFormat="1" applyFont="1" applyFill="1" applyBorder="1" applyAlignment="1">
      <alignment horizontal="center" vertical="top"/>
    </xf>
    <xf numFmtId="3" fontId="1" fillId="0" borderId="15" xfId="0" applyNumberFormat="1" applyFont="1" applyBorder="1" applyAlignment="1">
      <alignment horizontal="center" vertical="top"/>
    </xf>
    <xf numFmtId="3" fontId="1" fillId="0" borderId="31" xfId="0" applyNumberFormat="1" applyFont="1" applyBorder="1" applyAlignment="1">
      <alignment vertical="top" wrapText="1"/>
    </xf>
    <xf numFmtId="3" fontId="2" fillId="0" borderId="53" xfId="0" applyNumberFormat="1" applyFont="1" applyFill="1" applyBorder="1" applyAlignment="1">
      <alignment horizontal="center" vertical="center" textRotation="90" wrapText="1"/>
    </xf>
    <xf numFmtId="3" fontId="1" fillId="3" borderId="38" xfId="0" applyNumberFormat="1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center" vertical="top"/>
    </xf>
    <xf numFmtId="164" fontId="3" fillId="6" borderId="34" xfId="0" applyNumberFormat="1" applyFont="1" applyFill="1" applyBorder="1" applyAlignment="1">
      <alignment horizontal="center" vertical="top"/>
    </xf>
    <xf numFmtId="164" fontId="3" fillId="6" borderId="33" xfId="0" applyNumberFormat="1" applyFont="1" applyFill="1" applyBorder="1" applyAlignment="1">
      <alignment horizontal="center" vertical="top"/>
    </xf>
    <xf numFmtId="164" fontId="3" fillId="6" borderId="61" xfId="0" applyNumberFormat="1" applyFont="1" applyFill="1" applyBorder="1" applyAlignment="1">
      <alignment horizontal="center" vertical="top"/>
    </xf>
    <xf numFmtId="3" fontId="6" fillId="0" borderId="0" xfId="0" applyNumberFormat="1" applyFont="1" applyAlignment="1">
      <alignment horizontal="center"/>
    </xf>
    <xf numFmtId="3" fontId="1" fillId="0" borderId="14" xfId="0" applyNumberFormat="1" applyFont="1" applyFill="1" applyBorder="1" applyAlignment="1">
      <alignment horizontal="center" vertical="top" wrapText="1"/>
    </xf>
    <xf numFmtId="164" fontId="3" fillId="4" borderId="31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Border="1" applyAlignment="1">
      <alignment horizontal="left" vertical="top" wrapText="1"/>
    </xf>
    <xf numFmtId="11" fontId="7" fillId="2" borderId="39" xfId="0" applyNumberFormat="1" applyFont="1" applyFill="1" applyBorder="1" applyAlignment="1">
      <alignment horizontal="center" vertical="top"/>
    </xf>
    <xf numFmtId="11" fontId="3" fillId="2" borderId="20" xfId="0" applyNumberFormat="1" applyFont="1" applyFill="1" applyBorder="1" applyAlignment="1">
      <alignment horizontal="center" vertical="top"/>
    </xf>
    <xf numFmtId="49" fontId="3" fillId="0" borderId="20" xfId="0" applyNumberFormat="1" applyFont="1" applyBorder="1" applyAlignment="1">
      <alignment vertical="top"/>
    </xf>
    <xf numFmtId="3" fontId="3" fillId="3" borderId="1" xfId="0" applyNumberFormat="1" applyFont="1" applyFill="1" applyBorder="1" applyAlignment="1">
      <alignment horizontal="left" vertical="top" wrapText="1"/>
    </xf>
    <xf numFmtId="49" fontId="3" fillId="0" borderId="3" xfId="0" applyNumberFormat="1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164" fontId="1" fillId="3" borderId="2" xfId="0" applyNumberFormat="1" applyFont="1" applyFill="1" applyBorder="1" applyAlignment="1">
      <alignment horizontal="center" vertical="top"/>
    </xf>
    <xf numFmtId="164" fontId="1" fillId="3" borderId="3" xfId="0" applyNumberFormat="1" applyFont="1" applyFill="1" applyBorder="1" applyAlignment="1">
      <alignment horizontal="center" vertical="top"/>
    </xf>
    <xf numFmtId="164" fontId="1" fillId="3" borderId="43" xfId="0" applyNumberFormat="1" applyFont="1" applyFill="1" applyBorder="1" applyAlignment="1">
      <alignment horizontal="center" vertical="top"/>
    </xf>
    <xf numFmtId="3" fontId="1" fillId="0" borderId="7" xfId="0" applyNumberFormat="1" applyFont="1" applyFill="1" applyBorder="1" applyAlignment="1">
      <alignment vertical="top" wrapText="1"/>
    </xf>
    <xf numFmtId="164" fontId="1" fillId="0" borderId="8" xfId="0" applyNumberFormat="1" applyFont="1" applyFill="1" applyBorder="1" applyAlignment="1">
      <alignment horizontal="center" vertical="top"/>
    </xf>
    <xf numFmtId="164" fontId="1" fillId="0" borderId="56" xfId="0" applyNumberFormat="1" applyFont="1" applyFill="1" applyBorder="1" applyAlignment="1">
      <alignment horizontal="center" vertical="top"/>
    </xf>
    <xf numFmtId="164" fontId="1" fillId="0" borderId="43" xfId="0" applyNumberFormat="1" applyFont="1" applyFill="1" applyBorder="1" applyAlignment="1">
      <alignment horizontal="center" vertical="top"/>
    </xf>
    <xf numFmtId="3" fontId="1" fillId="3" borderId="0" xfId="0" applyNumberFormat="1" applyFont="1" applyFill="1" applyBorder="1" applyAlignment="1">
      <alignment horizontal="center" vertical="top" wrapText="1"/>
    </xf>
    <xf numFmtId="3" fontId="3" fillId="6" borderId="36" xfId="0" applyNumberFormat="1" applyFont="1" applyFill="1" applyBorder="1" applyAlignment="1">
      <alignment horizontal="right" vertical="top" wrapText="1"/>
    </xf>
    <xf numFmtId="164" fontId="3" fillId="6" borderId="15" xfId="0" applyNumberFormat="1" applyFont="1" applyFill="1" applyBorder="1" applyAlignment="1">
      <alignment horizontal="center" vertical="top"/>
    </xf>
    <xf numFmtId="164" fontId="1" fillId="3" borderId="62" xfId="0" applyNumberFormat="1" applyFont="1" applyFill="1" applyBorder="1" applyAlignment="1">
      <alignment horizontal="center" vertical="top"/>
    </xf>
    <xf numFmtId="3" fontId="1" fillId="0" borderId="19" xfId="0" applyNumberFormat="1" applyFont="1" applyBorder="1" applyAlignment="1">
      <alignment horizontal="center" vertical="top"/>
    </xf>
    <xf numFmtId="3" fontId="1" fillId="0" borderId="13" xfId="0" applyNumberFormat="1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center" vertical="top"/>
    </xf>
    <xf numFmtId="3" fontId="1" fillId="0" borderId="26" xfId="0" applyNumberFormat="1" applyFont="1" applyBorder="1" applyAlignment="1">
      <alignment horizontal="center" vertical="top"/>
    </xf>
    <xf numFmtId="3" fontId="1" fillId="0" borderId="68" xfId="0" applyNumberFormat="1" applyFont="1" applyBorder="1" applyAlignment="1">
      <alignment horizontal="center" vertical="top"/>
    </xf>
    <xf numFmtId="3" fontId="1" fillId="0" borderId="8" xfId="0" applyNumberFormat="1" applyFont="1" applyBorder="1" applyAlignment="1">
      <alignment horizontal="center" vertical="top"/>
    </xf>
    <xf numFmtId="3" fontId="1" fillId="0" borderId="28" xfId="0" applyNumberFormat="1" applyFont="1" applyBorder="1" applyAlignment="1">
      <alignment horizontal="center" vertical="top"/>
    </xf>
    <xf numFmtId="3" fontId="1" fillId="0" borderId="65" xfId="0" applyNumberFormat="1" applyFont="1" applyBorder="1" applyAlignment="1">
      <alignment horizontal="center" vertical="top"/>
    </xf>
    <xf numFmtId="3" fontId="1" fillId="0" borderId="22" xfId="0" applyNumberFormat="1" applyFont="1" applyBorder="1" applyAlignment="1">
      <alignment vertical="top"/>
    </xf>
    <xf numFmtId="164" fontId="1" fillId="3" borderId="35" xfId="0" applyNumberFormat="1" applyFont="1" applyFill="1" applyBorder="1" applyAlignment="1">
      <alignment horizontal="center" vertical="top"/>
    </xf>
    <xf numFmtId="164" fontId="3" fillId="6" borderId="58" xfId="0" applyNumberFormat="1" applyFont="1" applyFill="1" applyBorder="1" applyAlignment="1">
      <alignment horizontal="center" vertical="top"/>
    </xf>
    <xf numFmtId="164" fontId="3" fillId="6" borderId="63" xfId="0" applyNumberFormat="1" applyFont="1" applyFill="1" applyBorder="1" applyAlignment="1">
      <alignment horizontal="center" vertical="top"/>
    </xf>
    <xf numFmtId="164" fontId="1" fillId="3" borderId="14" xfId="0" applyNumberFormat="1" applyFont="1" applyFill="1" applyBorder="1" applyAlignment="1">
      <alignment horizontal="center" vertical="top"/>
    </xf>
    <xf numFmtId="164" fontId="3" fillId="4" borderId="65" xfId="0" applyNumberFormat="1" applyFont="1" applyFill="1" applyBorder="1" applyAlignment="1">
      <alignment horizontal="center" vertical="top" wrapText="1"/>
    </xf>
    <xf numFmtId="164" fontId="3" fillId="4" borderId="45" xfId="0" applyNumberFormat="1" applyFont="1" applyFill="1" applyBorder="1" applyAlignment="1">
      <alignment horizontal="center" vertical="top" wrapText="1"/>
    </xf>
    <xf numFmtId="3" fontId="3" fillId="6" borderId="46" xfId="0" applyNumberFormat="1" applyFont="1" applyFill="1" applyBorder="1" applyAlignment="1">
      <alignment horizontal="right" vertical="top" wrapText="1"/>
    </xf>
    <xf numFmtId="164" fontId="1" fillId="3" borderId="5" xfId="0" applyNumberFormat="1" applyFont="1" applyFill="1" applyBorder="1" applyAlignment="1">
      <alignment horizontal="center" vertical="top"/>
    </xf>
    <xf numFmtId="164" fontId="1" fillId="3" borderId="65" xfId="0" applyNumberFormat="1" applyFont="1" applyFill="1" applyBorder="1" applyAlignment="1">
      <alignment horizontal="center" vertical="top"/>
    </xf>
    <xf numFmtId="164" fontId="3" fillId="6" borderId="35" xfId="0" applyNumberFormat="1" applyFont="1" applyFill="1" applyBorder="1" applyAlignment="1">
      <alignment horizontal="center" vertical="top"/>
    </xf>
    <xf numFmtId="164" fontId="3" fillId="6" borderId="67" xfId="0" applyNumberFormat="1" applyFont="1" applyFill="1" applyBorder="1" applyAlignment="1">
      <alignment horizontal="center" vertical="top"/>
    </xf>
    <xf numFmtId="164" fontId="3" fillId="4" borderId="50" xfId="0" applyNumberFormat="1" applyFont="1" applyFill="1" applyBorder="1" applyAlignment="1">
      <alignment horizontal="center" vertical="top" wrapText="1"/>
    </xf>
    <xf numFmtId="164" fontId="1" fillId="3" borderId="0" xfId="0" applyNumberFormat="1" applyFont="1" applyFill="1" applyBorder="1" applyAlignment="1">
      <alignment horizontal="center" vertical="top"/>
    </xf>
    <xf numFmtId="3" fontId="1" fillId="3" borderId="24" xfId="0" applyNumberFormat="1" applyFont="1" applyFill="1" applyBorder="1" applyAlignment="1">
      <alignment vertical="top" wrapText="1"/>
    </xf>
    <xf numFmtId="3" fontId="1" fillId="3" borderId="37" xfId="0" applyNumberFormat="1" applyFont="1" applyFill="1" applyBorder="1" applyAlignment="1">
      <alignment horizontal="left" vertical="top" wrapText="1"/>
    </xf>
    <xf numFmtId="3" fontId="1" fillId="0" borderId="35" xfId="0" applyNumberFormat="1" applyFont="1" applyBorder="1" applyAlignment="1">
      <alignment horizontal="center" vertical="top"/>
    </xf>
    <xf numFmtId="164" fontId="1" fillId="3" borderId="37" xfId="0" applyNumberFormat="1" applyFont="1" applyFill="1" applyBorder="1" applyAlignment="1">
      <alignment horizontal="center" vertical="top"/>
    </xf>
    <xf numFmtId="164" fontId="1" fillId="3" borderId="55" xfId="0" applyNumberFormat="1" applyFont="1" applyFill="1" applyBorder="1" applyAlignment="1">
      <alignment horizontal="center" vertical="top"/>
    </xf>
    <xf numFmtId="3" fontId="1" fillId="0" borderId="36" xfId="0" applyNumberFormat="1" applyFont="1" applyBorder="1" applyAlignment="1">
      <alignment horizontal="left" vertical="top" wrapText="1"/>
    </xf>
    <xf numFmtId="164" fontId="1" fillId="3" borderId="29" xfId="0" applyNumberFormat="1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34" xfId="0" applyNumberFormat="1" applyFont="1" applyFill="1" applyBorder="1" applyAlignment="1">
      <alignment horizontal="center" vertical="top"/>
    </xf>
    <xf numFmtId="164" fontId="1" fillId="0" borderId="33" xfId="0" applyNumberFormat="1" applyFont="1" applyFill="1" applyBorder="1" applyAlignment="1">
      <alignment horizontal="center" vertical="top"/>
    </xf>
    <xf numFmtId="164" fontId="1" fillId="0" borderId="61" xfId="0" applyNumberFormat="1" applyFont="1" applyFill="1" applyBorder="1" applyAlignment="1">
      <alignment horizontal="center" vertical="top"/>
    </xf>
    <xf numFmtId="164" fontId="1" fillId="3" borderId="9" xfId="0" applyNumberFormat="1" applyFont="1" applyFill="1" applyBorder="1" applyAlignment="1">
      <alignment horizontal="center" vertical="top"/>
    </xf>
    <xf numFmtId="3" fontId="1" fillId="0" borderId="46" xfId="0" applyNumberFormat="1" applyFont="1" applyBorder="1" applyAlignment="1">
      <alignment vertical="top" wrapText="1"/>
    </xf>
    <xf numFmtId="3" fontId="1" fillId="0" borderId="47" xfId="0" applyNumberFormat="1" applyFont="1" applyBorder="1" applyAlignment="1">
      <alignment horizontal="center" vertical="top"/>
    </xf>
    <xf numFmtId="3" fontId="1" fillId="0" borderId="58" xfId="0" applyNumberFormat="1" applyFont="1" applyBorder="1" applyAlignment="1">
      <alignment horizontal="center" vertical="top"/>
    </xf>
    <xf numFmtId="3" fontId="1" fillId="0" borderId="63" xfId="0" applyNumberFormat="1" applyFont="1" applyBorder="1" applyAlignment="1">
      <alignment horizontal="center" vertical="top"/>
    </xf>
    <xf numFmtId="3" fontId="6" fillId="3" borderId="0" xfId="0" applyNumberFormat="1" applyFont="1" applyFill="1"/>
    <xf numFmtId="0" fontId="1" fillId="3" borderId="36" xfId="0" applyFont="1" applyFill="1" applyBorder="1" applyAlignment="1">
      <alignment vertical="top" wrapText="1"/>
    </xf>
    <xf numFmtId="3" fontId="1" fillId="3" borderId="67" xfId="0" applyNumberFormat="1" applyFont="1" applyFill="1" applyBorder="1" applyAlignment="1">
      <alignment horizontal="center" vertical="top"/>
    </xf>
    <xf numFmtId="3" fontId="1" fillId="3" borderId="20" xfId="0" applyNumberFormat="1" applyFont="1" applyFill="1" applyBorder="1" applyAlignment="1">
      <alignment horizontal="center" vertical="top"/>
    </xf>
    <xf numFmtId="3" fontId="1" fillId="3" borderId="26" xfId="0" applyNumberFormat="1" applyFont="1" applyFill="1" applyBorder="1" applyAlignment="1">
      <alignment horizontal="center" vertical="top"/>
    </xf>
    <xf numFmtId="3" fontId="1" fillId="3" borderId="36" xfId="0" applyNumberFormat="1" applyFont="1" applyFill="1" applyBorder="1" applyAlignment="1">
      <alignment vertical="top" wrapText="1"/>
    </xf>
    <xf numFmtId="3" fontId="1" fillId="3" borderId="28" xfId="0" applyNumberFormat="1" applyFont="1" applyFill="1" applyBorder="1" applyAlignment="1">
      <alignment horizontal="center" vertical="top"/>
    </xf>
    <xf numFmtId="3" fontId="1" fillId="3" borderId="28" xfId="0" applyNumberFormat="1" applyFont="1" applyFill="1" applyBorder="1" applyAlignment="1">
      <alignment vertical="top" wrapText="1"/>
    </xf>
    <xf numFmtId="3" fontId="1" fillId="3" borderId="37" xfId="0" applyNumberFormat="1" applyFont="1" applyFill="1" applyBorder="1" applyAlignment="1">
      <alignment horizontal="center" vertical="top"/>
    </xf>
    <xf numFmtId="3" fontId="1" fillId="3" borderId="62" xfId="0" applyNumberFormat="1" applyFont="1" applyFill="1" applyBorder="1" applyAlignment="1">
      <alignment horizontal="center" vertical="top"/>
    </xf>
    <xf numFmtId="164" fontId="1" fillId="3" borderId="27" xfId="0" applyNumberFormat="1" applyFont="1" applyFill="1" applyBorder="1" applyAlignment="1">
      <alignment horizontal="center" vertical="top"/>
    </xf>
    <xf numFmtId="3" fontId="1" fillId="3" borderId="42" xfId="0" applyNumberFormat="1" applyFont="1" applyFill="1" applyBorder="1" applyAlignment="1">
      <alignment horizontal="left" vertical="top" wrapText="1"/>
    </xf>
    <xf numFmtId="3" fontId="1" fillId="3" borderId="8" xfId="0" applyNumberFormat="1" applyFont="1" applyFill="1" applyBorder="1" applyAlignment="1">
      <alignment horizontal="center" vertical="top"/>
    </xf>
    <xf numFmtId="3" fontId="1" fillId="3" borderId="45" xfId="0" applyNumberFormat="1" applyFont="1" applyFill="1" applyBorder="1" applyAlignment="1">
      <alignment horizontal="center" vertical="top"/>
    </xf>
    <xf numFmtId="3" fontId="1" fillId="0" borderId="42" xfId="0" applyNumberFormat="1" applyFont="1" applyBorder="1" applyAlignment="1">
      <alignment horizontal="left" vertical="top" wrapText="1"/>
    </xf>
    <xf numFmtId="3" fontId="1" fillId="0" borderId="42" xfId="0" applyNumberFormat="1" applyFont="1" applyBorder="1" applyAlignment="1">
      <alignment horizontal="center" vertical="top"/>
    </xf>
    <xf numFmtId="3" fontId="1" fillId="0" borderId="60" xfId="0" applyNumberFormat="1" applyFont="1" applyBorder="1" applyAlignment="1">
      <alignment horizontal="center" vertical="top"/>
    </xf>
    <xf numFmtId="3" fontId="1" fillId="0" borderId="24" xfId="0" applyNumberFormat="1" applyFont="1" applyBorder="1" applyAlignment="1">
      <alignment vertical="top"/>
    </xf>
    <xf numFmtId="3" fontId="1" fillId="0" borderId="1" xfId="0" applyNumberFormat="1" applyFont="1" applyBorder="1" applyAlignment="1">
      <alignment horizontal="center" vertical="top"/>
    </xf>
    <xf numFmtId="3" fontId="1" fillId="3" borderId="6" xfId="0" applyNumberFormat="1" applyFont="1" applyFill="1" applyBorder="1" applyAlignment="1">
      <alignment horizontal="center" vertical="top" wrapText="1"/>
    </xf>
    <xf numFmtId="164" fontId="1" fillId="0" borderId="62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164" fontId="1" fillId="0" borderId="13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3" fontId="1" fillId="0" borderId="24" xfId="0" applyNumberFormat="1" applyFont="1" applyBorder="1" applyAlignment="1">
      <alignment horizontal="left" vertical="top" wrapText="1"/>
    </xf>
    <xf numFmtId="3" fontId="1" fillId="3" borderId="35" xfId="0" applyNumberFormat="1" applyFont="1" applyFill="1" applyBorder="1" applyAlignment="1">
      <alignment horizontal="center" vertical="top"/>
    </xf>
    <xf numFmtId="3" fontId="1" fillId="3" borderId="22" xfId="0" applyNumberFormat="1" applyFont="1" applyFill="1" applyBorder="1" applyAlignment="1">
      <alignment horizontal="center" vertical="top"/>
    </xf>
    <xf numFmtId="3" fontId="1" fillId="0" borderId="5" xfId="0" applyNumberFormat="1" applyFont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top"/>
    </xf>
    <xf numFmtId="3" fontId="1" fillId="0" borderId="20" xfId="0" applyNumberFormat="1" applyFont="1" applyBorder="1" applyAlignment="1">
      <alignment horizontal="center" vertical="top"/>
    </xf>
    <xf numFmtId="164" fontId="1" fillId="3" borderId="33" xfId="0" applyNumberFormat="1" applyFont="1" applyFill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164" fontId="1" fillId="3" borderId="67" xfId="0" applyNumberFormat="1" applyFont="1" applyFill="1" applyBorder="1" applyAlignment="1">
      <alignment horizontal="center" vertical="top"/>
    </xf>
    <xf numFmtId="164" fontId="1" fillId="3" borderId="68" xfId="0" applyNumberFormat="1" applyFont="1" applyFill="1" applyBorder="1" applyAlignment="1">
      <alignment horizontal="center" vertical="top"/>
    </xf>
    <xf numFmtId="3" fontId="1" fillId="3" borderId="33" xfId="0" applyNumberFormat="1" applyFont="1" applyFill="1" applyBorder="1" applyAlignment="1">
      <alignment horizontal="left" vertical="top" wrapText="1"/>
    </xf>
    <xf numFmtId="3" fontId="1" fillId="3" borderId="36" xfId="0" applyNumberFormat="1" applyFont="1" applyFill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center" vertical="top" wrapText="1"/>
    </xf>
    <xf numFmtId="49" fontId="1" fillId="0" borderId="33" xfId="0" applyNumberFormat="1" applyFont="1" applyBorder="1" applyAlignment="1">
      <alignment horizontal="center" vertical="top"/>
    </xf>
    <xf numFmtId="164" fontId="1" fillId="3" borderId="28" xfId="0" applyNumberFormat="1" applyFont="1" applyFill="1" applyBorder="1" applyAlignment="1">
      <alignment horizontal="center" vertical="top"/>
    </xf>
    <xf numFmtId="164" fontId="1" fillId="3" borderId="15" xfId="0" applyNumberFormat="1" applyFont="1" applyFill="1" applyBorder="1" applyAlignment="1">
      <alignment horizontal="center" vertical="top"/>
    </xf>
    <xf numFmtId="164" fontId="1" fillId="3" borderId="66" xfId="0" applyNumberFormat="1" applyFont="1" applyFill="1" applyBorder="1" applyAlignment="1">
      <alignment horizontal="center" vertical="top"/>
    </xf>
    <xf numFmtId="3" fontId="1" fillId="0" borderId="56" xfId="0" applyNumberFormat="1" applyFont="1" applyBorder="1" applyAlignment="1">
      <alignment horizontal="center" vertical="top"/>
    </xf>
    <xf numFmtId="3" fontId="1" fillId="0" borderId="67" xfId="0" applyNumberFormat="1" applyFont="1" applyBorder="1" applyAlignment="1">
      <alignment horizontal="center" vertical="top"/>
    </xf>
    <xf numFmtId="3" fontId="1" fillId="3" borderId="13" xfId="0" applyNumberFormat="1" applyFont="1" applyFill="1" applyBorder="1" applyAlignment="1">
      <alignment horizontal="center" vertical="top"/>
    </xf>
    <xf numFmtId="3" fontId="1" fillId="0" borderId="30" xfId="0" applyNumberFormat="1" applyFont="1" applyBorder="1" applyAlignment="1">
      <alignment horizontal="center" vertical="top"/>
    </xf>
    <xf numFmtId="164" fontId="1" fillId="3" borderId="10" xfId="0" applyNumberFormat="1" applyFont="1" applyFill="1" applyBorder="1" applyAlignment="1">
      <alignment horizontal="center" vertical="top"/>
    </xf>
    <xf numFmtId="3" fontId="1" fillId="3" borderId="7" xfId="0" applyNumberFormat="1" applyFont="1" applyFill="1" applyBorder="1" applyAlignment="1">
      <alignment horizontal="center" vertical="top" wrapText="1"/>
    </xf>
    <xf numFmtId="3" fontId="1" fillId="3" borderId="14" xfId="0" applyNumberFormat="1" applyFont="1" applyFill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/>
    </xf>
    <xf numFmtId="3" fontId="1" fillId="0" borderId="20" xfId="0" applyNumberFormat="1" applyFont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164" fontId="1" fillId="3" borderId="30" xfId="0" applyNumberFormat="1" applyFont="1" applyFill="1" applyBorder="1" applyAlignment="1">
      <alignment horizontal="center" vertical="top"/>
    </xf>
    <xf numFmtId="0" fontId="1" fillId="0" borderId="37" xfId="0" applyNumberFormat="1" applyFont="1" applyBorder="1" applyAlignment="1">
      <alignment vertical="top"/>
    </xf>
    <xf numFmtId="3" fontId="1" fillId="3" borderId="8" xfId="0" applyNumberFormat="1" applyFont="1" applyFill="1" applyBorder="1" applyAlignment="1">
      <alignment vertical="top" wrapText="1"/>
    </xf>
    <xf numFmtId="3" fontId="1" fillId="3" borderId="8" xfId="0" applyNumberFormat="1" applyFont="1" applyFill="1" applyBorder="1" applyAlignment="1">
      <alignment vertical="top"/>
    </xf>
    <xf numFmtId="3" fontId="1" fillId="3" borderId="56" xfId="0" applyNumberFormat="1" applyFont="1" applyFill="1" applyBorder="1" applyAlignment="1">
      <alignment horizontal="center" vertical="top"/>
    </xf>
    <xf numFmtId="3" fontId="1" fillId="3" borderId="18" xfId="0" applyNumberFormat="1" applyFont="1" applyFill="1" applyBorder="1" applyAlignment="1">
      <alignment horizontal="center" vertical="top"/>
    </xf>
    <xf numFmtId="3" fontId="1" fillId="0" borderId="18" xfId="0" applyNumberFormat="1" applyFont="1" applyBorder="1" applyAlignment="1">
      <alignment horizontal="center" vertical="top"/>
    </xf>
    <xf numFmtId="164" fontId="1" fillId="3" borderId="64" xfId="0" applyNumberFormat="1" applyFont="1" applyFill="1" applyBorder="1" applyAlignment="1">
      <alignment horizontal="center" vertical="top"/>
    </xf>
    <xf numFmtId="3" fontId="1" fillId="3" borderId="68" xfId="0" applyNumberFormat="1" applyFont="1" applyFill="1" applyBorder="1" applyAlignment="1">
      <alignment horizontal="center" vertical="top"/>
    </xf>
    <xf numFmtId="164" fontId="1" fillId="3" borderId="27" xfId="0" applyNumberFormat="1" applyFont="1" applyFill="1" applyBorder="1" applyAlignment="1">
      <alignment horizontal="center" vertical="top" wrapText="1"/>
    </xf>
    <xf numFmtId="164" fontId="1" fillId="3" borderId="69" xfId="0" applyNumberFormat="1" applyFont="1" applyFill="1" applyBorder="1" applyAlignment="1">
      <alignment horizontal="center" vertical="top" wrapText="1"/>
    </xf>
    <xf numFmtId="3" fontId="3" fillId="3" borderId="3" xfId="0" applyNumberFormat="1" applyFont="1" applyFill="1" applyBorder="1" applyAlignment="1">
      <alignment vertical="top" wrapText="1"/>
    </xf>
    <xf numFmtId="3" fontId="1" fillId="3" borderId="65" xfId="0" applyNumberFormat="1" applyFont="1" applyFill="1" applyBorder="1" applyAlignment="1">
      <alignment horizontal="center" vertical="top"/>
    </xf>
    <xf numFmtId="164" fontId="1" fillId="3" borderId="13" xfId="0" applyNumberFormat="1" applyFont="1" applyFill="1" applyBorder="1" applyAlignment="1">
      <alignment horizontal="center" vertical="top"/>
    </xf>
    <xf numFmtId="3" fontId="3" fillId="3" borderId="6" xfId="0" applyNumberFormat="1" applyFont="1" applyFill="1" applyBorder="1" applyAlignment="1">
      <alignment horizontal="left" vertical="top" wrapText="1"/>
    </xf>
    <xf numFmtId="3" fontId="1" fillId="3" borderId="35" xfId="0" applyNumberFormat="1" applyFont="1" applyFill="1" applyBorder="1" applyAlignment="1">
      <alignment horizontal="center" vertical="top"/>
    </xf>
    <xf numFmtId="3" fontId="1" fillId="3" borderId="13" xfId="0" applyNumberFormat="1" applyFont="1" applyFill="1" applyBorder="1" applyAlignment="1">
      <alignment horizontal="center" vertical="top"/>
    </xf>
    <xf numFmtId="3" fontId="1" fillId="3" borderId="11" xfId="0" applyNumberFormat="1" applyFont="1" applyFill="1" applyBorder="1" applyAlignment="1">
      <alignment horizontal="center" vertical="top"/>
    </xf>
    <xf numFmtId="3" fontId="3" fillId="3" borderId="62" xfId="0" applyNumberFormat="1" applyFont="1" applyFill="1" applyBorder="1" applyAlignment="1">
      <alignment horizontal="left" vertical="top" wrapText="1"/>
    </xf>
    <xf numFmtId="3" fontId="3" fillId="3" borderId="23" xfId="0" applyNumberFormat="1" applyFont="1" applyFill="1" applyBorder="1" applyAlignment="1">
      <alignment horizontal="left" vertical="top" wrapText="1"/>
    </xf>
    <xf numFmtId="49" fontId="7" fillId="2" borderId="4" xfId="0" applyNumberFormat="1" applyFont="1" applyFill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164" fontId="1" fillId="3" borderId="10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49" fontId="3" fillId="3" borderId="11" xfId="0" applyNumberFormat="1" applyFont="1" applyFill="1" applyBorder="1" applyAlignment="1">
      <alignment vertical="top"/>
    </xf>
    <xf numFmtId="49" fontId="3" fillId="3" borderId="3" xfId="0" applyNumberFormat="1" applyFont="1" applyFill="1" applyBorder="1" applyAlignment="1">
      <alignment vertical="top"/>
    </xf>
    <xf numFmtId="0" fontId="1" fillId="7" borderId="3" xfId="0" applyFont="1" applyFill="1" applyBorder="1" applyAlignment="1">
      <alignment horizontal="center" vertical="top"/>
    </xf>
    <xf numFmtId="0" fontId="1" fillId="7" borderId="6" xfId="0" applyFont="1" applyFill="1" applyBorder="1" applyAlignment="1">
      <alignment horizontal="center" vertical="top"/>
    </xf>
    <xf numFmtId="49" fontId="3" fillId="3" borderId="20" xfId="0" applyNumberFormat="1" applyFont="1" applyFill="1" applyBorder="1" applyAlignment="1">
      <alignment vertical="top"/>
    </xf>
    <xf numFmtId="164" fontId="1" fillId="3" borderId="20" xfId="0" applyNumberFormat="1" applyFont="1" applyFill="1" applyBorder="1" applyAlignment="1">
      <alignment horizontal="center" vertical="top"/>
    </xf>
    <xf numFmtId="0" fontId="1" fillId="7" borderId="71" xfId="0" applyFont="1" applyFill="1" applyBorder="1" applyAlignment="1">
      <alignment horizontal="center" vertical="top"/>
    </xf>
    <xf numFmtId="0" fontId="1" fillId="7" borderId="26" xfId="0" applyFont="1" applyFill="1" applyBorder="1" applyAlignment="1">
      <alignment horizontal="center" vertical="top"/>
    </xf>
    <xf numFmtId="164" fontId="1" fillId="3" borderId="6" xfId="0" applyNumberFormat="1" applyFont="1" applyFill="1" applyBorder="1" applyAlignment="1">
      <alignment horizontal="center" vertical="top"/>
    </xf>
    <xf numFmtId="164" fontId="1" fillId="3" borderId="19" xfId="0" applyNumberFormat="1" applyFont="1" applyFill="1" applyBorder="1" applyAlignment="1">
      <alignment horizontal="center" vertical="top"/>
    </xf>
    <xf numFmtId="164" fontId="1" fillId="3" borderId="23" xfId="0" applyNumberFormat="1" applyFont="1" applyFill="1" applyBorder="1" applyAlignment="1">
      <alignment horizontal="center" vertical="top"/>
    </xf>
    <xf numFmtId="164" fontId="3" fillId="4" borderId="64" xfId="0" applyNumberFormat="1" applyFont="1" applyFill="1" applyBorder="1" applyAlignment="1">
      <alignment horizontal="center" vertical="top" wrapText="1"/>
    </xf>
    <xf numFmtId="0" fontId="1" fillId="7" borderId="5" xfId="0" applyFont="1" applyFill="1" applyBorder="1" applyAlignment="1">
      <alignment vertical="top" wrapText="1"/>
    </xf>
    <xf numFmtId="0" fontId="1" fillId="7" borderId="22" xfId="0" applyFont="1" applyFill="1" applyBorder="1" applyAlignment="1">
      <alignment vertical="top" wrapText="1"/>
    </xf>
    <xf numFmtId="0" fontId="1" fillId="7" borderId="72" xfId="0" applyFont="1" applyFill="1" applyBorder="1" applyAlignment="1">
      <alignment horizontal="center" vertical="top"/>
    </xf>
    <xf numFmtId="0" fontId="1" fillId="7" borderId="7" xfId="0" applyFont="1" applyFill="1" applyBorder="1" applyAlignment="1">
      <alignment horizontal="center" vertical="top"/>
    </xf>
    <xf numFmtId="0" fontId="1" fillId="7" borderId="24" xfId="0" applyFont="1" applyFill="1" applyBorder="1" applyAlignment="1">
      <alignment horizontal="center" vertical="top"/>
    </xf>
    <xf numFmtId="3" fontId="1" fillId="3" borderId="3" xfId="0" applyNumberFormat="1" applyFont="1" applyFill="1" applyBorder="1" applyAlignment="1">
      <alignment horizontal="center" vertical="top"/>
    </xf>
    <xf numFmtId="3" fontId="1" fillId="3" borderId="5" xfId="0" applyNumberFormat="1" applyFont="1" applyFill="1" applyBorder="1" applyAlignment="1">
      <alignment horizontal="center" vertical="top"/>
    </xf>
    <xf numFmtId="3" fontId="1" fillId="3" borderId="7" xfId="0" applyNumberFormat="1" applyFont="1" applyFill="1" applyBorder="1" applyAlignment="1">
      <alignment horizontal="left" vertical="top" wrapText="1"/>
    </xf>
    <xf numFmtId="3" fontId="1" fillId="3" borderId="6" xfId="0" applyNumberFormat="1" applyFont="1" applyFill="1" applyBorder="1" applyAlignment="1">
      <alignment horizontal="center" vertical="top"/>
    </xf>
    <xf numFmtId="11" fontId="7" fillId="10" borderId="19" xfId="0" applyNumberFormat="1" applyFont="1" applyFill="1" applyBorder="1" applyAlignment="1">
      <alignment horizontal="center" vertical="top"/>
    </xf>
    <xf numFmtId="11" fontId="7" fillId="10" borderId="2" xfId="0" applyNumberFormat="1" applyFont="1" applyFill="1" applyBorder="1" applyAlignment="1">
      <alignment vertical="top"/>
    </xf>
    <xf numFmtId="11" fontId="7" fillId="10" borderId="10" xfId="0" applyNumberFormat="1" applyFont="1" applyFill="1" applyBorder="1" applyAlignment="1">
      <alignment vertical="top"/>
    </xf>
    <xf numFmtId="49" fontId="7" fillId="10" borderId="2" xfId="0" applyNumberFormat="1" applyFont="1" applyFill="1" applyBorder="1" applyAlignment="1">
      <alignment vertical="top"/>
    </xf>
    <xf numFmtId="49" fontId="7" fillId="10" borderId="19" xfId="0" applyNumberFormat="1" applyFont="1" applyFill="1" applyBorder="1" applyAlignment="1">
      <alignment vertical="top"/>
    </xf>
    <xf numFmtId="49" fontId="7" fillId="10" borderId="10" xfId="0" applyNumberFormat="1" applyFont="1" applyFill="1" applyBorder="1" applyAlignment="1">
      <alignment vertical="top"/>
    </xf>
    <xf numFmtId="11" fontId="7" fillId="10" borderId="66" xfId="0" applyNumberFormat="1" applyFont="1" applyFill="1" applyBorder="1" applyAlignment="1">
      <alignment horizontal="center" vertical="top"/>
    </xf>
    <xf numFmtId="11" fontId="7" fillId="10" borderId="10" xfId="0" applyNumberFormat="1" applyFont="1" applyFill="1" applyBorder="1" applyAlignment="1">
      <alignment horizontal="center" vertical="top"/>
    </xf>
    <xf numFmtId="11" fontId="7" fillId="10" borderId="19" xfId="0" applyNumberFormat="1" applyFont="1" applyFill="1" applyBorder="1" applyAlignment="1">
      <alignment vertical="top"/>
    </xf>
    <xf numFmtId="11" fontId="7" fillId="10" borderId="29" xfId="0" applyNumberFormat="1" applyFont="1" applyFill="1" applyBorder="1" applyAlignment="1">
      <alignment horizontal="center" vertical="top"/>
    </xf>
    <xf numFmtId="164" fontId="7" fillId="10" borderId="28" xfId="0" applyNumberFormat="1" applyFont="1" applyFill="1" applyBorder="1" applyAlignment="1">
      <alignment horizontal="center" vertical="top" wrapText="1"/>
    </xf>
    <xf numFmtId="164" fontId="7" fillId="10" borderId="37" xfId="0" applyNumberFormat="1" applyFont="1" applyFill="1" applyBorder="1" applyAlignment="1">
      <alignment horizontal="center" vertical="top" wrapText="1"/>
    </xf>
    <xf numFmtId="164" fontId="7" fillId="10" borderId="18" xfId="0" applyNumberFormat="1" applyFont="1" applyFill="1" applyBorder="1" applyAlignment="1">
      <alignment horizontal="center" vertical="top" wrapText="1"/>
    </xf>
    <xf numFmtId="11" fontId="7" fillId="8" borderId="19" xfId="0" applyNumberFormat="1" applyFont="1" applyFill="1" applyBorder="1" applyAlignment="1">
      <alignment vertical="top"/>
    </xf>
    <xf numFmtId="164" fontId="7" fillId="8" borderId="22" xfId="0" applyNumberFormat="1" applyFont="1" applyFill="1" applyBorder="1" applyAlignment="1">
      <alignment horizontal="center" vertical="top"/>
    </xf>
    <xf numFmtId="164" fontId="7" fillId="8" borderId="20" xfId="0" applyNumberFormat="1" applyFont="1" applyFill="1" applyBorder="1" applyAlignment="1">
      <alignment horizontal="center" vertical="top"/>
    </xf>
    <xf numFmtId="164" fontId="7" fillId="8" borderId="23" xfId="0" applyNumberFormat="1" applyFont="1" applyFill="1" applyBorder="1" applyAlignment="1">
      <alignment horizontal="center" vertical="top"/>
    </xf>
    <xf numFmtId="164" fontId="3" fillId="8" borderId="7" xfId="0" applyNumberFormat="1" applyFont="1" applyFill="1" applyBorder="1" applyAlignment="1">
      <alignment horizontal="center" vertical="top"/>
    </xf>
    <xf numFmtId="164" fontId="3" fillId="8" borderId="5" xfId="0" applyNumberFormat="1" applyFont="1" applyFill="1" applyBorder="1" applyAlignment="1">
      <alignment horizontal="center" vertical="top"/>
    </xf>
    <xf numFmtId="164" fontId="3" fillId="8" borderId="3" xfId="0" applyNumberFormat="1" applyFont="1" applyFill="1" applyBorder="1" applyAlignment="1">
      <alignment horizontal="center" vertical="top"/>
    </xf>
    <xf numFmtId="164" fontId="3" fillId="8" borderId="6" xfId="0" applyNumberFormat="1" applyFont="1" applyFill="1" applyBorder="1" applyAlignment="1">
      <alignment horizontal="center" vertical="top"/>
    </xf>
    <xf numFmtId="164" fontId="3" fillId="8" borderId="24" xfId="0" applyNumberFormat="1" applyFont="1" applyFill="1" applyBorder="1" applyAlignment="1">
      <alignment horizontal="center" vertical="top"/>
    </xf>
    <xf numFmtId="164" fontId="3" fillId="8" borderId="22" xfId="0" applyNumberFormat="1" applyFont="1" applyFill="1" applyBorder="1" applyAlignment="1">
      <alignment horizontal="center" vertical="top"/>
    </xf>
    <xf numFmtId="164" fontId="3" fillId="8" borderId="20" xfId="0" applyNumberFormat="1" applyFont="1" applyFill="1" applyBorder="1" applyAlignment="1">
      <alignment horizontal="center" vertical="top"/>
    </xf>
    <xf numFmtId="164" fontId="3" fillId="8" borderId="23" xfId="0" applyNumberFormat="1" applyFont="1" applyFill="1" applyBorder="1" applyAlignment="1">
      <alignment horizontal="center" vertical="top"/>
    </xf>
    <xf numFmtId="3" fontId="14" fillId="0" borderId="0" xfId="0" applyNumberFormat="1" applyFont="1" applyAlignment="1">
      <alignment horizontal="center" vertical="top" wrapText="1"/>
    </xf>
    <xf numFmtId="3" fontId="13" fillId="0" borderId="0" xfId="0" applyNumberFormat="1" applyFont="1" applyAlignment="1">
      <alignment horizontal="center" vertical="top" wrapText="1"/>
    </xf>
    <xf numFmtId="3" fontId="5" fillId="0" borderId="1" xfId="0" applyNumberFormat="1" applyFont="1" applyBorder="1" applyAlignment="1">
      <alignment horizontal="right"/>
    </xf>
    <xf numFmtId="3" fontId="1" fillId="3" borderId="4" xfId="0" applyNumberFormat="1" applyFont="1" applyFill="1" applyBorder="1" applyAlignment="1">
      <alignment horizontal="left" vertical="top" wrapText="1"/>
    </xf>
    <xf numFmtId="3" fontId="1" fillId="3" borderId="21" xfId="0" applyNumberFormat="1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center" vertical="top" wrapText="1"/>
    </xf>
    <xf numFmtId="3" fontId="1" fillId="3" borderId="24" xfId="0" applyNumberFormat="1" applyFont="1" applyFill="1" applyBorder="1" applyAlignment="1">
      <alignment horizontal="center" vertical="top" wrapText="1"/>
    </xf>
    <xf numFmtId="49" fontId="1" fillId="0" borderId="11" xfId="0" applyNumberFormat="1" applyFont="1" applyBorder="1" applyAlignment="1">
      <alignment horizontal="center" vertical="top"/>
    </xf>
    <xf numFmtId="49" fontId="1" fillId="0" borderId="20" xfId="0" applyNumberFormat="1" applyFont="1" applyBorder="1" applyAlignment="1">
      <alignment horizontal="center" vertical="top"/>
    </xf>
    <xf numFmtId="3" fontId="1" fillId="3" borderId="3" xfId="0" applyNumberFormat="1" applyFont="1" applyFill="1" applyBorder="1" applyAlignment="1">
      <alignment horizontal="left" vertical="top" wrapText="1"/>
    </xf>
    <xf numFmtId="3" fontId="1" fillId="3" borderId="11" xfId="0" applyNumberFormat="1" applyFont="1" applyFill="1" applyBorder="1" applyAlignment="1">
      <alignment horizontal="left" vertical="top" wrapText="1"/>
    </xf>
    <xf numFmtId="3" fontId="1" fillId="3" borderId="20" xfId="0" applyNumberFormat="1" applyFont="1" applyFill="1" applyBorder="1" applyAlignment="1">
      <alignment horizontal="left" vertical="top" wrapText="1"/>
    </xf>
    <xf numFmtId="3" fontId="1" fillId="3" borderId="5" xfId="0" applyNumberFormat="1" applyFont="1" applyFill="1" applyBorder="1" applyAlignment="1">
      <alignment horizontal="center" vertical="top" wrapText="1"/>
    </xf>
    <xf numFmtId="3" fontId="1" fillId="3" borderId="13" xfId="0" applyNumberFormat="1" applyFont="1" applyFill="1" applyBorder="1" applyAlignment="1">
      <alignment horizontal="center" vertical="top" wrapText="1"/>
    </xf>
    <xf numFmtId="3" fontId="1" fillId="3" borderId="22" xfId="0" applyNumberFormat="1" applyFont="1" applyFill="1" applyBorder="1" applyAlignment="1">
      <alignment horizontal="center" vertical="top" wrapText="1"/>
    </xf>
    <xf numFmtId="11" fontId="7" fillId="9" borderId="5" xfId="0" applyNumberFormat="1" applyFont="1" applyFill="1" applyBorder="1" applyAlignment="1">
      <alignment horizontal="left" vertical="top" wrapText="1"/>
    </xf>
    <xf numFmtId="11" fontId="7" fillId="9" borderId="27" xfId="0" applyNumberFormat="1" applyFont="1" applyFill="1" applyBorder="1" applyAlignment="1">
      <alignment horizontal="left" vertical="top" wrapText="1"/>
    </xf>
    <xf numFmtId="11" fontId="7" fillId="9" borderId="6" xfId="0" applyNumberFormat="1" applyFont="1" applyFill="1" applyBorder="1" applyAlignment="1">
      <alignment horizontal="left" vertical="top" wrapText="1"/>
    </xf>
    <xf numFmtId="3" fontId="15" fillId="8" borderId="28" xfId="0" applyNumberFormat="1" applyFont="1" applyFill="1" applyBorder="1" applyAlignment="1">
      <alignment horizontal="left" vertical="top" wrapText="1"/>
    </xf>
    <xf numFmtId="3" fontId="15" fillId="8" borderId="17" xfId="0" applyNumberFormat="1" applyFont="1" applyFill="1" applyBorder="1" applyAlignment="1">
      <alignment horizontal="left" vertical="top" wrapText="1"/>
    </xf>
    <xf numFmtId="3" fontId="15" fillId="8" borderId="18" xfId="0" applyNumberFormat="1" applyFont="1" applyFill="1" applyBorder="1" applyAlignment="1">
      <alignment horizontal="left" vertical="top" wrapText="1"/>
    </xf>
    <xf numFmtId="3" fontId="3" fillId="10" borderId="1" xfId="0" applyNumberFormat="1" applyFont="1" applyFill="1" applyBorder="1" applyAlignment="1">
      <alignment horizontal="left" vertical="top" wrapText="1"/>
    </xf>
    <xf numFmtId="3" fontId="3" fillId="10" borderId="0" xfId="0" applyNumberFormat="1" applyFont="1" applyFill="1" applyBorder="1" applyAlignment="1">
      <alignment horizontal="left" vertical="top" wrapText="1"/>
    </xf>
    <xf numFmtId="3" fontId="3" fillId="10" borderId="62" xfId="0" applyNumberFormat="1" applyFont="1" applyFill="1" applyBorder="1" applyAlignment="1">
      <alignment horizontal="left" vertical="top" wrapText="1"/>
    </xf>
    <xf numFmtId="3" fontId="3" fillId="2" borderId="59" xfId="0" applyNumberFormat="1" applyFont="1" applyFill="1" applyBorder="1" applyAlignment="1">
      <alignment horizontal="left" vertical="top" wrapText="1"/>
    </xf>
    <xf numFmtId="3" fontId="3" fillId="2" borderId="57" xfId="0" applyNumberFormat="1" applyFont="1" applyFill="1" applyBorder="1" applyAlignment="1">
      <alignment horizontal="left" vertical="top" wrapText="1"/>
    </xf>
    <xf numFmtId="3" fontId="3" fillId="2" borderId="54" xfId="0" applyNumberFormat="1" applyFont="1" applyFill="1" applyBorder="1" applyAlignment="1">
      <alignment horizontal="left" vertical="top" wrapText="1"/>
    </xf>
    <xf numFmtId="164" fontId="1" fillId="3" borderId="33" xfId="0" applyNumberFormat="1" applyFont="1" applyFill="1" applyBorder="1" applyAlignment="1">
      <alignment horizontal="center" vertical="top"/>
    </xf>
    <xf numFmtId="164" fontId="1" fillId="3" borderId="11" xfId="0" applyNumberFormat="1" applyFont="1" applyFill="1" applyBorder="1" applyAlignment="1">
      <alignment horizontal="center" vertical="top"/>
    </xf>
    <xf numFmtId="164" fontId="1" fillId="3" borderId="39" xfId="0" applyNumberFormat="1" applyFont="1" applyFill="1" applyBorder="1" applyAlignment="1">
      <alignment horizontal="center" vertical="top"/>
    </xf>
    <xf numFmtId="164" fontId="1" fillId="3" borderId="67" xfId="0" applyNumberFormat="1" applyFont="1" applyFill="1" applyBorder="1" applyAlignment="1">
      <alignment horizontal="center" vertical="top"/>
    </xf>
    <xf numFmtId="164" fontId="1" fillId="3" borderId="30" xfId="0" applyNumberFormat="1" applyFont="1" applyFill="1" applyBorder="1" applyAlignment="1">
      <alignment horizontal="center" vertical="top"/>
    </xf>
    <xf numFmtId="164" fontId="1" fillId="3" borderId="68" xfId="0" applyNumberFormat="1" applyFont="1" applyFill="1" applyBorder="1" applyAlignment="1">
      <alignment horizontal="center" vertical="top"/>
    </xf>
    <xf numFmtId="3" fontId="1" fillId="3" borderId="33" xfId="0" applyNumberFormat="1" applyFont="1" applyFill="1" applyBorder="1" applyAlignment="1">
      <alignment horizontal="left" vertical="top" wrapText="1"/>
    </xf>
    <xf numFmtId="164" fontId="1" fillId="3" borderId="15" xfId="0" applyNumberFormat="1" applyFont="1" applyFill="1" applyBorder="1" applyAlignment="1">
      <alignment horizontal="center" vertical="top"/>
    </xf>
    <xf numFmtId="164" fontId="1" fillId="3" borderId="10" xfId="0" applyNumberFormat="1" applyFont="1" applyFill="1" applyBorder="1" applyAlignment="1">
      <alignment horizontal="center" vertical="top"/>
    </xf>
    <xf numFmtId="164" fontId="1" fillId="3" borderId="66" xfId="0" applyNumberFormat="1" applyFont="1" applyFill="1" applyBorder="1" applyAlignment="1">
      <alignment horizontal="center" vertical="top"/>
    </xf>
    <xf numFmtId="3" fontId="4" fillId="0" borderId="16" xfId="0" applyNumberFormat="1" applyFont="1" applyFill="1" applyBorder="1" applyAlignment="1">
      <alignment horizontal="center" vertical="center" textRotation="90" wrapText="1"/>
    </xf>
    <xf numFmtId="3" fontId="1" fillId="4" borderId="65" xfId="0" applyNumberFormat="1" applyFont="1" applyFill="1" applyBorder="1" applyAlignment="1">
      <alignment horizontal="center" vertical="top"/>
    </xf>
    <xf numFmtId="3" fontId="1" fillId="4" borderId="41" xfId="0" applyNumberFormat="1" applyFont="1" applyFill="1" applyBorder="1" applyAlignment="1">
      <alignment horizontal="center" vertical="top"/>
    </xf>
    <xf numFmtId="3" fontId="1" fillId="4" borderId="64" xfId="0" applyNumberFormat="1" applyFont="1" applyFill="1" applyBorder="1" applyAlignment="1">
      <alignment horizontal="center" vertical="top"/>
    </xf>
    <xf numFmtId="49" fontId="1" fillId="0" borderId="3" xfId="0" applyNumberFormat="1" applyFont="1" applyBorder="1" applyAlignment="1">
      <alignment horizontal="center" vertical="top"/>
    </xf>
    <xf numFmtId="3" fontId="1" fillId="3" borderId="14" xfId="0" applyNumberFormat="1" applyFont="1" applyFill="1" applyBorder="1" applyAlignment="1">
      <alignment horizontal="center" vertical="top" wrapText="1"/>
    </xf>
    <xf numFmtId="11" fontId="5" fillId="0" borderId="44" xfId="0" applyNumberFormat="1" applyFont="1" applyBorder="1" applyAlignment="1">
      <alignment horizontal="center" vertical="center" textRotation="90" wrapText="1"/>
    </xf>
    <xf numFmtId="11" fontId="5" fillId="0" borderId="29" xfId="0" applyNumberFormat="1" applyFont="1" applyBorder="1" applyAlignment="1">
      <alignment horizontal="center" vertical="center" textRotation="90" wrapText="1"/>
    </xf>
    <xf numFmtId="11" fontId="5" fillId="0" borderId="15" xfId="0" applyNumberFormat="1" applyFont="1" applyBorder="1" applyAlignment="1">
      <alignment horizontal="center" vertical="center" textRotation="90" wrapText="1"/>
    </xf>
    <xf numFmtId="11" fontId="5" fillId="0" borderId="45" xfId="0" applyNumberFormat="1" applyFont="1" applyBorder="1" applyAlignment="1">
      <alignment horizontal="center" vertical="center" textRotation="90" wrapText="1"/>
    </xf>
    <xf numFmtId="11" fontId="5" fillId="0" borderId="37" xfId="0" applyNumberFormat="1" applyFont="1" applyBorder="1" applyAlignment="1">
      <alignment horizontal="center" vertical="center" textRotation="90" wrapText="1"/>
    </xf>
    <xf numFmtId="11" fontId="5" fillId="0" borderId="33" xfId="0" applyNumberFormat="1" applyFont="1" applyBorder="1" applyAlignment="1">
      <alignment horizontal="center" vertical="center" textRotation="90" wrapText="1"/>
    </xf>
    <xf numFmtId="3" fontId="1" fillId="3" borderId="5" xfId="0" applyNumberFormat="1" applyFont="1" applyFill="1" applyBorder="1" applyAlignment="1">
      <alignment horizontal="left" vertical="top" wrapText="1"/>
    </xf>
    <xf numFmtId="3" fontId="3" fillId="3" borderId="27" xfId="0" applyNumberFormat="1" applyFont="1" applyFill="1" applyBorder="1" applyAlignment="1">
      <alignment horizontal="left" vertical="top" wrapText="1"/>
    </xf>
    <xf numFmtId="3" fontId="3" fillId="3" borderId="6" xfId="0" applyNumberFormat="1" applyFont="1" applyFill="1" applyBorder="1" applyAlignment="1">
      <alignment horizontal="left" vertical="top" wrapText="1"/>
    </xf>
    <xf numFmtId="3" fontId="1" fillId="3" borderId="13" xfId="0" applyNumberFormat="1" applyFont="1" applyFill="1" applyBorder="1" applyAlignment="1">
      <alignment horizontal="left" vertical="top" wrapText="1"/>
    </xf>
    <xf numFmtId="164" fontId="1" fillId="3" borderId="7" xfId="0" applyNumberFormat="1" applyFont="1" applyFill="1" applyBorder="1" applyAlignment="1">
      <alignment horizontal="left" vertical="top"/>
    </xf>
    <xf numFmtId="164" fontId="1" fillId="3" borderId="14" xfId="0" applyNumberFormat="1" applyFont="1" applyFill="1" applyBorder="1" applyAlignment="1">
      <alignment horizontal="left" vertical="top"/>
    </xf>
    <xf numFmtId="3" fontId="7" fillId="2" borderId="40" xfId="0" applyNumberFormat="1" applyFont="1" applyFill="1" applyBorder="1" applyAlignment="1">
      <alignment horizontal="right" vertical="top" wrapText="1"/>
    </xf>
    <xf numFmtId="3" fontId="7" fillId="2" borderId="41" xfId="0" applyNumberFormat="1" applyFont="1" applyFill="1" applyBorder="1" applyAlignment="1">
      <alignment horizontal="right" vertical="top" wrapText="1"/>
    </xf>
    <xf numFmtId="3" fontId="7" fillId="2" borderId="64" xfId="0" applyNumberFormat="1" applyFont="1" applyFill="1" applyBorder="1" applyAlignment="1">
      <alignment horizontal="right" vertical="top" wrapText="1"/>
    </xf>
    <xf numFmtId="3" fontId="11" fillId="0" borderId="0" xfId="0" applyNumberFormat="1" applyFont="1" applyAlignment="1">
      <alignment horizontal="right" vertical="top" wrapText="1"/>
    </xf>
    <xf numFmtId="3" fontId="5" fillId="0" borderId="28" xfId="0" applyNumberFormat="1" applyFont="1" applyBorder="1" applyAlignment="1">
      <alignment horizontal="left" vertical="top" wrapText="1"/>
    </xf>
    <xf numFmtId="3" fontId="5" fillId="0" borderId="17" xfId="0" applyNumberFormat="1" applyFont="1" applyBorder="1" applyAlignment="1">
      <alignment horizontal="left" vertical="top" wrapText="1"/>
    </xf>
    <xf numFmtId="3" fontId="5" fillId="0" borderId="18" xfId="0" applyNumberFormat="1" applyFont="1" applyBorder="1" applyAlignment="1">
      <alignment horizontal="left" vertical="top" wrapText="1"/>
    </xf>
    <xf numFmtId="3" fontId="7" fillId="6" borderId="28" xfId="0" applyNumberFormat="1" applyFont="1" applyFill="1" applyBorder="1" applyAlignment="1">
      <alignment horizontal="center" vertical="top" wrapText="1"/>
    </xf>
    <xf numFmtId="3" fontId="7" fillId="6" borderId="17" xfId="0" applyNumberFormat="1" applyFont="1" applyFill="1" applyBorder="1" applyAlignment="1">
      <alignment horizontal="center" vertical="top" wrapText="1"/>
    </xf>
    <xf numFmtId="3" fontId="7" fillId="6" borderId="18" xfId="0" applyNumberFormat="1" applyFont="1" applyFill="1" applyBorder="1" applyAlignment="1">
      <alignment horizontal="center" vertical="top" wrapText="1"/>
    </xf>
    <xf numFmtId="3" fontId="3" fillId="8" borderId="47" xfId="0" applyNumberFormat="1" applyFont="1" applyFill="1" applyBorder="1" applyAlignment="1">
      <alignment horizontal="right" vertical="top" wrapText="1"/>
    </xf>
    <xf numFmtId="3" fontId="3" fillId="8" borderId="57" xfId="0" applyNumberFormat="1" applyFont="1" applyFill="1" applyBorder="1" applyAlignment="1">
      <alignment horizontal="right" vertical="top" wrapText="1"/>
    </xf>
    <xf numFmtId="3" fontId="3" fillId="8" borderId="54" xfId="0" applyNumberFormat="1" applyFont="1" applyFill="1" applyBorder="1" applyAlignment="1">
      <alignment horizontal="right" vertical="top" wrapText="1"/>
    </xf>
    <xf numFmtId="3" fontId="7" fillId="8" borderId="8" xfId="0" applyNumberFormat="1" applyFont="1" applyFill="1" applyBorder="1" applyAlignment="1">
      <alignment horizontal="right" vertical="top" wrapText="1"/>
    </xf>
    <xf numFmtId="3" fontId="7" fillId="8" borderId="60" xfId="0" applyNumberFormat="1" applyFont="1" applyFill="1" applyBorder="1" applyAlignment="1">
      <alignment horizontal="right" vertical="top" wrapText="1"/>
    </xf>
    <xf numFmtId="3" fontId="7" fillId="8" borderId="9" xfId="0" applyNumberFormat="1" applyFont="1" applyFill="1" applyBorder="1" applyAlignment="1">
      <alignment horizontal="right" vertical="top" wrapText="1"/>
    </xf>
    <xf numFmtId="3" fontId="7" fillId="10" borderId="16" xfId="0" applyNumberFormat="1" applyFont="1" applyFill="1" applyBorder="1" applyAlignment="1">
      <alignment horizontal="right" vertical="top" wrapText="1"/>
    </xf>
    <xf numFmtId="3" fontId="7" fillId="10" borderId="17" xfId="0" applyNumberFormat="1" applyFont="1" applyFill="1" applyBorder="1" applyAlignment="1">
      <alignment horizontal="right" vertical="top" wrapText="1"/>
    </xf>
    <xf numFmtId="3" fontId="7" fillId="10" borderId="18" xfId="0" applyNumberFormat="1" applyFont="1" applyFill="1" applyBorder="1" applyAlignment="1">
      <alignment horizontal="right" vertical="top" wrapText="1"/>
    </xf>
    <xf numFmtId="3" fontId="5" fillId="10" borderId="28" xfId="0" applyNumberFormat="1" applyFont="1" applyFill="1" applyBorder="1" applyAlignment="1">
      <alignment horizontal="center" vertical="top"/>
    </xf>
    <xf numFmtId="3" fontId="5" fillId="10" borderId="17" xfId="0" applyNumberFormat="1" applyFont="1" applyFill="1" applyBorder="1" applyAlignment="1">
      <alignment horizontal="center" vertical="top"/>
    </xf>
    <xf numFmtId="3" fontId="5" fillId="10" borderId="18" xfId="0" applyNumberFormat="1" applyFont="1" applyFill="1" applyBorder="1" applyAlignment="1">
      <alignment horizontal="center" vertical="top"/>
    </xf>
    <xf numFmtId="3" fontId="3" fillId="6" borderId="47" xfId="0" applyNumberFormat="1" applyFont="1" applyFill="1" applyBorder="1" applyAlignment="1">
      <alignment horizontal="right" vertical="top" wrapText="1"/>
    </xf>
    <xf numFmtId="3" fontId="3" fillId="6" borderId="54" xfId="0" applyNumberFormat="1" applyFont="1" applyFill="1" applyBorder="1" applyAlignment="1">
      <alignment horizontal="right" vertical="top" wrapText="1"/>
    </xf>
    <xf numFmtId="3" fontId="7" fillId="0" borderId="1" xfId="0" applyNumberFormat="1" applyFont="1" applyFill="1" applyBorder="1" applyAlignment="1">
      <alignment horizontal="center" wrapText="1"/>
    </xf>
    <xf numFmtId="3" fontId="7" fillId="6" borderId="47" xfId="0" applyNumberFormat="1" applyFont="1" applyFill="1" applyBorder="1" applyAlignment="1">
      <alignment horizontal="right" vertical="top" wrapText="1"/>
    </xf>
    <xf numFmtId="3" fontId="7" fillId="6" borderId="54" xfId="0" applyNumberFormat="1" applyFont="1" applyFill="1" applyBorder="1" applyAlignment="1">
      <alignment horizontal="right" vertical="top" wrapText="1"/>
    </xf>
    <xf numFmtId="3" fontId="1" fillId="0" borderId="7" xfId="0" applyNumberFormat="1" applyFont="1" applyBorder="1" applyAlignment="1">
      <alignment horizontal="center" vertical="top" wrapText="1"/>
    </xf>
    <xf numFmtId="3" fontId="1" fillId="0" borderId="24" xfId="0" applyNumberFormat="1" applyFont="1" applyBorder="1" applyAlignment="1">
      <alignment horizontal="center" vertical="top" wrapText="1"/>
    </xf>
    <xf numFmtId="3" fontId="13" fillId="0" borderId="0" xfId="0" applyNumberFormat="1" applyFont="1" applyAlignment="1">
      <alignment horizontal="center" vertical="top"/>
    </xf>
    <xf numFmtId="164" fontId="1" fillId="0" borderId="5" xfId="0" applyNumberFormat="1" applyFont="1" applyBorder="1" applyAlignment="1">
      <alignment horizontal="center" vertical="center" textRotation="90" wrapText="1"/>
    </xf>
    <xf numFmtId="164" fontId="1" fillId="0" borderId="13" xfId="0" applyNumberFormat="1" applyFont="1" applyBorder="1" applyAlignment="1">
      <alignment horizontal="center" vertical="center" textRotation="90" wrapText="1"/>
    </xf>
    <xf numFmtId="164" fontId="1" fillId="0" borderId="22" xfId="0" applyNumberFormat="1" applyFont="1" applyBorder="1" applyAlignment="1">
      <alignment horizontal="center" vertical="center" textRotation="90" wrapText="1"/>
    </xf>
    <xf numFmtId="49" fontId="5" fillId="0" borderId="45" xfId="0" applyNumberFormat="1" applyFont="1" applyBorder="1" applyAlignment="1">
      <alignment horizontal="center" vertical="center" textRotation="90" wrapText="1"/>
    </xf>
    <xf numFmtId="49" fontId="5" fillId="0" borderId="37" xfId="0" applyNumberFormat="1" applyFont="1" applyBorder="1" applyAlignment="1">
      <alignment horizontal="center" vertical="center" textRotation="90" wrapText="1"/>
    </xf>
    <xf numFmtId="49" fontId="5" fillId="0" borderId="33" xfId="0" applyNumberFormat="1" applyFont="1" applyBorder="1" applyAlignment="1">
      <alignment horizontal="center" vertical="center" textRotation="90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49" fontId="5" fillId="0" borderId="11" xfId="0" applyNumberFormat="1" applyFont="1" applyBorder="1" applyAlignment="1">
      <alignment horizontal="center" vertical="center" textRotation="90" wrapText="1"/>
    </xf>
    <xf numFmtId="49" fontId="5" fillId="0" borderId="20" xfId="0" applyNumberFormat="1" applyFont="1" applyBorder="1" applyAlignment="1">
      <alignment horizontal="center" vertical="center" textRotation="90" wrapText="1"/>
    </xf>
    <xf numFmtId="3" fontId="5" fillId="0" borderId="45" xfId="0" applyNumberFormat="1" applyFont="1" applyBorder="1" applyAlignment="1">
      <alignment horizontal="center" vertical="center" wrapText="1"/>
    </xf>
    <xf numFmtId="3" fontId="5" fillId="0" borderId="37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center" vertical="center" textRotation="90" wrapText="1"/>
    </xf>
    <xf numFmtId="3" fontId="5" fillId="0" borderId="16" xfId="0" applyNumberFormat="1" applyFont="1" applyBorder="1" applyAlignment="1">
      <alignment horizontal="center" vertical="center" textRotation="90" wrapText="1"/>
    </xf>
    <xf numFmtId="3" fontId="5" fillId="0" borderId="32" xfId="0" applyNumberFormat="1" applyFont="1" applyBorder="1" applyAlignment="1">
      <alignment horizontal="center" vertical="center" textRotation="90" wrapText="1"/>
    </xf>
    <xf numFmtId="3" fontId="6" fillId="0" borderId="27" xfId="0" applyNumberFormat="1" applyFont="1" applyBorder="1" applyAlignment="1">
      <alignment horizontal="center"/>
    </xf>
    <xf numFmtId="3" fontId="1" fillId="5" borderId="0" xfId="0" applyNumberFormat="1" applyFont="1" applyFill="1" applyBorder="1" applyAlignment="1">
      <alignment horizontal="left" vertical="top" wrapText="1"/>
    </xf>
    <xf numFmtId="3" fontId="1" fillId="0" borderId="51" xfId="0" applyNumberFormat="1" applyFont="1" applyBorder="1" applyAlignment="1">
      <alignment horizontal="center" vertical="center" wrapText="1"/>
    </xf>
    <xf numFmtId="3" fontId="1" fillId="0" borderId="48" xfId="0" applyNumberFormat="1" applyFont="1" applyBorder="1" applyAlignment="1">
      <alignment horizontal="center" vertical="center" wrapText="1"/>
    </xf>
    <xf numFmtId="3" fontId="1" fillId="0" borderId="49" xfId="0" applyNumberFormat="1" applyFont="1" applyBorder="1" applyAlignment="1">
      <alignment horizontal="center" vertical="center" wrapText="1"/>
    </xf>
    <xf numFmtId="3" fontId="1" fillId="3" borderId="36" xfId="0" applyNumberFormat="1" applyFont="1" applyFill="1" applyBorder="1" applyAlignment="1">
      <alignment horizontal="left" vertical="top" wrapText="1"/>
    </xf>
    <xf numFmtId="3" fontId="1" fillId="3" borderId="24" xfId="0" applyNumberFormat="1" applyFont="1" applyFill="1" applyBorder="1" applyAlignment="1">
      <alignment horizontal="left" vertical="top" wrapText="1"/>
    </xf>
    <xf numFmtId="3" fontId="7" fillId="6" borderId="57" xfId="0" applyNumberFormat="1" applyFont="1" applyFill="1" applyBorder="1" applyAlignment="1">
      <alignment horizontal="right" vertical="top" wrapText="1"/>
    </xf>
    <xf numFmtId="3" fontId="7" fillId="6" borderId="23" xfId="0" applyNumberFormat="1" applyFont="1" applyFill="1" applyBorder="1" applyAlignment="1">
      <alignment horizontal="right" vertical="top" wrapText="1"/>
    </xf>
    <xf numFmtId="3" fontId="1" fillId="0" borderId="6" xfId="0" applyNumberFormat="1" applyFont="1" applyBorder="1" applyAlignment="1">
      <alignment horizontal="left" vertical="top" wrapText="1"/>
    </xf>
    <xf numFmtId="3" fontId="1" fillId="0" borderId="24" xfId="0" applyNumberFormat="1" applyFont="1" applyBorder="1" applyAlignment="1">
      <alignment horizontal="left" vertical="top" wrapText="1"/>
    </xf>
    <xf numFmtId="3" fontId="5" fillId="8" borderId="47" xfId="0" applyNumberFormat="1" applyFont="1" applyFill="1" applyBorder="1" applyAlignment="1">
      <alignment horizontal="center" vertical="top"/>
    </xf>
    <xf numFmtId="3" fontId="5" fillId="8" borderId="57" xfId="0" applyNumberFormat="1" applyFont="1" applyFill="1" applyBorder="1" applyAlignment="1">
      <alignment horizontal="center" vertical="top"/>
    </xf>
    <xf numFmtId="3" fontId="5" fillId="8" borderId="54" xfId="0" applyNumberFormat="1" applyFont="1" applyFill="1" applyBorder="1" applyAlignment="1">
      <alignment horizontal="center" vertical="top"/>
    </xf>
    <xf numFmtId="3" fontId="7" fillId="8" borderId="59" xfId="0" applyNumberFormat="1" applyFont="1" applyFill="1" applyBorder="1" applyAlignment="1">
      <alignment horizontal="right" vertical="top"/>
    </xf>
    <xf numFmtId="3" fontId="7" fillId="8" borderId="57" xfId="0" applyNumberFormat="1" applyFont="1" applyFill="1" applyBorder="1" applyAlignment="1">
      <alignment horizontal="right" vertical="top"/>
    </xf>
    <xf numFmtId="3" fontId="7" fillId="8" borderId="54" xfId="0" applyNumberFormat="1" applyFont="1" applyFill="1" applyBorder="1" applyAlignment="1">
      <alignment horizontal="right" vertical="top"/>
    </xf>
    <xf numFmtId="3" fontId="1" fillId="0" borderId="14" xfId="0" applyNumberFormat="1" applyFont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top"/>
    </xf>
    <xf numFmtId="3" fontId="1" fillId="0" borderId="20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 vertical="center" textRotation="90" wrapText="1"/>
    </xf>
    <xf numFmtId="3" fontId="5" fillId="0" borderId="14" xfId="0" applyNumberFormat="1" applyFont="1" applyBorder="1" applyAlignment="1">
      <alignment horizontal="center" vertical="center" textRotation="90" wrapText="1"/>
    </xf>
    <xf numFmtId="3" fontId="5" fillId="0" borderId="24" xfId="0" applyNumberFormat="1" applyFont="1" applyBorder="1" applyAlignment="1">
      <alignment horizontal="center" vertical="center" textRotation="90" wrapText="1"/>
    </xf>
    <xf numFmtId="3" fontId="5" fillId="0" borderId="9" xfId="0" applyNumberFormat="1" applyFont="1" applyBorder="1" applyAlignment="1">
      <alignment horizontal="center" vertical="center" textRotation="90" wrapText="1"/>
    </xf>
    <xf numFmtId="3" fontId="5" fillId="0" borderId="18" xfId="0" applyNumberFormat="1" applyFont="1" applyBorder="1" applyAlignment="1">
      <alignment horizontal="center" vertical="center" textRotation="90" wrapText="1"/>
    </xf>
    <xf numFmtId="3" fontId="5" fillId="0" borderId="54" xfId="0" applyNumberFormat="1" applyFont="1" applyBorder="1" applyAlignment="1">
      <alignment horizontal="center" vertical="center" textRotation="90" wrapText="1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1" fillId="3" borderId="35" xfId="0" applyNumberFormat="1" applyFont="1" applyFill="1" applyBorder="1" applyAlignment="1">
      <alignment horizontal="center" vertical="top"/>
    </xf>
    <xf numFmtId="3" fontId="1" fillId="3" borderId="22" xfId="0" applyNumberFormat="1" applyFont="1" applyFill="1" applyBorder="1" applyAlignment="1">
      <alignment horizontal="center" vertical="top"/>
    </xf>
    <xf numFmtId="3" fontId="1" fillId="0" borderId="5" xfId="0" applyNumberFormat="1" applyFont="1" applyBorder="1" applyAlignment="1">
      <alignment horizontal="center" vertical="top"/>
    </xf>
    <xf numFmtId="3" fontId="1" fillId="0" borderId="22" xfId="0" applyNumberFormat="1" applyFont="1" applyBorder="1" applyAlignment="1">
      <alignment horizontal="center" vertical="top"/>
    </xf>
    <xf numFmtId="3" fontId="5" fillId="0" borderId="16" xfId="0" applyNumberFormat="1" applyFont="1" applyBorder="1" applyAlignment="1">
      <alignment horizontal="center" vertical="top"/>
    </xf>
    <xf numFmtId="3" fontId="5" fillId="0" borderId="17" xfId="0" applyNumberFormat="1" applyFont="1" applyBorder="1" applyAlignment="1">
      <alignment horizontal="center" vertical="top"/>
    </xf>
    <xf numFmtId="3" fontId="5" fillId="0" borderId="18" xfId="0" applyNumberFormat="1" applyFont="1" applyBorder="1" applyAlignment="1">
      <alignment horizontal="center" vertical="top"/>
    </xf>
    <xf numFmtId="3" fontId="1" fillId="3" borderId="31" xfId="0" applyNumberFormat="1" applyFont="1" applyFill="1" applyBorder="1" applyAlignment="1">
      <alignment horizontal="left" vertical="top" wrapText="1"/>
    </xf>
    <xf numFmtId="0" fontId="1" fillId="3" borderId="45" xfId="0" applyFont="1" applyFill="1" applyBorder="1" applyAlignment="1">
      <alignment horizontal="left" vertical="top" wrapText="1"/>
    </xf>
    <xf numFmtId="0" fontId="1" fillId="3" borderId="37" xfId="0" applyFont="1" applyFill="1" applyBorder="1" applyAlignment="1">
      <alignment horizontal="left" vertical="top" wrapText="1"/>
    </xf>
    <xf numFmtId="0" fontId="1" fillId="3" borderId="25" xfId="0" applyFont="1" applyFill="1" applyBorder="1" applyAlignment="1">
      <alignment horizontal="left" vertical="top" wrapText="1"/>
    </xf>
    <xf numFmtId="49" fontId="16" fillId="3" borderId="45" xfId="0" applyNumberFormat="1" applyFont="1" applyFill="1" applyBorder="1" applyAlignment="1">
      <alignment horizontal="center" vertical="top" wrapText="1"/>
    </xf>
    <xf numFmtId="49" fontId="16" fillId="3" borderId="37" xfId="0" applyNumberFormat="1" applyFont="1" applyFill="1" applyBorder="1" applyAlignment="1">
      <alignment horizontal="center" vertical="top" wrapText="1"/>
    </xf>
    <xf numFmtId="49" fontId="16" fillId="3" borderId="25" xfId="0" applyNumberFormat="1" applyFont="1" applyFill="1" applyBorder="1" applyAlignment="1">
      <alignment horizontal="center" vertical="top" wrapText="1"/>
    </xf>
    <xf numFmtId="49" fontId="1" fillId="3" borderId="7" xfId="0" applyNumberFormat="1" applyFont="1" applyFill="1" applyBorder="1" applyAlignment="1">
      <alignment horizontal="center" vertical="top" wrapText="1"/>
    </xf>
    <xf numFmtId="49" fontId="1" fillId="3" borderId="14" xfId="0" applyNumberFormat="1" applyFont="1" applyFill="1" applyBorder="1" applyAlignment="1">
      <alignment horizontal="center" vertical="top" wrapText="1"/>
    </xf>
    <xf numFmtId="49" fontId="1" fillId="3" borderId="24" xfId="0" applyNumberFormat="1" applyFont="1" applyFill="1" applyBorder="1" applyAlignment="1">
      <alignment horizontal="center" vertical="top" wrapText="1"/>
    </xf>
    <xf numFmtId="0" fontId="1" fillId="3" borderId="42" xfId="0" applyFont="1" applyFill="1" applyBorder="1" applyAlignment="1">
      <alignment horizontal="center" vertical="top"/>
    </xf>
    <xf numFmtId="0" fontId="1" fillId="3" borderId="38" xfId="0" applyFont="1" applyFill="1" applyBorder="1" applyAlignment="1">
      <alignment horizontal="center" vertical="top"/>
    </xf>
    <xf numFmtId="0" fontId="1" fillId="3" borderId="46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164" fontId="1" fillId="3" borderId="28" xfId="0" applyNumberFormat="1" applyFont="1" applyFill="1" applyBorder="1" applyAlignment="1">
      <alignment horizontal="center" vertical="top"/>
    </xf>
    <xf numFmtId="164" fontId="1" fillId="3" borderId="47" xfId="0" applyNumberFormat="1" applyFont="1" applyFill="1" applyBorder="1" applyAlignment="1">
      <alignment horizontal="center" vertical="top"/>
    </xf>
    <xf numFmtId="3" fontId="1" fillId="3" borderId="39" xfId="0" applyNumberFormat="1" applyFont="1" applyFill="1" applyBorder="1" applyAlignment="1">
      <alignment horizontal="left" vertical="top" wrapText="1"/>
    </xf>
    <xf numFmtId="49" fontId="1" fillId="0" borderId="33" xfId="0" applyNumberFormat="1" applyFont="1" applyBorder="1" applyAlignment="1">
      <alignment horizontal="center" vertical="top"/>
    </xf>
    <xf numFmtId="49" fontId="1" fillId="0" borderId="39" xfId="0" applyNumberFormat="1" applyFont="1" applyBorder="1" applyAlignment="1">
      <alignment horizontal="center" vertical="top"/>
    </xf>
    <xf numFmtId="3" fontId="3" fillId="3" borderId="30" xfId="0" applyNumberFormat="1" applyFont="1" applyFill="1" applyBorder="1" applyAlignment="1">
      <alignment horizontal="center" vertical="top"/>
    </xf>
    <xf numFmtId="3" fontId="1" fillId="0" borderId="43" xfId="0" applyNumberFormat="1" applyFont="1" applyBorder="1" applyAlignment="1">
      <alignment horizontal="center" vertical="top"/>
    </xf>
    <xf numFmtId="3" fontId="1" fillId="0" borderId="30" xfId="0" applyNumberFormat="1" applyFont="1" applyBorder="1" applyAlignment="1">
      <alignment horizontal="center" vertical="top"/>
    </xf>
    <xf numFmtId="3" fontId="1" fillId="3" borderId="3" xfId="0" applyNumberFormat="1" applyFont="1" applyFill="1" applyBorder="1" applyAlignment="1">
      <alignment horizontal="center" vertical="top"/>
    </xf>
    <xf numFmtId="3" fontId="1" fillId="3" borderId="11" xfId="0" applyNumberFormat="1" applyFont="1" applyFill="1" applyBorder="1" applyAlignment="1">
      <alignment horizontal="center" vertical="top"/>
    </xf>
    <xf numFmtId="0" fontId="1" fillId="3" borderId="5" xfId="0" applyFont="1" applyFill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horizontal="center" vertical="top" wrapText="1"/>
    </xf>
    <xf numFmtId="3" fontId="1" fillId="3" borderId="5" xfId="0" applyNumberFormat="1" applyFont="1" applyFill="1" applyBorder="1" applyAlignment="1">
      <alignment horizontal="center" vertical="top"/>
    </xf>
    <xf numFmtId="3" fontId="1" fillId="3" borderId="13" xfId="0" applyNumberFormat="1" applyFont="1" applyFill="1" applyBorder="1" applyAlignment="1">
      <alignment horizontal="center" vertical="top"/>
    </xf>
    <xf numFmtId="3" fontId="1" fillId="3" borderId="2" xfId="0" applyNumberFormat="1" applyFont="1" applyFill="1" applyBorder="1" applyAlignment="1">
      <alignment horizontal="center" vertical="top"/>
    </xf>
    <xf numFmtId="3" fontId="1" fillId="3" borderId="10" xfId="0" applyNumberFormat="1" applyFont="1" applyFill="1" applyBorder="1" applyAlignment="1">
      <alignment horizontal="center" vertical="top"/>
    </xf>
    <xf numFmtId="3" fontId="3" fillId="2" borderId="70" xfId="0" applyNumberFormat="1" applyFont="1" applyFill="1" applyBorder="1" applyAlignment="1">
      <alignment horizontal="left" vertical="top" wrapText="1"/>
    </xf>
    <xf numFmtId="3" fontId="3" fillId="2" borderId="48" xfId="0" applyNumberFormat="1" applyFont="1" applyFill="1" applyBorder="1" applyAlignment="1">
      <alignment horizontal="left" vertical="top" wrapText="1"/>
    </xf>
    <xf numFmtId="3" fontId="3" fillId="2" borderId="49" xfId="0" applyNumberFormat="1" applyFont="1" applyFill="1" applyBorder="1" applyAlignment="1">
      <alignment horizontal="left" vertical="top" wrapText="1"/>
    </xf>
    <xf numFmtId="3" fontId="1" fillId="0" borderId="56" xfId="0" applyNumberFormat="1" applyFont="1" applyBorder="1" applyAlignment="1">
      <alignment horizontal="center" vertical="top"/>
    </xf>
    <xf numFmtId="3" fontId="1" fillId="0" borderId="67" xfId="0" applyNumberFormat="1" applyFont="1" applyBorder="1" applyAlignment="1">
      <alignment horizontal="center" vertical="top"/>
    </xf>
    <xf numFmtId="0" fontId="1" fillId="3" borderId="35" xfId="0" applyFont="1" applyFill="1" applyBorder="1" applyAlignment="1">
      <alignment vertical="top" wrapText="1"/>
    </xf>
    <xf numFmtId="0" fontId="1" fillId="3" borderId="36" xfId="0" applyFont="1" applyFill="1" applyBorder="1" applyAlignment="1">
      <alignment horizontal="center" vertical="top"/>
    </xf>
    <xf numFmtId="0" fontId="1" fillId="3" borderId="73" xfId="0" applyFont="1" applyFill="1" applyBorder="1" applyAlignment="1">
      <alignment horizontal="center" vertical="top"/>
    </xf>
    <xf numFmtId="0" fontId="1" fillId="3" borderId="61" xfId="0" applyFont="1" applyFill="1" applyBorder="1" applyAlignment="1">
      <alignment horizontal="center" vertical="top"/>
    </xf>
    <xf numFmtId="164" fontId="17" fillId="0" borderId="0" xfId="0" applyNumberFormat="1" applyFont="1"/>
  </cellXfs>
  <cellStyles count="4">
    <cellStyle name="Įprastas" xfId="0" builtinId="0"/>
    <cellStyle name="Įprastas 2" xfId="2"/>
    <cellStyle name="Įprastas 5" xfId="1"/>
    <cellStyle name="Normal" xfId="3"/>
  </cellStyles>
  <dxfs count="0"/>
  <tableStyles count="0" defaultTableStyle="TableStyleMedium2" defaultPivotStyle="PivotStyleLight16"/>
  <colors>
    <mruColors>
      <color rgb="FFFFFF99"/>
      <color rgb="FFFFCCFF"/>
      <color rgb="FFCCFFCC"/>
      <color rgb="FFCCFFFF"/>
      <color rgb="FF99FFCC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T72"/>
  <sheetViews>
    <sheetView tabSelected="1" zoomScaleNormal="100" zoomScaleSheetLayoutView="80" workbookViewId="0">
      <selection activeCell="I72" sqref="I72:L72"/>
    </sheetView>
  </sheetViews>
  <sheetFormatPr defaultColWidth="9.109375" defaultRowHeight="13.2" x14ac:dyDescent="0.25"/>
  <cols>
    <col min="1" max="1" width="2.6640625" style="5" customWidth="1"/>
    <col min="2" max="2" width="2.88671875" style="6" customWidth="1"/>
    <col min="3" max="3" width="2.6640625" style="7" customWidth="1"/>
    <col min="4" max="4" width="2.6640625" style="8" customWidth="1"/>
    <col min="5" max="5" width="30.88671875" style="9" customWidth="1"/>
    <col min="6" max="6" width="3.6640625" style="120" customWidth="1"/>
    <col min="7" max="7" width="12.88671875" style="120" customWidth="1"/>
    <col min="8" max="8" width="7.6640625" style="9" customWidth="1"/>
    <col min="9" max="9" width="7.88671875" style="40" customWidth="1"/>
    <col min="10" max="10" width="9.88671875" style="40" customWidth="1"/>
    <col min="11" max="12" width="7.88671875" style="40" customWidth="1"/>
    <col min="13" max="13" width="23.33203125" style="9" customWidth="1"/>
    <col min="14" max="17" width="5.6640625" style="120" customWidth="1"/>
    <col min="18" max="16384" width="9.109375" style="9"/>
  </cols>
  <sheetData>
    <row r="1" spans="1:17" ht="27.75" customHeight="1" x14ac:dyDescent="0.25">
      <c r="G1" s="362" t="s">
        <v>92</v>
      </c>
      <c r="H1" s="362"/>
      <c r="I1" s="362"/>
      <c r="J1" s="362"/>
      <c r="K1" s="362"/>
      <c r="L1" s="362"/>
      <c r="M1" s="362"/>
      <c r="N1" s="362"/>
      <c r="O1" s="362"/>
      <c r="P1" s="362"/>
      <c r="Q1" s="362"/>
    </row>
    <row r="2" spans="1:17" s="10" customFormat="1" ht="15.6" x14ac:dyDescent="0.25">
      <c r="A2" s="388" t="s">
        <v>93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</row>
    <row r="3" spans="1:17" s="10" customFormat="1" ht="15.6" x14ac:dyDescent="0.25">
      <c r="A3" s="304" t="s">
        <v>89</v>
      </c>
      <c r="B3" s="304"/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</row>
    <row r="4" spans="1:17" s="10" customFormat="1" ht="15.6" x14ac:dyDescent="0.25">
      <c r="A4" s="305" t="s">
        <v>19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</row>
    <row r="5" spans="1:17" ht="20.25" customHeight="1" thickBot="1" x14ac:dyDescent="0.3">
      <c r="A5" s="11"/>
      <c r="B5" s="11"/>
      <c r="C5" s="12"/>
      <c r="D5" s="12"/>
      <c r="E5" s="13"/>
      <c r="F5" s="13"/>
      <c r="G5" s="13"/>
      <c r="H5" s="13"/>
      <c r="I5" s="14"/>
      <c r="J5" s="14"/>
      <c r="K5" s="14"/>
      <c r="L5" s="14"/>
      <c r="M5" s="306" t="s">
        <v>20</v>
      </c>
      <c r="N5" s="306"/>
      <c r="O5" s="306"/>
      <c r="P5" s="306"/>
      <c r="Q5" s="306"/>
    </row>
    <row r="6" spans="1:17" ht="19.5" customHeight="1" x14ac:dyDescent="0.25">
      <c r="A6" s="347" t="s">
        <v>23</v>
      </c>
      <c r="B6" s="350" t="s">
        <v>0</v>
      </c>
      <c r="C6" s="392" t="s">
        <v>1</v>
      </c>
      <c r="D6" s="395"/>
      <c r="E6" s="398" t="s">
        <v>24</v>
      </c>
      <c r="F6" s="401" t="s">
        <v>3</v>
      </c>
      <c r="G6" s="425" t="s">
        <v>54</v>
      </c>
      <c r="H6" s="428" t="s">
        <v>4</v>
      </c>
      <c r="I6" s="389" t="s">
        <v>59</v>
      </c>
      <c r="J6" s="389" t="s">
        <v>56</v>
      </c>
      <c r="K6" s="389" t="s">
        <v>57</v>
      </c>
      <c r="L6" s="389" t="s">
        <v>58</v>
      </c>
      <c r="M6" s="431" t="s">
        <v>25</v>
      </c>
      <c r="N6" s="432"/>
      <c r="O6" s="432"/>
      <c r="P6" s="432"/>
      <c r="Q6" s="433"/>
    </row>
    <row r="7" spans="1:17" ht="15" customHeight="1" x14ac:dyDescent="0.25">
      <c r="A7" s="348"/>
      <c r="B7" s="351"/>
      <c r="C7" s="393"/>
      <c r="D7" s="396"/>
      <c r="E7" s="399"/>
      <c r="F7" s="402"/>
      <c r="G7" s="426"/>
      <c r="H7" s="429"/>
      <c r="I7" s="390"/>
      <c r="J7" s="390"/>
      <c r="K7" s="390"/>
      <c r="L7" s="390"/>
      <c r="M7" s="434" t="s">
        <v>2</v>
      </c>
      <c r="N7" s="440" t="s">
        <v>5</v>
      </c>
      <c r="O7" s="441"/>
      <c r="P7" s="441"/>
      <c r="Q7" s="442"/>
    </row>
    <row r="8" spans="1:17" ht="74.25" customHeight="1" thickBot="1" x14ac:dyDescent="0.3">
      <c r="A8" s="349"/>
      <c r="B8" s="352"/>
      <c r="C8" s="394"/>
      <c r="D8" s="397"/>
      <c r="E8" s="400"/>
      <c r="F8" s="403"/>
      <c r="G8" s="427"/>
      <c r="H8" s="430"/>
      <c r="I8" s="391"/>
      <c r="J8" s="391"/>
      <c r="K8" s="391"/>
      <c r="L8" s="391"/>
      <c r="M8" s="435"/>
      <c r="N8" s="15" t="s">
        <v>61</v>
      </c>
      <c r="O8" s="105" t="s">
        <v>60</v>
      </c>
      <c r="P8" s="107" t="s">
        <v>62</v>
      </c>
      <c r="Q8" s="106" t="s">
        <v>77</v>
      </c>
    </row>
    <row r="9" spans="1:17" x14ac:dyDescent="0.25">
      <c r="A9" s="319" t="s">
        <v>26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1"/>
    </row>
    <row r="10" spans="1:17" x14ac:dyDescent="0.25">
      <c r="A10" s="322" t="s">
        <v>27</v>
      </c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 s="323"/>
      <c r="M10" s="323"/>
      <c r="N10" s="323"/>
      <c r="O10" s="323"/>
      <c r="P10" s="323"/>
      <c r="Q10" s="324"/>
    </row>
    <row r="11" spans="1:17" ht="14.4" customHeight="1" thickBot="1" x14ac:dyDescent="0.3">
      <c r="A11" s="279" t="s">
        <v>6</v>
      </c>
      <c r="B11" s="325" t="s">
        <v>91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7"/>
    </row>
    <row r="12" spans="1:17" ht="13.8" thickBot="1" x14ac:dyDescent="0.3">
      <c r="A12" s="279" t="s">
        <v>6</v>
      </c>
      <c r="B12" s="16" t="s">
        <v>6</v>
      </c>
      <c r="C12" s="328" t="s">
        <v>28</v>
      </c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30"/>
    </row>
    <row r="13" spans="1:17" ht="42" customHeight="1" x14ac:dyDescent="0.25">
      <c r="A13" s="280" t="s">
        <v>6</v>
      </c>
      <c r="B13" s="18" t="s">
        <v>6</v>
      </c>
      <c r="C13" s="19" t="s">
        <v>6</v>
      </c>
      <c r="D13" s="20"/>
      <c r="E13" s="21" t="s">
        <v>29</v>
      </c>
      <c r="F13" s="114"/>
      <c r="G13" s="386" t="s">
        <v>53</v>
      </c>
      <c r="H13" s="133"/>
      <c r="I13" s="134"/>
      <c r="J13" s="111"/>
      <c r="K13" s="95"/>
      <c r="L13" s="135"/>
      <c r="M13" s="22"/>
      <c r="N13" s="146"/>
      <c r="O13" s="108"/>
      <c r="P13" s="62"/>
      <c r="Q13" s="224"/>
    </row>
    <row r="14" spans="1:17" ht="16.95" customHeight="1" x14ac:dyDescent="0.25">
      <c r="A14" s="281"/>
      <c r="B14" s="23"/>
      <c r="C14" s="19"/>
      <c r="D14" s="460" t="s">
        <v>6</v>
      </c>
      <c r="E14" s="337" t="s">
        <v>76</v>
      </c>
      <c r="F14" s="341" t="s">
        <v>30</v>
      </c>
      <c r="G14" s="421"/>
      <c r="H14" s="49" t="s">
        <v>7</v>
      </c>
      <c r="I14" s="457">
        <f>36</f>
        <v>36</v>
      </c>
      <c r="J14" s="338">
        <v>74</v>
      </c>
      <c r="K14" s="331">
        <v>54</v>
      </c>
      <c r="L14" s="334">
        <v>64</v>
      </c>
      <c r="M14" s="168" t="s">
        <v>78</v>
      </c>
      <c r="N14" s="147"/>
      <c r="O14" s="110">
        <v>5</v>
      </c>
      <c r="P14" s="73">
        <v>5</v>
      </c>
      <c r="Q14" s="3">
        <v>5</v>
      </c>
    </row>
    <row r="15" spans="1:17" ht="27.6" customHeight="1" x14ac:dyDescent="0.25">
      <c r="A15" s="281"/>
      <c r="B15" s="23"/>
      <c r="C15" s="19"/>
      <c r="D15" s="311"/>
      <c r="E15" s="314"/>
      <c r="F15" s="341"/>
      <c r="G15" s="421"/>
      <c r="H15" s="121"/>
      <c r="I15" s="457"/>
      <c r="J15" s="339"/>
      <c r="K15" s="332"/>
      <c r="L15" s="335"/>
      <c r="M15" s="168" t="s">
        <v>31</v>
      </c>
      <c r="N15" s="147">
        <v>16</v>
      </c>
      <c r="O15" s="110">
        <v>16</v>
      </c>
      <c r="P15" s="73">
        <v>16</v>
      </c>
      <c r="Q15" s="3">
        <v>16</v>
      </c>
    </row>
    <row r="16" spans="1:17" ht="19.2" customHeight="1" x14ac:dyDescent="0.25">
      <c r="A16" s="281"/>
      <c r="B16" s="23"/>
      <c r="C16" s="19"/>
      <c r="D16" s="461"/>
      <c r="E16" s="459"/>
      <c r="F16" s="341"/>
      <c r="G16" s="421"/>
      <c r="H16" s="71"/>
      <c r="I16" s="457"/>
      <c r="J16" s="340"/>
      <c r="K16" s="333"/>
      <c r="L16" s="336"/>
      <c r="M16" s="31" t="s">
        <v>80</v>
      </c>
      <c r="N16" s="147"/>
      <c r="O16" s="110">
        <v>30</v>
      </c>
      <c r="P16" s="73">
        <v>30</v>
      </c>
      <c r="Q16" s="3">
        <v>30</v>
      </c>
    </row>
    <row r="17" spans="1:20" ht="43.5" customHeight="1" x14ac:dyDescent="0.25">
      <c r="A17" s="281"/>
      <c r="B17" s="23"/>
      <c r="C17" s="19"/>
      <c r="D17" s="68" t="s">
        <v>8</v>
      </c>
      <c r="E17" s="164" t="s">
        <v>79</v>
      </c>
      <c r="F17" s="341"/>
      <c r="G17" s="421"/>
      <c r="H17" s="121" t="s">
        <v>7</v>
      </c>
      <c r="I17" s="221"/>
      <c r="J17" s="169">
        <v>10</v>
      </c>
      <c r="K17" s="166">
        <v>10</v>
      </c>
      <c r="L17" s="167">
        <v>10</v>
      </c>
      <c r="M17" s="218" t="s">
        <v>81</v>
      </c>
      <c r="N17" s="165">
        <v>1</v>
      </c>
      <c r="O17" s="112">
        <v>1</v>
      </c>
      <c r="P17" s="61">
        <v>1</v>
      </c>
      <c r="Q17" s="225">
        <v>1</v>
      </c>
    </row>
    <row r="18" spans="1:20" ht="31.95" customHeight="1" x14ac:dyDescent="0.25">
      <c r="A18" s="281"/>
      <c r="B18" s="23"/>
      <c r="C18" s="19"/>
      <c r="D18" s="220" t="s">
        <v>9</v>
      </c>
      <c r="E18" s="337" t="s">
        <v>82</v>
      </c>
      <c r="F18" s="341"/>
      <c r="G18" s="421"/>
      <c r="H18" s="49" t="s">
        <v>7</v>
      </c>
      <c r="I18" s="150"/>
      <c r="J18" s="222">
        <v>2.5</v>
      </c>
      <c r="K18" s="212">
        <v>2.5</v>
      </c>
      <c r="L18" s="215">
        <v>2.5</v>
      </c>
      <c r="M18" s="115" t="s">
        <v>81</v>
      </c>
      <c r="N18" s="147"/>
      <c r="O18" s="110">
        <v>1</v>
      </c>
      <c r="P18" s="73">
        <v>1</v>
      </c>
      <c r="Q18" s="3">
        <v>1</v>
      </c>
    </row>
    <row r="19" spans="1:20" ht="15.75" customHeight="1" thickBot="1" x14ac:dyDescent="0.3">
      <c r="A19" s="279"/>
      <c r="B19" s="25"/>
      <c r="C19" s="60"/>
      <c r="D19" s="67"/>
      <c r="E19" s="315"/>
      <c r="F19" s="341"/>
      <c r="G19" s="381" t="s">
        <v>32</v>
      </c>
      <c r="H19" s="382"/>
      <c r="I19" s="1">
        <f>SUM(I14:I18)</f>
        <v>36</v>
      </c>
      <c r="J19" s="151">
        <f>SUM(J14:J18)</f>
        <v>86.5</v>
      </c>
      <c r="K19" s="82">
        <f>SUM(K14:K18)</f>
        <v>66.5</v>
      </c>
      <c r="L19" s="152">
        <f>SUM(L14:L18)</f>
        <v>76.5</v>
      </c>
      <c r="M19" s="176" t="s">
        <v>42</v>
      </c>
      <c r="N19" s="177">
        <v>15</v>
      </c>
      <c r="O19" s="178">
        <v>8</v>
      </c>
      <c r="P19" s="103">
        <v>8</v>
      </c>
      <c r="Q19" s="179">
        <v>8</v>
      </c>
      <c r="T19" s="17"/>
    </row>
    <row r="20" spans="1:20" ht="53.4" customHeight="1" x14ac:dyDescent="0.25">
      <c r="A20" s="282" t="s">
        <v>6</v>
      </c>
      <c r="B20" s="41" t="s">
        <v>6</v>
      </c>
      <c r="C20" s="34" t="s">
        <v>8</v>
      </c>
      <c r="D20" s="27"/>
      <c r="E20" s="307" t="s">
        <v>74</v>
      </c>
      <c r="F20" s="58" t="s">
        <v>43</v>
      </c>
      <c r="G20" s="386" t="s">
        <v>53</v>
      </c>
      <c r="H20" s="28" t="s">
        <v>7</v>
      </c>
      <c r="I20" s="97"/>
      <c r="J20" s="190">
        <v>25</v>
      </c>
      <c r="K20" s="131"/>
      <c r="L20" s="190">
        <v>10</v>
      </c>
      <c r="M20" s="277" t="s">
        <v>107</v>
      </c>
      <c r="N20" s="276"/>
      <c r="O20" s="276">
        <v>1</v>
      </c>
      <c r="P20" s="275"/>
      <c r="Q20" s="278">
        <v>1</v>
      </c>
    </row>
    <row r="21" spans="1:20" ht="18.600000000000001" customHeight="1" thickBot="1" x14ac:dyDescent="0.3">
      <c r="A21" s="283"/>
      <c r="B21" s="42"/>
      <c r="C21" s="33"/>
      <c r="D21" s="26"/>
      <c r="E21" s="308"/>
      <c r="F21" s="59"/>
      <c r="G21" s="387"/>
      <c r="H21" s="35" t="s">
        <v>13</v>
      </c>
      <c r="I21" s="2"/>
      <c r="J21" s="79">
        <f>J20</f>
        <v>25</v>
      </c>
      <c r="K21" s="82"/>
      <c r="L21" s="79">
        <f>L20</f>
        <v>10</v>
      </c>
      <c r="M21" s="69"/>
      <c r="N21" s="149"/>
      <c r="O21" s="210"/>
      <c r="P21" s="211"/>
      <c r="Q21" s="65"/>
    </row>
    <row r="22" spans="1:20" ht="28.5" customHeight="1" x14ac:dyDescent="0.25">
      <c r="A22" s="284" t="s">
        <v>6</v>
      </c>
      <c r="B22" s="43" t="s">
        <v>6</v>
      </c>
      <c r="C22" s="19" t="s">
        <v>9</v>
      </c>
      <c r="D22" s="20"/>
      <c r="E22" s="29" t="s">
        <v>34</v>
      </c>
      <c r="F22" s="52"/>
      <c r="G22" s="386" t="s">
        <v>53</v>
      </c>
      <c r="H22" s="48"/>
      <c r="I22" s="97"/>
      <c r="J22" s="109"/>
      <c r="K22" s="92"/>
      <c r="L22" s="109"/>
      <c r="M22" s="113"/>
      <c r="N22" s="148"/>
      <c r="O22" s="148"/>
      <c r="P22" s="102"/>
      <c r="Q22" s="145"/>
    </row>
    <row r="23" spans="1:20" ht="42" customHeight="1" x14ac:dyDescent="0.25">
      <c r="A23" s="284"/>
      <c r="B23" s="43"/>
      <c r="C23" s="19"/>
      <c r="D23" s="24" t="s">
        <v>6</v>
      </c>
      <c r="E23" s="53" t="s">
        <v>35</v>
      </c>
      <c r="F23" s="52"/>
      <c r="G23" s="421"/>
      <c r="H23" s="30" t="s">
        <v>7</v>
      </c>
      <c r="I23" s="4">
        <v>40</v>
      </c>
      <c r="J23" s="171">
        <v>35.200000000000003</v>
      </c>
      <c r="K23" s="83">
        <v>52</v>
      </c>
      <c r="L23" s="171">
        <v>74</v>
      </c>
      <c r="M23" s="115" t="s">
        <v>36</v>
      </c>
      <c r="N23" s="207">
        <v>40</v>
      </c>
      <c r="O23" s="207">
        <v>40</v>
      </c>
      <c r="P23" s="64">
        <v>70</v>
      </c>
      <c r="Q23" s="182">
        <v>80</v>
      </c>
    </row>
    <row r="24" spans="1:20" ht="42" customHeight="1" x14ac:dyDescent="0.25">
      <c r="A24" s="284"/>
      <c r="B24" s="43"/>
      <c r="C24" s="32"/>
      <c r="D24" s="47" t="s">
        <v>8</v>
      </c>
      <c r="E24" s="217" t="s">
        <v>63</v>
      </c>
      <c r="F24" s="52"/>
      <c r="G24" s="219"/>
      <c r="H24" s="49" t="s">
        <v>7</v>
      </c>
      <c r="I24" s="50"/>
      <c r="J24" s="172">
        <v>28</v>
      </c>
      <c r="K24" s="173">
        <v>0.8</v>
      </c>
      <c r="L24" s="174">
        <v>0.8</v>
      </c>
      <c r="M24" s="185" t="s">
        <v>64</v>
      </c>
      <c r="N24" s="207"/>
      <c r="O24" s="207">
        <v>312</v>
      </c>
      <c r="P24" s="64">
        <v>12</v>
      </c>
      <c r="Q24" s="182">
        <v>12</v>
      </c>
    </row>
    <row r="25" spans="1:20" ht="30.75" customHeight="1" x14ac:dyDescent="0.25">
      <c r="A25" s="284"/>
      <c r="B25" s="43"/>
      <c r="C25" s="32"/>
      <c r="D25" s="20"/>
      <c r="E25" s="70"/>
      <c r="F25" s="52"/>
      <c r="G25" s="219"/>
      <c r="H25" s="71"/>
      <c r="I25" s="100"/>
      <c r="J25" s="80"/>
      <c r="K25" s="84"/>
      <c r="L25" s="80"/>
      <c r="M25" s="181" t="s">
        <v>65</v>
      </c>
      <c r="N25" s="207"/>
      <c r="O25" s="207">
        <v>1</v>
      </c>
      <c r="P25" s="64"/>
      <c r="Q25" s="182"/>
    </row>
    <row r="26" spans="1:20" ht="17.399999999999999" customHeight="1" x14ac:dyDescent="0.25">
      <c r="A26" s="284"/>
      <c r="B26" s="43"/>
      <c r="C26" s="32"/>
      <c r="D26" s="47" t="s">
        <v>9</v>
      </c>
      <c r="E26" s="337" t="s">
        <v>90</v>
      </c>
      <c r="F26" s="52"/>
      <c r="G26" s="44"/>
      <c r="H26" s="30" t="s">
        <v>7</v>
      </c>
      <c r="I26" s="4">
        <f>28.1-5</f>
        <v>23.1</v>
      </c>
      <c r="J26" s="171">
        <v>21.1</v>
      </c>
      <c r="K26" s="83">
        <v>28.1</v>
      </c>
      <c r="L26" s="171">
        <v>30</v>
      </c>
      <c r="M26" s="409" t="s">
        <v>33</v>
      </c>
      <c r="N26" s="436">
        <v>4</v>
      </c>
      <c r="O26" s="207">
        <v>4</v>
      </c>
      <c r="P26" s="64">
        <v>5</v>
      </c>
      <c r="Q26" s="182">
        <v>5</v>
      </c>
    </row>
    <row r="27" spans="1:20" ht="17.399999999999999" customHeight="1" thickBot="1" x14ac:dyDescent="0.3">
      <c r="A27" s="283"/>
      <c r="B27" s="42"/>
      <c r="C27" s="33"/>
      <c r="D27" s="26"/>
      <c r="E27" s="315"/>
      <c r="F27" s="54"/>
      <c r="G27" s="384" t="s">
        <v>32</v>
      </c>
      <c r="H27" s="412"/>
      <c r="I27" s="2">
        <f>SUM(I23:I26)</f>
        <v>63.1</v>
      </c>
      <c r="J27" s="79">
        <f>SUM(J23:J26)</f>
        <v>84.300000000000011</v>
      </c>
      <c r="K27" s="82">
        <f>SUM(K23:K26)</f>
        <v>80.900000000000006</v>
      </c>
      <c r="L27" s="79">
        <f>SUM(L23:L26)</f>
        <v>104.8</v>
      </c>
      <c r="M27" s="410"/>
      <c r="N27" s="437"/>
      <c r="O27" s="208"/>
      <c r="P27" s="183"/>
      <c r="Q27" s="184"/>
    </row>
    <row r="28" spans="1:20" ht="30.6" customHeight="1" x14ac:dyDescent="0.25">
      <c r="A28" s="282" t="s">
        <v>6</v>
      </c>
      <c r="B28" s="41" t="s">
        <v>6</v>
      </c>
      <c r="C28" s="34" t="s">
        <v>10</v>
      </c>
      <c r="D28" s="27"/>
      <c r="E28" s="245" t="s">
        <v>37</v>
      </c>
      <c r="F28" s="55"/>
      <c r="G28" s="386" t="s">
        <v>53</v>
      </c>
      <c r="H28" s="48"/>
      <c r="I28" s="170"/>
      <c r="J28" s="243"/>
      <c r="K28" s="235"/>
      <c r="L28" s="175"/>
      <c r="M28" s="236"/>
      <c r="N28" s="237"/>
      <c r="O28" s="192"/>
      <c r="P28" s="193"/>
      <c r="Q28" s="238"/>
      <c r="R28" s="180"/>
    </row>
    <row r="29" spans="1:20" ht="19.8" customHeight="1" x14ac:dyDescent="0.25">
      <c r="A29" s="284"/>
      <c r="B29" s="43"/>
      <c r="C29" s="32"/>
      <c r="D29" s="311" t="s">
        <v>6</v>
      </c>
      <c r="E29" s="314" t="s">
        <v>44</v>
      </c>
      <c r="F29" s="462" t="s">
        <v>43</v>
      </c>
      <c r="G29" s="421"/>
      <c r="H29" s="30" t="s">
        <v>7</v>
      </c>
      <c r="I29" s="98"/>
      <c r="J29" s="244">
        <v>850</v>
      </c>
      <c r="K29" s="235">
        <v>156.86000000000001</v>
      </c>
      <c r="L29" s="241"/>
      <c r="M29" s="409" t="s">
        <v>45</v>
      </c>
      <c r="N29" s="249">
        <v>40</v>
      </c>
      <c r="O29" s="249">
        <v>90</v>
      </c>
      <c r="P29" s="64">
        <v>100</v>
      </c>
      <c r="Q29" s="182"/>
      <c r="R29" s="180"/>
    </row>
    <row r="30" spans="1:20" ht="19.8" customHeight="1" x14ac:dyDescent="0.25">
      <c r="A30" s="284"/>
      <c r="B30" s="43"/>
      <c r="C30" s="32"/>
      <c r="D30" s="461"/>
      <c r="E30" s="459"/>
      <c r="F30" s="462"/>
      <c r="G30" s="421"/>
      <c r="H30" s="30" t="s">
        <v>21</v>
      </c>
      <c r="I30" s="98">
        <f>100+3.5+669.5-52.5-10</f>
        <v>710.5</v>
      </c>
      <c r="J30" s="96"/>
      <c r="K30" s="83"/>
      <c r="L30" s="93"/>
      <c r="M30" s="443"/>
      <c r="N30" s="246"/>
      <c r="O30" s="250"/>
      <c r="P30" s="251"/>
      <c r="Q30" s="242"/>
      <c r="R30" s="180"/>
    </row>
    <row r="31" spans="1:20" ht="40.799999999999997" customHeight="1" x14ac:dyDescent="0.25">
      <c r="A31" s="284"/>
      <c r="B31" s="43"/>
      <c r="C31" s="32"/>
      <c r="D31" s="24" t="s">
        <v>8</v>
      </c>
      <c r="E31" s="66" t="s">
        <v>52</v>
      </c>
      <c r="F31" s="45"/>
      <c r="G31" s="219" t="s">
        <v>55</v>
      </c>
      <c r="H31" s="49" t="s">
        <v>46</v>
      </c>
      <c r="I31" s="99">
        <v>20.2</v>
      </c>
      <c r="J31" s="78">
        <v>20.2</v>
      </c>
      <c r="K31" s="212"/>
      <c r="L31" s="94"/>
      <c r="M31" s="218" t="s">
        <v>47</v>
      </c>
      <c r="N31" s="207">
        <v>4</v>
      </c>
      <c r="O31" s="207">
        <v>4</v>
      </c>
      <c r="P31" s="64"/>
      <c r="Q31" s="239"/>
      <c r="R31" s="180"/>
    </row>
    <row r="32" spans="1:20" ht="30.6" customHeight="1" x14ac:dyDescent="0.25">
      <c r="A32" s="284"/>
      <c r="B32" s="43"/>
      <c r="C32" s="32"/>
      <c r="D32" s="204" t="s">
        <v>9</v>
      </c>
      <c r="E32" s="337" t="s">
        <v>66</v>
      </c>
      <c r="F32" s="45"/>
      <c r="G32" s="219"/>
      <c r="H32" s="49" t="s">
        <v>7</v>
      </c>
      <c r="I32" s="99"/>
      <c r="J32" s="78"/>
      <c r="K32" s="212">
        <v>2.5</v>
      </c>
      <c r="L32" s="94">
        <v>5</v>
      </c>
      <c r="M32" s="187" t="s">
        <v>67</v>
      </c>
      <c r="N32" s="186"/>
      <c r="O32" s="186"/>
      <c r="P32" s="188">
        <v>4</v>
      </c>
      <c r="Q32" s="189">
        <v>6</v>
      </c>
      <c r="R32" s="180"/>
    </row>
    <row r="33" spans="1:20" ht="39.75" customHeight="1" x14ac:dyDescent="0.25">
      <c r="A33" s="284"/>
      <c r="B33" s="43"/>
      <c r="C33" s="32"/>
      <c r="D33" s="204"/>
      <c r="E33" s="314"/>
      <c r="F33" s="45"/>
      <c r="G33" s="219"/>
      <c r="H33" s="121"/>
      <c r="I33" s="153"/>
      <c r="J33" s="162"/>
      <c r="K33" s="213"/>
      <c r="L33" s="140"/>
      <c r="M33" s="74" t="s">
        <v>68</v>
      </c>
      <c r="N33" s="226"/>
      <c r="O33" s="142"/>
      <c r="P33" s="75">
        <v>6</v>
      </c>
      <c r="Q33" s="240">
        <v>10</v>
      </c>
    </row>
    <row r="34" spans="1:20" ht="31.2" customHeight="1" x14ac:dyDescent="0.25">
      <c r="A34" s="284"/>
      <c r="B34" s="43"/>
      <c r="C34" s="32"/>
      <c r="D34" s="204"/>
      <c r="E34" s="314"/>
      <c r="F34" s="45"/>
      <c r="G34" s="219"/>
      <c r="H34" s="121"/>
      <c r="I34" s="153"/>
      <c r="J34" s="162"/>
      <c r="K34" s="213"/>
      <c r="L34" s="140"/>
      <c r="M34" s="72" t="s">
        <v>69</v>
      </c>
      <c r="N34" s="147"/>
      <c r="O34" s="147"/>
      <c r="P34" s="73">
        <v>2</v>
      </c>
      <c r="Q34" s="76">
        <v>2</v>
      </c>
    </row>
    <row r="35" spans="1:20" ht="16.5" customHeight="1" thickBot="1" x14ac:dyDescent="0.3">
      <c r="A35" s="283"/>
      <c r="B35" s="42"/>
      <c r="C35" s="33"/>
      <c r="D35" s="205"/>
      <c r="E35" s="315"/>
      <c r="F35" s="56"/>
      <c r="G35" s="384" t="s">
        <v>32</v>
      </c>
      <c r="H35" s="385"/>
      <c r="I35" s="2">
        <f>SUM(I30:I31)</f>
        <v>730.7</v>
      </c>
      <c r="J35" s="117">
        <f>SUM(J28:J32)</f>
        <v>870.2</v>
      </c>
      <c r="K35" s="118">
        <f>SUM(K28:K32)</f>
        <v>159.36000000000001</v>
      </c>
      <c r="L35" s="119">
        <f>SUM(L30:L33)</f>
        <v>5</v>
      </c>
      <c r="M35" s="206" t="s">
        <v>70</v>
      </c>
      <c r="N35" s="210"/>
      <c r="O35" s="210"/>
      <c r="P35" s="232">
        <v>8</v>
      </c>
      <c r="Q35" s="104">
        <v>8</v>
      </c>
    </row>
    <row r="36" spans="1:20" ht="52.2" customHeight="1" x14ac:dyDescent="0.25">
      <c r="A36" s="282" t="s">
        <v>6</v>
      </c>
      <c r="B36" s="41" t="s">
        <v>6</v>
      </c>
      <c r="C36" s="34" t="s">
        <v>11</v>
      </c>
      <c r="D36" s="27"/>
      <c r="E36" s="307" t="s">
        <v>38</v>
      </c>
      <c r="F36" s="58" t="s">
        <v>43</v>
      </c>
      <c r="G36" s="386" t="s">
        <v>53</v>
      </c>
      <c r="H36" s="28" t="s">
        <v>7</v>
      </c>
      <c r="I36" s="116">
        <v>7.9</v>
      </c>
      <c r="J36" s="129">
        <v>8</v>
      </c>
      <c r="K36" s="81">
        <v>8</v>
      </c>
      <c r="L36" s="136">
        <v>8</v>
      </c>
      <c r="M36" s="413" t="s">
        <v>39</v>
      </c>
      <c r="N36" s="438">
        <v>15</v>
      </c>
      <c r="O36" s="209">
        <v>15</v>
      </c>
      <c r="P36" s="231">
        <v>15</v>
      </c>
      <c r="Q36" s="101">
        <v>15</v>
      </c>
    </row>
    <row r="37" spans="1:20" ht="18.600000000000001" customHeight="1" thickBot="1" x14ac:dyDescent="0.3">
      <c r="A37" s="283"/>
      <c r="B37" s="42"/>
      <c r="C37" s="33"/>
      <c r="D37" s="26"/>
      <c r="E37" s="308"/>
      <c r="F37" s="59"/>
      <c r="G37" s="387"/>
      <c r="H37" s="35" t="s">
        <v>13</v>
      </c>
      <c r="I37" s="2">
        <f>I36</f>
        <v>7.9</v>
      </c>
      <c r="J37" s="1">
        <f t="shared" ref="J37:K37" si="0">J36</f>
        <v>8</v>
      </c>
      <c r="K37" s="82">
        <f t="shared" si="0"/>
        <v>8</v>
      </c>
      <c r="L37" s="87">
        <f>L36</f>
        <v>8</v>
      </c>
      <c r="M37" s="414"/>
      <c r="N37" s="439"/>
      <c r="O37" s="210"/>
      <c r="P37" s="211"/>
      <c r="Q37" s="65"/>
    </row>
    <row r="38" spans="1:20" ht="38.4" customHeight="1" x14ac:dyDescent="0.25">
      <c r="A38" s="282" t="s">
        <v>6</v>
      </c>
      <c r="B38" s="41" t="s">
        <v>6</v>
      </c>
      <c r="C38" s="34" t="s">
        <v>73</v>
      </c>
      <c r="D38" s="27"/>
      <c r="E38" s="307" t="s">
        <v>97</v>
      </c>
      <c r="F38" s="58" t="s">
        <v>43</v>
      </c>
      <c r="G38" s="386" t="s">
        <v>53</v>
      </c>
      <c r="H38" s="28" t="s">
        <v>7</v>
      </c>
      <c r="I38" s="97"/>
      <c r="J38" s="77"/>
      <c r="K38" s="81">
        <v>25</v>
      </c>
      <c r="L38" s="77">
        <v>25</v>
      </c>
      <c r="M38" s="194" t="s">
        <v>98</v>
      </c>
      <c r="N38" s="195"/>
      <c r="O38" s="196"/>
      <c r="P38" s="62">
        <v>7</v>
      </c>
      <c r="Q38" s="63">
        <v>7</v>
      </c>
    </row>
    <row r="39" spans="1:20" ht="32.25" customHeight="1" thickBot="1" x14ac:dyDescent="0.3">
      <c r="A39" s="283"/>
      <c r="B39" s="42"/>
      <c r="C39" s="33"/>
      <c r="D39" s="26"/>
      <c r="E39" s="308"/>
      <c r="F39" s="59"/>
      <c r="G39" s="387"/>
      <c r="H39" s="35" t="s">
        <v>13</v>
      </c>
      <c r="I39" s="2">
        <f>I38</f>
        <v>0</v>
      </c>
      <c r="J39" s="79">
        <f t="shared" ref="J39:L39" si="1">J38</f>
        <v>0</v>
      </c>
      <c r="K39" s="82">
        <f t="shared" si="1"/>
        <v>25</v>
      </c>
      <c r="L39" s="79">
        <f t="shared" si="1"/>
        <v>25</v>
      </c>
      <c r="M39" s="69" t="s">
        <v>106</v>
      </c>
      <c r="N39" s="197"/>
      <c r="O39" s="198"/>
      <c r="P39" s="211">
        <v>14</v>
      </c>
      <c r="Q39" s="65">
        <v>14</v>
      </c>
    </row>
    <row r="40" spans="1:20" ht="52.2" customHeight="1" x14ac:dyDescent="0.25">
      <c r="A40" s="282" t="s">
        <v>6</v>
      </c>
      <c r="B40" s="41" t="s">
        <v>6</v>
      </c>
      <c r="C40" s="34" t="s">
        <v>94</v>
      </c>
      <c r="D40" s="27"/>
      <c r="E40" s="307" t="s">
        <v>71</v>
      </c>
      <c r="F40" s="58" t="s">
        <v>43</v>
      </c>
      <c r="G40" s="386" t="s">
        <v>53</v>
      </c>
      <c r="H40" s="28" t="s">
        <v>7</v>
      </c>
      <c r="I40" s="97"/>
      <c r="J40" s="77"/>
      <c r="K40" s="81"/>
      <c r="L40" s="77">
        <v>4</v>
      </c>
      <c r="M40" s="422" t="s">
        <v>72</v>
      </c>
      <c r="N40" s="438"/>
      <c r="O40" s="438"/>
      <c r="P40" s="423"/>
      <c r="Q40" s="101">
        <v>1</v>
      </c>
    </row>
    <row r="41" spans="1:20" ht="16.5" customHeight="1" thickBot="1" x14ac:dyDescent="0.3">
      <c r="A41" s="283"/>
      <c r="B41" s="42"/>
      <c r="C41" s="33"/>
      <c r="D41" s="26"/>
      <c r="E41" s="308"/>
      <c r="F41" s="59"/>
      <c r="G41" s="387"/>
      <c r="H41" s="35" t="s">
        <v>13</v>
      </c>
      <c r="I41" s="2">
        <f>I40</f>
        <v>0</v>
      </c>
      <c r="J41" s="79">
        <f t="shared" ref="J41:J43" si="2">J40</f>
        <v>0</v>
      </c>
      <c r="K41" s="82">
        <f t="shared" ref="K41:K43" si="3">K40</f>
        <v>0</v>
      </c>
      <c r="L41" s="79">
        <f t="shared" ref="L41:L43" si="4">L40</f>
        <v>4</v>
      </c>
      <c r="M41" s="414"/>
      <c r="N41" s="439"/>
      <c r="O41" s="439"/>
      <c r="P41" s="424"/>
      <c r="Q41" s="65"/>
    </row>
    <row r="42" spans="1:20" ht="18.600000000000001" customHeight="1" x14ac:dyDescent="0.25">
      <c r="A42" s="282" t="s">
        <v>6</v>
      </c>
      <c r="B42" s="41" t="s">
        <v>6</v>
      </c>
      <c r="C42" s="34" t="s">
        <v>100</v>
      </c>
      <c r="D42" s="27"/>
      <c r="E42" s="307" t="s">
        <v>108</v>
      </c>
      <c r="F42" s="58" t="s">
        <v>43</v>
      </c>
      <c r="G42" s="386" t="s">
        <v>109</v>
      </c>
      <c r="H42" s="28" t="s">
        <v>7</v>
      </c>
      <c r="I42" s="97"/>
      <c r="J42" s="77"/>
      <c r="K42" s="81"/>
      <c r="L42" s="77"/>
      <c r="M42" s="422" t="s">
        <v>110</v>
      </c>
      <c r="N42" s="438"/>
      <c r="O42" s="438"/>
      <c r="P42" s="423">
        <v>1</v>
      </c>
      <c r="Q42" s="101"/>
    </row>
    <row r="43" spans="1:20" ht="16.5" customHeight="1" thickBot="1" x14ac:dyDescent="0.3">
      <c r="A43" s="283"/>
      <c r="B43" s="42"/>
      <c r="C43" s="33"/>
      <c r="D43" s="26"/>
      <c r="E43" s="308"/>
      <c r="F43" s="59"/>
      <c r="G43" s="387"/>
      <c r="H43" s="35" t="s">
        <v>13</v>
      </c>
      <c r="I43" s="2">
        <f>I42</f>
        <v>0</v>
      </c>
      <c r="J43" s="79">
        <f t="shared" si="2"/>
        <v>0</v>
      </c>
      <c r="K43" s="82">
        <f t="shared" si="3"/>
        <v>0</v>
      </c>
      <c r="L43" s="79">
        <f t="shared" si="4"/>
        <v>0</v>
      </c>
      <c r="M43" s="414"/>
      <c r="N43" s="439"/>
      <c r="O43" s="439"/>
      <c r="P43" s="424"/>
      <c r="Q43" s="65"/>
    </row>
    <row r="44" spans="1:20" ht="38.4" customHeight="1" x14ac:dyDescent="0.25">
      <c r="A44" s="282"/>
      <c r="B44" s="41"/>
      <c r="C44" s="34"/>
      <c r="D44" s="27"/>
      <c r="E44" s="307" t="s">
        <v>95</v>
      </c>
      <c r="F44" s="58" t="s">
        <v>43</v>
      </c>
      <c r="G44" s="309" t="s">
        <v>53</v>
      </c>
      <c r="H44" s="199" t="s">
        <v>7</v>
      </c>
      <c r="I44" s="170">
        <v>2.5</v>
      </c>
      <c r="J44" s="190"/>
      <c r="K44" s="131"/>
      <c r="L44" s="190"/>
      <c r="M44" s="191"/>
      <c r="N44" s="192"/>
      <c r="O44" s="192"/>
      <c r="P44" s="62"/>
      <c r="Q44" s="63"/>
    </row>
    <row r="45" spans="1:20" ht="32.25" customHeight="1" thickBot="1" x14ac:dyDescent="0.3">
      <c r="A45" s="283"/>
      <c r="B45" s="42"/>
      <c r="C45" s="33"/>
      <c r="D45" s="26"/>
      <c r="E45" s="308"/>
      <c r="F45" s="59"/>
      <c r="G45" s="310"/>
      <c r="H45" s="35" t="s">
        <v>13</v>
      </c>
      <c r="I45" s="2">
        <f>I44</f>
        <v>2.5</v>
      </c>
      <c r="J45" s="79">
        <f t="shared" ref="J45" si="5">J44</f>
        <v>0</v>
      </c>
      <c r="K45" s="82">
        <f t="shared" ref="K45" si="6">K44</f>
        <v>0</v>
      </c>
      <c r="L45" s="79">
        <f t="shared" ref="L45" si="7">L44</f>
        <v>0</v>
      </c>
      <c r="M45" s="163" t="s">
        <v>75</v>
      </c>
      <c r="N45" s="149"/>
      <c r="O45" s="210"/>
      <c r="P45" s="211"/>
      <c r="Q45" s="65"/>
    </row>
    <row r="46" spans="1:20" ht="14.25" customHeight="1" thickBot="1" x14ac:dyDescent="0.3">
      <c r="A46" s="285" t="s">
        <v>6</v>
      </c>
      <c r="B46" s="124" t="s">
        <v>6</v>
      </c>
      <c r="C46" s="359" t="s">
        <v>14</v>
      </c>
      <c r="D46" s="360"/>
      <c r="E46" s="360"/>
      <c r="F46" s="360"/>
      <c r="G46" s="360"/>
      <c r="H46" s="361"/>
      <c r="I46" s="122">
        <f>+I21+I41+I37+I35+I27+I19+I45</f>
        <v>840.2</v>
      </c>
      <c r="J46" s="154">
        <f>+J21+J41+J37+J35+J27+J19</f>
        <v>1074</v>
      </c>
      <c r="K46" s="161">
        <f>+K21+K41+K37+K35+K27+K19+K39+K45</f>
        <v>339.76</v>
      </c>
      <c r="L46" s="161">
        <f>+L21+L41+L37+L35+L27+L19+L39+L45</f>
        <v>233.3</v>
      </c>
      <c r="M46" s="342"/>
      <c r="N46" s="343"/>
      <c r="O46" s="343"/>
      <c r="P46" s="343"/>
      <c r="Q46" s="344"/>
    </row>
    <row r="47" spans="1:20" ht="13.5" customHeight="1" thickBot="1" x14ac:dyDescent="0.3">
      <c r="A47" s="286" t="s">
        <v>6</v>
      </c>
      <c r="B47" s="254" t="s">
        <v>8</v>
      </c>
      <c r="C47" s="477" t="s">
        <v>101</v>
      </c>
      <c r="D47" s="478"/>
      <c r="E47" s="478"/>
      <c r="F47" s="478"/>
      <c r="G47" s="478"/>
      <c r="H47" s="478"/>
      <c r="I47" s="478"/>
      <c r="J47" s="478"/>
      <c r="K47" s="478"/>
      <c r="L47" s="478"/>
      <c r="M47" s="478"/>
      <c r="N47" s="478"/>
      <c r="O47" s="478"/>
      <c r="P47" s="478"/>
      <c r="Q47" s="479"/>
    </row>
    <row r="48" spans="1:20" ht="27.6" customHeight="1" x14ac:dyDescent="0.25">
      <c r="A48" s="280" t="s">
        <v>6</v>
      </c>
      <c r="B48" s="41" t="s">
        <v>8</v>
      </c>
      <c r="C48" s="128" t="s">
        <v>6</v>
      </c>
      <c r="D48" s="345"/>
      <c r="E48" s="313" t="s">
        <v>83</v>
      </c>
      <c r="F48" s="248"/>
      <c r="G48" s="309" t="s">
        <v>53</v>
      </c>
      <c r="H48" s="137" t="s">
        <v>84</v>
      </c>
      <c r="I48" s="157"/>
      <c r="J48" s="130">
        <v>157.4</v>
      </c>
      <c r="K48" s="131">
        <v>157.4</v>
      </c>
      <c r="L48" s="132">
        <v>157.4</v>
      </c>
      <c r="M48" s="353" t="s">
        <v>86</v>
      </c>
      <c r="N48" s="473"/>
      <c r="O48" s="475">
        <v>30</v>
      </c>
      <c r="P48" s="465">
        <v>30</v>
      </c>
      <c r="Q48" s="480">
        <v>30</v>
      </c>
      <c r="T48" s="17"/>
    </row>
    <row r="49" spans="1:20" ht="27.6" customHeight="1" x14ac:dyDescent="0.25">
      <c r="A49" s="281"/>
      <c r="B49" s="23"/>
      <c r="C49" s="19"/>
      <c r="D49" s="311"/>
      <c r="E49" s="314"/>
      <c r="F49" s="252"/>
      <c r="G49" s="346"/>
      <c r="H49" s="123"/>
      <c r="I49" s="158"/>
      <c r="J49" s="223"/>
      <c r="K49" s="214"/>
      <c r="L49" s="216"/>
      <c r="M49" s="356"/>
      <c r="N49" s="474"/>
      <c r="O49" s="476"/>
      <c r="P49" s="466"/>
      <c r="Q49" s="481"/>
    </row>
    <row r="50" spans="1:20" ht="16.2" customHeight="1" thickBot="1" x14ac:dyDescent="0.3">
      <c r="A50" s="287"/>
      <c r="B50" s="125"/>
      <c r="C50" s="126"/>
      <c r="D50" s="312"/>
      <c r="E50" s="315"/>
      <c r="F50" s="253"/>
      <c r="G50" s="310"/>
      <c r="H50" s="138" t="s">
        <v>13</v>
      </c>
      <c r="I50" s="159">
        <f>SUM(I48:I49)</f>
        <v>0</v>
      </c>
      <c r="J50" s="139">
        <f>SUM(J48:J49)</f>
        <v>157.4</v>
      </c>
      <c r="K50" s="118">
        <f t="shared" ref="K50:L50" si="8">SUM(K48:K49)</f>
        <v>157.4</v>
      </c>
      <c r="L50" s="160">
        <f t="shared" si="8"/>
        <v>157.4</v>
      </c>
      <c r="M50" s="206"/>
      <c r="N50" s="142"/>
      <c r="O50" s="143"/>
      <c r="P50" s="75"/>
      <c r="Q50" s="227"/>
    </row>
    <row r="51" spans="1:20" ht="25.8" customHeight="1" x14ac:dyDescent="0.25">
      <c r="A51" s="281" t="s">
        <v>6</v>
      </c>
      <c r="B51" s="43" t="s">
        <v>8</v>
      </c>
      <c r="C51" s="19" t="s">
        <v>8</v>
      </c>
      <c r="D51" s="311"/>
      <c r="E51" s="313" t="s">
        <v>87</v>
      </c>
      <c r="F51" s="123" t="s">
        <v>43</v>
      </c>
      <c r="G51" s="316" t="s">
        <v>53</v>
      </c>
      <c r="H51" s="229" t="s">
        <v>7</v>
      </c>
      <c r="I51" s="157"/>
      <c r="J51" s="130">
        <v>111.3</v>
      </c>
      <c r="K51" s="131">
        <v>55.21</v>
      </c>
      <c r="L51" s="132">
        <v>0.68</v>
      </c>
      <c r="M51" s="357" t="s">
        <v>88</v>
      </c>
      <c r="N51" s="467"/>
      <c r="O51" s="469">
        <v>18</v>
      </c>
      <c r="P51" s="471">
        <v>18</v>
      </c>
      <c r="Q51" s="463">
        <v>18</v>
      </c>
    </row>
    <row r="52" spans="1:20" ht="25.8" customHeight="1" x14ac:dyDescent="0.25">
      <c r="A52" s="281"/>
      <c r="B52" s="23"/>
      <c r="C52" s="19"/>
      <c r="D52" s="311"/>
      <c r="E52" s="314"/>
      <c r="F52" s="123" t="s">
        <v>85</v>
      </c>
      <c r="G52" s="317"/>
      <c r="H52" s="230"/>
      <c r="I52" s="247"/>
      <c r="J52" s="228"/>
      <c r="K52" s="233"/>
      <c r="L52" s="234"/>
      <c r="M52" s="358"/>
      <c r="N52" s="468"/>
      <c r="O52" s="470"/>
      <c r="P52" s="472"/>
      <c r="Q52" s="464"/>
    </row>
    <row r="53" spans="1:20" ht="18" customHeight="1" thickBot="1" x14ac:dyDescent="0.3">
      <c r="A53" s="287"/>
      <c r="B53" s="125"/>
      <c r="C53" s="126"/>
      <c r="D53" s="312"/>
      <c r="E53" s="315"/>
      <c r="F53" s="127"/>
      <c r="G53" s="318"/>
      <c r="H53" s="156" t="s">
        <v>13</v>
      </c>
      <c r="I53" s="1">
        <f>SUM(I51:I52)</f>
        <v>0</v>
      </c>
      <c r="J53" s="151">
        <f>SUM(J51:J52)</f>
        <v>111.3</v>
      </c>
      <c r="K53" s="82">
        <f t="shared" ref="K53:L53" si="9">SUM(K51:K52)</f>
        <v>55.21</v>
      </c>
      <c r="L53" s="152">
        <f t="shared" si="9"/>
        <v>0.68</v>
      </c>
      <c r="M53" s="206"/>
      <c r="N53" s="142"/>
      <c r="O53" s="141"/>
      <c r="P53" s="211"/>
      <c r="Q53" s="144"/>
      <c r="T53" s="17"/>
    </row>
    <row r="54" spans="1:20" s="257" customFormat="1" ht="31.8" customHeight="1" x14ac:dyDescent="0.3">
      <c r="A54" s="280" t="s">
        <v>6</v>
      </c>
      <c r="B54" s="41" t="s">
        <v>8</v>
      </c>
      <c r="C54" s="128" t="s">
        <v>9</v>
      </c>
      <c r="D54" s="259"/>
      <c r="E54" s="444" t="s">
        <v>102</v>
      </c>
      <c r="F54" s="447" t="s">
        <v>43</v>
      </c>
      <c r="G54" s="450" t="s">
        <v>105</v>
      </c>
      <c r="H54" s="453"/>
      <c r="I54" s="456"/>
      <c r="J54" s="130"/>
      <c r="K54" s="131"/>
      <c r="L54" s="266"/>
      <c r="M54" s="270" t="s">
        <v>103</v>
      </c>
      <c r="N54" s="273">
        <v>1</v>
      </c>
      <c r="O54" s="272"/>
      <c r="P54" s="260"/>
      <c r="Q54" s="261"/>
    </row>
    <row r="55" spans="1:20" s="257" customFormat="1" ht="34.200000000000003" customHeight="1" x14ac:dyDescent="0.3">
      <c r="A55" s="281"/>
      <c r="B55" s="43"/>
      <c r="C55" s="19"/>
      <c r="D55" s="258"/>
      <c r="E55" s="445"/>
      <c r="F55" s="448"/>
      <c r="G55" s="451"/>
      <c r="H55" s="454"/>
      <c r="I55" s="457"/>
      <c r="J55" s="256"/>
      <c r="K55" s="255"/>
      <c r="L55" s="140"/>
      <c r="M55" s="482" t="s">
        <v>104</v>
      </c>
      <c r="N55" s="483"/>
      <c r="O55" s="484">
        <v>1</v>
      </c>
      <c r="P55" s="484">
        <v>1</v>
      </c>
      <c r="Q55" s="485">
        <v>1</v>
      </c>
    </row>
    <row r="56" spans="1:20" s="257" customFormat="1" ht="33" customHeight="1" thickBot="1" x14ac:dyDescent="0.35">
      <c r="A56" s="287"/>
      <c r="B56" s="125"/>
      <c r="C56" s="126"/>
      <c r="D56" s="262"/>
      <c r="E56" s="446"/>
      <c r="F56" s="449"/>
      <c r="G56" s="452"/>
      <c r="H56" s="455"/>
      <c r="I56" s="458"/>
      <c r="J56" s="267"/>
      <c r="K56" s="263"/>
      <c r="L56" s="268"/>
      <c r="M56" s="271"/>
      <c r="N56" s="274"/>
      <c r="O56" s="264"/>
      <c r="P56" s="264"/>
      <c r="Q56" s="265"/>
    </row>
    <row r="57" spans="1:20" ht="14.25" customHeight="1" x14ac:dyDescent="0.25">
      <c r="A57" s="285" t="s">
        <v>6</v>
      </c>
      <c r="B57" s="43" t="s">
        <v>8</v>
      </c>
      <c r="C57" s="359" t="s">
        <v>14</v>
      </c>
      <c r="D57" s="360"/>
      <c r="E57" s="360"/>
      <c r="F57" s="360"/>
      <c r="G57" s="360"/>
      <c r="H57" s="361"/>
      <c r="I57" s="154">
        <f>+I50+I53</f>
        <v>0</v>
      </c>
      <c r="J57" s="154">
        <f t="shared" ref="J57:L57" si="10">+J50+J53</f>
        <v>268.7</v>
      </c>
      <c r="K57" s="155">
        <f t="shared" si="10"/>
        <v>212.61</v>
      </c>
      <c r="L57" s="269">
        <f t="shared" si="10"/>
        <v>158.08000000000001</v>
      </c>
      <c r="M57" s="342"/>
      <c r="N57" s="343"/>
      <c r="O57" s="343"/>
      <c r="P57" s="343"/>
      <c r="Q57" s="344"/>
    </row>
    <row r="58" spans="1:20" ht="14.25" customHeight="1" x14ac:dyDescent="0.25">
      <c r="A58" s="288" t="s">
        <v>6</v>
      </c>
      <c r="B58" s="375" t="s">
        <v>15</v>
      </c>
      <c r="C58" s="376"/>
      <c r="D58" s="376"/>
      <c r="E58" s="376"/>
      <c r="F58" s="376"/>
      <c r="G58" s="376"/>
      <c r="H58" s="377"/>
      <c r="I58" s="289">
        <f>I57+I46</f>
        <v>840.2</v>
      </c>
      <c r="J58" s="289">
        <f>J57+J46</f>
        <v>1342.7</v>
      </c>
      <c r="K58" s="290">
        <f>K57+K46</f>
        <v>552.37</v>
      </c>
      <c r="L58" s="291">
        <f>L57+L46</f>
        <v>391.38</v>
      </c>
      <c r="M58" s="378"/>
      <c r="N58" s="379"/>
      <c r="O58" s="379"/>
      <c r="P58" s="379"/>
      <c r="Q58" s="380"/>
    </row>
    <row r="59" spans="1:20" ht="14.25" customHeight="1" thickBot="1" x14ac:dyDescent="0.3">
      <c r="A59" s="292" t="s">
        <v>12</v>
      </c>
      <c r="B59" s="418" t="s">
        <v>22</v>
      </c>
      <c r="C59" s="419"/>
      <c r="D59" s="419"/>
      <c r="E59" s="419"/>
      <c r="F59" s="419"/>
      <c r="G59" s="419"/>
      <c r="H59" s="420"/>
      <c r="I59" s="293">
        <f>I58</f>
        <v>840.2</v>
      </c>
      <c r="J59" s="293">
        <f>J58</f>
        <v>1342.7</v>
      </c>
      <c r="K59" s="294">
        <f t="shared" ref="K59:L59" si="11">K58</f>
        <v>552.37</v>
      </c>
      <c r="L59" s="295">
        <f t="shared" si="11"/>
        <v>391.38</v>
      </c>
      <c r="M59" s="415"/>
      <c r="N59" s="416"/>
      <c r="O59" s="416"/>
      <c r="P59" s="416"/>
      <c r="Q59" s="417"/>
    </row>
    <row r="60" spans="1:20" ht="19.5" customHeight="1" x14ac:dyDescent="0.25">
      <c r="A60" s="405" t="s">
        <v>99</v>
      </c>
      <c r="B60" s="405"/>
      <c r="C60" s="405"/>
      <c r="D60" s="405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5"/>
      <c r="Q60" s="405"/>
    </row>
    <row r="61" spans="1:20" ht="14.25" customHeight="1" thickBot="1" x14ac:dyDescent="0.3">
      <c r="A61" s="383" t="s">
        <v>16</v>
      </c>
      <c r="B61" s="383"/>
      <c r="C61" s="383"/>
      <c r="D61" s="383"/>
      <c r="E61" s="383"/>
      <c r="F61" s="383"/>
      <c r="G61" s="383"/>
      <c r="H61" s="383"/>
      <c r="I61" s="383"/>
      <c r="J61" s="383"/>
      <c r="K61" s="383"/>
      <c r="L61" s="383"/>
      <c r="M61" s="17"/>
      <c r="N61" s="36"/>
      <c r="O61" s="36"/>
      <c r="P61" s="36"/>
      <c r="Q61" s="36"/>
    </row>
    <row r="62" spans="1:20" ht="59.25" customHeight="1" thickBot="1" x14ac:dyDescent="0.3">
      <c r="A62" s="406" t="s">
        <v>17</v>
      </c>
      <c r="B62" s="407"/>
      <c r="C62" s="407"/>
      <c r="D62" s="407"/>
      <c r="E62" s="407"/>
      <c r="F62" s="407"/>
      <c r="G62" s="407"/>
      <c r="H62" s="408"/>
      <c r="I62" s="57" t="s">
        <v>59</v>
      </c>
      <c r="J62" s="88" t="s">
        <v>56</v>
      </c>
      <c r="K62" s="90" t="s">
        <v>57</v>
      </c>
      <c r="L62" s="85" t="s">
        <v>58</v>
      </c>
      <c r="M62" s="37"/>
      <c r="N62" s="38"/>
      <c r="O62" s="38"/>
      <c r="P62" s="38"/>
      <c r="Q62" s="38"/>
    </row>
    <row r="63" spans="1:20" ht="16.5" customHeight="1" x14ac:dyDescent="0.25">
      <c r="A63" s="372" t="s">
        <v>50</v>
      </c>
      <c r="B63" s="373"/>
      <c r="C63" s="373"/>
      <c r="D63" s="373"/>
      <c r="E63" s="373"/>
      <c r="F63" s="373"/>
      <c r="G63" s="373"/>
      <c r="H63" s="374"/>
      <c r="I63" s="296">
        <f>SUM(I65:I66)</f>
        <v>820</v>
      </c>
      <c r="J63" s="297">
        <f>SUM(J65:J66)</f>
        <v>1165.0999999999999</v>
      </c>
      <c r="K63" s="298">
        <f t="shared" ref="K63:L63" si="12">SUM(K65:K66)</f>
        <v>394.96999999999997</v>
      </c>
      <c r="L63" s="299">
        <f t="shared" si="12"/>
        <v>233.98000000000002</v>
      </c>
      <c r="M63" s="37"/>
      <c r="N63" s="38"/>
      <c r="O63" s="38"/>
      <c r="P63" s="38"/>
      <c r="Q63" s="38"/>
    </row>
    <row r="64" spans="1:20" ht="16.5" customHeight="1" x14ac:dyDescent="0.25">
      <c r="A64" s="366" t="s">
        <v>51</v>
      </c>
      <c r="B64" s="367"/>
      <c r="C64" s="367"/>
      <c r="D64" s="367"/>
      <c r="E64" s="367"/>
      <c r="F64" s="367"/>
      <c r="G64" s="367"/>
      <c r="H64" s="368"/>
      <c r="I64" s="46">
        <f>SUM(I65:I66)</f>
        <v>820</v>
      </c>
      <c r="J64" s="89">
        <f>SUM(J65:J66)</f>
        <v>1165.0999999999999</v>
      </c>
      <c r="K64" s="91">
        <f t="shared" ref="K64:L64" si="13">SUM(K65:K66)</f>
        <v>394.96999999999997</v>
      </c>
      <c r="L64" s="86">
        <f t="shared" si="13"/>
        <v>233.98000000000002</v>
      </c>
      <c r="M64" s="37"/>
      <c r="N64" s="38"/>
      <c r="O64" s="38"/>
      <c r="P64" s="38"/>
      <c r="Q64" s="38"/>
    </row>
    <row r="65" spans="1:17" ht="14.25" customHeight="1" x14ac:dyDescent="0.25">
      <c r="A65" s="363" t="s">
        <v>18</v>
      </c>
      <c r="B65" s="364"/>
      <c r="C65" s="364"/>
      <c r="D65" s="364"/>
      <c r="E65" s="364"/>
      <c r="F65" s="364"/>
      <c r="G65" s="364"/>
      <c r="H65" s="365"/>
      <c r="I65" s="51">
        <f>SUMIF(H14:H52,"sb",I14:I52)</f>
        <v>109.5</v>
      </c>
      <c r="J65" s="202">
        <f>SUMIF(H14:H56,"sb",J14:J56)</f>
        <v>1165.0999999999999</v>
      </c>
      <c r="K65" s="92">
        <f>SUMIF(H14:H56,"sb",K14:K56)</f>
        <v>394.96999999999997</v>
      </c>
      <c r="L65" s="200">
        <f>SUMIF(H14:H56,"sb",L14:L56)</f>
        <v>233.98000000000002</v>
      </c>
      <c r="M65" s="39"/>
      <c r="N65" s="38"/>
      <c r="O65" s="38"/>
      <c r="P65" s="38"/>
      <c r="Q65" s="38"/>
    </row>
    <row r="66" spans="1:17" ht="14.25" customHeight="1" x14ac:dyDescent="0.25">
      <c r="A66" s="363" t="s">
        <v>40</v>
      </c>
      <c r="B66" s="364"/>
      <c r="C66" s="364"/>
      <c r="D66" s="364"/>
      <c r="E66" s="364"/>
      <c r="F66" s="364"/>
      <c r="G66" s="364"/>
      <c r="H66" s="365"/>
      <c r="I66" s="4">
        <f>SUMIF(H15:H53,"sb(l)",I15:I53)</f>
        <v>710.5</v>
      </c>
      <c r="J66" s="203">
        <f>SUMIF(H15:H53,"sb(l)",J15:J53)</f>
        <v>0</v>
      </c>
      <c r="K66" s="83">
        <f>SUMIF(H15:H53,"sb(l)",K15:K53)</f>
        <v>0</v>
      </c>
      <c r="L66" s="201">
        <f>SUMIF(H15:H53,"sb(l)",L15:L53)</f>
        <v>0</v>
      </c>
      <c r="M66" s="37"/>
      <c r="N66" s="38"/>
      <c r="O66" s="38"/>
      <c r="P66" s="38"/>
      <c r="Q66" s="38"/>
    </row>
    <row r="67" spans="1:17" ht="14.25" customHeight="1" thickBot="1" x14ac:dyDescent="0.3">
      <c r="A67" s="369" t="s">
        <v>49</v>
      </c>
      <c r="B67" s="370"/>
      <c r="C67" s="370"/>
      <c r="D67" s="370"/>
      <c r="E67" s="370"/>
      <c r="F67" s="370"/>
      <c r="G67" s="370"/>
      <c r="H67" s="371"/>
      <c r="I67" s="300">
        <f>SUM(I68:I69)</f>
        <v>20.2</v>
      </c>
      <c r="J67" s="301">
        <f t="shared" ref="J67:L67" si="14">SUM(J68:J69)</f>
        <v>177.6</v>
      </c>
      <c r="K67" s="302">
        <f t="shared" si="14"/>
        <v>157.4</v>
      </c>
      <c r="L67" s="303">
        <f t="shared" si="14"/>
        <v>157.4</v>
      </c>
      <c r="M67" s="37"/>
      <c r="N67" s="38"/>
      <c r="O67" s="38"/>
      <c r="P67" s="38"/>
      <c r="Q67" s="38"/>
    </row>
    <row r="68" spans="1:17" ht="14.25" customHeight="1" x14ac:dyDescent="0.25">
      <c r="A68" s="353" t="s">
        <v>96</v>
      </c>
      <c r="B68" s="354"/>
      <c r="C68" s="354"/>
      <c r="D68" s="354"/>
      <c r="E68" s="354"/>
      <c r="F68" s="354"/>
      <c r="G68" s="354"/>
      <c r="H68" s="355"/>
      <c r="I68" s="51">
        <f>SUMIF(H17:H52,"lrvb",I17:I52)</f>
        <v>0</v>
      </c>
      <c r="J68" s="202">
        <f>SUMIF(H17:H52,"lrvb",J17:J52)</f>
        <v>157.4</v>
      </c>
      <c r="K68" s="92">
        <f>SUMIF(H17:H52,"lrvb",K17:K52)</f>
        <v>157.4</v>
      </c>
      <c r="L68" s="200">
        <f>SUMIF(H17:H52,"lrvb",L17:L52)</f>
        <v>157.4</v>
      </c>
      <c r="M68" s="37"/>
      <c r="N68" s="38"/>
      <c r="O68" s="38"/>
      <c r="P68" s="38"/>
      <c r="Q68" s="38"/>
    </row>
    <row r="69" spans="1:17" ht="14.25" customHeight="1" x14ac:dyDescent="0.25">
      <c r="A69" s="363" t="s">
        <v>48</v>
      </c>
      <c r="B69" s="364"/>
      <c r="C69" s="364"/>
      <c r="D69" s="364"/>
      <c r="E69" s="364"/>
      <c r="F69" s="364"/>
      <c r="G69" s="364"/>
      <c r="H69" s="365"/>
      <c r="I69" s="4">
        <f>SUMIF(H18:H52,"es",I18:I52)</f>
        <v>20.2</v>
      </c>
      <c r="J69" s="203">
        <f>SUMIF(H18:H52,"es",J18:J52)</f>
        <v>20.2</v>
      </c>
      <c r="K69" s="83">
        <f>SUMIF(H18:H52,"es",K18:K52)</f>
        <v>0</v>
      </c>
      <c r="L69" s="201">
        <f>SUMIF(H18:H52,"es",L18:L52)</f>
        <v>0</v>
      </c>
      <c r="M69" s="37"/>
      <c r="N69" s="38"/>
      <c r="O69" s="38"/>
      <c r="P69" s="38"/>
      <c r="Q69" s="38"/>
    </row>
    <row r="70" spans="1:17" ht="18" customHeight="1" thickBot="1" x14ac:dyDescent="0.3">
      <c r="A70" s="384" t="s">
        <v>13</v>
      </c>
      <c r="B70" s="411"/>
      <c r="C70" s="411"/>
      <c r="D70" s="411"/>
      <c r="E70" s="411"/>
      <c r="F70" s="411"/>
      <c r="G70" s="411"/>
      <c r="H70" s="385"/>
      <c r="I70" s="2">
        <f>+I67+I63</f>
        <v>840.2</v>
      </c>
      <c r="J70" s="1">
        <f>+J67+J63</f>
        <v>1342.6999999999998</v>
      </c>
      <c r="K70" s="82">
        <f t="shared" ref="K70:L70" si="15">+K67+K63</f>
        <v>552.37</v>
      </c>
      <c r="L70" s="87">
        <f t="shared" si="15"/>
        <v>391.38</v>
      </c>
      <c r="M70" s="37"/>
      <c r="N70" s="38"/>
      <c r="O70" s="38"/>
      <c r="P70" s="38"/>
      <c r="Q70" s="38"/>
    </row>
    <row r="71" spans="1:17" x14ac:dyDescent="0.25">
      <c r="F71" s="404" t="s">
        <v>41</v>
      </c>
      <c r="G71" s="404"/>
      <c r="H71" s="404"/>
      <c r="I71" s="120"/>
      <c r="J71" s="120"/>
      <c r="K71" s="120"/>
      <c r="L71" s="120"/>
    </row>
    <row r="72" spans="1:17" x14ac:dyDescent="0.25">
      <c r="I72" s="486">
        <f>+I70-I59</f>
        <v>0</v>
      </c>
      <c r="J72" s="486">
        <f t="shared" ref="J72:L72" si="16">+J70-J59</f>
        <v>0</v>
      </c>
      <c r="K72" s="486">
        <f t="shared" si="16"/>
        <v>0</v>
      </c>
      <c r="L72" s="486">
        <f t="shared" si="16"/>
        <v>0</v>
      </c>
    </row>
  </sheetData>
  <mergeCells count="110">
    <mergeCell ref="M42:M43"/>
    <mergeCell ref="N42:N43"/>
    <mergeCell ref="O42:O43"/>
    <mergeCell ref="P42:P43"/>
    <mergeCell ref="Q51:Q52"/>
    <mergeCell ref="P48:P49"/>
    <mergeCell ref="N51:N52"/>
    <mergeCell ref="O51:O52"/>
    <mergeCell ref="P51:P52"/>
    <mergeCell ref="N48:N49"/>
    <mergeCell ref="O48:O49"/>
    <mergeCell ref="C47:Q47"/>
    <mergeCell ref="Q48:Q49"/>
    <mergeCell ref="E54:E56"/>
    <mergeCell ref="F54:F56"/>
    <mergeCell ref="G54:G56"/>
    <mergeCell ref="H54:H56"/>
    <mergeCell ref="I54:I56"/>
    <mergeCell ref="G13:G18"/>
    <mergeCell ref="G22:G23"/>
    <mergeCell ref="E14:E16"/>
    <mergeCell ref="D14:D16"/>
    <mergeCell ref="I14:I16"/>
    <mergeCell ref="F29:F30"/>
    <mergeCell ref="D29:D30"/>
    <mergeCell ref="E29:E30"/>
    <mergeCell ref="E42:E43"/>
    <mergeCell ref="G42:G43"/>
    <mergeCell ref="G6:G8"/>
    <mergeCell ref="H6:H8"/>
    <mergeCell ref="M6:Q6"/>
    <mergeCell ref="M7:M8"/>
    <mergeCell ref="N26:N27"/>
    <mergeCell ref="N36:N37"/>
    <mergeCell ref="N40:N41"/>
    <mergeCell ref="O40:O41"/>
    <mergeCell ref="N7:Q7"/>
    <mergeCell ref="M29:M30"/>
    <mergeCell ref="C6:C8"/>
    <mergeCell ref="D6:D8"/>
    <mergeCell ref="E6:E8"/>
    <mergeCell ref="F6:F8"/>
    <mergeCell ref="I6:I8"/>
    <mergeCell ref="J6:J8"/>
    <mergeCell ref="F71:H71"/>
    <mergeCell ref="A60:Q60"/>
    <mergeCell ref="A62:H62"/>
    <mergeCell ref="M26:M27"/>
    <mergeCell ref="E26:E27"/>
    <mergeCell ref="A70:H70"/>
    <mergeCell ref="G27:H27"/>
    <mergeCell ref="M36:M37"/>
    <mergeCell ref="E36:E37"/>
    <mergeCell ref="G36:G37"/>
    <mergeCell ref="M59:Q59"/>
    <mergeCell ref="B59:H59"/>
    <mergeCell ref="G28:G30"/>
    <mergeCell ref="E20:E21"/>
    <mergeCell ref="G20:G21"/>
    <mergeCell ref="M40:M41"/>
    <mergeCell ref="P40:P41"/>
    <mergeCell ref="G38:G39"/>
    <mergeCell ref="A68:H68"/>
    <mergeCell ref="M48:M49"/>
    <mergeCell ref="M51:M52"/>
    <mergeCell ref="C46:H46"/>
    <mergeCell ref="G1:Q1"/>
    <mergeCell ref="A69:H69"/>
    <mergeCell ref="A64:H64"/>
    <mergeCell ref="A67:H67"/>
    <mergeCell ref="A65:H65"/>
    <mergeCell ref="A66:H66"/>
    <mergeCell ref="A63:H63"/>
    <mergeCell ref="C57:H57"/>
    <mergeCell ref="M57:Q57"/>
    <mergeCell ref="B58:H58"/>
    <mergeCell ref="M58:Q58"/>
    <mergeCell ref="G19:H19"/>
    <mergeCell ref="A61:L61"/>
    <mergeCell ref="G35:H35"/>
    <mergeCell ref="E40:E41"/>
    <mergeCell ref="G40:G41"/>
    <mergeCell ref="E38:E39"/>
    <mergeCell ref="A2:Q2"/>
    <mergeCell ref="K6:K8"/>
    <mergeCell ref="L6:L8"/>
    <mergeCell ref="A3:Q3"/>
    <mergeCell ref="A4:Q4"/>
    <mergeCell ref="M5:Q5"/>
    <mergeCell ref="E44:E45"/>
    <mergeCell ref="G44:G45"/>
    <mergeCell ref="D51:D53"/>
    <mergeCell ref="E51:E53"/>
    <mergeCell ref="G51:G53"/>
    <mergeCell ref="A9:Q9"/>
    <mergeCell ref="A10:Q10"/>
    <mergeCell ref="B11:Q11"/>
    <mergeCell ref="C12:Q12"/>
    <mergeCell ref="K14:K16"/>
    <mergeCell ref="L14:L16"/>
    <mergeCell ref="E32:E35"/>
    <mergeCell ref="J14:J16"/>
    <mergeCell ref="E18:E19"/>
    <mergeCell ref="F14:F19"/>
    <mergeCell ref="M46:Q46"/>
    <mergeCell ref="D48:D50"/>
    <mergeCell ref="E48:E50"/>
    <mergeCell ref="G48:G50"/>
    <mergeCell ref="A6:A8"/>
    <mergeCell ref="B6:B8"/>
  </mergeCells>
  <printOptions horizontalCentered="1"/>
  <pageMargins left="0.59055118110236227" right="0" top="0.59055118110236227" bottom="0.39370078740157483" header="0.31496062992125984" footer="0.31496062992125984"/>
  <pageSetup paperSize="9" scale="6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</vt:lpstr>
      <vt:lpstr>'Aiškinamoji lentelė'!Print_Area</vt:lpstr>
      <vt:lpstr>'Aiškinamoji lentelė'!Print_Titles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Audra Cepiene</dc:creator>
  <cp:lastModifiedBy>Snieguole Kacerauskaite</cp:lastModifiedBy>
  <cp:lastPrinted>2021-01-15T12:34:31Z</cp:lastPrinted>
  <dcterms:created xsi:type="dcterms:W3CDTF">2015-10-15T13:35:41Z</dcterms:created>
  <dcterms:modified xsi:type="dcterms:W3CDTF">2021-01-15T12:34:35Z</dcterms:modified>
</cp:coreProperties>
</file>