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Palaimiene\Desktop\PROJEKTAI 2021-05-00\"/>
    </mc:Choice>
  </mc:AlternateContent>
  <bookViews>
    <workbookView xWindow="0" yWindow="0" windowWidth="23040" windowHeight="8490"/>
  </bookViews>
  <sheets>
    <sheet name="Lėšų poreikis" sheetId="2" r:id="rId1"/>
    <sheet name="Suvestinė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6" i="2" l="1"/>
  <c r="D136" i="2"/>
  <c r="D96" i="2"/>
  <c r="D59" i="2"/>
  <c r="D22" i="2"/>
  <c r="D168" i="2"/>
  <c r="D141" i="2"/>
  <c r="D26" i="2"/>
  <c r="D397" i="2" l="1"/>
  <c r="D398" i="2" s="1"/>
  <c r="D390" i="2"/>
  <c r="D386" i="2"/>
  <c r="D377" i="2"/>
  <c r="D374" i="2"/>
  <c r="D369" i="2"/>
  <c r="D358" i="2"/>
  <c r="D362" i="2"/>
  <c r="D352" i="2"/>
  <c r="D349" i="2"/>
  <c r="D327" i="2"/>
  <c r="D330" i="2"/>
  <c r="D322" i="2"/>
  <c r="D335" i="2"/>
  <c r="D313" i="2"/>
  <c r="D288" i="2"/>
  <c r="D283" i="2"/>
  <c r="D278" i="2"/>
  <c r="D272" i="2"/>
  <c r="D269" i="2"/>
  <c r="D266" i="2"/>
  <c r="D239" i="2"/>
  <c r="D259" i="2"/>
  <c r="D234" i="2"/>
  <c r="D231" i="2"/>
  <c r="D214" i="2"/>
  <c r="D208" i="2"/>
  <c r="D202" i="2"/>
  <c r="D171" i="2"/>
  <c r="D161" i="2"/>
  <c r="D162" i="2" s="1"/>
  <c r="D163" i="2" s="1"/>
  <c r="D15" i="4" s="1"/>
  <c r="D154" i="2"/>
  <c r="D151" i="2"/>
  <c r="D146" i="2"/>
  <c r="D147" i="2" s="1"/>
  <c r="D132" i="2"/>
  <c r="D128" i="2"/>
  <c r="D125" i="2"/>
  <c r="D122" i="2"/>
  <c r="D115" i="2"/>
  <c r="D112" i="2"/>
  <c r="D97" i="2"/>
  <c r="D98" i="2" s="1"/>
  <c r="D12" i="4" s="1"/>
  <c r="D77" i="2"/>
  <c r="D70" i="2"/>
  <c r="D60" i="2"/>
  <c r="D61" i="2" s="1"/>
  <c r="D9" i="4" s="1"/>
  <c r="D30" i="2"/>
  <c r="D11" i="2"/>
  <c r="D12" i="2" s="1"/>
  <c r="D13" i="2" s="1"/>
  <c r="D7" i="4" s="1"/>
  <c r="D317" i="2"/>
  <c r="D319" i="2" s="1"/>
  <c r="D304" i="2"/>
  <c r="D308" i="2" s="1"/>
  <c r="D191" i="2"/>
  <c r="D196" i="2" s="1"/>
  <c r="D73" i="2"/>
  <c r="D74" i="2" s="1"/>
  <c r="D172" i="2" l="1"/>
  <c r="D173" i="2" s="1"/>
  <c r="D16" i="4" s="1"/>
  <c r="D391" i="2"/>
  <c r="D142" i="2"/>
  <c r="D378" i="2"/>
  <c r="D363" i="2"/>
  <c r="D353" i="2"/>
  <c r="D336" i="2"/>
  <c r="D314" i="2"/>
  <c r="D203" i="2"/>
  <c r="D273" i="2"/>
  <c r="D260" i="2"/>
  <c r="D215" i="2"/>
  <c r="D155" i="2"/>
  <c r="D116" i="2"/>
  <c r="D117" i="2" s="1"/>
  <c r="D13" i="4" s="1"/>
  <c r="D78" i="2"/>
  <c r="D79" i="2" s="1"/>
  <c r="D11" i="4" s="1"/>
  <c r="D31" i="2"/>
  <c r="D32" i="2" s="1"/>
  <c r="D62" i="2" l="1"/>
  <c r="D8" i="4"/>
  <c r="D6" i="4" s="1"/>
  <c r="D261" i="2"/>
  <c r="D18" i="4" s="1"/>
  <c r="D399" i="2"/>
  <c r="D20" i="4" s="1"/>
  <c r="D337" i="2"/>
  <c r="D19" i="4" s="1"/>
  <c r="D156" i="2"/>
  <c r="D17" i="4" l="1"/>
  <c r="D174" i="2"/>
  <c r="D14" i="4"/>
  <c r="D10" i="4" s="1"/>
  <c r="D400" i="2"/>
  <c r="C401" i="2" l="1"/>
  <c r="D21" i="4"/>
</calcChain>
</file>

<file path=xl/sharedStrings.xml><?xml version="1.0" encoding="utf-8"?>
<sst xmlns="http://schemas.openxmlformats.org/spreadsheetml/2006/main" count="926" uniqueCount="555">
  <si>
    <t>Pavadinimas</t>
  </si>
  <si>
    <t>Atsakingas vykdytojas</t>
  </si>
  <si>
    <t>Preliminarus lėšų poreikis, tūkst. Eur</t>
  </si>
  <si>
    <t>Įgyvendinimo laikotarpis</t>
  </si>
  <si>
    <t>I prioritetas</t>
  </si>
  <si>
    <t>1.1. tikslas</t>
  </si>
  <si>
    <t>Kurti investicijas skatinančią aplinką</t>
  </si>
  <si>
    <t>1.1.2. uždavinys</t>
  </si>
  <si>
    <t>Paskatinti gyventojų verslumą ir ekonominį mobilumą</t>
  </si>
  <si>
    <t>1.1.2.3. priemonė</t>
  </si>
  <si>
    <t>Plėtoti paslaugas ir paramą smulkiajam ir vidutiniam verslui (SVV)</t>
  </si>
  <si>
    <t xml:space="preserve">Žvejybos produktų iškrovimo vietos prie jūros Klaipėdos miesto teritorijoje įrengimas </t>
  </si>
  <si>
    <t>KMSA</t>
  </si>
  <si>
    <t>2021-2023</t>
  </si>
  <si>
    <t>Atnaujinti UAB „Senasis turgus“ pastatų Turgaus a. 5, 18 ir lauko paviljonus</t>
  </si>
  <si>
    <t>UAB "Senasis turgus"/ investuotojai</t>
  </si>
  <si>
    <t>1.2. tikslas</t>
  </si>
  <si>
    <t>Didinti miesto turistinį patrauklumą</t>
  </si>
  <si>
    <t>1.2.1. uždavinys</t>
  </si>
  <si>
    <t>Padidinti turizmo objektų patrauklumą</t>
  </si>
  <si>
    <t>1.2.1.1. priemonė</t>
  </si>
  <si>
    <t>Išvystyti Smiltynę į kurortinę teritoriją</t>
  </si>
  <si>
    <t>2021-2030</t>
  </si>
  <si>
    <t>Įrengti ekokempingą Smiltynėje</t>
  </si>
  <si>
    <t>2022-2025</t>
  </si>
  <si>
    <t>2023-2025</t>
  </si>
  <si>
    <t>Atlikti atraminių apsauginių įėjimo į Smiltynės paplūdimį prie centrinės gelbėtojų stoties sienučių remontą</t>
  </si>
  <si>
    <t>2023-2024</t>
  </si>
  <si>
    <t xml:space="preserve">Atnaujinti Smiltynės gatvę, pritaikant ją pėsčiųjų gatvei </t>
  </si>
  <si>
    <t>2025-2030</t>
  </si>
  <si>
    <t>Atlikti Smiltynės dviračių ir pėsčiųjų takų kapitalinį remontą</t>
  </si>
  <si>
    <t>2027-2030</t>
  </si>
  <si>
    <t>1.2.1.3. priemonė</t>
  </si>
  <si>
    <t>Modernizuoti ir įveiklinti Danės upės pakrančių infrastruktūrą, panaudoti ją turizmo skatinimui</t>
  </si>
  <si>
    <t>Įgyvendinti Danės upės išvalymo projektą</t>
  </si>
  <si>
    <t>2021-2027</t>
  </si>
  <si>
    <t>2021-2028</t>
  </si>
  <si>
    <t>1.2.1.5. priemonė</t>
  </si>
  <si>
    <t>Modernizuoti paplūdimių infrastruktūrą, siekiant aukštų kokybės standartų ir mėlynosios vėliavos statuso</t>
  </si>
  <si>
    <t>Įrengti sanitarinius mazgus pajūrio ir rekreacinių objektų zonose</t>
  </si>
  <si>
    <t>Atlikti atraminių apsauginių įėjimo į Girulių paplūdimį sienučių remontą</t>
  </si>
  <si>
    <t>2025-2026</t>
  </si>
  <si>
    <t>1.3. tikslas</t>
  </si>
  <si>
    <t>Ugdyti nuolat tobulėjančius rinkos poreikius atitinkančius specialistus</t>
  </si>
  <si>
    <t>1.3.1. uždavinys</t>
  </si>
  <si>
    <t>Pagerinti ugdymo (-si) aplinką, įdiegti inovacijas</t>
  </si>
  <si>
    <t>1.3.1.1. priemonė</t>
  </si>
  <si>
    <t>Pagerinti ugdymo (-si) aplinką, užtikrinant kokybiškas infrastruktūros sąlygas</t>
  </si>
  <si>
    <t>ikimokyklinio ugdymo įstaigos:</t>
  </si>
  <si>
    <t>Modernizuoti Klaipėdos lopšelio–darželio „Svirpliukas“ pastatą</t>
  </si>
  <si>
    <t>2021-2022</t>
  </si>
  <si>
    <t>Rekonstruoti Klaipėdos Tauralaukio progimnazijos pastatą į ikimokyklinio ir priešmokyklinio ugdymo įstaigą</t>
  </si>
  <si>
    <t>2022-2024</t>
  </si>
  <si>
    <t>Modernizuoti Klaipėdos lopšelio-darželio „Žiogelis“ pastatą</t>
  </si>
  <si>
    <t>2022-2023</t>
  </si>
  <si>
    <t>Modernizuoti Klaipėdos lopšelio-darželio „Alksniukas“ pastatą</t>
  </si>
  <si>
    <t>Modernizuoti Klaipėdos lopšelio-darželio „Želmenėlis“ pastatą</t>
  </si>
  <si>
    <t>Modernizuoti Klaipėdos lopšelio-darželio „Vėrinėlis“ pastatą</t>
  </si>
  <si>
    <t>2024-2025</t>
  </si>
  <si>
    <t>Modernizuoti Klaipėdos lopšelio-darželio „Saulutė“ pastatą</t>
  </si>
  <si>
    <t>Modernizuoti Klaipėdos lopšelio-darželio „Boružėlė“ pastatą</t>
  </si>
  <si>
    <t>2024-2027</t>
  </si>
  <si>
    <t>Modernizuoti Klaipėdos lopšelio-darželio „Pingvinukas“ pastatą</t>
  </si>
  <si>
    <t>Modernizuoti Klaipėdos lopšelio-darželio „Radastėlė“ pastatą</t>
  </si>
  <si>
    <t>2025-2028</t>
  </si>
  <si>
    <t>Modernizuoti Klaipėdos lopšelio-darželio „Putinėlis“ pastatą</t>
  </si>
  <si>
    <t>Modernizuoti Klaipėdos lopšelio-darželio „Kregždutė“ pastatą</t>
  </si>
  <si>
    <t>bendrojo ir neformalaus ugdymo įstaigos:</t>
  </si>
  <si>
    <t xml:space="preserve">Pastatyti bendrojo ugdymo mokyklos pastatą šiaurinėje miesto dalyje </t>
  </si>
  <si>
    <t xml:space="preserve">Modernizuoti Klaipėdos Jeronimo Kačinsko muzikos mokyklos pastatą, gerinant jo energinio efektyvumo savybes </t>
  </si>
  <si>
    <t xml:space="preserve">Rekonstruoti Klaipėdos Prano Mašioto progimnazijos pastatą </t>
  </si>
  <si>
    <t>Modernizuoti „Gilijos“ pradinės mokyklos pastatą</t>
  </si>
  <si>
    <t>Atlikti Klaipėdos Pajūrio progimnazijos fasado apšiltinimo darbus</t>
  </si>
  <si>
    <t>Modernizuoti Klaipėdos „Ąžuolyno“ gimnazijos pastatą</t>
  </si>
  <si>
    <t>2023-2026</t>
  </si>
  <si>
    <t>II prioritetas</t>
  </si>
  <si>
    <t>2.1. tikslas</t>
  </si>
  <si>
    <t>Stiprinti Klaipėdos kultūros ir kūrybos sektoriaus ekosistemos tvarumą</t>
  </si>
  <si>
    <t>2.1.1. uždavinys</t>
  </si>
  <si>
    <t>Vystyti daugiafunkcės ir daugiakultūrės paskirties objektus</t>
  </si>
  <si>
    <t>2.1.1.1. priemonė</t>
  </si>
  <si>
    <t>Išplėtoti Bibliotekų-bendruomenės centrų tinklą</t>
  </si>
  <si>
    <t>Atlikti Bendruomenės centro–bibliotekos (Molo g. 60) pastato kapitalinį remontą</t>
  </si>
  <si>
    <t>Pastatyti modernų Bendruomenės centrą-biblioteką pietinėje miesto dalyje</t>
  </si>
  <si>
    <t>2024-2026</t>
  </si>
  <si>
    <t>2.1.1.2. priemonė</t>
  </si>
  <si>
    <t>Didinti kultūros paslaugų prieinamumą ir patrauklumą, modernizuojant ar kitaip atnaujinant kultūros įstaigų infrastruktūrą</t>
  </si>
  <si>
    <t>Atlikti Klaipėdos m. savivaldybės koncertinės įstaigos „Koncertų salė“ pastato kapitalinį remontą</t>
  </si>
  <si>
    <t>2028-2030</t>
  </si>
  <si>
    <t>2.1.1.3. priemonė</t>
  </si>
  <si>
    <t>Bendruomenės kultūros poreikiams pritaikyti viešąsias erdves</t>
  </si>
  <si>
    <t>Modernizuoti (rekonstruoti, iš esmės transformuoti ir / ar kitaip įveiklinti) Vasaros koncertų estradą</t>
  </si>
  <si>
    <t>2021-2025</t>
  </si>
  <si>
    <t>2.2. tikslas</t>
  </si>
  <si>
    <t>Ugdyti fiziškai aktyvią ir sportuojančią bendruomenę</t>
  </si>
  <si>
    <t>2.2.1. uždavinys</t>
  </si>
  <si>
    <t>Išvystyti gyventojų poreikius atitinkančią sporto ir fizinio aktyvumo infrastruktūrą</t>
  </si>
  <si>
    <t>2.2.1.2. priemonė</t>
  </si>
  <si>
    <t>Gausinti sporto infrastruktūrą, skatinant gyventojų fizinį aktyvumą ir sportą bei sudaryti palankias sąlygas privačiam verslui, investuojančiam į viešosios sporto infrastruktūros kūrimą</t>
  </si>
  <si>
    <t>Modernizuoti ir / ar kitaip atnaujinti sporto aikštynus prie švietimo įstaigų</t>
  </si>
  <si>
    <t>2021-2026</t>
  </si>
  <si>
    <t>Pakeisti dirbtinės žolės dangą (Sportininkų g. 46)</t>
  </si>
  <si>
    <t>KMSA/ investuotojai</t>
  </si>
  <si>
    <t xml:space="preserve">Pastatyti naują sporto salę šiaurinėje miesto dalyje (Kretingos g. / Šviesos g.) </t>
  </si>
  <si>
    <t>Pastatyti Sporto ir laisvalaikio kompleksą buvusios II vandenvietės teritorijoje (koncesijos procedūrų vykdymas)</t>
  </si>
  <si>
    <t>Renovuoti BĮ Klaipėdos miesto lengvosios atletikos mokyklos pastatą (maniežą)</t>
  </si>
  <si>
    <t>Renovuoti sporto bazės pastatą (Sportininkų g. 46)</t>
  </si>
  <si>
    <t>Projektai, įgyvendinami tik pritraukus valstybės ir / ar privačių investuotojų lėšų</t>
  </si>
  <si>
    <t>Rekonstruoti sporto sveikatingumo kompleksą (Smiltynės g. 13), pritaikant turizmo, sporto ir rekreacijos funkcijoms</t>
  </si>
  <si>
    <t>nevertinama</t>
  </si>
  <si>
    <t xml:space="preserve">Rekonstruoti dviračių treką (Kretingos g. 38) į universalų sporto statinį, siekiant pritaikyti jį kuo įvairesnėms sporto šakoms </t>
  </si>
  <si>
    <t>Pastatyti Klaipėdos sunkiosios atletikos centrą</t>
  </si>
  <si>
    <t>Pastatyti Regioninį stadioną</t>
  </si>
  <si>
    <t>Įrengti irklavimo ir buriavimo mokyklos bazę palei Danės upę ir prie Kuršių marių pietinėje miesto dalyje</t>
  </si>
  <si>
    <t>2.3. tikslas</t>
  </si>
  <si>
    <t>Stiprinti ir puoselėti gyventojų sveikatą</t>
  </si>
  <si>
    <t>2.3.1. uždavinys</t>
  </si>
  <si>
    <t>Užtikrinti prieinamas aukštos kokybės sveikatos priežiūros paslaugas</t>
  </si>
  <si>
    <t>2.3.1.2. priemonė</t>
  </si>
  <si>
    <t>Plėtoti asmens sveikatos priežiūros paslaugų infrastruktūrą, siekiant didesnės ir aukštesnės paslaugų aprėpties, įvairovės ir kokybės</t>
  </si>
  <si>
    <t>Renovuoti VšĮ Klaipėdos universitetinės ligoninės pastatus Liepojos g. 41, 49 ir 39</t>
  </si>
  <si>
    <t>Išplėtoti VšĮ Jūrininkų sveikatos priežiūros centro infrastruktūrą (naujo pastato statyba)</t>
  </si>
  <si>
    <t>2021-2024</t>
  </si>
  <si>
    <t>Atlikti VšĮ Klaipėdos miesto poliklinikos pastatą (Taikos pr. 76) renovaciją ir įdiegti atsinaujinančių energijos išteklių priemones</t>
  </si>
  <si>
    <t xml:space="preserve">KMSA, VšĮ Klaipėdos miesto poliklinika </t>
  </si>
  <si>
    <t>Rekonstruoti administracinės paskirties pastatą (J. Karoso g. 12) į gydymo paskirties pastatą (projekto užbaigimas)</t>
  </si>
  <si>
    <t>KMSA, VšĮ Klaipėdos vaikų ligoninė</t>
  </si>
  <si>
    <t>Atlikti VšĮ Klaipėdos vaikų ligoninės Priėmimo skyriaus (Donelaičio g. 5, 7, 9) patalpų išplėtimą ir I a. sienų remontą</t>
  </si>
  <si>
    <t>Atlikti VšĮ Klaipėdos vaikų ligoninės pastato (Donelaičio g. 7) šlaitinio stogo konstrukcijų kapitalinį remontą</t>
  </si>
  <si>
    <t>Atlikti VšĮ Klaipėdos vaikų ligoninės pastato (Donelaičio g. 9) vamzdynų kapitalinį remontą</t>
  </si>
  <si>
    <t>KMSA, VšĮ Klaipėdos medicininės slaugos ligoninė</t>
  </si>
  <si>
    <t xml:space="preserve">Atlikti VšĮ Klaipėdos psichikos sveikatos centro Gydymo paskirties pastato (Galinio pylimo g. 3) kapitalinį remontą ir sutvarkyti infrastruktūrą apie pastatą </t>
  </si>
  <si>
    <t>KMSA, VšĮ Klaipėdos psichikos sveikatos centras</t>
  </si>
  <si>
    <t>Prisidėti prie Sveikatingumo ir kurortologijos centro pajūrio teritorijoje, prie neįgaliųjų paplūdimio, įkūrimo, išvystant viešąją infrastruktūrą</t>
  </si>
  <si>
    <t>KMSA, KU</t>
  </si>
  <si>
    <t>2.3.1.3. priemonė</t>
  </si>
  <si>
    <t>Išplėtoti kompleksines paslaugas sutrikusios raidos ir neįgaliems vaikams</t>
  </si>
  <si>
    <t>Sutvarkyti pastatus (Turistų g. 28), pritaikant juos kompleksinių paslaugų vaikams su negalia ir jų šeimoms centro veiklai</t>
  </si>
  <si>
    <t>BĮ Klaipėdos sutrikusio vystymosi kūdikių namai</t>
  </si>
  <si>
    <t>2.4. tikslas</t>
  </si>
  <si>
    <t>Didinti socialinę įtrauktį ir skatinti socialinę atsakomybę</t>
  </si>
  <si>
    <t>2.4.1. uždavinys</t>
  </si>
  <si>
    <t>Pagerinti socialinių paslaugų kokybę ir prieinamumą, didinti jų aprėptį</t>
  </si>
  <si>
    <t>2.4.1.2. priemonė</t>
  </si>
  <si>
    <t>Plėtoti neinstitucinės globos paslaugas vaikams</t>
  </si>
  <si>
    <t>Įkurti bendruomeninius vaikų globos namus (Projekto „Bendruomeninių vaikų globos namų steigimas Klaipėdos mieste“ įgyvendinimas)</t>
  </si>
  <si>
    <t>2.4.1.3. priemonė</t>
  </si>
  <si>
    <t>Plėtoti stacionarias globos paslaugas Klaipėdos mieste</t>
  </si>
  <si>
    <t>Išplėsti senyvo amžiaus asmenų globos paslaugas, rekonstruojant pastatą, esantį Melnragės gyvenamajame rajone (Vaivos g. 23)</t>
  </si>
  <si>
    <t>2.4.1.4. priemonė</t>
  </si>
  <si>
    <t>Išplėtoti socialinių įgūdžių ir palaikymo paslaugas (vaikų dienos centruose)</t>
  </si>
  <si>
    <t>Pritaikyti Klaipėdos vaikų globos namų „Smiltelė“ patalpas ir infrastruktūrą vaikų dienos centro veiklai</t>
  </si>
  <si>
    <t>2.4.1.5. priemonė</t>
  </si>
  <si>
    <t>Įkurti savarankiško ir grupinio gyvenimo namus</t>
  </si>
  <si>
    <t>Savarankiško gyvenimo namų įkūrimas jaunuoliams, paliekantiems vaikų globos namus, suaugusiems asmenims su negalia, senyvo amžiaus asmenims, socialinės rizikos asmenims</t>
  </si>
  <si>
    <t>Grupinio gyvenimo namų įkūrimas jaunuoliams, paliekantiems vaikų globos namus, suaugusiems asmenims su negalia, senyvo amžiaus asmenims, socialinės rizikos asmenims</t>
  </si>
  <si>
    <t>2026-2028</t>
  </si>
  <si>
    <t>Didinti socialinio būsto prieinamumą</t>
  </si>
  <si>
    <t>Pastatyti Savivaldybės socialinio būsto fondo gyvenamuosius namus žemės sklype (Akmenų g. 1 B)</t>
  </si>
  <si>
    <t>2.4.2. uždavinys</t>
  </si>
  <si>
    <t>Tobulinti socialinių paslaugų infrastruktūrą ir pritaikyti miestą specialiųjų poreikių turintiems gyventojams</t>
  </si>
  <si>
    <t>2.4.2.2. priemonė</t>
  </si>
  <si>
    <t>Įrengti / atnaujinti ir / ar pritaikyti infrastruktūrą, skirtą kokybiškoms socialinėms paslaugoms teikti</t>
  </si>
  <si>
    <t>Modernizuoti laikino apgyvendinimo namų infrastruktūrą (Šilutės pl. 8, nakvynės namai) (projekto užbaigimas)</t>
  </si>
  <si>
    <t>2.4.3. uždavinys</t>
  </si>
  <si>
    <t>Taikant prevencines priemones paskatinti socialinę atskirtį patiriančių asmenų ir bendruomenių socialinę integraciją</t>
  </si>
  <si>
    <t>2.4.3.5. priemonė</t>
  </si>
  <si>
    <t>Įgyvendinti priemones, didinančias gyventojų saugumą</t>
  </si>
  <si>
    <t>Įrengti vaizdo stebėjimo kameras, greičio matuoklius ir kitas saugumo sistemas</t>
  </si>
  <si>
    <t>2.4.3.7. priemonė</t>
  </si>
  <si>
    <t>Didinti bausmę atlikusių asmenų integraciją</t>
  </si>
  <si>
    <t>Įkurti krizių centrą bausmę atlikusių asmenų integracijai</t>
  </si>
  <si>
    <t>2.5. tikslas</t>
  </si>
  <si>
    <t>Didinti galimybes jaunimui atvykti, dirbti ir gyventi Klaipėdos mieste</t>
  </si>
  <si>
    <t>2.5.1. uždavinys</t>
  </si>
  <si>
    <t xml:space="preserve">Išplėtoti ir pritaikyti viešąją infrastruktūrą bei viešąsias erdves jaunimo poreikiams </t>
  </si>
  <si>
    <t>2.5.1.1. priemonė</t>
  </si>
  <si>
    <t>Užtikrinti tolygesnį jaunimo poreikiams pritaikytų erdvių pasiskirstymą mieste</t>
  </si>
  <si>
    <t>Įkurti modernų jaunimo medijų centrą</t>
  </si>
  <si>
    <t>2.6. tikslas</t>
  </si>
  <si>
    <t>Stiprinti vietos savivaldą</t>
  </si>
  <si>
    <t>2.6.1. uždavinys</t>
  </si>
  <si>
    <t xml:space="preserve">Padidinti savivaldybės teikiamų viešųjų paslaugų efektyvumą bei užtikrinti šias paslaugas teikiančių specialistų kompetencijas </t>
  </si>
  <si>
    <t>2.6.1.2. priemonė</t>
  </si>
  <si>
    <t>Gerinti Savivaldybės teikiamų viešųjų paslaugų prieinamumą ir kokybę</t>
  </si>
  <si>
    <t>Išvystyti regioninės reikšmės gyventojų aptarnavimo centrą (derinant vietos savivaldos ir centrinės valdžios valdymo institucijas)</t>
  </si>
  <si>
    <t>III prioritetas</t>
  </si>
  <si>
    <t>3.1. tikslas</t>
  </si>
  <si>
    <t>Vykdyti kryptingą darnaus judumo politiką savivaldybėje</t>
  </si>
  <si>
    <t>3.1.1. uždavinys</t>
  </si>
  <si>
    <t>Skatinti gyventojus rinktis alternatyvius automobiliui keliavimo būdus</t>
  </si>
  <si>
    <t>3.1.1.2. priemonė</t>
  </si>
  <si>
    <t>Išplėtoti trūkstamas dviračių takų sistemos jungtis, kuriomis galėtų būti užtikrinamas gyventojų judėjimas dviračiais kasdieniais susisiekimo / rekreaciniais tikslais</t>
  </si>
  <si>
    <t>Įrengti pėsčiųjų ir dviračių takus Minijos g. nuo Baltijos pr., Pilies g., Naujojoje Uosto g., kartu užtikrinant jungtis su Naująja Smiltynės perkėla</t>
  </si>
  <si>
    <t>Įrengti dviračių ir pėsčiųjų taką Danės upės slėnio teritorijoje nuo Klaipėdos g. tilto iki miesto ribos (palei Danės upę nuo Klaipėdos g. iki Klaipėdos miesto teritorijos ribos – Liepojos g.) (bendradarbiaujant su Klaipėdos rajono savivaldybe)</t>
  </si>
  <si>
    <t>Išplėtoti trūkstamas dviračių takų jungtis Miesto teritorijoje (tarp Tilžės g. ir Malūno parko, palei P. Lideikio g. nuo Liepojos g. iki Molo g.)</t>
  </si>
  <si>
    <t>Įrengti / atnaujinti dviračių taką palei Smiltelės g. nuo Šilutės pl. iki Minijos g.</t>
  </si>
  <si>
    <t>Įrengti / atnaujinti dviračių taką palei Šilutės pl. nuo Smiltelės g. iki Baltijos pr.</t>
  </si>
  <si>
    <t>Įrengti dviračių taką palei Šilutės pl./ Tilžės g. nuo P. Komunos g. iki sankryžos su Sausio 15-osios g., toliau palei Sausio 15-osios g. nuo sankryžos su Tilžės g. iki Pilies g.</t>
  </si>
  <si>
    <t>Įrengti dviračių taką palei Mokyklos g. (įskaitant viaduką) – Priestočio g. nuo Tilžės g. iki Šaulių g.</t>
  </si>
  <si>
    <t>Įrengti dviračių juostas Tiltų g. atkarpoje nuo Turgaus g. iki Taikos pr., Turgaus g. nuo Jono kalnelio iki Teatro aikštės ir pačioje Teatro aikštėje</t>
  </si>
  <si>
    <t>Įrengti dviračių taką palei Liepojos g. –P. Lideikio g. (nuo miesto ligoninių pastatų komplekso palei Liepojos g., įrengti jungtį su Miško kvartalu)</t>
  </si>
  <si>
    <t>Suformuoti pėsčiųjų ir dviračių takų jungtį nuo Klaipėdos g. tilto iki naujosios mokyklos šiaurinėje miesto dalyje (Senvagės g.)</t>
  </si>
  <si>
    <t>Įrengti trūkstamas Žaliakelio jungtis (tarp Jūrininkų pr. ir Sąjūdžio parko; tarp Sąjūdžio parko ir Smiltelės g. (palei Varpų g.); tarp Baltijos pr. ir Dubysos g.; nuo „DEPO“ parduotuvės iki geležinkelio pervažos prie AB „Klaipėdos energija“, tarp Dubysos g. ir Kauno g.)</t>
  </si>
  <si>
    <t>2022-2026</t>
  </si>
  <si>
    <t>Rekonstruoti magistralinį dviračių taką palei Taikos pr. –Tiltų g. –H. Manto g. –Lietuvininkų a.-Šaulių g.-Kretingos g. nuo Jūrininkų pr. iki Klaipėdos g.)</t>
  </si>
  <si>
    <t>2022-2030</t>
  </si>
  <si>
    <t>Sutvarkyti takus palei Draugystės ir Žardės tvenkinius</t>
  </si>
  <si>
    <t>2023-2027</t>
  </si>
  <si>
    <t>Įrengti (pastatyti) dviračių ir pėsčiųjų tiltą per Danės upę, jungiantį naująją mokyklą šiaurinėje miesto dalyje (Senvagės g.) su Tauralaukio kvartalu</t>
  </si>
  <si>
    <t>2025-2029</t>
  </si>
  <si>
    <t>Įrengti dviračių taką susisiekimui su priemiestinėmis teritorijomis palei Liepų g. (bendradarbiaujant su Klaipėdos rajono savivaldybe)</t>
  </si>
  <si>
    <t>Sutvarkyti ir įrengti parkų, dviračių ir pėsčiųjų takus Giruliuose ir Melnragėje</t>
  </si>
  <si>
    <t>3.1.1.4. priemonė</t>
  </si>
  <si>
    <t>Įgalinti zonas „be automobilio“, skatinant judėjimą mažiau taršiomis transporto priemonėmis ir / ar pėsčiomis</t>
  </si>
  <si>
    <t xml:space="preserve">Sutvarkyti Atgimimo aikštę, didinant patrauklumą investicijoms, skatinant lankytojų srautus </t>
  </si>
  <si>
    <t>Įrengti daugiaaukštę automobilių stovėjimo aikštelę Bangų g.</t>
  </si>
  <si>
    <t>Įrengti automobilių stovėjimo aikštelę teritorijoje prie Pilies g. 2A</t>
  </si>
  <si>
    <t>Įrengti daugiaaukštę stovėjimo aikštelę Pilies g. 6A</t>
  </si>
  <si>
    <t>3.1.2. uždavinys</t>
  </si>
  <si>
    <t>Patobulinti viešojo transporto paslaugas</t>
  </si>
  <si>
    <t>3.1.2.1. priemonė</t>
  </si>
  <si>
    <t>Didinti kelionių viešuoju transportu komfortą ir patogumą (pritaikant susisiekimo sistemą žmonėms su individualiaisiais poreikiais, didinant netaršių ir mažai taršių transporto rūšių ir / ar priemonių viešajame transporte dalį)</t>
  </si>
  <si>
    <t>Įdiegti naują viešojo transporto rūšį (BRT linijos ir susijusios infrastruktūros įrengimas, elektra varomų autobusų įsigijimas)</t>
  </si>
  <si>
    <t>KMSA, UAB "Klaipėdos autobusų parkas"</t>
  </si>
  <si>
    <t>Suprojektuoti ir įrengti keleivinio transporto stoteles su įvažomis</t>
  </si>
  <si>
    <t>3.1.2.3. priemonė</t>
  </si>
  <si>
    <t>Diegti inovacijas transporto srityje</t>
  </si>
  <si>
    <t>Parengti savaeigio viešojo transporto atkarpoje Smiltynės keltas – Jūrų muziejus projektą bei jį įgyvendinti, pasinaudojant MITA finansavimo instrumentu – prisidėjimas prie MITA finansuojamo projekto</t>
  </si>
  <si>
    <t>UAB "Klaipėdos autobusų parkas"</t>
  </si>
  <si>
    <t>Ikiprekybinių pirkimų projekto būdu sukurti ekologišką vidaus vandenų taksi (koncepcija, prototipas, produktas) - prisidėjimas prie MITA finansuojamo projekto</t>
  </si>
  <si>
    <t>Ikiprekybinių pirkimų projekto būdu parengti iš saulės energijos gaminamo vandenilinio kuro autobusams projektą (koncepcija, prototipas, produktas)</t>
  </si>
  <si>
    <t>Išvystyti ekologiško ir aukštos kokybės taksi paslaugas Klaipėdos mieste</t>
  </si>
  <si>
    <t>3.1.3. uždavinys</t>
  </si>
  <si>
    <t>Didinti gatvių tinklo pralaidumą, kokybę ir saugumą</t>
  </si>
  <si>
    <t>3.1.3.1. priemonė</t>
  </si>
  <si>
    <t>Atnaujinti ir/ ar transformuoti pagrindines jungtis su uostu ir uosto teritorijoje</t>
  </si>
  <si>
    <t xml:space="preserve">Rekonstruoti Baltijos pr. etapais:  </t>
  </si>
  <si>
    <t>KMSA, SM, KVJUD</t>
  </si>
  <si>
    <t>1) Baltijos pr. ir Šilutės pl. žiedinės sankryžos rekonstravimas ir Statybininkų pr. ir Lypkių g. Klaipėdoje, įrengiant geležinkelio pervažą, rekonstravimas);</t>
  </si>
  <si>
    <t>2) Rekonstruoti Baltijos pr. (Baltijos pr. ir Taikos pr. rekonstrukcija (2 lygių sankryžos statyba)</t>
  </si>
  <si>
    <t>3) Rekonstruoti Baltijos pr. (Baltijos pr. ir Minijos g. rekonstrukcija (II etapas)</t>
  </si>
  <si>
    <t>Pratęsti Statybininkų pr. per LEZ teritoriją iki 141 kelio (su estakada)</t>
  </si>
  <si>
    <t>KMSA, SM</t>
  </si>
  <si>
    <t>Rekonstruoti Šiaurinį įvažiavimą į uostą (įskaitant sankryžas)</t>
  </si>
  <si>
    <t>Projektai, įgyvendinami ne savivaldybės šaltinių (pvz., LAKD, KVJUD ir kt.) viešosiomis lėšomis</t>
  </si>
  <si>
    <t>Paplatinti 141 kelią, sujungiant su LEZ teritorija (vykdytojas – LAKD)</t>
  </si>
  <si>
    <t>SM, LAKD</t>
  </si>
  <si>
    <t>Įrengti Pietinį aplinkkelį</t>
  </si>
  <si>
    <t>Rekonstruoti Nemuno g.–Kalnupės g. koridorių</t>
  </si>
  <si>
    <t>SM, KVJUD</t>
  </si>
  <si>
    <t>Rekonstruoti Senosios Smiltelės g., įrengiant viaduką per geležinkelį</t>
  </si>
  <si>
    <t>Įrengti autotransporto aikštelę Klaipėdos miesto prieigose (Klaipėdos uoste esant ekstremaliai situacijai (dėl nepalankių oro sąlygų ar kitų priežasčių) būtų sukaupiami į uostą kelių transportu gabenami kroviniai, taip išvengiant papildomų spūsčių Klaipėdos mieste)</t>
  </si>
  <si>
    <t>Užbaigti Jakų žiedinės sankryžos įrengimą</t>
  </si>
  <si>
    <t>3.1.3.3. priemonė</t>
  </si>
  <si>
    <t>Taikyti modernias transporto srautų planavimo, valdymo ir kontrolės priemones</t>
  </si>
  <si>
    <t>Įdiegti transporto (eismo) valdymo sistemą (Minijos g.–Pilies g.–Naujoji Uosto g., Taikos pr.–Tiltų g.–H. Manto g.–Liepojos g., Priestočio g.–Mokyklos g.–Šilutės pl. koridoriuose)</t>
  </si>
  <si>
    <t>3.1.3.4. priemonė</t>
  </si>
  <si>
    <t>Asfaltuoti gatves su žvyro danga</t>
  </si>
  <si>
    <t>Rekonstruoti Tauralaukio gyvenvietės gatves</t>
  </si>
  <si>
    <t>Atlikti Sodininkų bendrijose esančių žvyruotų gatvių asfaltavimą</t>
  </si>
  <si>
    <t>2021-2030 </t>
  </si>
  <si>
    <t>Atlikti kitų žvyruotų gatvių asfaltavimą</t>
  </si>
  <si>
    <t>2024-2030 </t>
  </si>
  <si>
    <t>3.1.3.5. priemonė</t>
  </si>
  <si>
    <t>Užtikrinti tinkamą miesto kelių tinklo darną, pralaidumą ir kokybę</t>
  </si>
  <si>
    <t>Atlikti Liepų, Jaunystės ir Arimų gatvių sankryžos (įrengiant šviesoforus ir apšvietimą) kapitalinį remontą</t>
  </si>
  <si>
    <t>Atlikti Jaunystės g. ir privažiuojamojo kelio sankryžos, Rūko g. kapitalinį remontą</t>
  </si>
  <si>
    <t xml:space="preserve">Rekonstruoti Klemiškės g. </t>
  </si>
  <si>
    <t xml:space="preserve">Rekonstruoti Danės g. </t>
  </si>
  <si>
    <t>Įrengti dubliuojančią gatvę nuo Šiltnamių g. iki Klaipėdos g. (su pėsčiųjų ir dviračių taku ir įvažomis į Liepojos g.)</t>
  </si>
  <si>
    <t>Atlikti Šilutės pl. senojo ruožo rekonstrukciją</t>
  </si>
  <si>
    <t>Atlikti S. Daukanto g. nuo Šaulių g. iki J. Zauerveino g. kapitalinį remontą</t>
  </si>
  <si>
    <r>
      <t xml:space="preserve">Įrengti trūkstamą kelio atkarpą (jungtį) nuo Tauralaukio iki miesto ribos ties Aukštkiemių kaimu (su dviračių taku) (bendradarbiaujant su Klaipėdos rajono savivaldybe).
</t>
    </r>
    <r>
      <rPr>
        <i/>
        <sz val="11"/>
        <color theme="1"/>
        <rFont val="Times New Roman"/>
        <family val="1"/>
        <charset val="186"/>
      </rPr>
      <t>Įrengiant trūkstamą atkarpą, užtikrinti dviračio tako jungtį palei Vėjo g. iki Pajūrio g. dviračio tako</t>
    </r>
  </si>
  <si>
    <t>KMSA, Klaipėdos rajono savivaldybė</t>
  </si>
  <si>
    <t>2024-2030</t>
  </si>
  <si>
    <t>Rekonstruoti Puodžių g.</t>
  </si>
  <si>
    <t>Pastatyti (įrengti) Arimų g.</t>
  </si>
  <si>
    <t>Rekonstruoti Kūlių Vartų g. ir Bangų g., Tiltų g., Galinio Pylimo g., Taikos pr. sankryžą</t>
  </si>
  <si>
    <t>Nutiesti naują kelią tarp Klemiškės g. ir Tilžės g.</t>
  </si>
  <si>
    <t>Rekonstruoti Savanorių g. ir nutiesti E. Simonaičio g.</t>
  </si>
  <si>
    <t>Įrengti naują jungtį per Danės upę</t>
  </si>
  <si>
    <t>2029-2030</t>
  </si>
  <si>
    <t>3.1.3.6. priemonė</t>
  </si>
  <si>
    <t>Užtikrinti saugų privažiavimą prie viešųjų paslaugų teikimo vietų</t>
  </si>
  <si>
    <t>Įrengti privažiuojamąjį kelią prie pastato adresu Debreceno g. 48 ir sutvarkyti pastato aplinką</t>
  </si>
  <si>
    <t>3.2. tikslas</t>
  </si>
  <si>
    <t>Skatinti tvarų miesto teritorijos vystymą</t>
  </si>
  <si>
    <t>3.2.1. uždavinys</t>
  </si>
  <si>
    <t>Skatinti teritorijų ir pastatų konversiją</t>
  </si>
  <si>
    <t>3.2.1.1. priemonė</t>
  </si>
  <si>
    <t>Išvystyti buvusios „Laivitės“ teritoriją (vad. Memelio miesto)</t>
  </si>
  <si>
    <t>Sutvarkyti Memelio miesto teritorijos prieigas (įrengti Dangės skverą, inžinerines komunikacijas, privažiavimo kelius) Šiauriniame rage</t>
  </si>
  <si>
    <t>3.2.1.2. priemonė</t>
  </si>
  <si>
    <t>3.2.1.4. priemonė</t>
  </si>
  <si>
    <t>Paskatinti kitų stambesnių nenaudojamų, nepakankamai naudojamų ir / ar netinkamai naudojamų objektų ir teritorijų tikslingą panaudojimą (įsk. konversiją)</t>
  </si>
  <si>
    <t>Išvystyti 7,4 ha Medelyno gyvenamojo rajono infrastruktūrą (I etapas)</t>
  </si>
  <si>
    <t>3.2.2. uždavinys</t>
  </si>
  <si>
    <t xml:space="preserve">Modernizuoti atskiras miesto dalis (teritorijas), siekiant didesnio jų patrauklumo </t>
  </si>
  <si>
    <t>3.2.2.1. priemonė</t>
  </si>
  <si>
    <t>Skatinti daugiabučių gyvenamųjų namų kvartalų kompleksinio atnaujinimo projektų įgyvendinimą</t>
  </si>
  <si>
    <t>Skatinti daugiabučių gyvenamųjų namų kiemų atnaujinimą, įgyvendinti Daugiabučių namų kiemų infrastruktūros gerinimo priemonių planą</t>
  </si>
  <si>
    <t>Projekto „Kompleksinis tikslinės teritorijos daugiabučių namų kiemų tvarkymas“ įgyvendinimas</t>
  </si>
  <si>
    <t>3.2.2.2. priemonė</t>
  </si>
  <si>
    <t>Paskatinti bendrų projektų su privačiais asmenimis, asfaltuojant ir rekonstruojant gatves, įvažiavimu, tvarkant daugiabučių kiemus ir kitą infrastruktūrą, vykdymą</t>
  </si>
  <si>
    <t xml:space="preserve">Atnaujinti įvažiuojamąjį kelią į Taikos pr. 109 ir šalia esantį skverą </t>
  </si>
  <si>
    <t>Atnaujinti įvažiuojamąjį kelią į Taikos pr. 101</t>
  </si>
  <si>
    <t xml:space="preserve">Atnaujinti įvažiuojamąjį kelią į Debreceno g. 61 </t>
  </si>
  <si>
    <t>3.2.2.3. priemonė</t>
  </si>
  <si>
    <t>Modernizuoti Senamiesčio infrastruktūrą, siekiant didesnio aktyvumo ir įveiklinimo</t>
  </si>
  <si>
    <t>Pritaikyti universalaus dizaino principus, atnaujinant Senamiesčio grindinį (įgyvendinti projektą „Senamiesčio grindinio atnaujinimas ir universalaus dizaino pritaikymas“)</t>
  </si>
  <si>
    <t>Rekonstruoti Teatro ir Sukilėlių g.</t>
  </si>
  <si>
    <t>Sutvarkyti Turgaus aikštę (įskaitant pastatus ir prieigas), pritaikant verslo, turizmo, bendruomenės poreikiams (Turgaus aikštės su prieigomis sutvarkymas, pritaikant verslo, bendruomenės poreikiams (I , II ir III etapai)</t>
  </si>
  <si>
    <t>3.2.2.5. priemonė</t>
  </si>
  <si>
    <t xml:space="preserve">Įrengti, modernizuoti ir / ar pritaikyti daugiafunkces viešąsias erdves poilsio, rekreacijos poreikiams  </t>
  </si>
  <si>
    <t>Sutvarkyti Malūno parko teritoriją (Malūno parko teritorijos sutvarkymas, gerinant gamtinę aplinką ir skatinant lankytojų srautus (I etapas)</t>
  </si>
  <si>
    <t>Sutvarkyti Muzikinio teatro pastato (Danės g. 19) aplinką už sklypo ribos</t>
  </si>
  <si>
    <t>Įrengti Sakurų parką teritorijoje tarp Žvejų rūmų, Taikos pr., Naikupės g. ir įvažiuojamąjį kelią į Žvejų rūmus (projektas pradėtas įgyvendinti)</t>
  </si>
  <si>
    <t>Sutvarkyti Skulptūrų parką</t>
  </si>
  <si>
    <t>Atnaujinti Vingio mikrorajono aikštę su prieigomis</t>
  </si>
  <si>
    <t>Atnaujinti krantinę prie „Meridiano“ burlaivio (kartu su fontano „Laivelis“ skveru)</t>
  </si>
  <si>
    <t>Sutvarkyti K. Donelaičio aikštę su želdiniais</t>
  </si>
  <si>
    <t xml:space="preserve">Sutvarkyti skverą ties prekybos centru „Maxima“ (Šilutės pl. 40A) ir atnaujinti pėsčiųjų ir dviračių taką nuo Šilutės pl. iki Taikos pr. </t>
  </si>
  <si>
    <t>Atnaujinti Melnragės parko teritoriją (Melnragės parko sutvarkymo II etapo įgyvendinimas)</t>
  </si>
  <si>
    <t>Išplėsti Malūno parko teritorijos tvarkymo darbus (Malūno parko sutvarkymo II etapo įgyvendinimas)</t>
  </si>
  <si>
    <t>2026-2027</t>
  </si>
  <si>
    <t>Įrengti parką prie Smiltelės upelio</t>
  </si>
  <si>
    <t>Įrengti „Miesto sodą“ (prie Pievų tako g.)</t>
  </si>
  <si>
    <t>Sutvarkyti ir apželdinti Sodžiaus skverą</t>
  </si>
  <si>
    <t>Sutvarkyti ir apželdinti skverą prie Naikupės g.</t>
  </si>
  <si>
    <t>Sutvarkyti želdyną už pastato adresu Taikos pr. 107</t>
  </si>
  <si>
    <t>Sutvarkyti aikštę prie Santuokų rūmų</t>
  </si>
  <si>
    <t>Išplėsti Sąjūdžio parko sutvarkymo darbus (įgyvendinti Sąjūdžio parko teritorijos įrengimo/ plėtros III etapą)</t>
  </si>
  <si>
    <t>Sutvarkyti ir įveiklinti Paupių parką, kurio dalis priskiriama nekilnojamojo kultūros paveldo objektui Paupių dvaro sodybos ir ligoninės pastato kompleksui, vad. Bachmano dvaru (kodas 244)</t>
  </si>
  <si>
    <t>3.2.2.6. priemonė</t>
  </si>
  <si>
    <t>Išplėtoti Miesto kapinių infrastruktūrą (bendradarbiaujant su regiono savivaldybėmis)</t>
  </si>
  <si>
    <t>Išplėsti Klaipėdos miesto kapines</t>
  </si>
  <si>
    <t>Sutvarkyti Klaipėdos miesto viešųjų Joniškės, Lėbartų kapinių infrastruktūrą</t>
  </si>
  <si>
    <t xml:space="preserve">Įrengti želdynus Lėbartų kapinėse </t>
  </si>
  <si>
    <t>3.2.3. uždavinys</t>
  </si>
  <si>
    <t>Efektyviai panaudoti kultūros paveldo objektus</t>
  </si>
  <si>
    <t>3.2.3.1. priemonė</t>
  </si>
  <si>
    <t>Sutvarkyti viešuosius kultūros paveldo objektus ir juos pritaikyti lankymui ar kitoms viešosioms funkcijoms</t>
  </si>
  <si>
    <t>Sutvarkyti Žardės – Kuncų piliakalnį ir išvalyti bei sutvarkyti teritorijoje esantį vandens telkinį</t>
  </si>
  <si>
    <t>Sutvarkyti Purmalių piliakalnį</t>
  </si>
  <si>
    <t>3.2.3.2. priemonė</t>
  </si>
  <si>
    <t>Atkurti Šv. Jono bažnyčią</t>
  </si>
  <si>
    <t>Bendruomenė/ KMSA</t>
  </si>
  <si>
    <t>3.2.3.3. priemonė</t>
  </si>
  <si>
    <t>Restauruoti ir atgaivinti Klaipėdos pilies ir bastionų kompleksą</t>
  </si>
  <si>
    <t xml:space="preserve">Atkurti Pilies didįjį bokštą </t>
  </si>
  <si>
    <t>Sutvarkyti istorines krantines</t>
  </si>
  <si>
    <t>2023-2028</t>
  </si>
  <si>
    <t>3.2.3.4. priemonė</t>
  </si>
  <si>
    <t>Įveiklinti karinio paveldo objektus, pritaikant juos lankymui</t>
  </si>
  <si>
    <t>Pritaikyti lankymui „Memel Sud“ priešlėktuvinę bateriją Smiltynėje</t>
  </si>
  <si>
    <t>3.2.3.6. priemonė</t>
  </si>
  <si>
    <t>Įveiklinti ir/ ar garbingai įprasminti senąsias (istorines) kapines</t>
  </si>
  <si>
    <t xml:space="preserve">Sutvarkyti Klaipėdos Smeltės istorines kapines </t>
  </si>
  <si>
    <t>Sutvarkyti istorines Vitės kapines</t>
  </si>
  <si>
    <t>Sutvarkyti istorines buvusių kaimų, dvarų kapinaites</t>
  </si>
  <si>
    <t>3.3. tikslas</t>
  </si>
  <si>
    <t>Skatinti žaliąją miesto plėtrą</t>
  </si>
  <si>
    <t>3.3.1. uždavinys</t>
  </si>
  <si>
    <t>Užtikrinti tvarų kraštovaizdžio vystymą (-si), išsaugant ekosistemas ir prisitaikant prie klimato kaitos</t>
  </si>
  <si>
    <t>Išplėtoti apsaugines funkcijas atliekančius želdynus ir jų sistemas</t>
  </si>
  <si>
    <t>Įrengti parką palei Šilutės pl. nuo Smiltelės g. iki Jūrininkų pr. (rajoninis atskirasis rekreacinės paskirties želdynas; 2.11 Bandužių II)</t>
  </si>
  <si>
    <t>Įrengti želdyną teritorijoje tarp geležinkelio ir žemės sklypų Upelio g. 25 ir Nendrių g. 36</t>
  </si>
  <si>
    <t>Įrengti želdyną palei geležinkelį Klevų g. 6H</t>
  </si>
  <si>
    <t>Įrengti želdyną teritorijoje nuo Veliuonos g. iki KVJU ribos (rajoninis atskirasis rekreacinės paskirties želdynas; 2.1 Smeltės I)</t>
  </si>
  <si>
    <t>Įrengti apsauginės paskirties želdyną prie Švyturio g.</t>
  </si>
  <si>
    <t>Įrengti želdyną Tauralaukyje prie Danės upės (centrinis atskirasis rekreacinės paskirties želdynas; 9.5 Luizės ąžuolo II)</t>
  </si>
  <si>
    <t>Žaliųjų jungčių įrengimas 2.5 Laukininkų I ir 2.6 Laukininkų II kvartaluose</t>
  </si>
  <si>
    <t>Įrengti želdyną Tauralaukio šiaurinėje dalyje (centrinis atskirasis rekreacinės paskirties želdynas; 9.10. Dvaro slėnio I)</t>
  </si>
  <si>
    <t>3.3.1.4. priemonė</t>
  </si>
  <si>
    <t>Diegti potvynių riziką mažinančias priemones</t>
  </si>
  <si>
    <t>Išvalyti Smeltalės upę</t>
  </si>
  <si>
    <t>3.3.2. uždavinys</t>
  </si>
  <si>
    <t>Skatinti energijos taupymą, atsinaujinančių ir alternatyvių energijos išteklių naudojimą</t>
  </si>
  <si>
    <t>3.3.2.3. priemonė</t>
  </si>
  <si>
    <t>Išnaudoti ir stiprinti Klaipėdos miesto gamtos išteklių energinį potencialą</t>
  </si>
  <si>
    <t>Atsinaujinančios energijos išteklių saulės fotovoltinės elektrinės įrengimas ant rekultivuoto Glaudėnų sąvartyno Klaipėdos rajone</t>
  </si>
  <si>
    <t>Atsinaujinančių energijos išteklių  panaudojimas savivaldybės biudžetinių įstaigų pastatuose</t>
  </si>
  <si>
    <t>3.3.2.4. priemonė</t>
  </si>
  <si>
    <t>Gerinti Klaipėdos miesto apšvietimo efektyvumą ir kokybę</t>
  </si>
  <si>
    <t>Išplėsti (modernizuojant, įrengiant ir pan.) viešųjų erdvių, gatvių ir kiemų apšvietimo tinklus (Viešųjų erdvių, gatvių ir kiemų apšvietimo tinklų išplėtimas ar įrengimas)</t>
  </si>
  <si>
    <t>UAB "Gatvių apšvietimas"</t>
  </si>
  <si>
    <t>Užtikrinti gatvių ir viešųjų erdvių apšvietimo organizavimo funkcijos įgyvendinimą, modernizuojant šviestuvus bei įrengiant saulės elektrines</t>
  </si>
  <si>
    <t>3.3.3. uždavinys</t>
  </si>
  <si>
    <t>Modernizuoti miesto inžinerinę infrastruktūrą laikantis inovatyvumo ir ekologiškumo principų</t>
  </si>
  <si>
    <t>3.3.3.1. priemonė</t>
  </si>
  <si>
    <t>Plėtoti ir tobulinti šilumos energijos tiekimo infrastruktūrą</t>
  </si>
  <si>
    <t>Rekonstruoti ir kitaip atnaujinti AB „Klaipėdos energija“ šilumos tiekimo trasas ir kitą ilgalaikį turtą, įdiegti alternatyvius atsinaujinančius energijos šaltinius</t>
  </si>
  <si>
    <t>AB "Klaipėdos energija"</t>
  </si>
  <si>
    <t>Išplėtoti Miesto centralizuoto šilumos tiekimo tinklus</t>
  </si>
  <si>
    <t>Šiaurinėje miesto dalyje pastatyti naują šilumos šaltinį (teritorijos, esančios adresu Danės g. 8, pilnos konversijos atveju)</t>
  </si>
  <si>
    <t>3.3.3.2. priemonė</t>
  </si>
  <si>
    <t>Modernizuoti geriamojo vandens tiekimo ir nuotekų šalinimo ir valymo sistemą</t>
  </si>
  <si>
    <t>Rekonstruoti geriamojo vandens tiekimo ir nuotekų tvarkymo tinklus</t>
  </si>
  <si>
    <t>AB "Klaipėdos vanduo"</t>
  </si>
  <si>
    <t>Atlikti AB „Klaipėdos vanduo“ Klaipėdos miesto vandenviečių atnaujinimą ir remontą</t>
  </si>
  <si>
    <t>Atlikti AB „Klaipėdos vanduo“ Klaipėdos miesto nuotekų valyklos atnaujinimą ir/ar remontą</t>
  </si>
  <si>
    <t>3.3.3.4. priemonė</t>
  </si>
  <si>
    <t>Išplėtoti ir modernizuoti paviršinių nuotekų surinkimo ir valymo sistemą (tinklus, įrenginius)</t>
  </si>
  <si>
    <t>Statyti ir atnaujinti (rekonstruoti) paviršinių nuotekų infrastruktūrą (tinklus, paviršinių nuotekų valyklas)</t>
  </si>
  <si>
    <t>KMSA, AB "Klaipėdos vanduo"</t>
  </si>
  <si>
    <t>3.3.4. uždavinys</t>
  </si>
  <si>
    <t xml:space="preserve">Įdiegti žiedinės ekonomikos procesus </t>
  </si>
  <si>
    <t>3.3.4.1. priemonė</t>
  </si>
  <si>
    <t>Išplėtoti komunalinių atliekų surinkimo ir tvarkymo infrastruktūrą</t>
  </si>
  <si>
    <t>Įrengti požeminių, pusiau požeminių ir kt. konteinerių aikšteles (regioninės reikšmės projekto vykdymas)</t>
  </si>
  <si>
    <t>Įrengti Klaipėdos regioninio sąvartyno III sekciją (regioninės reikšmės projekto vykdymas)</t>
  </si>
  <si>
    <t>Vykdyti projektą „Rūšiuojamuoju būdu iš gyventojų surenkamų maisto / virtuvės atliekų apdorojimo infrastruktūros sukūrimas ir (ar) esamos komunalinių atliekų tvarkymo infrastruktūros pritaikymas maisto / virtuvės atliekų apdorojimui bei gyventojų informavimas maisto / virtuvės atliekų prevencijos ir tvarkymo klausimais“ (regioninės reikšmės projekto vykdymas)</t>
  </si>
  <si>
    <t>Užtikrinti inertinės frakcijos hidrorūšiavimą</t>
  </si>
  <si>
    <t>Vykdyti projektą „Žiedinis išteklių valdymas, maisto atliekų surinkimui ir perdirbimui naudojant maišelius, pagamintus iš biologinių atliekų“ (regioninės reikšmės projekto vykdymas)</t>
  </si>
  <si>
    <t>3.3.4.2. priemonė</t>
  </si>
  <si>
    <t>Didinti gyventojų ir verslo organizacijų supratimą apie žiedinę ekonomiką ir skatinti sąmoningumą, siekiant gyventi ekologiškai tvariau</t>
  </si>
  <si>
    <t>Įrengti daiktų mainų punktus Klaipėdos m. aikštelėse</t>
  </si>
  <si>
    <t>Įrengti Edukacinį centrą Glaudėnų (buv. sąvartyno) aikštelėje</t>
  </si>
  <si>
    <t>3.3.5. uždavinys</t>
  </si>
  <si>
    <t>Užtikrinti visapusišką aplinkos būklės stebėseną ir taršą ribojančių priemonių taikymą</t>
  </si>
  <si>
    <t>3.3.5.1. priemonė</t>
  </si>
  <si>
    <t>Įdiegti taršos matavimo, mažinimo ir prevencijos priemones</t>
  </si>
  <si>
    <t>Įrengti oro kokybės matavimo stacionarią įrangą</t>
  </si>
  <si>
    <t>Įrengti mobiliąsias oro taršos matavimo stoteles ant miesto maršrutais važiuojančių autobusų, užtikrinti atvirų duomenų perdavimą</t>
  </si>
  <si>
    <t>Įrengti sąšlavų, susidarančių gatvių valymo veikloje, laikino saugojimo aikštelę</t>
  </si>
  <si>
    <t>Iš viso pagal uždavinį (1.1.2.):</t>
  </si>
  <si>
    <t>Iš viso pagal priemonę (1.1.2.3.):</t>
  </si>
  <si>
    <t>Iš viso pagal tikslą (1.1.)</t>
  </si>
  <si>
    <t>Iš viso pagal uždavinį (1.2.1.):</t>
  </si>
  <si>
    <t>Iš viso pagal tikslą (1.2.)</t>
  </si>
  <si>
    <t>Iš viso pagal priemonę (1.1.2.1.):</t>
  </si>
  <si>
    <t>Iš viso pagal priemonę (1.2.1.3.):</t>
  </si>
  <si>
    <t>Iš viso pagal priemonę (1.2.1.5.):</t>
  </si>
  <si>
    <t>Iš viso pagal priemonę (1.3.1.1.):</t>
  </si>
  <si>
    <t>Iš viso pagal uždavinį (1.3.1.):</t>
  </si>
  <si>
    <t>Iš viso pagal tikslą (1.3.)</t>
  </si>
  <si>
    <t>Iš viso pagal prioritetą (1.)</t>
  </si>
  <si>
    <t>Iš viso pagal priemonę (2.1.1.1.):</t>
  </si>
  <si>
    <t>Iš viso pagal priemonę (2.1.1.2.):</t>
  </si>
  <si>
    <t>Iš viso pagal priemonę (2.1.1.3.):</t>
  </si>
  <si>
    <t>Iš viso pagal uždavinį (2.1.1.):</t>
  </si>
  <si>
    <t>Iš viso pagal tikslą (2.1.)</t>
  </si>
  <si>
    <t>Iš viso pagal priemonę (2.2.1.2.):</t>
  </si>
  <si>
    <t>Iš viso pagal uždavinį (2.2.1.):</t>
  </si>
  <si>
    <t>Iš viso pagal tikslą (2.2.)</t>
  </si>
  <si>
    <t>Iš viso pagal priemonę (2.3.1.2.):</t>
  </si>
  <si>
    <t>Iš viso pagal priemonę (2.3.1.3.):</t>
  </si>
  <si>
    <t>Iš viso pagal uždavinį (2.3.1.):</t>
  </si>
  <si>
    <t>Iš viso pagal tikslą (2.3.)</t>
  </si>
  <si>
    <t>Iš viso pagal priemonę (2.4.1.2.):</t>
  </si>
  <si>
    <t>Iš viso pagal priemonę (2.4.1.3.):</t>
  </si>
  <si>
    <t>Iš viso pagal priemonę (2.4.1.4.):</t>
  </si>
  <si>
    <t>Iš viso pagal priemonę (2.4.1.5.):</t>
  </si>
  <si>
    <t>Iš viso pagal uždavinį (2.4.1.):</t>
  </si>
  <si>
    <t>Iš viso pagal priemonę (2.4.3.5.):</t>
  </si>
  <si>
    <t>Iš viso pagal priemonę (2.4.3.7.):</t>
  </si>
  <si>
    <t>Iš viso pagal uždavinį (2.4.3.):</t>
  </si>
  <si>
    <t>Iš viso pagal tikslą (2.4.)</t>
  </si>
  <si>
    <t>Iš viso pagal priemonę (2.4.2.2.):</t>
  </si>
  <si>
    <t>Iš viso pagal uždavinį (2.4.2.):</t>
  </si>
  <si>
    <t>Iš viso pagal priemonę (2.5.1.1.):</t>
  </si>
  <si>
    <t>Iš viso pagal uždavinį (2.5.1.):</t>
  </si>
  <si>
    <t>Iš viso pagal tikslą (2.5.)</t>
  </si>
  <si>
    <t>Iš viso pagal priemonę (2.6.1.2.):</t>
  </si>
  <si>
    <t>Iš viso pagal uždavinį (2.6.1.):</t>
  </si>
  <si>
    <t>Iš viso pagal tikslą (2.6.)</t>
  </si>
  <si>
    <t>Iš viso pagal prioritetą (2.)</t>
  </si>
  <si>
    <t>Iš viso pagal priemonę (3.1.1.2.):</t>
  </si>
  <si>
    <t>Iš viso pagal priemonę (3.1.1.4.):</t>
  </si>
  <si>
    <t>Iš viso pagal uždavinį (3.1.1.):</t>
  </si>
  <si>
    <t>Iš viso pagal priemonę (3.1.2.1.):</t>
  </si>
  <si>
    <t>Iš viso pagal priemonę (3.1.2.3.):</t>
  </si>
  <si>
    <t>Iš viso pagal uždavinį (3.1.2.):</t>
  </si>
  <si>
    <t>Iš viso pagal priemonę (3.1.3.1.):</t>
  </si>
  <si>
    <t>Iš viso pagal priemonę (3.1.3.3.):</t>
  </si>
  <si>
    <t>Iš viso pagal priemonę (3.1.3.4.):</t>
  </si>
  <si>
    <t>Iš viso pagal priemonę (3.1.3.5.):</t>
  </si>
  <si>
    <t>Iš viso pagal priemonę (3.1.3.6.):</t>
  </si>
  <si>
    <t>Iš viso pagal tikslą (3.1.)</t>
  </si>
  <si>
    <t>Iš viso pagal priemonę (3.2.1.1.):</t>
  </si>
  <si>
    <t>Iš viso pagal priemonę (3.2.1.2.):</t>
  </si>
  <si>
    <t>Iš viso pagal priemonę (3.2.1.4.):</t>
  </si>
  <si>
    <t>Iš viso pagal uždavinį (3.2.1.):</t>
  </si>
  <si>
    <t>Iš viso pagal priemonę (3.2.2.2.):</t>
  </si>
  <si>
    <t>Iš viso pagal priemonę (3.2.2.1.):</t>
  </si>
  <si>
    <t>Iš viso pagal priemonę (3.2.2.3.):</t>
  </si>
  <si>
    <t>Iš viso pagal priemonę (3.2.2.5.):</t>
  </si>
  <si>
    <t>Iš viso pagal priemonę (3.2.2.6.):</t>
  </si>
  <si>
    <t>Iš viso pagal uždavinį (3.2.3.):</t>
  </si>
  <si>
    <t>Iš viso pagal priemonę (3.2.3.1.):</t>
  </si>
  <si>
    <t>Iš viso pagal priemonę (3.2.3.2.):</t>
  </si>
  <si>
    <t>Iš viso pagal priemonę (3.2.3.3.):</t>
  </si>
  <si>
    <t>Iš viso pagal priemonę (3.2.3.6.):</t>
  </si>
  <si>
    <t>Iš viso pagal priemonę (3.2.3.4.):</t>
  </si>
  <si>
    <t>Iš viso pagal tikslą (3.2.)</t>
  </si>
  <si>
    <t>Iš viso pagal uždavinį (3.2.2.):</t>
  </si>
  <si>
    <t>Iš viso pagal priemonę (3.3.1.1.):</t>
  </si>
  <si>
    <t>Iš viso pagal uždavinį (3.3.1.):</t>
  </si>
  <si>
    <t>Iš viso pagal priemonę (3.3.1.4.):</t>
  </si>
  <si>
    <t>Iš viso pagal priemonę (3.3.2.3.):</t>
  </si>
  <si>
    <t>Iš viso pagal priemonę (3.3.2.4.):</t>
  </si>
  <si>
    <t>Iš viso pagal uždavinį (3.3.2.):</t>
  </si>
  <si>
    <t>Iš viso pagal priemonę (3.3.3.1.):</t>
  </si>
  <si>
    <t>Iš viso pagal priemonę (3.3.3.2.):</t>
  </si>
  <si>
    <t>Iš viso pagal priemonę (3.3.3.4.):</t>
  </si>
  <si>
    <t>Iš viso pagal uždavinį (3.3.3.):</t>
  </si>
  <si>
    <t>KRATC</t>
  </si>
  <si>
    <t>Iš viso pagal priemonę (3.3.4.1.):</t>
  </si>
  <si>
    <t>Iš viso pagal priemonę (3.3.4.2.):</t>
  </si>
  <si>
    <t>Iš viso pagal uždavinį (3.3.4.):</t>
  </si>
  <si>
    <t>Iš viso pagal priemonę (3.3.5.1.):</t>
  </si>
  <si>
    <t>Iš viso pagal uždavinį (3.3.5.):</t>
  </si>
  <si>
    <t>Iš viso pagal tikslą (3.3.)</t>
  </si>
  <si>
    <t>BENDRAS PRELIMINARUS LĖŠŲ POREIKIS</t>
  </si>
  <si>
    <t>Iš viso pagal uždavinį (3.1.3.):</t>
  </si>
  <si>
    <t>Įgalinti AB „Klaipėdos energija“ teritorijos dalies konversiją, sudarant sąlygas vystyti komercines, rekreacines veiklas, nagrinėjant galimybę palikti rezervinius energijos gamybos šaltinius</t>
  </si>
  <si>
    <t>Užtikrinti AB „Klaipėdos energija“ teritorijos dalies konversiją, sudarant sąlygas vystyti komercines, rekreacines veiklas, nagrinėjant galimybę palikti rezervinius energijos gamybos šaltinius</t>
  </si>
  <si>
    <t>Įrengti dengtą futbolo maniežą</t>
  </si>
  <si>
    <t>Įgyvendinti Danės upės pritaikymo laivybai projektą</t>
  </si>
  <si>
    <t>Plėtoti socialinį kultūros klasterį „Šv. Pranciškaus vilties miestas“</t>
  </si>
  <si>
    <t>2.4.1.10. priemonė</t>
  </si>
  <si>
    <t>Įkurti paslaugų centrą vaikams</t>
  </si>
  <si>
    <t>Įkurti sveiko senėjimo vilties bendruomenės ir sveikatinimo centrą</t>
  </si>
  <si>
    <t>Įkurti globos namus (stacionarios paslaugos senjorų kaimas "Laiminga senatvė")</t>
  </si>
  <si>
    <t>Iš viso pagal priemonę (2.4.1.10.):</t>
  </si>
  <si>
    <t>2021-2031</t>
  </si>
  <si>
    <t>2021-2032</t>
  </si>
  <si>
    <t>Mažesniųjų brolių ordino Lietuvos šv. Kazimiero provincijos Klaipėdos šv. Pranciškaus Asyžiečio vienuolynas</t>
  </si>
  <si>
    <t>3.3.1.2. priemonė</t>
  </si>
  <si>
    <t>Modernizuoti kultūros centro „Žvejų rūmai“ pastatą ir jo aplinką, pasiūlant veiklų aktualizavimo (ir naujų funkcijų) koncepciją</t>
  </si>
  <si>
    <t>Atnaujinti / modernizuoti VšĮ Klaipėdos medicininės slaugos ligoninės pastatą (K. Donelaičio g. 15)</t>
  </si>
  <si>
    <t>Modernizuoti Klaipėdos „Versmės“ progimnazijos pastatą</t>
  </si>
  <si>
    <t>Modernizuoti Klaipėdos Hermano Zudermano gimnazijos pastatą</t>
  </si>
  <si>
    <t>2.6.1.1. priemonė</t>
  </si>
  <si>
    <t>Diegti elektronines paslaugas ir pan. įrankius, tobulinant savivaldybės viešąsias paslaugas</t>
  </si>
  <si>
    <t>Sukurti IT įrankį (sistemą, aplikaciją ir / ar kt.), sujungiantį viešąsias savivaldybės paslaugas ir Klaipėdiečio kortelės koncepciją</t>
  </si>
  <si>
    <t>Iš viso pagal priemonę (2.6.1.1.):</t>
  </si>
  <si>
    <t xml:space="preserve">Nuoroda </t>
  </si>
  <si>
    <t>(KSP iki 2030 m.)</t>
  </si>
  <si>
    <t>PAŽANGI, KONKURENCINGA IR SUBALANSUOTA MIESTO EKONOMINĖ PLĖTRA</t>
  </si>
  <si>
    <t>SOCIALINĖS ĮTRAUKTIES DIDINIMAS, ĮGALINANT BENDRUOMENIŠKUMĄ IR STIPRINANT VIETOS SAVIVALDĄ</t>
  </si>
  <si>
    <t>TVARUS IR DARNUS MIESTO URBANISTINIS VYSTYMAS</t>
  </si>
  <si>
    <t>Bendras (preliminarus) pažangos projektų investicijų poreikis</t>
  </si>
  <si>
    <t>Įrengti miško parką Smiltynėje (įskaitant dviračių ir pėsčiųjų takų bei jungčių Smiltynėje iki Naujosios perkėlos įrengimą)</t>
  </si>
  <si>
    <t>Modernizuoti Klaipėdos „Aukuro“ gimnazijos pastatą</t>
  </si>
  <si>
    <t>2.4.1.7. priemonė</t>
  </si>
  <si>
    <t>Įsigyti ir/ ar socialinio būsto paskirčiai pritaikyti būstus</t>
  </si>
  <si>
    <t>Iš viso pagal priemonę (2.4.1.7.):</t>
  </si>
  <si>
    <t>Atkurti Vakarinę kurtiną ir įveiklinti esamą nenaudojamą pastatą (sutvarkyti pastatą (buv. istorinis irklavimo klubo „Neptun“), įkuriant jame jūrinės tematikos centrą)</t>
  </si>
  <si>
    <t>Rekonstruoti Paryžiaus komunos gatvę (nuo Šilutės pl. iki Taikos pr.)</t>
  </si>
  <si>
    <t>Pažangos projektų sąrašas (su lėšų poreikiu)</t>
  </si>
  <si>
    <t>2 aiškinamojo rašto priedas</t>
  </si>
  <si>
    <t>Nuoroda (KSP)</t>
  </si>
  <si>
    <t>tūkst.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</si>
</sst>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1"/>
      <color rgb="FF000000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B43412"/>
      <name val="Calibri"/>
      <family val="2"/>
      <charset val="186"/>
      <scheme val="minor"/>
    </font>
    <font>
      <sz val="11"/>
      <color rgb="FFB434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/>
    </xf>
    <xf numFmtId="164" fontId="3" fillId="2" borderId="7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 wrapText="1"/>
    </xf>
    <xf numFmtId="0" fontId="14" fillId="3" borderId="34" xfId="0" applyFont="1" applyFill="1" applyBorder="1" applyAlignment="1">
      <alignment horizontal="left" vertical="center"/>
    </xf>
    <xf numFmtId="4" fontId="14" fillId="3" borderId="33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4" fontId="4" fillId="3" borderId="33" xfId="0" applyNumberFormat="1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4" borderId="23" xfId="0" applyFont="1" applyFill="1" applyBorder="1" applyAlignment="1">
      <alignment horizontal="right" vertical="top" wrapText="1"/>
    </xf>
    <xf numFmtId="0" fontId="7" fillId="4" borderId="4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top"/>
    </xf>
    <xf numFmtId="164" fontId="1" fillId="2" borderId="29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right" vertical="top" wrapText="1"/>
    </xf>
    <xf numFmtId="0" fontId="7" fillId="6" borderId="4" xfId="0" applyFont="1" applyFill="1" applyBorder="1" applyAlignment="1">
      <alignment horizontal="right" vertical="top" wrapText="1"/>
    </xf>
    <xf numFmtId="0" fontId="7" fillId="5" borderId="23" xfId="0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horizontal="right" vertical="top" wrapText="1"/>
    </xf>
    <xf numFmtId="0" fontId="10" fillId="7" borderId="24" xfId="0" applyFont="1" applyFill="1" applyBorder="1" applyAlignment="1">
      <alignment horizontal="right" vertical="top" wrapText="1"/>
    </xf>
    <xf numFmtId="0" fontId="10" fillId="7" borderId="12" xfId="0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horizontal="right" vertical="top" wrapText="1"/>
    </xf>
    <xf numFmtId="0" fontId="7" fillId="6" borderId="5" xfId="0" applyFont="1" applyFill="1" applyBorder="1" applyAlignment="1">
      <alignment horizontal="right" vertical="top" wrapText="1"/>
    </xf>
    <xf numFmtId="0" fontId="7" fillId="6" borderId="6" xfId="0" applyFont="1" applyFill="1" applyBorder="1" applyAlignment="1">
      <alignment horizontal="right" vertical="top" wrapText="1"/>
    </xf>
    <xf numFmtId="0" fontId="7" fillId="5" borderId="5" xfId="0" applyFont="1" applyFill="1" applyBorder="1" applyAlignment="1">
      <alignment horizontal="right" vertical="top" wrapText="1"/>
    </xf>
    <xf numFmtId="0" fontId="7" fillId="5" borderId="6" xfId="0" applyFont="1" applyFill="1" applyBorder="1" applyAlignment="1">
      <alignment horizontal="right" vertical="top" wrapText="1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right" vertical="center" wrapText="1"/>
    </xf>
    <xf numFmtId="0" fontId="15" fillId="3" borderId="27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1"/>
  <sheetViews>
    <sheetView tabSelected="1" view="pageBreakPreview" topLeftCell="A391" zoomScale="70" zoomScaleNormal="110" zoomScaleSheetLayoutView="70" zoomScalePageLayoutView="60" workbookViewId="0">
      <selection activeCell="B28" sqref="B28"/>
    </sheetView>
  </sheetViews>
  <sheetFormatPr defaultColWidth="8.85546875" defaultRowHeight="15" x14ac:dyDescent="0.25"/>
  <cols>
    <col min="1" max="1" width="21.140625" style="3" customWidth="1"/>
    <col min="2" max="2" width="73.140625" style="4" customWidth="1"/>
    <col min="3" max="3" width="15.140625" style="5" customWidth="1"/>
    <col min="4" max="4" width="14.7109375" style="6" customWidth="1"/>
    <col min="5" max="5" width="13.7109375" style="6" customWidth="1"/>
    <col min="6" max="16384" width="8.85546875" style="2"/>
  </cols>
  <sheetData>
    <row r="1" spans="1:5" ht="30" customHeight="1" x14ac:dyDescent="0.25">
      <c r="C1" s="103" t="s">
        <v>552</v>
      </c>
      <c r="D1" s="103"/>
      <c r="E1" s="103"/>
    </row>
    <row r="2" spans="1:5" ht="14.45" customHeight="1" x14ac:dyDescent="0.25">
      <c r="A2" s="135" t="s">
        <v>551</v>
      </c>
      <c r="B2" s="135"/>
      <c r="C2" s="135"/>
      <c r="D2" s="135"/>
      <c r="E2" s="135"/>
    </row>
    <row r="3" spans="1:5" ht="15.75" thickBot="1" x14ac:dyDescent="0.3">
      <c r="E3" s="6" t="s">
        <v>554</v>
      </c>
    </row>
    <row r="4" spans="1:5" ht="43.5" thickBot="1" x14ac:dyDescent="0.3">
      <c r="A4" s="42" t="s">
        <v>553</v>
      </c>
      <c r="B4" s="7" t="s">
        <v>0</v>
      </c>
      <c r="C4" s="7" t="s">
        <v>1</v>
      </c>
      <c r="D4" s="7" t="s">
        <v>2</v>
      </c>
      <c r="E4" s="8" t="s">
        <v>3</v>
      </c>
    </row>
    <row r="5" spans="1:5" ht="15" customHeight="1" thickBot="1" x14ac:dyDescent="0.3">
      <c r="A5" s="9" t="s">
        <v>4</v>
      </c>
      <c r="B5" s="10"/>
      <c r="C5" s="10"/>
      <c r="D5" s="45"/>
      <c r="E5" s="11"/>
    </row>
    <row r="6" spans="1:5" x14ac:dyDescent="0.25">
      <c r="A6" s="43" t="s">
        <v>5</v>
      </c>
      <c r="B6" s="41" t="s">
        <v>6</v>
      </c>
      <c r="C6" s="32"/>
      <c r="D6" s="46"/>
      <c r="E6" s="44"/>
    </row>
    <row r="7" spans="1:5" x14ac:dyDescent="0.25">
      <c r="A7" s="13" t="s">
        <v>7</v>
      </c>
      <c r="B7" s="12" t="s">
        <v>8</v>
      </c>
      <c r="C7" s="14"/>
      <c r="D7" s="47"/>
      <c r="E7" s="16"/>
    </row>
    <row r="8" spans="1:5" x14ac:dyDescent="0.25">
      <c r="A8" s="13" t="s">
        <v>9</v>
      </c>
      <c r="B8" s="12" t="s">
        <v>10</v>
      </c>
      <c r="C8" s="14"/>
      <c r="D8" s="47"/>
      <c r="E8" s="16"/>
    </row>
    <row r="9" spans="1:5" ht="30" x14ac:dyDescent="0.25">
      <c r="A9" s="13"/>
      <c r="B9" s="12" t="s">
        <v>11</v>
      </c>
      <c r="C9" s="14" t="s">
        <v>12</v>
      </c>
      <c r="D9" s="48">
        <v>140.1</v>
      </c>
      <c r="E9" s="18" t="s">
        <v>13</v>
      </c>
    </row>
    <row r="10" spans="1:5" ht="45" x14ac:dyDescent="0.25">
      <c r="A10" s="13"/>
      <c r="B10" s="12" t="s">
        <v>14</v>
      </c>
      <c r="C10" s="14" t="s">
        <v>15</v>
      </c>
      <c r="D10" s="48">
        <v>3275</v>
      </c>
      <c r="E10" s="18" t="s">
        <v>13</v>
      </c>
    </row>
    <row r="11" spans="1:5" ht="14.45" customHeight="1" x14ac:dyDescent="0.25">
      <c r="A11" s="138" t="s">
        <v>427</v>
      </c>
      <c r="B11" s="139"/>
      <c r="C11" s="57"/>
      <c r="D11" s="58">
        <f>+D9+D10</f>
        <v>3415.1</v>
      </c>
      <c r="E11" s="59"/>
    </row>
    <row r="12" spans="1:5" ht="14.45" customHeight="1" x14ac:dyDescent="0.25">
      <c r="A12" s="140" t="s">
        <v>426</v>
      </c>
      <c r="B12" s="141"/>
      <c r="C12" s="69"/>
      <c r="D12" s="70">
        <f>+D11</f>
        <v>3415.1</v>
      </c>
      <c r="E12" s="71"/>
    </row>
    <row r="13" spans="1:5" ht="14.45" customHeight="1" x14ac:dyDescent="0.25">
      <c r="A13" s="142" t="s">
        <v>428</v>
      </c>
      <c r="B13" s="143"/>
      <c r="C13" s="66"/>
      <c r="D13" s="67">
        <f>+D12</f>
        <v>3415.1</v>
      </c>
      <c r="E13" s="68"/>
    </row>
    <row r="14" spans="1:5" x14ac:dyDescent="0.25">
      <c r="A14" s="13" t="s">
        <v>16</v>
      </c>
      <c r="B14" s="12" t="s">
        <v>17</v>
      </c>
      <c r="C14" s="14"/>
      <c r="D14" s="47"/>
      <c r="E14" s="18"/>
    </row>
    <row r="15" spans="1:5" x14ac:dyDescent="0.25">
      <c r="A15" s="13" t="s">
        <v>18</v>
      </c>
      <c r="B15" s="12" t="s">
        <v>19</v>
      </c>
      <c r="C15" s="14"/>
      <c r="D15" s="48"/>
      <c r="E15" s="18"/>
    </row>
    <row r="16" spans="1:5" x14ac:dyDescent="0.25">
      <c r="A16" s="13" t="s">
        <v>20</v>
      </c>
      <c r="B16" s="12" t="s">
        <v>21</v>
      </c>
      <c r="C16" s="14"/>
      <c r="D16" s="48"/>
      <c r="E16" s="18"/>
    </row>
    <row r="17" spans="1:5" ht="30" x14ac:dyDescent="0.25">
      <c r="A17" s="13"/>
      <c r="B17" s="12" t="s">
        <v>544</v>
      </c>
      <c r="C17" s="14" t="s">
        <v>12</v>
      </c>
      <c r="D17" s="48">
        <v>3800</v>
      </c>
      <c r="E17" s="19" t="s">
        <v>22</v>
      </c>
    </row>
    <row r="18" spans="1:5" x14ac:dyDescent="0.25">
      <c r="A18" s="13"/>
      <c r="B18" s="12" t="s">
        <v>23</v>
      </c>
      <c r="C18" s="14" t="s">
        <v>12</v>
      </c>
      <c r="D18" s="48">
        <v>1562</v>
      </c>
      <c r="E18" s="18" t="s">
        <v>24</v>
      </c>
    </row>
    <row r="19" spans="1:5" ht="32.25" customHeight="1" x14ac:dyDescent="0.25">
      <c r="A19" s="13"/>
      <c r="B19" s="12" t="s">
        <v>26</v>
      </c>
      <c r="C19" s="21" t="s">
        <v>12</v>
      </c>
      <c r="D19" s="48">
        <v>1057.8</v>
      </c>
      <c r="E19" s="18" t="s">
        <v>27</v>
      </c>
    </row>
    <row r="20" spans="1:5" x14ac:dyDescent="0.25">
      <c r="A20" s="20"/>
      <c r="B20" s="12" t="s">
        <v>28</v>
      </c>
      <c r="C20" s="14" t="s">
        <v>12</v>
      </c>
      <c r="D20" s="48">
        <v>1400</v>
      </c>
      <c r="E20" s="18" t="s">
        <v>29</v>
      </c>
    </row>
    <row r="21" spans="1:5" x14ac:dyDescent="0.25">
      <c r="A21" s="20"/>
      <c r="B21" s="12" t="s">
        <v>30</v>
      </c>
      <c r="C21" s="14" t="s">
        <v>12</v>
      </c>
      <c r="D21" s="48">
        <v>5500</v>
      </c>
      <c r="E21" s="18" t="s">
        <v>31</v>
      </c>
    </row>
    <row r="22" spans="1:5" x14ac:dyDescent="0.25">
      <c r="A22" s="138" t="s">
        <v>431</v>
      </c>
      <c r="B22" s="139"/>
      <c r="C22" s="57"/>
      <c r="D22" s="58">
        <f>+SUM(D17:D21)</f>
        <v>13319.8</v>
      </c>
      <c r="E22" s="59"/>
    </row>
    <row r="23" spans="1:5" ht="30" x14ac:dyDescent="0.25">
      <c r="A23" s="13" t="s">
        <v>32</v>
      </c>
      <c r="B23" s="12" t="s">
        <v>33</v>
      </c>
      <c r="C23" s="14"/>
      <c r="D23" s="48"/>
      <c r="E23" s="18"/>
    </row>
    <row r="24" spans="1:5" x14ac:dyDescent="0.25">
      <c r="A24" s="13"/>
      <c r="B24" s="12" t="s">
        <v>34</v>
      </c>
      <c r="C24" s="14" t="s">
        <v>12</v>
      </c>
      <c r="D24" s="48">
        <v>500</v>
      </c>
      <c r="E24" s="18" t="s">
        <v>35</v>
      </c>
    </row>
    <row r="25" spans="1:5" x14ac:dyDescent="0.25">
      <c r="A25" s="13"/>
      <c r="B25" s="12" t="s">
        <v>519</v>
      </c>
      <c r="C25" s="21" t="s">
        <v>12</v>
      </c>
      <c r="D25" s="49">
        <v>335</v>
      </c>
      <c r="E25" s="19" t="s">
        <v>13</v>
      </c>
    </row>
    <row r="26" spans="1:5" x14ac:dyDescent="0.25">
      <c r="A26" s="138" t="s">
        <v>432</v>
      </c>
      <c r="B26" s="139"/>
      <c r="C26" s="60"/>
      <c r="D26" s="61">
        <f>+D24+D25</f>
        <v>835</v>
      </c>
      <c r="E26" s="62"/>
    </row>
    <row r="27" spans="1:5" ht="30" x14ac:dyDescent="0.25">
      <c r="A27" s="13" t="s">
        <v>37</v>
      </c>
      <c r="B27" s="12" t="s">
        <v>38</v>
      </c>
      <c r="C27" s="14"/>
      <c r="D27" s="48"/>
      <c r="E27" s="18"/>
    </row>
    <row r="28" spans="1:5" ht="19.899999999999999" customHeight="1" x14ac:dyDescent="0.25">
      <c r="A28" s="13"/>
      <c r="B28" s="12" t="s">
        <v>39</v>
      </c>
      <c r="C28" s="21" t="s">
        <v>12</v>
      </c>
      <c r="D28" s="48">
        <v>460</v>
      </c>
      <c r="E28" s="18" t="s">
        <v>22</v>
      </c>
    </row>
    <row r="29" spans="1:5" x14ac:dyDescent="0.25">
      <c r="A29" s="13"/>
      <c r="B29" s="12" t="s">
        <v>40</v>
      </c>
      <c r="C29" s="21" t="s">
        <v>12</v>
      </c>
      <c r="D29" s="50">
        <v>505.2</v>
      </c>
      <c r="E29" s="19" t="s">
        <v>41</v>
      </c>
    </row>
    <row r="30" spans="1:5" x14ac:dyDescent="0.25">
      <c r="A30" s="138" t="s">
        <v>433</v>
      </c>
      <c r="B30" s="139"/>
      <c r="C30" s="60"/>
      <c r="D30" s="64">
        <f>+D28+D29</f>
        <v>965.2</v>
      </c>
      <c r="E30" s="62"/>
    </row>
    <row r="31" spans="1:5" x14ac:dyDescent="0.25">
      <c r="A31" s="140" t="s">
        <v>429</v>
      </c>
      <c r="B31" s="141"/>
      <c r="C31" s="72"/>
      <c r="D31" s="73">
        <f>+D22+D26+D30</f>
        <v>15120</v>
      </c>
      <c r="E31" s="74"/>
    </row>
    <row r="32" spans="1:5" x14ac:dyDescent="0.25">
      <c r="A32" s="142" t="s">
        <v>430</v>
      </c>
      <c r="B32" s="143"/>
      <c r="C32" s="75"/>
      <c r="D32" s="76">
        <f>+D31</f>
        <v>15120</v>
      </c>
      <c r="E32" s="77"/>
    </row>
    <row r="33" spans="1:5" x14ac:dyDescent="0.25">
      <c r="A33" s="20" t="s">
        <v>42</v>
      </c>
      <c r="B33" s="12" t="s">
        <v>43</v>
      </c>
      <c r="C33" s="14"/>
      <c r="D33" s="47"/>
      <c r="E33" s="18"/>
    </row>
    <row r="34" spans="1:5" x14ac:dyDescent="0.25">
      <c r="A34" s="13" t="s">
        <v>44</v>
      </c>
      <c r="B34" s="12" t="s">
        <v>45</v>
      </c>
      <c r="C34" s="14"/>
      <c r="D34" s="48"/>
      <c r="E34" s="18"/>
    </row>
    <row r="35" spans="1:5" x14ac:dyDescent="0.25">
      <c r="A35" s="13" t="s">
        <v>46</v>
      </c>
      <c r="B35" s="12" t="s">
        <v>47</v>
      </c>
      <c r="C35" s="14"/>
      <c r="D35" s="48"/>
      <c r="E35" s="18"/>
    </row>
    <row r="36" spans="1:5" x14ac:dyDescent="0.25">
      <c r="A36" s="13"/>
      <c r="B36" s="24" t="s">
        <v>48</v>
      </c>
      <c r="C36" s="25"/>
      <c r="D36" s="48"/>
      <c r="E36" s="18"/>
    </row>
    <row r="37" spans="1:5" x14ac:dyDescent="0.25">
      <c r="A37" s="13"/>
      <c r="B37" s="12" t="s">
        <v>49</v>
      </c>
      <c r="C37" s="14" t="s">
        <v>12</v>
      </c>
      <c r="D37" s="48">
        <v>2837.2</v>
      </c>
      <c r="E37" s="18" t="s">
        <v>50</v>
      </c>
    </row>
    <row r="38" spans="1:5" ht="30" x14ac:dyDescent="0.25">
      <c r="A38" s="13"/>
      <c r="B38" s="12" t="s">
        <v>51</v>
      </c>
      <c r="C38" s="14" t="s">
        <v>12</v>
      </c>
      <c r="D38" s="48">
        <v>4867.2</v>
      </c>
      <c r="E38" s="18" t="s">
        <v>52</v>
      </c>
    </row>
    <row r="39" spans="1:5" x14ac:dyDescent="0.25">
      <c r="A39" s="13"/>
      <c r="B39" s="12" t="s">
        <v>53</v>
      </c>
      <c r="C39" s="14" t="s">
        <v>12</v>
      </c>
      <c r="D39" s="48">
        <v>696.3</v>
      </c>
      <c r="E39" s="18" t="s">
        <v>54</v>
      </c>
    </row>
    <row r="40" spans="1:5" s="1" customFormat="1" x14ac:dyDescent="0.2">
      <c r="A40" s="13"/>
      <c r="B40" s="12" t="s">
        <v>55</v>
      </c>
      <c r="C40" s="14" t="s">
        <v>12</v>
      </c>
      <c r="D40" s="48">
        <v>566.1</v>
      </c>
      <c r="E40" s="18" t="s">
        <v>54</v>
      </c>
    </row>
    <row r="41" spans="1:5" s="1" customFormat="1" x14ac:dyDescent="0.2">
      <c r="A41" s="13"/>
      <c r="B41" s="12" t="s">
        <v>56</v>
      </c>
      <c r="C41" s="14" t="s">
        <v>12</v>
      </c>
      <c r="D41" s="48">
        <v>404</v>
      </c>
      <c r="E41" s="18" t="s">
        <v>27</v>
      </c>
    </row>
    <row r="42" spans="1:5" s="1" customFormat="1" x14ac:dyDescent="0.2">
      <c r="A42" s="13"/>
      <c r="B42" s="12" t="s">
        <v>66</v>
      </c>
      <c r="C42" s="14" t="s">
        <v>12</v>
      </c>
      <c r="D42" s="48">
        <v>455.1</v>
      </c>
      <c r="E42" s="19" t="s">
        <v>27</v>
      </c>
    </row>
    <row r="43" spans="1:5" s="1" customFormat="1" x14ac:dyDescent="0.2">
      <c r="A43" s="13"/>
      <c r="B43" s="12" t="s">
        <v>59</v>
      </c>
      <c r="C43" s="14" t="s">
        <v>12</v>
      </c>
      <c r="D43" s="48">
        <v>577.70000000000005</v>
      </c>
      <c r="E43" s="18" t="s">
        <v>27</v>
      </c>
    </row>
    <row r="44" spans="1:5" s="1" customFormat="1" x14ac:dyDescent="0.2">
      <c r="A44" s="13"/>
      <c r="B44" s="12" t="s">
        <v>57</v>
      </c>
      <c r="C44" s="14" t="s">
        <v>12</v>
      </c>
      <c r="D44" s="48">
        <v>940.4</v>
      </c>
      <c r="E44" s="18" t="s">
        <v>58</v>
      </c>
    </row>
    <row r="45" spans="1:5" s="1" customFormat="1" x14ac:dyDescent="0.2">
      <c r="A45" s="13"/>
      <c r="B45" s="12" t="s">
        <v>60</v>
      </c>
      <c r="C45" s="14" t="s">
        <v>12</v>
      </c>
      <c r="D45" s="48">
        <v>604.4</v>
      </c>
      <c r="E45" s="19" t="s">
        <v>61</v>
      </c>
    </row>
    <row r="46" spans="1:5" s="1" customFormat="1" x14ac:dyDescent="0.2">
      <c r="A46" s="13"/>
      <c r="B46" s="12" t="s">
        <v>62</v>
      </c>
      <c r="C46" s="14" t="s">
        <v>12</v>
      </c>
      <c r="D46" s="48">
        <v>345</v>
      </c>
      <c r="E46" s="19" t="s">
        <v>61</v>
      </c>
    </row>
    <row r="47" spans="1:5" s="1" customFormat="1" x14ac:dyDescent="0.2">
      <c r="A47" s="13"/>
      <c r="B47" s="12" t="s">
        <v>63</v>
      </c>
      <c r="C47" s="14" t="s">
        <v>12</v>
      </c>
      <c r="D47" s="48">
        <v>557.1</v>
      </c>
      <c r="E47" s="19" t="s">
        <v>64</v>
      </c>
    </row>
    <row r="48" spans="1:5" s="1" customFormat="1" x14ac:dyDescent="0.2">
      <c r="A48" s="13"/>
      <c r="B48" s="12" t="s">
        <v>65</v>
      </c>
      <c r="C48" s="14" t="s">
        <v>12</v>
      </c>
      <c r="D48" s="48">
        <v>332.5</v>
      </c>
      <c r="E48" s="19" t="s">
        <v>64</v>
      </c>
    </row>
    <row r="49" spans="1:5" s="1" customFormat="1" x14ac:dyDescent="0.2">
      <c r="A49" s="13"/>
      <c r="B49" s="24" t="s">
        <v>67</v>
      </c>
      <c r="C49" s="26"/>
      <c r="D49" s="48"/>
      <c r="E49" s="18"/>
    </row>
    <row r="50" spans="1:5" s="1" customFormat="1" x14ac:dyDescent="0.2">
      <c r="A50" s="13"/>
      <c r="B50" s="12" t="s">
        <v>68</v>
      </c>
      <c r="C50" s="14" t="s">
        <v>12</v>
      </c>
      <c r="D50" s="48">
        <v>13700</v>
      </c>
      <c r="E50" s="18" t="s">
        <v>50</v>
      </c>
    </row>
    <row r="51" spans="1:5" s="1" customFormat="1" ht="29.45" customHeight="1" x14ac:dyDescent="0.2">
      <c r="A51" s="13"/>
      <c r="B51" s="12" t="s">
        <v>69</v>
      </c>
      <c r="C51" s="14" t="s">
        <v>12</v>
      </c>
      <c r="D51" s="48">
        <v>1984.1</v>
      </c>
      <c r="E51" s="18" t="s">
        <v>27</v>
      </c>
    </row>
    <row r="52" spans="1:5" s="1" customFormat="1" x14ac:dyDescent="0.2">
      <c r="A52" s="13"/>
      <c r="B52" s="12" t="s">
        <v>70</v>
      </c>
      <c r="C52" s="14" t="s">
        <v>12</v>
      </c>
      <c r="D52" s="48">
        <v>1998.8</v>
      </c>
      <c r="E52" s="18" t="s">
        <v>13</v>
      </c>
    </row>
    <row r="53" spans="1:5" s="1" customFormat="1" x14ac:dyDescent="0.2">
      <c r="A53" s="83"/>
      <c r="B53" s="12" t="s">
        <v>71</v>
      </c>
      <c r="C53" s="22" t="s">
        <v>12</v>
      </c>
      <c r="D53" s="48">
        <v>895.5</v>
      </c>
      <c r="E53" s="18" t="s">
        <v>25</v>
      </c>
    </row>
    <row r="54" spans="1:5" s="1" customFormat="1" x14ac:dyDescent="0.2">
      <c r="A54" s="83"/>
      <c r="B54" s="12" t="s">
        <v>72</v>
      </c>
      <c r="C54" s="65" t="s">
        <v>12</v>
      </c>
      <c r="D54" s="50">
        <v>358.6</v>
      </c>
      <c r="E54" s="19" t="s">
        <v>54</v>
      </c>
    </row>
    <row r="55" spans="1:5" s="1" customFormat="1" x14ac:dyDescent="0.2">
      <c r="A55" s="83"/>
      <c r="B55" s="12" t="s">
        <v>73</v>
      </c>
      <c r="C55" s="65" t="s">
        <v>12</v>
      </c>
      <c r="D55" s="50">
        <v>1578.6</v>
      </c>
      <c r="E55" s="19" t="s">
        <v>74</v>
      </c>
    </row>
    <row r="56" spans="1:5" s="1" customFormat="1" x14ac:dyDescent="0.2">
      <c r="A56" s="83"/>
      <c r="B56" s="95" t="s">
        <v>545</v>
      </c>
      <c r="C56" s="27" t="s">
        <v>12</v>
      </c>
      <c r="D56" s="50">
        <v>1300</v>
      </c>
      <c r="E56" s="19" t="s">
        <v>88</v>
      </c>
    </row>
    <row r="57" spans="1:5" s="1" customFormat="1" x14ac:dyDescent="0.2">
      <c r="A57" s="83"/>
      <c r="B57" s="95" t="s">
        <v>533</v>
      </c>
      <c r="C57" s="27" t="s">
        <v>12</v>
      </c>
      <c r="D57" s="50">
        <v>1000</v>
      </c>
      <c r="E57" s="19" t="s">
        <v>88</v>
      </c>
    </row>
    <row r="58" spans="1:5" s="1" customFormat="1" x14ac:dyDescent="0.2">
      <c r="A58" s="83"/>
      <c r="B58" s="12" t="s">
        <v>532</v>
      </c>
      <c r="C58" s="65" t="s">
        <v>12</v>
      </c>
      <c r="D58" s="50">
        <v>1000</v>
      </c>
      <c r="E58" s="19" t="s">
        <v>88</v>
      </c>
    </row>
    <row r="59" spans="1:5" s="1" customFormat="1" x14ac:dyDescent="0.2">
      <c r="A59" s="104" t="s">
        <v>434</v>
      </c>
      <c r="B59" s="105"/>
      <c r="C59" s="78"/>
      <c r="D59" s="63">
        <f>+SUM(D37:D58)</f>
        <v>36998.6</v>
      </c>
      <c r="E59" s="56"/>
    </row>
    <row r="60" spans="1:5" s="1" customFormat="1" x14ac:dyDescent="0.2">
      <c r="A60" s="114" t="s">
        <v>435</v>
      </c>
      <c r="B60" s="115"/>
      <c r="C60" s="79"/>
      <c r="D60" s="80">
        <f>+D59</f>
        <v>36998.6</v>
      </c>
      <c r="E60" s="84"/>
    </row>
    <row r="61" spans="1:5" s="1" customFormat="1" x14ac:dyDescent="0.2">
      <c r="A61" s="116" t="s">
        <v>436</v>
      </c>
      <c r="B61" s="117"/>
      <c r="C61" s="81"/>
      <c r="D61" s="82">
        <f>+D60</f>
        <v>36998.6</v>
      </c>
      <c r="E61" s="85"/>
    </row>
    <row r="62" spans="1:5" s="1" customFormat="1" ht="15.75" thickBot="1" x14ac:dyDescent="0.25">
      <c r="A62" s="118" t="s">
        <v>437</v>
      </c>
      <c r="B62" s="119"/>
      <c r="C62" s="86"/>
      <c r="D62" s="87">
        <f>+D13+D32+D61</f>
        <v>55533.7</v>
      </c>
      <c r="E62" s="88"/>
    </row>
    <row r="63" spans="1:5" ht="15.75" thickBot="1" x14ac:dyDescent="0.3"/>
    <row r="64" spans="1:5" ht="15.75" thickBot="1" x14ac:dyDescent="0.3">
      <c r="A64" s="28" t="s">
        <v>75</v>
      </c>
      <c r="B64" s="29"/>
      <c r="C64" s="29"/>
      <c r="D64" s="45"/>
      <c r="E64" s="30"/>
    </row>
    <row r="65" spans="1:5" x14ac:dyDescent="0.25">
      <c r="A65" s="31" t="s">
        <v>76</v>
      </c>
      <c r="B65" s="41" t="s">
        <v>77</v>
      </c>
      <c r="C65" s="32"/>
      <c r="D65" s="46"/>
      <c r="E65" s="33"/>
    </row>
    <row r="66" spans="1:5" x14ac:dyDescent="0.25">
      <c r="A66" s="20" t="s">
        <v>78</v>
      </c>
      <c r="B66" s="12" t="s">
        <v>79</v>
      </c>
      <c r="C66" s="14"/>
      <c r="D66" s="48"/>
      <c r="E66" s="18"/>
    </row>
    <row r="67" spans="1:5" x14ac:dyDescent="0.25">
      <c r="A67" s="20" t="s">
        <v>80</v>
      </c>
      <c r="B67" s="12" t="s">
        <v>81</v>
      </c>
      <c r="C67" s="14"/>
      <c r="D67" s="48"/>
      <c r="E67" s="18"/>
    </row>
    <row r="68" spans="1:5" ht="30" x14ac:dyDescent="0.25">
      <c r="A68" s="20"/>
      <c r="B68" s="12" t="s">
        <v>82</v>
      </c>
      <c r="C68" s="14" t="s">
        <v>12</v>
      </c>
      <c r="D68" s="48">
        <v>1000</v>
      </c>
      <c r="E68" s="18" t="s">
        <v>54</v>
      </c>
    </row>
    <row r="69" spans="1:5" x14ac:dyDescent="0.25">
      <c r="A69" s="20"/>
      <c r="B69" s="12" t="s">
        <v>83</v>
      </c>
      <c r="C69" s="14" t="s">
        <v>12</v>
      </c>
      <c r="D69" s="48">
        <v>3900</v>
      </c>
      <c r="E69" s="18" t="s">
        <v>84</v>
      </c>
    </row>
    <row r="70" spans="1:5" x14ac:dyDescent="0.25">
      <c r="A70" s="104" t="s">
        <v>438</v>
      </c>
      <c r="B70" s="105"/>
      <c r="C70" s="54"/>
      <c r="D70" s="58">
        <f>+D68+D69</f>
        <v>4900</v>
      </c>
      <c r="E70" s="55"/>
    </row>
    <row r="71" spans="1:5" ht="30" x14ac:dyDescent="0.25">
      <c r="A71" s="20" t="s">
        <v>85</v>
      </c>
      <c r="B71" s="12" t="s">
        <v>86</v>
      </c>
      <c r="C71" s="14"/>
      <c r="D71" s="48"/>
      <c r="E71" s="18"/>
    </row>
    <row r="72" spans="1:5" ht="30" x14ac:dyDescent="0.25">
      <c r="A72" s="20"/>
      <c r="B72" s="12" t="s">
        <v>530</v>
      </c>
      <c r="C72" s="14" t="s">
        <v>12</v>
      </c>
      <c r="D72" s="48">
        <v>3900</v>
      </c>
      <c r="E72" s="18" t="s">
        <v>35</v>
      </c>
    </row>
    <row r="73" spans="1:5" ht="30" x14ac:dyDescent="0.25">
      <c r="A73" s="20"/>
      <c r="B73" s="12" t="s">
        <v>87</v>
      </c>
      <c r="C73" s="14" t="s">
        <v>12</v>
      </c>
      <c r="D73" s="48">
        <f>452.1+300</f>
        <v>752.1</v>
      </c>
      <c r="E73" s="18" t="s">
        <v>88</v>
      </c>
    </row>
    <row r="74" spans="1:5" x14ac:dyDescent="0.25">
      <c r="A74" s="104" t="s">
        <v>439</v>
      </c>
      <c r="B74" s="105"/>
      <c r="C74" s="54"/>
      <c r="D74" s="58">
        <f>+D72+D73</f>
        <v>4652.1000000000004</v>
      </c>
      <c r="E74" s="55"/>
    </row>
    <row r="75" spans="1:5" x14ac:dyDescent="0.25">
      <c r="A75" s="20" t="s">
        <v>89</v>
      </c>
      <c r="B75" s="12" t="s">
        <v>90</v>
      </c>
      <c r="C75" s="14"/>
      <c r="D75" s="48"/>
      <c r="E75" s="18"/>
    </row>
    <row r="76" spans="1:5" ht="30" x14ac:dyDescent="0.25">
      <c r="A76" s="20"/>
      <c r="B76" s="12" t="s">
        <v>91</v>
      </c>
      <c r="C76" s="14" t="s">
        <v>12</v>
      </c>
      <c r="D76" s="48">
        <v>1636.9</v>
      </c>
      <c r="E76" s="18" t="s">
        <v>92</v>
      </c>
    </row>
    <row r="77" spans="1:5" x14ac:dyDescent="0.25">
      <c r="A77" s="104" t="s">
        <v>440</v>
      </c>
      <c r="B77" s="105"/>
      <c r="C77" s="54"/>
      <c r="D77" s="58">
        <f>+D76</f>
        <v>1636.9</v>
      </c>
      <c r="E77" s="55"/>
    </row>
    <row r="78" spans="1:5" x14ac:dyDescent="0.25">
      <c r="A78" s="114" t="s">
        <v>441</v>
      </c>
      <c r="B78" s="115"/>
      <c r="C78" s="69"/>
      <c r="D78" s="70">
        <f>+D70+D74+D77</f>
        <v>11189</v>
      </c>
      <c r="E78" s="71"/>
    </row>
    <row r="79" spans="1:5" x14ac:dyDescent="0.25">
      <c r="A79" s="116" t="s">
        <v>442</v>
      </c>
      <c r="B79" s="117"/>
      <c r="C79" s="66"/>
      <c r="D79" s="67">
        <f>+D78</f>
        <v>11189</v>
      </c>
      <c r="E79" s="68"/>
    </row>
    <row r="80" spans="1:5" x14ac:dyDescent="0.25">
      <c r="A80" s="20" t="s">
        <v>93</v>
      </c>
      <c r="B80" s="12" t="s">
        <v>94</v>
      </c>
      <c r="C80" s="14"/>
      <c r="D80" s="47"/>
      <c r="E80" s="18"/>
    </row>
    <row r="81" spans="1:5" ht="30" x14ac:dyDescent="0.25">
      <c r="A81" s="20" t="s">
        <v>95</v>
      </c>
      <c r="B81" s="12" t="s">
        <v>96</v>
      </c>
      <c r="C81" s="14"/>
      <c r="D81" s="48"/>
      <c r="E81" s="18"/>
    </row>
    <row r="82" spans="1:5" ht="45" x14ac:dyDescent="0.25">
      <c r="A82" s="20" t="s">
        <v>97</v>
      </c>
      <c r="B82" s="12" t="s">
        <v>98</v>
      </c>
      <c r="C82" s="14"/>
      <c r="D82" s="48"/>
      <c r="E82" s="18"/>
    </row>
    <row r="83" spans="1:5" x14ac:dyDescent="0.25">
      <c r="A83" s="20"/>
      <c r="B83" s="12" t="s">
        <v>99</v>
      </c>
      <c r="C83" s="14" t="s">
        <v>12</v>
      </c>
      <c r="D83" s="48">
        <v>8125</v>
      </c>
      <c r="E83" s="18" t="s">
        <v>100</v>
      </c>
    </row>
    <row r="84" spans="1:5" x14ac:dyDescent="0.25">
      <c r="A84" s="20"/>
      <c r="B84" s="12" t="s">
        <v>101</v>
      </c>
      <c r="C84" s="21" t="s">
        <v>12</v>
      </c>
      <c r="D84" s="50">
        <v>225</v>
      </c>
      <c r="E84" s="19">
        <v>2022</v>
      </c>
    </row>
    <row r="85" spans="1:5" x14ac:dyDescent="0.25">
      <c r="A85" s="20"/>
      <c r="B85" s="12" t="s">
        <v>518</v>
      </c>
      <c r="C85" s="14" t="s">
        <v>12</v>
      </c>
      <c r="D85" s="48">
        <v>2500</v>
      </c>
      <c r="E85" s="18" t="s">
        <v>13</v>
      </c>
    </row>
    <row r="86" spans="1:5" ht="30.75" customHeight="1" x14ac:dyDescent="0.25">
      <c r="A86" s="20"/>
      <c r="B86" s="12" t="s">
        <v>103</v>
      </c>
      <c r="C86" s="14" t="s">
        <v>12</v>
      </c>
      <c r="D86" s="48">
        <v>6300</v>
      </c>
      <c r="E86" s="18" t="s">
        <v>25</v>
      </c>
    </row>
    <row r="87" spans="1:5" ht="30" x14ac:dyDescent="0.25">
      <c r="A87" s="20"/>
      <c r="B87" s="12" t="s">
        <v>104</v>
      </c>
      <c r="C87" s="14" t="s">
        <v>102</v>
      </c>
      <c r="D87" s="48">
        <v>12883.5</v>
      </c>
      <c r="E87" s="18" t="s">
        <v>25</v>
      </c>
    </row>
    <row r="88" spans="1:5" x14ac:dyDescent="0.25">
      <c r="A88" s="20"/>
      <c r="B88" s="12" t="s">
        <v>106</v>
      </c>
      <c r="C88" s="21" t="s">
        <v>12</v>
      </c>
      <c r="D88" s="50">
        <v>52.2</v>
      </c>
      <c r="E88" s="19" t="s">
        <v>325</v>
      </c>
    </row>
    <row r="89" spans="1:5" x14ac:dyDescent="0.25">
      <c r="A89" s="20"/>
      <c r="B89" s="12" t="s">
        <v>105</v>
      </c>
      <c r="C89" s="14" t="s">
        <v>12</v>
      </c>
      <c r="D89" s="48">
        <v>2300</v>
      </c>
      <c r="E89" s="18" t="s">
        <v>156</v>
      </c>
    </row>
    <row r="90" spans="1:5" x14ac:dyDescent="0.25">
      <c r="A90" s="20"/>
      <c r="B90" s="24" t="s">
        <v>107</v>
      </c>
      <c r="C90" s="14"/>
      <c r="D90" s="48"/>
      <c r="E90" s="18"/>
    </row>
    <row r="91" spans="1:5" ht="30" x14ac:dyDescent="0.25">
      <c r="A91" s="20"/>
      <c r="B91" s="12" t="s">
        <v>108</v>
      </c>
      <c r="C91" s="14" t="s">
        <v>102</v>
      </c>
      <c r="D91" s="136" t="s">
        <v>109</v>
      </c>
      <c r="E91" s="137"/>
    </row>
    <row r="92" spans="1:5" ht="30" x14ac:dyDescent="0.25">
      <c r="A92" s="20"/>
      <c r="B92" s="12" t="s">
        <v>110</v>
      </c>
      <c r="C92" s="14" t="s">
        <v>102</v>
      </c>
      <c r="D92" s="136" t="s">
        <v>109</v>
      </c>
      <c r="E92" s="137"/>
    </row>
    <row r="93" spans="1:5" ht="30" x14ac:dyDescent="0.25">
      <c r="A93" s="20"/>
      <c r="B93" s="12" t="s">
        <v>111</v>
      </c>
      <c r="C93" s="14" t="s">
        <v>102</v>
      </c>
      <c r="D93" s="136" t="s">
        <v>109</v>
      </c>
      <c r="E93" s="137"/>
    </row>
    <row r="94" spans="1:5" ht="30" x14ac:dyDescent="0.25">
      <c r="A94" s="20"/>
      <c r="B94" s="12" t="s">
        <v>112</v>
      </c>
      <c r="C94" s="14" t="s">
        <v>102</v>
      </c>
      <c r="D94" s="136" t="s">
        <v>109</v>
      </c>
      <c r="E94" s="137"/>
    </row>
    <row r="95" spans="1:5" ht="30" x14ac:dyDescent="0.25">
      <c r="A95" s="20"/>
      <c r="B95" s="12" t="s">
        <v>113</v>
      </c>
      <c r="C95" s="14" t="s">
        <v>102</v>
      </c>
      <c r="D95" s="136" t="s">
        <v>109</v>
      </c>
      <c r="E95" s="137"/>
    </row>
    <row r="96" spans="1:5" x14ac:dyDescent="0.25">
      <c r="A96" s="104" t="s">
        <v>443</v>
      </c>
      <c r="B96" s="105"/>
      <c r="C96" s="54"/>
      <c r="D96" s="58">
        <f>+D83+D84+D85+D86+D87+D89+D88</f>
        <v>32385.7</v>
      </c>
      <c r="E96" s="55"/>
    </row>
    <row r="97" spans="1:5" x14ac:dyDescent="0.25">
      <c r="A97" s="114" t="s">
        <v>444</v>
      </c>
      <c r="B97" s="115"/>
      <c r="C97" s="69"/>
      <c r="D97" s="70">
        <f>+D96</f>
        <v>32385.7</v>
      </c>
      <c r="E97" s="71"/>
    </row>
    <row r="98" spans="1:5" x14ac:dyDescent="0.25">
      <c r="A98" s="116" t="s">
        <v>445</v>
      </c>
      <c r="B98" s="117"/>
      <c r="C98" s="66"/>
      <c r="D98" s="67">
        <f>+D97</f>
        <v>32385.7</v>
      </c>
      <c r="E98" s="68"/>
    </row>
    <row r="99" spans="1:5" x14ac:dyDescent="0.25">
      <c r="A99" s="20" t="s">
        <v>114</v>
      </c>
      <c r="B99" s="12" t="s">
        <v>115</v>
      </c>
      <c r="C99" s="14"/>
      <c r="D99" s="15"/>
      <c r="E99" s="18"/>
    </row>
    <row r="100" spans="1:5" x14ac:dyDescent="0.25">
      <c r="A100" s="20" t="s">
        <v>116</v>
      </c>
      <c r="B100" s="12" t="s">
        <v>117</v>
      </c>
      <c r="C100" s="14"/>
      <c r="D100" s="15"/>
      <c r="E100" s="18"/>
    </row>
    <row r="101" spans="1:5" ht="30" x14ac:dyDescent="0.25">
      <c r="A101" s="20" t="s">
        <v>118</v>
      </c>
      <c r="B101" s="12" t="s">
        <v>119</v>
      </c>
      <c r="C101" s="14"/>
      <c r="D101" s="17"/>
      <c r="E101" s="18"/>
    </row>
    <row r="102" spans="1:5" ht="30" x14ac:dyDescent="0.25">
      <c r="A102" s="20"/>
      <c r="B102" s="12" t="s">
        <v>120</v>
      </c>
      <c r="C102" s="14" t="s">
        <v>12</v>
      </c>
      <c r="D102" s="48">
        <v>12047</v>
      </c>
      <c r="E102" s="18" t="s">
        <v>92</v>
      </c>
    </row>
    <row r="103" spans="1:5" ht="30" x14ac:dyDescent="0.25">
      <c r="A103" s="20"/>
      <c r="B103" s="12" t="s">
        <v>121</v>
      </c>
      <c r="C103" s="14" t="s">
        <v>12</v>
      </c>
      <c r="D103" s="48">
        <v>4401.7</v>
      </c>
      <c r="E103" s="18" t="s">
        <v>122</v>
      </c>
    </row>
    <row r="104" spans="1:5" ht="59.45" customHeight="1" x14ac:dyDescent="0.25">
      <c r="A104" s="20"/>
      <c r="B104" s="12" t="s">
        <v>123</v>
      </c>
      <c r="C104" s="14" t="s">
        <v>124</v>
      </c>
      <c r="D104" s="48">
        <v>595</v>
      </c>
      <c r="E104" s="18" t="s">
        <v>54</v>
      </c>
    </row>
    <row r="105" spans="1:5" ht="45" x14ac:dyDescent="0.25">
      <c r="A105" s="20"/>
      <c r="B105" s="12" t="s">
        <v>125</v>
      </c>
      <c r="C105" s="21" t="s">
        <v>126</v>
      </c>
      <c r="D105" s="50">
        <v>2432</v>
      </c>
      <c r="E105" s="19">
        <v>2021</v>
      </c>
    </row>
    <row r="106" spans="1:5" ht="45" x14ac:dyDescent="0.25">
      <c r="A106" s="20"/>
      <c r="B106" s="12" t="s">
        <v>127</v>
      </c>
      <c r="C106" s="21" t="s">
        <v>126</v>
      </c>
      <c r="D106" s="50">
        <v>200</v>
      </c>
      <c r="E106" s="19">
        <v>2022</v>
      </c>
    </row>
    <row r="107" spans="1:5" ht="45" x14ac:dyDescent="0.25">
      <c r="A107" s="20"/>
      <c r="B107" s="12" t="s">
        <v>128</v>
      </c>
      <c r="C107" s="21" t="s">
        <v>126</v>
      </c>
      <c r="D107" s="50">
        <v>200.5</v>
      </c>
      <c r="E107" s="19" t="s">
        <v>27</v>
      </c>
    </row>
    <row r="108" spans="1:5" ht="45" x14ac:dyDescent="0.25">
      <c r="A108" s="20"/>
      <c r="B108" s="12" t="s">
        <v>129</v>
      </c>
      <c r="C108" s="21" t="s">
        <v>126</v>
      </c>
      <c r="D108" s="50">
        <v>60</v>
      </c>
      <c r="E108" s="19">
        <v>2025</v>
      </c>
    </row>
    <row r="109" spans="1:5" ht="60" x14ac:dyDescent="0.25">
      <c r="A109" s="20"/>
      <c r="B109" s="12" t="s">
        <v>531</v>
      </c>
      <c r="C109" s="21" t="s">
        <v>130</v>
      </c>
      <c r="D109" s="50">
        <v>90</v>
      </c>
      <c r="E109" s="19">
        <v>2025</v>
      </c>
    </row>
    <row r="110" spans="1:5" ht="70.150000000000006" customHeight="1" x14ac:dyDescent="0.25">
      <c r="A110" s="20"/>
      <c r="B110" s="12" t="s">
        <v>131</v>
      </c>
      <c r="C110" s="21" t="s">
        <v>132</v>
      </c>
      <c r="D110" s="50">
        <v>490</v>
      </c>
      <c r="E110" s="19" t="s">
        <v>58</v>
      </c>
    </row>
    <row r="111" spans="1:5" ht="30" x14ac:dyDescent="0.25">
      <c r="A111" s="20"/>
      <c r="B111" s="12" t="s">
        <v>133</v>
      </c>
      <c r="C111" s="14" t="s">
        <v>134</v>
      </c>
      <c r="D111" s="48">
        <v>3000</v>
      </c>
      <c r="E111" s="18" t="s">
        <v>29</v>
      </c>
    </row>
    <row r="112" spans="1:5" x14ac:dyDescent="0.25">
      <c r="A112" s="104" t="s">
        <v>446</v>
      </c>
      <c r="B112" s="105"/>
      <c r="C112" s="54"/>
      <c r="D112" s="58">
        <f>+SUM(D102:D111)</f>
        <v>23516.2</v>
      </c>
      <c r="E112" s="55"/>
    </row>
    <row r="113" spans="1:5" x14ac:dyDescent="0.25">
      <c r="A113" s="20" t="s">
        <v>135</v>
      </c>
      <c r="B113" s="12" t="s">
        <v>136</v>
      </c>
      <c r="C113" s="14"/>
      <c r="D113" s="17"/>
      <c r="E113" s="18"/>
    </row>
    <row r="114" spans="1:5" ht="60" x14ac:dyDescent="0.25">
      <c r="A114" s="20"/>
      <c r="B114" s="12" t="s">
        <v>137</v>
      </c>
      <c r="C114" s="14" t="s">
        <v>138</v>
      </c>
      <c r="D114" s="17">
        <v>3938.3</v>
      </c>
      <c r="E114" s="18" t="s">
        <v>13</v>
      </c>
    </row>
    <row r="115" spans="1:5" x14ac:dyDescent="0.25">
      <c r="A115" s="104" t="s">
        <v>447</v>
      </c>
      <c r="B115" s="105"/>
      <c r="C115" s="54"/>
      <c r="D115" s="58">
        <f>+D114</f>
        <v>3938.3</v>
      </c>
      <c r="E115" s="55"/>
    </row>
    <row r="116" spans="1:5" x14ac:dyDescent="0.25">
      <c r="A116" s="114" t="s">
        <v>448</v>
      </c>
      <c r="B116" s="115"/>
      <c r="C116" s="69"/>
      <c r="D116" s="70">
        <f>+D112+D115</f>
        <v>27454.5</v>
      </c>
      <c r="E116" s="71"/>
    </row>
    <row r="117" spans="1:5" x14ac:dyDescent="0.25">
      <c r="A117" s="116" t="s">
        <v>449</v>
      </c>
      <c r="B117" s="117"/>
      <c r="C117" s="66"/>
      <c r="D117" s="67">
        <f>+D116</f>
        <v>27454.5</v>
      </c>
      <c r="E117" s="68"/>
    </row>
    <row r="118" spans="1:5" x14ac:dyDescent="0.25">
      <c r="A118" s="20" t="s">
        <v>139</v>
      </c>
      <c r="B118" s="12" t="s">
        <v>140</v>
      </c>
      <c r="C118" s="14"/>
      <c r="D118" s="15"/>
      <c r="E118" s="18"/>
    </row>
    <row r="119" spans="1:5" x14ac:dyDescent="0.25">
      <c r="A119" s="20" t="s">
        <v>141</v>
      </c>
      <c r="B119" s="12" t="s">
        <v>142</v>
      </c>
      <c r="C119" s="14"/>
      <c r="D119" s="17"/>
      <c r="E119" s="18"/>
    </row>
    <row r="120" spans="1:5" x14ac:dyDescent="0.25">
      <c r="A120" s="20" t="s">
        <v>143</v>
      </c>
      <c r="B120" s="12" t="s">
        <v>144</v>
      </c>
      <c r="C120" s="14"/>
      <c r="D120" s="17"/>
      <c r="E120" s="18"/>
    </row>
    <row r="121" spans="1:5" ht="30" x14ac:dyDescent="0.25">
      <c r="A121" s="20"/>
      <c r="B121" s="12" t="s">
        <v>145</v>
      </c>
      <c r="C121" s="14" t="s">
        <v>12</v>
      </c>
      <c r="D121" s="48">
        <v>190.4</v>
      </c>
      <c r="E121" s="18" t="s">
        <v>50</v>
      </c>
    </row>
    <row r="122" spans="1:5" x14ac:dyDescent="0.25">
      <c r="A122" s="104" t="s">
        <v>450</v>
      </c>
      <c r="B122" s="105"/>
      <c r="C122" s="54"/>
      <c r="D122" s="58">
        <f>+D121</f>
        <v>190.4</v>
      </c>
      <c r="E122" s="55"/>
    </row>
    <row r="123" spans="1:5" x14ac:dyDescent="0.25">
      <c r="A123" s="20" t="s">
        <v>146</v>
      </c>
      <c r="B123" s="12" t="s">
        <v>147</v>
      </c>
      <c r="C123" s="14"/>
      <c r="D123" s="48"/>
      <c r="E123" s="18"/>
    </row>
    <row r="124" spans="1:5" s="1" customFormat="1" ht="30" x14ac:dyDescent="0.2">
      <c r="A124" s="20"/>
      <c r="B124" s="12" t="s">
        <v>148</v>
      </c>
      <c r="C124" s="14" t="s">
        <v>12</v>
      </c>
      <c r="D124" s="48">
        <v>3457</v>
      </c>
      <c r="E124" s="18" t="s">
        <v>52</v>
      </c>
    </row>
    <row r="125" spans="1:5" s="1" customFormat="1" x14ac:dyDescent="0.2">
      <c r="A125" s="104" t="s">
        <v>451</v>
      </c>
      <c r="B125" s="105"/>
      <c r="C125" s="54"/>
      <c r="D125" s="58">
        <f>+D124</f>
        <v>3457</v>
      </c>
      <c r="E125" s="55"/>
    </row>
    <row r="126" spans="1:5" s="1" customFormat="1" x14ac:dyDescent="0.2">
      <c r="A126" s="20" t="s">
        <v>149</v>
      </c>
      <c r="B126" s="12" t="s">
        <v>150</v>
      </c>
      <c r="C126" s="14"/>
      <c r="D126" s="48"/>
      <c r="E126" s="18"/>
    </row>
    <row r="127" spans="1:5" s="1" customFormat="1" ht="30" x14ac:dyDescent="0.2">
      <c r="A127" s="20"/>
      <c r="B127" s="12" t="s">
        <v>151</v>
      </c>
      <c r="C127" s="14" t="s">
        <v>12</v>
      </c>
      <c r="D127" s="48">
        <v>363</v>
      </c>
      <c r="E127" s="18" t="s">
        <v>50</v>
      </c>
    </row>
    <row r="128" spans="1:5" s="1" customFormat="1" x14ac:dyDescent="0.2">
      <c r="A128" s="104" t="s">
        <v>452</v>
      </c>
      <c r="B128" s="105"/>
      <c r="C128" s="54"/>
      <c r="D128" s="58">
        <f>+D127</f>
        <v>363</v>
      </c>
      <c r="E128" s="55"/>
    </row>
    <row r="129" spans="1:5" s="1" customFormat="1" x14ac:dyDescent="0.2">
      <c r="A129" s="20" t="s">
        <v>152</v>
      </c>
      <c r="B129" s="12" t="s">
        <v>153</v>
      </c>
      <c r="C129" s="14"/>
      <c r="D129" s="48"/>
      <c r="E129" s="18"/>
    </row>
    <row r="130" spans="1:5" s="1" customFormat="1" ht="45" x14ac:dyDescent="0.2">
      <c r="A130" s="20"/>
      <c r="B130" s="12" t="s">
        <v>154</v>
      </c>
      <c r="C130" s="14" t="s">
        <v>12</v>
      </c>
      <c r="D130" s="48">
        <v>600</v>
      </c>
      <c r="E130" s="18" t="s">
        <v>84</v>
      </c>
    </row>
    <row r="131" spans="1:5" s="1" customFormat="1" ht="45" x14ac:dyDescent="0.2">
      <c r="A131" s="20"/>
      <c r="B131" s="12" t="s">
        <v>155</v>
      </c>
      <c r="C131" s="14" t="s">
        <v>12</v>
      </c>
      <c r="D131" s="48">
        <v>500</v>
      </c>
      <c r="E131" s="18" t="s">
        <v>156</v>
      </c>
    </row>
    <row r="132" spans="1:5" s="1" customFormat="1" x14ac:dyDescent="0.2">
      <c r="A132" s="104" t="s">
        <v>453</v>
      </c>
      <c r="B132" s="105"/>
      <c r="C132" s="54"/>
      <c r="D132" s="58">
        <f>+D131+D130</f>
        <v>1100</v>
      </c>
      <c r="E132" s="55"/>
    </row>
    <row r="133" spans="1:5" s="1" customFormat="1" x14ac:dyDescent="0.2">
      <c r="A133" s="20" t="s">
        <v>546</v>
      </c>
      <c r="B133" s="12" t="s">
        <v>157</v>
      </c>
      <c r="C133" s="14"/>
      <c r="D133" s="48"/>
      <c r="E133" s="18"/>
    </row>
    <row r="134" spans="1:5" s="1" customFormat="1" ht="30" x14ac:dyDescent="0.2">
      <c r="A134" s="20"/>
      <c r="B134" s="12" t="s">
        <v>158</v>
      </c>
      <c r="C134" s="14" t="s">
        <v>12</v>
      </c>
      <c r="D134" s="48">
        <v>3604.7</v>
      </c>
      <c r="E134" s="18" t="s">
        <v>122</v>
      </c>
    </row>
    <row r="135" spans="1:5" s="1" customFormat="1" x14ac:dyDescent="0.2">
      <c r="A135" s="20"/>
      <c r="B135" s="12" t="s">
        <v>547</v>
      </c>
      <c r="C135" s="14" t="s">
        <v>12</v>
      </c>
      <c r="D135" s="48">
        <v>4000</v>
      </c>
      <c r="E135" s="18" t="s">
        <v>206</v>
      </c>
    </row>
    <row r="136" spans="1:5" s="1" customFormat="1" x14ac:dyDescent="0.2">
      <c r="A136" s="104" t="s">
        <v>548</v>
      </c>
      <c r="B136" s="105"/>
      <c r="C136" s="54"/>
      <c r="D136" s="58">
        <f>+D134+D135</f>
        <v>7604.7</v>
      </c>
      <c r="E136" s="55"/>
    </row>
    <row r="137" spans="1:5" s="1" customFormat="1" x14ac:dyDescent="0.2">
      <c r="A137" s="20" t="s">
        <v>521</v>
      </c>
      <c r="B137" s="12" t="s">
        <v>520</v>
      </c>
      <c r="C137" s="14"/>
      <c r="D137" s="94"/>
      <c r="E137" s="18"/>
    </row>
    <row r="138" spans="1:5" s="1" customFormat="1" ht="40.9" customHeight="1" x14ac:dyDescent="0.2">
      <c r="A138" s="20"/>
      <c r="B138" s="12" t="s">
        <v>522</v>
      </c>
      <c r="C138" s="106" t="s">
        <v>528</v>
      </c>
      <c r="D138" s="48">
        <v>4360</v>
      </c>
      <c r="E138" s="18" t="s">
        <v>22</v>
      </c>
    </row>
    <row r="139" spans="1:5" s="1" customFormat="1" ht="40.9" customHeight="1" x14ac:dyDescent="0.2">
      <c r="A139" s="20"/>
      <c r="B139" s="12" t="s">
        <v>523</v>
      </c>
      <c r="C139" s="107"/>
      <c r="D139" s="48">
        <v>6500</v>
      </c>
      <c r="E139" s="18" t="s">
        <v>526</v>
      </c>
    </row>
    <row r="140" spans="1:5" s="1" customFormat="1" ht="40.9" customHeight="1" x14ac:dyDescent="0.2">
      <c r="A140" s="20"/>
      <c r="B140" s="12" t="s">
        <v>524</v>
      </c>
      <c r="C140" s="108"/>
      <c r="D140" s="48">
        <v>2000</v>
      </c>
      <c r="E140" s="18" t="s">
        <v>527</v>
      </c>
    </row>
    <row r="141" spans="1:5" s="1" customFormat="1" x14ac:dyDescent="0.2">
      <c r="A141" s="104" t="s">
        <v>525</v>
      </c>
      <c r="B141" s="105"/>
      <c r="C141" s="54"/>
      <c r="D141" s="58">
        <f>+SUM(D138:D140)</f>
        <v>12860</v>
      </c>
      <c r="E141" s="55"/>
    </row>
    <row r="142" spans="1:5" s="1" customFormat="1" x14ac:dyDescent="0.2">
      <c r="A142" s="114" t="s">
        <v>454</v>
      </c>
      <c r="B142" s="115"/>
      <c r="C142" s="69"/>
      <c r="D142" s="70">
        <f>+D122+D125+D128+D132+D136+D141</f>
        <v>25575.1</v>
      </c>
      <c r="E142" s="71"/>
    </row>
    <row r="143" spans="1:5" s="1" customFormat="1" ht="30" x14ac:dyDescent="0.2">
      <c r="A143" s="20" t="s">
        <v>159</v>
      </c>
      <c r="B143" s="12" t="s">
        <v>160</v>
      </c>
      <c r="C143" s="14"/>
      <c r="D143" s="48"/>
      <c r="E143" s="18"/>
    </row>
    <row r="144" spans="1:5" s="1" customFormat="1" ht="30" x14ac:dyDescent="0.2">
      <c r="A144" s="20" t="s">
        <v>161</v>
      </c>
      <c r="B144" s="12" t="s">
        <v>162</v>
      </c>
      <c r="C144" s="14"/>
      <c r="D144" s="48"/>
      <c r="E144" s="18"/>
    </row>
    <row r="145" spans="1:5" s="1" customFormat="1" ht="30" x14ac:dyDescent="0.2">
      <c r="A145" s="20"/>
      <c r="B145" s="12" t="s">
        <v>163</v>
      </c>
      <c r="C145" s="14" t="s">
        <v>12</v>
      </c>
      <c r="D145" s="48">
        <v>416</v>
      </c>
      <c r="E145" s="18">
        <v>2021</v>
      </c>
    </row>
    <row r="146" spans="1:5" s="1" customFormat="1" x14ac:dyDescent="0.2">
      <c r="A146" s="104" t="s">
        <v>459</v>
      </c>
      <c r="B146" s="105"/>
      <c r="C146" s="54"/>
      <c r="D146" s="58">
        <f>+D145</f>
        <v>416</v>
      </c>
      <c r="E146" s="55"/>
    </row>
    <row r="147" spans="1:5" s="1" customFormat="1" x14ac:dyDescent="0.2">
      <c r="A147" s="114" t="s">
        <v>460</v>
      </c>
      <c r="B147" s="115"/>
      <c r="C147" s="69"/>
      <c r="D147" s="70">
        <f>+D146</f>
        <v>416</v>
      </c>
      <c r="E147" s="71"/>
    </row>
    <row r="148" spans="1:5" s="1" customFormat="1" ht="30" x14ac:dyDescent="0.2">
      <c r="A148" s="20" t="s">
        <v>164</v>
      </c>
      <c r="B148" s="12" t="s">
        <v>165</v>
      </c>
      <c r="C148" s="14"/>
      <c r="D148" s="17"/>
      <c r="E148" s="18"/>
    </row>
    <row r="149" spans="1:5" s="1" customFormat="1" x14ac:dyDescent="0.2">
      <c r="A149" s="20" t="s">
        <v>166</v>
      </c>
      <c r="B149" s="12" t="s">
        <v>167</v>
      </c>
      <c r="C149" s="14"/>
      <c r="D149" s="17"/>
      <c r="E149" s="18"/>
    </row>
    <row r="150" spans="1:5" s="1" customFormat="1" x14ac:dyDescent="0.2">
      <c r="A150" s="20"/>
      <c r="B150" s="12" t="s">
        <v>168</v>
      </c>
      <c r="C150" s="14" t="s">
        <v>12</v>
      </c>
      <c r="D150" s="48">
        <v>1227</v>
      </c>
      <c r="E150" s="18" t="s">
        <v>22</v>
      </c>
    </row>
    <row r="151" spans="1:5" s="1" customFormat="1" x14ac:dyDescent="0.2">
      <c r="A151" s="104" t="s">
        <v>455</v>
      </c>
      <c r="B151" s="105"/>
      <c r="C151" s="54"/>
      <c r="D151" s="58">
        <f>+D150+D149</f>
        <v>1227</v>
      </c>
      <c r="E151" s="55"/>
    </row>
    <row r="152" spans="1:5" s="1" customFormat="1" x14ac:dyDescent="0.2">
      <c r="A152" s="20" t="s">
        <v>169</v>
      </c>
      <c r="B152" s="12" t="s">
        <v>170</v>
      </c>
      <c r="C152" s="14"/>
      <c r="D152" s="48"/>
      <c r="E152" s="18"/>
    </row>
    <row r="153" spans="1:5" s="1" customFormat="1" x14ac:dyDescent="0.2">
      <c r="A153" s="20"/>
      <c r="B153" s="12" t="s">
        <v>171</v>
      </c>
      <c r="C153" s="14" t="s">
        <v>12</v>
      </c>
      <c r="D153" s="48">
        <v>500</v>
      </c>
      <c r="E153" s="18" t="s">
        <v>58</v>
      </c>
    </row>
    <row r="154" spans="1:5" s="1" customFormat="1" x14ac:dyDescent="0.2">
      <c r="A154" s="104" t="s">
        <v>456</v>
      </c>
      <c r="B154" s="105"/>
      <c r="C154" s="54"/>
      <c r="D154" s="58">
        <f>+D153+D152</f>
        <v>500</v>
      </c>
      <c r="E154" s="55"/>
    </row>
    <row r="155" spans="1:5" s="1" customFormat="1" x14ac:dyDescent="0.2">
      <c r="A155" s="114" t="s">
        <v>457</v>
      </c>
      <c r="B155" s="115"/>
      <c r="C155" s="69"/>
      <c r="D155" s="70">
        <f>+D151+D154</f>
        <v>1727</v>
      </c>
      <c r="E155" s="71"/>
    </row>
    <row r="156" spans="1:5" s="1" customFormat="1" x14ac:dyDescent="0.2">
      <c r="A156" s="116" t="s">
        <v>458</v>
      </c>
      <c r="B156" s="117"/>
      <c r="C156" s="66"/>
      <c r="D156" s="67">
        <f>+D142+D147+D155</f>
        <v>27718.1</v>
      </c>
      <c r="E156" s="68"/>
    </row>
    <row r="157" spans="1:5" x14ac:dyDescent="0.25">
      <c r="A157" s="20" t="s">
        <v>172</v>
      </c>
      <c r="B157" s="12" t="s">
        <v>173</v>
      </c>
      <c r="C157" s="14"/>
      <c r="D157" s="47"/>
      <c r="E157" s="18"/>
    </row>
    <row r="158" spans="1:5" ht="30" x14ac:dyDescent="0.25">
      <c r="A158" s="20" t="s">
        <v>174</v>
      </c>
      <c r="B158" s="12" t="s">
        <v>175</v>
      </c>
      <c r="C158" s="14"/>
      <c r="D158" s="48"/>
      <c r="E158" s="18"/>
    </row>
    <row r="159" spans="1:5" x14ac:dyDescent="0.25">
      <c r="A159" s="20" t="s">
        <v>176</v>
      </c>
      <c r="B159" s="12" t="s">
        <v>177</v>
      </c>
      <c r="C159" s="14"/>
      <c r="D159" s="48"/>
      <c r="E159" s="18"/>
    </row>
    <row r="160" spans="1:5" x14ac:dyDescent="0.25">
      <c r="A160" s="20"/>
      <c r="B160" s="12" t="s">
        <v>178</v>
      </c>
      <c r="C160" s="14" t="s">
        <v>12</v>
      </c>
      <c r="D160" s="48">
        <v>2000</v>
      </c>
      <c r="E160" s="18" t="s">
        <v>22</v>
      </c>
    </row>
    <row r="161" spans="1:5" x14ac:dyDescent="0.25">
      <c r="A161" s="104" t="s">
        <v>461</v>
      </c>
      <c r="B161" s="105"/>
      <c r="C161" s="54"/>
      <c r="D161" s="58">
        <f>+D160</f>
        <v>2000</v>
      </c>
      <c r="E161" s="55"/>
    </row>
    <row r="162" spans="1:5" x14ac:dyDescent="0.25">
      <c r="A162" s="114" t="s">
        <v>462</v>
      </c>
      <c r="B162" s="115"/>
      <c r="C162" s="69"/>
      <c r="D162" s="70">
        <f>+D158+D161</f>
        <v>2000</v>
      </c>
      <c r="E162" s="71"/>
    </row>
    <row r="163" spans="1:5" x14ac:dyDescent="0.25">
      <c r="A163" s="116" t="s">
        <v>463</v>
      </c>
      <c r="B163" s="117"/>
      <c r="C163" s="66"/>
      <c r="D163" s="67">
        <f>+D162</f>
        <v>2000</v>
      </c>
      <c r="E163" s="68"/>
    </row>
    <row r="164" spans="1:5" x14ac:dyDescent="0.25">
      <c r="A164" s="20" t="s">
        <v>179</v>
      </c>
      <c r="B164" s="12" t="s">
        <v>180</v>
      </c>
      <c r="C164" s="14"/>
      <c r="D164" s="15"/>
      <c r="E164" s="18"/>
    </row>
    <row r="165" spans="1:5" ht="30" x14ac:dyDescent="0.25">
      <c r="A165" s="20" t="s">
        <v>181</v>
      </c>
      <c r="B165" s="12" t="s">
        <v>182</v>
      </c>
      <c r="C165" s="14"/>
      <c r="D165" s="17"/>
      <c r="E165" s="18"/>
    </row>
    <row r="166" spans="1:5" ht="30" x14ac:dyDescent="0.25">
      <c r="A166" s="20" t="s">
        <v>534</v>
      </c>
      <c r="B166" s="12" t="s">
        <v>535</v>
      </c>
      <c r="C166" s="14"/>
      <c r="D166" s="17"/>
      <c r="E166" s="18"/>
    </row>
    <row r="167" spans="1:5" ht="30" x14ac:dyDescent="0.25">
      <c r="A167" s="20"/>
      <c r="B167" s="12" t="s">
        <v>536</v>
      </c>
      <c r="C167" s="14" t="s">
        <v>12</v>
      </c>
      <c r="D167" s="48">
        <v>100</v>
      </c>
      <c r="E167" s="18" t="s">
        <v>13</v>
      </c>
    </row>
    <row r="168" spans="1:5" x14ac:dyDescent="0.25">
      <c r="A168" s="104" t="s">
        <v>537</v>
      </c>
      <c r="B168" s="105"/>
      <c r="C168" s="54"/>
      <c r="D168" s="58">
        <f>+D167</f>
        <v>100</v>
      </c>
      <c r="E168" s="55"/>
    </row>
    <row r="169" spans="1:5" x14ac:dyDescent="0.25">
      <c r="A169" s="20" t="s">
        <v>183</v>
      </c>
      <c r="B169" s="12" t="s">
        <v>184</v>
      </c>
      <c r="C169" s="14"/>
      <c r="D169" s="17"/>
      <c r="E169" s="18"/>
    </row>
    <row r="170" spans="1:5" ht="30" customHeight="1" x14ac:dyDescent="0.25">
      <c r="A170" s="92"/>
      <c r="B170" s="12" t="s">
        <v>185</v>
      </c>
      <c r="C170" s="22" t="s">
        <v>12</v>
      </c>
      <c r="D170" s="48">
        <v>8000</v>
      </c>
      <c r="E170" s="18" t="s">
        <v>22</v>
      </c>
    </row>
    <row r="171" spans="1:5" x14ac:dyDescent="0.25">
      <c r="A171" s="104" t="s">
        <v>464</v>
      </c>
      <c r="B171" s="105"/>
      <c r="C171" s="89"/>
      <c r="D171" s="58">
        <f>+D170</f>
        <v>8000</v>
      </c>
      <c r="E171" s="55"/>
    </row>
    <row r="172" spans="1:5" x14ac:dyDescent="0.25">
      <c r="A172" s="114" t="s">
        <v>465</v>
      </c>
      <c r="B172" s="115"/>
      <c r="C172" s="90"/>
      <c r="D172" s="70">
        <f>D168+D171</f>
        <v>8100</v>
      </c>
      <c r="E172" s="71"/>
    </row>
    <row r="173" spans="1:5" x14ac:dyDescent="0.25">
      <c r="A173" s="116" t="s">
        <v>466</v>
      </c>
      <c r="B173" s="117"/>
      <c r="C173" s="91"/>
      <c r="D173" s="67">
        <f>+D172</f>
        <v>8100</v>
      </c>
      <c r="E173" s="68"/>
    </row>
    <row r="174" spans="1:5" ht="15.75" thickBot="1" x14ac:dyDescent="0.3">
      <c r="A174" s="118" t="s">
        <v>467</v>
      </c>
      <c r="B174" s="119"/>
      <c r="C174" s="86"/>
      <c r="D174" s="87">
        <f>+D79+D98+D117+D156+D163+D173</f>
        <v>108847.29999999999</v>
      </c>
      <c r="E174" s="88"/>
    </row>
    <row r="175" spans="1:5" ht="15.75" thickBot="1" x14ac:dyDescent="0.3"/>
    <row r="176" spans="1:5" ht="15.75" thickBot="1" x14ac:dyDescent="0.3">
      <c r="A176" s="28" t="s">
        <v>186</v>
      </c>
      <c r="B176" s="29"/>
      <c r="C176" s="29"/>
      <c r="D176" s="45"/>
      <c r="E176" s="30"/>
    </row>
    <row r="177" spans="1:5" x14ac:dyDescent="0.25">
      <c r="A177" s="31" t="s">
        <v>187</v>
      </c>
      <c r="B177" s="41" t="s">
        <v>188</v>
      </c>
      <c r="C177" s="32"/>
      <c r="D177" s="46"/>
      <c r="E177" s="33"/>
    </row>
    <row r="178" spans="1:5" x14ac:dyDescent="0.25">
      <c r="A178" s="20" t="s">
        <v>189</v>
      </c>
      <c r="B178" s="12" t="s">
        <v>190</v>
      </c>
      <c r="C178" s="14"/>
      <c r="D178" s="48"/>
      <c r="E178" s="18"/>
    </row>
    <row r="179" spans="1:5" ht="43.15" customHeight="1" x14ac:dyDescent="0.25">
      <c r="A179" s="20" t="s">
        <v>191</v>
      </c>
      <c r="B179" s="12" t="s">
        <v>192</v>
      </c>
      <c r="C179" s="14"/>
      <c r="D179" s="48"/>
      <c r="E179" s="18"/>
    </row>
    <row r="180" spans="1:5" ht="30" x14ac:dyDescent="0.25">
      <c r="A180" s="20"/>
      <c r="B180" s="12" t="s">
        <v>193</v>
      </c>
      <c r="C180" s="21" t="s">
        <v>12</v>
      </c>
      <c r="D180" s="50">
        <v>2000</v>
      </c>
      <c r="E180" s="19" t="s">
        <v>92</v>
      </c>
    </row>
    <row r="181" spans="1:5" ht="60" x14ac:dyDescent="0.25">
      <c r="A181" s="20"/>
      <c r="B181" s="12" t="s">
        <v>194</v>
      </c>
      <c r="C181" s="21" t="s">
        <v>12</v>
      </c>
      <c r="D181" s="50">
        <v>1243.2</v>
      </c>
      <c r="E181" s="19" t="s">
        <v>92</v>
      </c>
    </row>
    <row r="182" spans="1:5" ht="30" x14ac:dyDescent="0.25">
      <c r="A182" s="20"/>
      <c r="B182" s="12" t="s">
        <v>195</v>
      </c>
      <c r="C182" s="21" t="s">
        <v>12</v>
      </c>
      <c r="D182" s="50">
        <v>1325.1</v>
      </c>
      <c r="E182" s="19" t="s">
        <v>22</v>
      </c>
    </row>
    <row r="183" spans="1:5" x14ac:dyDescent="0.25">
      <c r="A183" s="20"/>
      <c r="B183" s="12" t="s">
        <v>196</v>
      </c>
      <c r="C183" s="21" t="s">
        <v>12</v>
      </c>
      <c r="D183" s="50">
        <v>750</v>
      </c>
      <c r="E183" s="19" t="s">
        <v>22</v>
      </c>
    </row>
    <row r="184" spans="1:5" x14ac:dyDescent="0.25">
      <c r="A184" s="20"/>
      <c r="B184" s="12" t="s">
        <v>197</v>
      </c>
      <c r="C184" s="21" t="s">
        <v>12</v>
      </c>
      <c r="D184" s="50">
        <v>1000</v>
      </c>
      <c r="E184" s="19" t="s">
        <v>22</v>
      </c>
    </row>
    <row r="185" spans="1:5" ht="44.45" customHeight="1" x14ac:dyDescent="0.25">
      <c r="A185" s="20"/>
      <c r="B185" s="12" t="s">
        <v>198</v>
      </c>
      <c r="C185" s="21" t="s">
        <v>12</v>
      </c>
      <c r="D185" s="50">
        <v>900</v>
      </c>
      <c r="E185" s="19" t="s">
        <v>22</v>
      </c>
    </row>
    <row r="186" spans="1:5" ht="30" x14ac:dyDescent="0.25">
      <c r="A186" s="20"/>
      <c r="B186" s="12" t="s">
        <v>199</v>
      </c>
      <c r="C186" s="21" t="s">
        <v>12</v>
      </c>
      <c r="D186" s="50">
        <v>1200</v>
      </c>
      <c r="E186" s="19" t="s">
        <v>22</v>
      </c>
    </row>
    <row r="187" spans="1:5" ht="30" x14ac:dyDescent="0.25">
      <c r="A187" s="20"/>
      <c r="B187" s="12" t="s">
        <v>200</v>
      </c>
      <c r="C187" s="21" t="s">
        <v>12</v>
      </c>
      <c r="D187" s="50">
        <v>350</v>
      </c>
      <c r="E187" s="19" t="s">
        <v>22</v>
      </c>
    </row>
    <row r="188" spans="1:5" ht="30" x14ac:dyDescent="0.25">
      <c r="A188" s="20"/>
      <c r="B188" s="12" t="s">
        <v>201</v>
      </c>
      <c r="C188" s="21" t="s">
        <v>12</v>
      </c>
      <c r="D188" s="50">
        <v>700</v>
      </c>
      <c r="E188" s="19" t="s">
        <v>22</v>
      </c>
    </row>
    <row r="189" spans="1:5" ht="30" x14ac:dyDescent="0.25">
      <c r="A189" s="20"/>
      <c r="B189" s="12" t="s">
        <v>202</v>
      </c>
      <c r="C189" s="21" t="s">
        <v>12</v>
      </c>
      <c r="D189" s="50">
        <v>200</v>
      </c>
      <c r="E189" s="19" t="s">
        <v>52</v>
      </c>
    </row>
    <row r="190" spans="1:5" ht="60" x14ac:dyDescent="0.25">
      <c r="A190" s="20"/>
      <c r="B190" s="12" t="s">
        <v>203</v>
      </c>
      <c r="C190" s="21" t="s">
        <v>12</v>
      </c>
      <c r="D190" s="50">
        <v>748.5</v>
      </c>
      <c r="E190" s="19" t="s">
        <v>204</v>
      </c>
    </row>
    <row r="191" spans="1:5" ht="30" x14ac:dyDescent="0.25">
      <c r="A191" s="20"/>
      <c r="B191" s="12" t="s">
        <v>205</v>
      </c>
      <c r="C191" s="21" t="s">
        <v>12</v>
      </c>
      <c r="D191" s="50">
        <f>7127.4/2</f>
        <v>3563.7</v>
      </c>
      <c r="E191" s="19" t="s">
        <v>206</v>
      </c>
    </row>
    <row r="192" spans="1:5" x14ac:dyDescent="0.25">
      <c r="A192" s="20"/>
      <c r="B192" s="12" t="s">
        <v>207</v>
      </c>
      <c r="C192" s="21" t="s">
        <v>12</v>
      </c>
      <c r="D192" s="50">
        <v>500</v>
      </c>
      <c r="E192" s="19" t="s">
        <v>208</v>
      </c>
    </row>
    <row r="193" spans="1:5" ht="30" x14ac:dyDescent="0.25">
      <c r="A193" s="20"/>
      <c r="B193" s="12" t="s">
        <v>209</v>
      </c>
      <c r="C193" s="21" t="s">
        <v>12</v>
      </c>
      <c r="D193" s="50">
        <v>375</v>
      </c>
      <c r="E193" s="19" t="s">
        <v>210</v>
      </c>
    </row>
    <row r="194" spans="1:5" ht="30" x14ac:dyDescent="0.25">
      <c r="A194" s="20"/>
      <c r="B194" s="12" t="s">
        <v>211</v>
      </c>
      <c r="C194" s="21" t="s">
        <v>12</v>
      </c>
      <c r="D194" s="50">
        <v>800</v>
      </c>
      <c r="E194" s="19" t="s">
        <v>29</v>
      </c>
    </row>
    <row r="195" spans="1:5" x14ac:dyDescent="0.25">
      <c r="A195" s="20"/>
      <c r="B195" s="12" t="s">
        <v>212</v>
      </c>
      <c r="C195" s="21" t="s">
        <v>12</v>
      </c>
      <c r="D195" s="50">
        <v>2000</v>
      </c>
      <c r="E195" s="19" t="s">
        <v>29</v>
      </c>
    </row>
    <row r="196" spans="1:5" x14ac:dyDescent="0.25">
      <c r="A196" s="104" t="s">
        <v>468</v>
      </c>
      <c r="B196" s="105"/>
      <c r="C196" s="89"/>
      <c r="D196" s="58">
        <f>+SUM(D180:D195)</f>
        <v>17655.5</v>
      </c>
      <c r="E196" s="55"/>
    </row>
    <row r="197" spans="1:5" ht="30" x14ac:dyDescent="0.25">
      <c r="A197" s="20" t="s">
        <v>213</v>
      </c>
      <c r="B197" s="12" t="s">
        <v>214</v>
      </c>
      <c r="C197" s="14"/>
      <c r="D197" s="48"/>
      <c r="E197" s="18"/>
    </row>
    <row r="198" spans="1:5" ht="30" x14ac:dyDescent="0.25">
      <c r="A198" s="20"/>
      <c r="B198" s="12" t="s">
        <v>215</v>
      </c>
      <c r="C198" s="14" t="s">
        <v>12</v>
      </c>
      <c r="D198" s="48">
        <v>16532.5</v>
      </c>
      <c r="E198" s="18" t="s">
        <v>92</v>
      </c>
    </row>
    <row r="199" spans="1:5" x14ac:dyDescent="0.25">
      <c r="A199" s="20"/>
      <c r="B199" s="12" t="s">
        <v>216</v>
      </c>
      <c r="C199" s="14" t="s">
        <v>12</v>
      </c>
      <c r="D199" s="48">
        <v>3400</v>
      </c>
      <c r="E199" s="18" t="s">
        <v>29</v>
      </c>
    </row>
    <row r="200" spans="1:5" x14ac:dyDescent="0.25">
      <c r="A200" s="20"/>
      <c r="B200" s="12" t="s">
        <v>217</v>
      </c>
      <c r="C200" s="14" t="s">
        <v>12</v>
      </c>
      <c r="D200" s="48">
        <v>360</v>
      </c>
      <c r="E200" s="18" t="s">
        <v>52</v>
      </c>
    </row>
    <row r="201" spans="1:5" x14ac:dyDescent="0.25">
      <c r="A201" s="20"/>
      <c r="B201" s="12" t="s">
        <v>218</v>
      </c>
      <c r="C201" s="14" t="s">
        <v>12</v>
      </c>
      <c r="D201" s="48">
        <v>2300</v>
      </c>
      <c r="E201" s="18" t="s">
        <v>31</v>
      </c>
    </row>
    <row r="202" spans="1:5" x14ac:dyDescent="0.25">
      <c r="A202" s="104" t="s">
        <v>469</v>
      </c>
      <c r="B202" s="105"/>
      <c r="C202" s="89"/>
      <c r="D202" s="58">
        <f>+SUM(D198:D201)</f>
        <v>22592.5</v>
      </c>
      <c r="E202" s="55"/>
    </row>
    <row r="203" spans="1:5" x14ac:dyDescent="0.25">
      <c r="A203" s="114" t="s">
        <v>470</v>
      </c>
      <c r="B203" s="115"/>
      <c r="C203" s="90"/>
      <c r="D203" s="70">
        <f>+D196+D202</f>
        <v>40248</v>
      </c>
      <c r="E203" s="71"/>
    </row>
    <row r="204" spans="1:5" x14ac:dyDescent="0.25">
      <c r="A204" s="20" t="s">
        <v>219</v>
      </c>
      <c r="B204" s="12" t="s">
        <v>220</v>
      </c>
      <c r="C204" s="14"/>
      <c r="D204" s="48"/>
      <c r="E204" s="18"/>
    </row>
    <row r="205" spans="1:5" ht="45" x14ac:dyDescent="0.25">
      <c r="A205" s="20" t="s">
        <v>221</v>
      </c>
      <c r="B205" s="12" t="s">
        <v>222</v>
      </c>
      <c r="C205" s="14"/>
      <c r="D205" s="48"/>
      <c r="E205" s="18"/>
    </row>
    <row r="206" spans="1:5" ht="60" x14ac:dyDescent="0.25">
      <c r="A206" s="20"/>
      <c r="B206" s="12" t="s">
        <v>223</v>
      </c>
      <c r="C206" s="14" t="s">
        <v>224</v>
      </c>
      <c r="D206" s="48">
        <v>31494.6</v>
      </c>
      <c r="E206" s="18" t="s">
        <v>22</v>
      </c>
    </row>
    <row r="207" spans="1:5" ht="21.6" customHeight="1" x14ac:dyDescent="0.25">
      <c r="A207" s="20"/>
      <c r="B207" s="12" t="s">
        <v>225</v>
      </c>
      <c r="C207" s="14" t="s">
        <v>12</v>
      </c>
      <c r="D207" s="48">
        <v>866</v>
      </c>
      <c r="E207" s="18" t="s">
        <v>36</v>
      </c>
    </row>
    <row r="208" spans="1:5" x14ac:dyDescent="0.25">
      <c r="A208" s="104" t="s">
        <v>471</v>
      </c>
      <c r="B208" s="105"/>
      <c r="C208" s="89"/>
      <c r="D208" s="58">
        <f>+D206+D207</f>
        <v>32360.6</v>
      </c>
      <c r="E208" s="55"/>
    </row>
    <row r="209" spans="1:5" x14ac:dyDescent="0.25">
      <c r="A209" s="20" t="s">
        <v>226</v>
      </c>
      <c r="B209" s="12" t="s">
        <v>227</v>
      </c>
      <c r="C209" s="14"/>
      <c r="D209" s="48"/>
      <c r="E209" s="18"/>
    </row>
    <row r="210" spans="1:5" ht="60" x14ac:dyDescent="0.25">
      <c r="A210" s="20"/>
      <c r="B210" s="12" t="s">
        <v>228</v>
      </c>
      <c r="C210" s="14" t="s">
        <v>229</v>
      </c>
      <c r="D210" s="48">
        <v>1200</v>
      </c>
      <c r="E210" s="18" t="s">
        <v>35</v>
      </c>
    </row>
    <row r="211" spans="1:5" ht="60" x14ac:dyDescent="0.25">
      <c r="A211" s="20"/>
      <c r="B211" s="12" t="s">
        <v>230</v>
      </c>
      <c r="C211" s="14" t="s">
        <v>229</v>
      </c>
      <c r="D211" s="48">
        <v>1750</v>
      </c>
      <c r="E211" s="18" t="s">
        <v>35</v>
      </c>
    </row>
    <row r="212" spans="1:5" ht="60" x14ac:dyDescent="0.25">
      <c r="A212" s="20"/>
      <c r="B212" s="12" t="s">
        <v>231</v>
      </c>
      <c r="C212" s="14" t="s">
        <v>229</v>
      </c>
      <c r="D212" s="48">
        <v>1000</v>
      </c>
      <c r="E212" s="18" t="s">
        <v>35</v>
      </c>
    </row>
    <row r="213" spans="1:5" ht="60" x14ac:dyDescent="0.25">
      <c r="A213" s="20"/>
      <c r="B213" s="12" t="s">
        <v>232</v>
      </c>
      <c r="C213" s="14" t="s">
        <v>229</v>
      </c>
      <c r="D213" s="48">
        <v>1500</v>
      </c>
      <c r="E213" s="18" t="s">
        <v>13</v>
      </c>
    </row>
    <row r="214" spans="1:5" x14ac:dyDescent="0.25">
      <c r="A214" s="104" t="s">
        <v>472</v>
      </c>
      <c r="B214" s="105"/>
      <c r="C214" s="89"/>
      <c r="D214" s="58">
        <f>+SUM(D210:D213)</f>
        <v>5450</v>
      </c>
      <c r="E214" s="55"/>
    </row>
    <row r="215" spans="1:5" x14ac:dyDescent="0.25">
      <c r="A215" s="114" t="s">
        <v>473</v>
      </c>
      <c r="B215" s="115"/>
      <c r="C215" s="90"/>
      <c r="D215" s="70">
        <f>+D208+D214</f>
        <v>37810.6</v>
      </c>
      <c r="E215" s="71"/>
    </row>
    <row r="216" spans="1:5" x14ac:dyDescent="0.25">
      <c r="A216" s="20" t="s">
        <v>233</v>
      </c>
      <c r="B216" s="12" t="s">
        <v>234</v>
      </c>
      <c r="C216" s="14"/>
      <c r="D216" s="48"/>
      <c r="E216" s="18"/>
    </row>
    <row r="217" spans="1:5" x14ac:dyDescent="0.25">
      <c r="A217" s="20" t="s">
        <v>235</v>
      </c>
      <c r="B217" s="12" t="s">
        <v>236</v>
      </c>
      <c r="C217" s="14"/>
      <c r="D217" s="48"/>
      <c r="E217" s="18"/>
    </row>
    <row r="218" spans="1:5" ht="15.6" customHeight="1" x14ac:dyDescent="0.25">
      <c r="A218" s="20"/>
      <c r="B218" s="12" t="s">
        <v>237</v>
      </c>
      <c r="C218" s="120" t="s">
        <v>238</v>
      </c>
      <c r="D218" s="123">
        <v>84400</v>
      </c>
      <c r="E218" s="18"/>
    </row>
    <row r="219" spans="1:5" ht="30" x14ac:dyDescent="0.25">
      <c r="A219" s="20"/>
      <c r="B219" s="12" t="s">
        <v>239</v>
      </c>
      <c r="C219" s="121"/>
      <c r="D219" s="124"/>
      <c r="E219" s="18" t="s">
        <v>13</v>
      </c>
    </row>
    <row r="220" spans="1:5" ht="30" x14ac:dyDescent="0.25">
      <c r="A220" s="20"/>
      <c r="B220" s="12" t="s">
        <v>240</v>
      </c>
      <c r="C220" s="121"/>
      <c r="D220" s="124"/>
      <c r="E220" s="18" t="s">
        <v>61</v>
      </c>
    </row>
    <row r="221" spans="1:5" x14ac:dyDescent="0.25">
      <c r="A221" s="20"/>
      <c r="B221" s="12" t="s">
        <v>241</v>
      </c>
      <c r="C221" s="122"/>
      <c r="D221" s="125"/>
      <c r="E221" s="18" t="s">
        <v>31</v>
      </c>
    </row>
    <row r="222" spans="1:5" x14ac:dyDescent="0.25">
      <c r="A222" s="20"/>
      <c r="B222" s="12" t="s">
        <v>242</v>
      </c>
      <c r="C222" s="14" t="s">
        <v>243</v>
      </c>
      <c r="D222" s="48">
        <v>31063.3</v>
      </c>
      <c r="E222" s="18" t="s">
        <v>74</v>
      </c>
    </row>
    <row r="223" spans="1:5" ht="18" customHeight="1" x14ac:dyDescent="0.25">
      <c r="A223" s="20"/>
      <c r="B223" s="12" t="s">
        <v>244</v>
      </c>
      <c r="C223" s="14" t="s">
        <v>12</v>
      </c>
      <c r="D223" s="17" t="s">
        <v>109</v>
      </c>
      <c r="E223" s="18" t="s">
        <v>88</v>
      </c>
    </row>
    <row r="224" spans="1:5" ht="30" x14ac:dyDescent="0.25">
      <c r="A224" s="20"/>
      <c r="B224" s="24" t="s">
        <v>245</v>
      </c>
      <c r="C224" s="25"/>
      <c r="D224" s="17"/>
      <c r="E224" s="18"/>
    </row>
    <row r="225" spans="1:5" x14ac:dyDescent="0.25">
      <c r="A225" s="20"/>
      <c r="B225" s="12" t="s">
        <v>246</v>
      </c>
      <c r="C225" s="21" t="s">
        <v>247</v>
      </c>
      <c r="D225" s="23" t="s">
        <v>109</v>
      </c>
      <c r="E225" s="19" t="s">
        <v>74</v>
      </c>
    </row>
    <row r="226" spans="1:5" x14ac:dyDescent="0.25">
      <c r="A226" s="20"/>
      <c r="B226" s="12" t="s">
        <v>248</v>
      </c>
      <c r="C226" s="21" t="s">
        <v>247</v>
      </c>
      <c r="D226" s="23" t="s">
        <v>109</v>
      </c>
      <c r="E226" s="19" t="s">
        <v>29</v>
      </c>
    </row>
    <row r="227" spans="1:5" x14ac:dyDescent="0.25">
      <c r="A227" s="20"/>
      <c r="B227" s="12" t="s">
        <v>249</v>
      </c>
      <c r="C227" s="14" t="s">
        <v>250</v>
      </c>
      <c r="D227" s="17" t="s">
        <v>109</v>
      </c>
      <c r="E227" s="18" t="s">
        <v>109</v>
      </c>
    </row>
    <row r="228" spans="1:5" x14ac:dyDescent="0.25">
      <c r="A228" s="20"/>
      <c r="B228" s="12" t="s">
        <v>251</v>
      </c>
      <c r="C228" s="14" t="s">
        <v>250</v>
      </c>
      <c r="D228" s="17" t="s">
        <v>109</v>
      </c>
      <c r="E228" s="18" t="s">
        <v>109</v>
      </c>
    </row>
    <row r="229" spans="1:5" ht="60" x14ac:dyDescent="0.25">
      <c r="A229" s="20"/>
      <c r="B229" s="12" t="s">
        <v>252</v>
      </c>
      <c r="C229" s="40" t="s">
        <v>247</v>
      </c>
      <c r="D229" s="17" t="s">
        <v>109</v>
      </c>
      <c r="E229" s="18" t="s">
        <v>109</v>
      </c>
    </row>
    <row r="230" spans="1:5" x14ac:dyDescent="0.25">
      <c r="A230" s="20"/>
      <c r="B230" s="12" t="s">
        <v>253</v>
      </c>
      <c r="C230" s="14" t="s">
        <v>247</v>
      </c>
      <c r="D230" s="17" t="s">
        <v>109</v>
      </c>
      <c r="E230" s="18" t="s">
        <v>109</v>
      </c>
    </row>
    <row r="231" spans="1:5" x14ac:dyDescent="0.25">
      <c r="A231" s="104" t="s">
        <v>474</v>
      </c>
      <c r="B231" s="105"/>
      <c r="C231" s="89"/>
      <c r="D231" s="58">
        <f>+D218+D222</f>
        <v>115463.3</v>
      </c>
      <c r="E231" s="55"/>
    </row>
    <row r="232" spans="1:5" ht="30" x14ac:dyDescent="0.25">
      <c r="A232" s="20" t="s">
        <v>254</v>
      </c>
      <c r="B232" s="12" t="s">
        <v>255</v>
      </c>
      <c r="C232" s="14"/>
      <c r="D232" s="17"/>
      <c r="E232" s="18"/>
    </row>
    <row r="233" spans="1:5" ht="45" x14ac:dyDescent="0.25">
      <c r="A233" s="20"/>
      <c r="B233" s="12" t="s">
        <v>256</v>
      </c>
      <c r="C233" s="14" t="s">
        <v>12</v>
      </c>
      <c r="D233" s="48">
        <v>9679.2999999999993</v>
      </c>
      <c r="E233" s="18" t="s">
        <v>22</v>
      </c>
    </row>
    <row r="234" spans="1:5" x14ac:dyDescent="0.25">
      <c r="A234" s="104" t="s">
        <v>475</v>
      </c>
      <c r="B234" s="105"/>
      <c r="C234" s="89"/>
      <c r="D234" s="58">
        <f>+D233</f>
        <v>9679.2999999999993</v>
      </c>
      <c r="E234" s="55"/>
    </row>
    <row r="235" spans="1:5" x14ac:dyDescent="0.25">
      <c r="A235" s="20" t="s">
        <v>257</v>
      </c>
      <c r="B235" s="12" t="s">
        <v>258</v>
      </c>
      <c r="C235" s="14"/>
      <c r="D235" s="50"/>
      <c r="E235" s="19"/>
    </row>
    <row r="236" spans="1:5" x14ac:dyDescent="0.25">
      <c r="A236" s="20"/>
      <c r="B236" s="12" t="s">
        <v>259</v>
      </c>
      <c r="C236" s="21" t="s">
        <v>12</v>
      </c>
      <c r="D236" s="50">
        <v>2400</v>
      </c>
      <c r="E236" s="19" t="s">
        <v>13</v>
      </c>
    </row>
    <row r="237" spans="1:5" x14ac:dyDescent="0.25">
      <c r="A237" s="20"/>
      <c r="B237" s="12" t="s">
        <v>260</v>
      </c>
      <c r="C237" s="21" t="s">
        <v>12</v>
      </c>
      <c r="D237" s="50">
        <v>2800</v>
      </c>
      <c r="E237" s="19" t="s">
        <v>261</v>
      </c>
    </row>
    <row r="238" spans="1:5" x14ac:dyDescent="0.25">
      <c r="A238" s="20"/>
      <c r="B238" s="12" t="s">
        <v>262</v>
      </c>
      <c r="C238" s="21" t="s">
        <v>12</v>
      </c>
      <c r="D238" s="50">
        <v>6300</v>
      </c>
      <c r="E238" s="19" t="s">
        <v>263</v>
      </c>
    </row>
    <row r="239" spans="1:5" x14ac:dyDescent="0.25">
      <c r="A239" s="104" t="s">
        <v>476</v>
      </c>
      <c r="B239" s="105"/>
      <c r="C239" s="89"/>
      <c r="D239" s="58">
        <f>+SUM(D236:D238)</f>
        <v>11500</v>
      </c>
      <c r="E239" s="55"/>
    </row>
    <row r="240" spans="1:5" x14ac:dyDescent="0.25">
      <c r="A240" s="20" t="s">
        <v>264</v>
      </c>
      <c r="B240" s="12" t="s">
        <v>265</v>
      </c>
      <c r="C240" s="22"/>
      <c r="D240" s="51"/>
      <c r="E240" s="33"/>
    </row>
    <row r="241" spans="1:5" ht="30" x14ac:dyDescent="0.25">
      <c r="A241" s="34"/>
      <c r="B241" s="12" t="s">
        <v>266</v>
      </c>
      <c r="C241" s="14" t="s">
        <v>12</v>
      </c>
      <c r="D241" s="48">
        <v>401.8</v>
      </c>
      <c r="E241" s="18">
        <v>2021</v>
      </c>
    </row>
    <row r="242" spans="1:5" ht="30" x14ac:dyDescent="0.25">
      <c r="A242" s="34"/>
      <c r="B242" s="12" t="s">
        <v>267</v>
      </c>
      <c r="C242" s="14" t="s">
        <v>12</v>
      </c>
      <c r="D242" s="48">
        <v>400</v>
      </c>
      <c r="E242" s="18" t="s">
        <v>13</v>
      </c>
    </row>
    <row r="243" spans="1:5" x14ac:dyDescent="0.25">
      <c r="A243" s="34"/>
      <c r="B243" s="12" t="s">
        <v>269</v>
      </c>
      <c r="C243" s="14" t="s">
        <v>12</v>
      </c>
      <c r="D243" s="48">
        <v>4460</v>
      </c>
      <c r="E243" s="18" t="s">
        <v>92</v>
      </c>
    </row>
    <row r="244" spans="1:5" x14ac:dyDescent="0.25">
      <c r="A244" s="34"/>
      <c r="B244" s="12" t="s">
        <v>277</v>
      </c>
      <c r="C244" s="21" t="s">
        <v>12</v>
      </c>
      <c r="D244" s="50">
        <v>1000</v>
      </c>
      <c r="E244" s="19" t="s">
        <v>35</v>
      </c>
    </row>
    <row r="245" spans="1:5" x14ac:dyDescent="0.25">
      <c r="A245" s="34"/>
      <c r="B245" s="12" t="s">
        <v>268</v>
      </c>
      <c r="C245" s="14" t="s">
        <v>12</v>
      </c>
      <c r="D245" s="48">
        <v>5665</v>
      </c>
      <c r="E245" s="18" t="s">
        <v>52</v>
      </c>
    </row>
    <row r="246" spans="1:5" ht="30" x14ac:dyDescent="0.25">
      <c r="A246" s="34"/>
      <c r="B246" s="12" t="s">
        <v>270</v>
      </c>
      <c r="C246" s="14" t="s">
        <v>12</v>
      </c>
      <c r="D246" s="48">
        <v>1400</v>
      </c>
      <c r="E246" s="18" t="s">
        <v>52</v>
      </c>
    </row>
    <row r="247" spans="1:5" x14ac:dyDescent="0.25">
      <c r="A247" s="34"/>
      <c r="B247" s="12" t="s">
        <v>271</v>
      </c>
      <c r="C247" s="14" t="s">
        <v>12</v>
      </c>
      <c r="D247" s="48">
        <v>3168.1</v>
      </c>
      <c r="E247" s="18" t="s">
        <v>52</v>
      </c>
    </row>
    <row r="248" spans="1:5" x14ac:dyDescent="0.25">
      <c r="A248" s="34"/>
      <c r="B248" s="12" t="s">
        <v>272</v>
      </c>
      <c r="C248" s="14" t="s">
        <v>12</v>
      </c>
      <c r="D248" s="48">
        <v>1821.8</v>
      </c>
      <c r="E248" s="18" t="s">
        <v>25</v>
      </c>
    </row>
    <row r="249" spans="1:5" x14ac:dyDescent="0.25">
      <c r="A249" s="34"/>
      <c r="B249" s="12" t="s">
        <v>280</v>
      </c>
      <c r="C249" s="14" t="s">
        <v>12</v>
      </c>
      <c r="D249" s="48">
        <v>1314.1</v>
      </c>
      <c r="E249" s="18" t="s">
        <v>25</v>
      </c>
    </row>
    <row r="250" spans="1:5" x14ac:dyDescent="0.25">
      <c r="A250" s="34"/>
      <c r="B250" s="12" t="s">
        <v>550</v>
      </c>
      <c r="C250" s="14" t="s">
        <v>12</v>
      </c>
      <c r="D250" s="48">
        <v>2500</v>
      </c>
      <c r="E250" s="18" t="s">
        <v>84</v>
      </c>
    </row>
    <row r="251" spans="1:5" ht="75" x14ac:dyDescent="0.25">
      <c r="A251" s="34"/>
      <c r="B251" s="35" t="s">
        <v>273</v>
      </c>
      <c r="C251" s="22" t="s">
        <v>274</v>
      </c>
      <c r="D251" s="48">
        <v>300</v>
      </c>
      <c r="E251" s="18" t="s">
        <v>275</v>
      </c>
    </row>
    <row r="252" spans="1:5" x14ac:dyDescent="0.25">
      <c r="A252" s="34"/>
      <c r="B252" s="12" t="s">
        <v>276</v>
      </c>
      <c r="C252" s="14" t="s">
        <v>12</v>
      </c>
      <c r="D252" s="48">
        <v>400</v>
      </c>
      <c r="E252" s="18" t="s">
        <v>29</v>
      </c>
    </row>
    <row r="253" spans="1:5" x14ac:dyDescent="0.25">
      <c r="A253" s="34"/>
      <c r="B253" s="12" t="s">
        <v>279</v>
      </c>
      <c r="C253" s="14" t="s">
        <v>12</v>
      </c>
      <c r="D253" s="48">
        <v>2500</v>
      </c>
      <c r="E253" s="18" t="s">
        <v>29</v>
      </c>
    </row>
    <row r="254" spans="1:5" ht="30" x14ac:dyDescent="0.25">
      <c r="A254" s="34"/>
      <c r="B254" s="12" t="s">
        <v>278</v>
      </c>
      <c r="C254" s="14" t="s">
        <v>12</v>
      </c>
      <c r="D254" s="48">
        <v>1050</v>
      </c>
      <c r="E254" s="18" t="s">
        <v>88</v>
      </c>
    </row>
    <row r="255" spans="1:5" x14ac:dyDescent="0.25">
      <c r="A255" s="34"/>
      <c r="B255" s="12" t="s">
        <v>281</v>
      </c>
      <c r="C255" s="14" t="s">
        <v>12</v>
      </c>
      <c r="D255" s="48">
        <v>29300</v>
      </c>
      <c r="E255" s="18" t="s">
        <v>88</v>
      </c>
    </row>
    <row r="256" spans="1:5" x14ac:dyDescent="0.25">
      <c r="A256" s="104" t="s">
        <v>477</v>
      </c>
      <c r="B256" s="105"/>
      <c r="C256" s="89"/>
      <c r="D256" s="58">
        <f>+SUM(D241:D255)</f>
        <v>55680.799999999996</v>
      </c>
      <c r="E256" s="55"/>
    </row>
    <row r="257" spans="1:5" x14ac:dyDescent="0.25">
      <c r="A257" s="20" t="s">
        <v>283</v>
      </c>
      <c r="B257" s="12" t="s">
        <v>284</v>
      </c>
      <c r="C257" s="14"/>
      <c r="D257" s="48"/>
      <c r="E257" s="18"/>
    </row>
    <row r="258" spans="1:5" ht="30" x14ac:dyDescent="0.25">
      <c r="A258" s="20"/>
      <c r="B258" s="12" t="s">
        <v>285</v>
      </c>
      <c r="C258" s="14" t="s">
        <v>12</v>
      </c>
      <c r="D258" s="48">
        <v>1700</v>
      </c>
      <c r="E258" s="18" t="s">
        <v>58</v>
      </c>
    </row>
    <row r="259" spans="1:5" x14ac:dyDescent="0.25">
      <c r="A259" s="104" t="s">
        <v>478</v>
      </c>
      <c r="B259" s="105"/>
      <c r="C259" s="89"/>
      <c r="D259" s="58">
        <f>+D258</f>
        <v>1700</v>
      </c>
      <c r="E259" s="55"/>
    </row>
    <row r="260" spans="1:5" x14ac:dyDescent="0.25">
      <c r="A260" s="114" t="s">
        <v>515</v>
      </c>
      <c r="B260" s="115"/>
      <c r="C260" s="90"/>
      <c r="D260" s="70">
        <f>+D231+D234+D239+D256+D259</f>
        <v>194023.4</v>
      </c>
      <c r="E260" s="71"/>
    </row>
    <row r="261" spans="1:5" x14ac:dyDescent="0.25">
      <c r="A261" s="116" t="s">
        <v>479</v>
      </c>
      <c r="B261" s="117"/>
      <c r="C261" s="91"/>
      <c r="D261" s="67">
        <f>+D203+D215+D260</f>
        <v>272082</v>
      </c>
      <c r="E261" s="68"/>
    </row>
    <row r="262" spans="1:5" s="1" customFormat="1" x14ac:dyDescent="0.2">
      <c r="A262" s="20" t="s">
        <v>286</v>
      </c>
      <c r="B262" s="12" t="s">
        <v>287</v>
      </c>
      <c r="C262" s="14"/>
      <c r="D262" s="47"/>
      <c r="E262" s="93"/>
    </row>
    <row r="263" spans="1:5" s="1" customFormat="1" x14ac:dyDescent="0.2">
      <c r="A263" s="20" t="s">
        <v>288</v>
      </c>
      <c r="B263" s="12" t="s">
        <v>289</v>
      </c>
      <c r="C263" s="14"/>
      <c r="D263" s="48"/>
      <c r="E263" s="18"/>
    </row>
    <row r="264" spans="1:5" s="1" customFormat="1" x14ac:dyDescent="0.2">
      <c r="A264" s="20" t="s">
        <v>290</v>
      </c>
      <c r="B264" s="12" t="s">
        <v>291</v>
      </c>
      <c r="C264" s="14"/>
      <c r="D264" s="48"/>
      <c r="E264" s="18"/>
    </row>
    <row r="265" spans="1:5" s="1" customFormat="1" ht="30" x14ac:dyDescent="0.2">
      <c r="A265" s="20"/>
      <c r="B265" s="12" t="s">
        <v>292</v>
      </c>
      <c r="C265" s="14" t="s">
        <v>102</v>
      </c>
      <c r="D265" s="48">
        <v>8000</v>
      </c>
      <c r="E265" s="18" t="s">
        <v>92</v>
      </c>
    </row>
    <row r="266" spans="1:5" s="1" customFormat="1" x14ac:dyDescent="0.2">
      <c r="A266" s="104" t="s">
        <v>480</v>
      </c>
      <c r="B266" s="105"/>
      <c r="C266" s="89"/>
      <c r="D266" s="58">
        <f>+D265</f>
        <v>8000</v>
      </c>
      <c r="E266" s="55"/>
    </row>
    <row r="267" spans="1:5" s="1" customFormat="1" ht="42.6" customHeight="1" x14ac:dyDescent="0.2">
      <c r="A267" s="20" t="s">
        <v>293</v>
      </c>
      <c r="B267" s="12" t="s">
        <v>516</v>
      </c>
      <c r="C267" s="14"/>
      <c r="D267" s="48"/>
      <c r="E267" s="18"/>
    </row>
    <row r="268" spans="1:5" s="1" customFormat="1" ht="48" customHeight="1" x14ac:dyDescent="0.2">
      <c r="A268" s="20"/>
      <c r="B268" s="12" t="s">
        <v>517</v>
      </c>
      <c r="C268" s="14" t="s">
        <v>102</v>
      </c>
      <c r="D268" s="48">
        <v>7900</v>
      </c>
      <c r="E268" s="18" t="s">
        <v>92</v>
      </c>
    </row>
    <row r="269" spans="1:5" s="1" customFormat="1" x14ac:dyDescent="0.2">
      <c r="A269" s="104" t="s">
        <v>481</v>
      </c>
      <c r="B269" s="105"/>
      <c r="C269" s="89"/>
      <c r="D269" s="58">
        <f>+D268</f>
        <v>7900</v>
      </c>
      <c r="E269" s="55"/>
    </row>
    <row r="270" spans="1:5" s="1" customFormat="1" ht="45" x14ac:dyDescent="0.2">
      <c r="A270" s="20" t="s">
        <v>294</v>
      </c>
      <c r="B270" s="12" t="s">
        <v>295</v>
      </c>
      <c r="C270" s="14"/>
      <c r="D270" s="48"/>
      <c r="E270" s="18"/>
    </row>
    <row r="271" spans="1:5" s="1" customFormat="1" x14ac:dyDescent="0.2">
      <c r="A271" s="20"/>
      <c r="B271" s="12" t="s">
        <v>296</v>
      </c>
      <c r="C271" s="14" t="s">
        <v>12</v>
      </c>
      <c r="D271" s="48">
        <v>1458.8</v>
      </c>
      <c r="E271" s="18" t="s">
        <v>92</v>
      </c>
    </row>
    <row r="272" spans="1:5" s="1" customFormat="1" x14ac:dyDescent="0.2">
      <c r="A272" s="104" t="s">
        <v>482</v>
      </c>
      <c r="B272" s="105"/>
      <c r="C272" s="89"/>
      <c r="D272" s="58">
        <f>+D271</f>
        <v>1458.8</v>
      </c>
      <c r="E272" s="55"/>
    </row>
    <row r="273" spans="1:5" s="1" customFormat="1" x14ac:dyDescent="0.2">
      <c r="A273" s="114" t="s">
        <v>483</v>
      </c>
      <c r="B273" s="115"/>
      <c r="C273" s="90"/>
      <c r="D273" s="70">
        <f>+D266+D269+D272</f>
        <v>17358.8</v>
      </c>
      <c r="E273" s="71"/>
    </row>
    <row r="274" spans="1:5" s="1" customFormat="1" ht="30" x14ac:dyDescent="0.2">
      <c r="A274" s="20" t="s">
        <v>297</v>
      </c>
      <c r="B274" s="12" t="s">
        <v>298</v>
      </c>
      <c r="C274" s="14"/>
      <c r="D274" s="48"/>
      <c r="E274" s="18"/>
    </row>
    <row r="275" spans="1:5" s="1" customFormat="1" ht="30" x14ac:dyDescent="0.2">
      <c r="A275" s="20" t="s">
        <v>299</v>
      </c>
      <c r="B275" s="12" t="s">
        <v>300</v>
      </c>
      <c r="C275" s="14"/>
      <c r="D275" s="48"/>
      <c r="E275" s="18"/>
    </row>
    <row r="276" spans="1:5" s="1" customFormat="1" ht="30" x14ac:dyDescent="0.2">
      <c r="A276" s="20"/>
      <c r="B276" s="12" t="s">
        <v>301</v>
      </c>
      <c r="C276" s="14" t="s">
        <v>12</v>
      </c>
      <c r="D276" s="48">
        <v>12000</v>
      </c>
      <c r="E276" s="18" t="s">
        <v>22</v>
      </c>
    </row>
    <row r="277" spans="1:5" s="1" customFormat="1" ht="30" x14ac:dyDescent="0.2">
      <c r="A277" s="20"/>
      <c r="B277" s="12" t="s">
        <v>302</v>
      </c>
      <c r="C277" s="14" t="s">
        <v>12</v>
      </c>
      <c r="D277" s="48">
        <v>6301.9</v>
      </c>
      <c r="E277" s="18" t="s">
        <v>50</v>
      </c>
    </row>
    <row r="278" spans="1:5" s="1" customFormat="1" x14ac:dyDescent="0.2">
      <c r="A278" s="104" t="s">
        <v>485</v>
      </c>
      <c r="B278" s="105"/>
      <c r="C278" s="89"/>
      <c r="D278" s="58">
        <f>+D276+D277</f>
        <v>18301.900000000001</v>
      </c>
      <c r="E278" s="55"/>
    </row>
    <row r="279" spans="1:5" s="1" customFormat="1" ht="45" x14ac:dyDescent="0.2">
      <c r="A279" s="20" t="s">
        <v>303</v>
      </c>
      <c r="B279" s="12" t="s">
        <v>304</v>
      </c>
      <c r="C279" s="14" t="s">
        <v>12</v>
      </c>
      <c r="D279" s="52"/>
      <c r="E279" s="18"/>
    </row>
    <row r="280" spans="1:5" s="1" customFormat="1" x14ac:dyDescent="0.2">
      <c r="A280" s="20"/>
      <c r="B280" s="12" t="s">
        <v>305</v>
      </c>
      <c r="C280" s="126" t="s">
        <v>12</v>
      </c>
      <c r="D280" s="129">
        <v>529.6</v>
      </c>
      <c r="E280" s="132" t="s">
        <v>122</v>
      </c>
    </row>
    <row r="281" spans="1:5" s="1" customFormat="1" x14ac:dyDescent="0.2">
      <c r="A281" s="20"/>
      <c r="B281" s="12" t="s">
        <v>306</v>
      </c>
      <c r="C281" s="127"/>
      <c r="D281" s="130"/>
      <c r="E281" s="133"/>
    </row>
    <row r="282" spans="1:5" s="1" customFormat="1" x14ac:dyDescent="0.2">
      <c r="A282" s="20"/>
      <c r="B282" s="12" t="s">
        <v>307</v>
      </c>
      <c r="C282" s="128"/>
      <c r="D282" s="131"/>
      <c r="E282" s="134"/>
    </row>
    <row r="283" spans="1:5" s="1" customFormat="1" x14ac:dyDescent="0.2">
      <c r="A283" s="104" t="s">
        <v>484</v>
      </c>
      <c r="B283" s="105"/>
      <c r="C283" s="89"/>
      <c r="D283" s="58">
        <f>+D280</f>
        <v>529.6</v>
      </c>
      <c r="E283" s="55"/>
    </row>
    <row r="284" spans="1:5" s="1" customFormat="1" ht="30" x14ac:dyDescent="0.2">
      <c r="A284" s="20" t="s">
        <v>308</v>
      </c>
      <c r="B284" s="12" t="s">
        <v>309</v>
      </c>
      <c r="C284" s="14"/>
      <c r="D284" s="48"/>
      <c r="E284" s="18"/>
    </row>
    <row r="285" spans="1:5" s="1" customFormat="1" ht="48.6" customHeight="1" x14ac:dyDescent="0.2">
      <c r="A285" s="20"/>
      <c r="B285" s="12" t="s">
        <v>310</v>
      </c>
      <c r="C285" s="14" t="s">
        <v>12</v>
      </c>
      <c r="D285" s="48">
        <v>3067.5</v>
      </c>
      <c r="E285" s="18" t="s">
        <v>92</v>
      </c>
    </row>
    <row r="286" spans="1:5" s="1" customFormat="1" x14ac:dyDescent="0.2">
      <c r="A286" s="20"/>
      <c r="B286" s="12" t="s">
        <v>311</v>
      </c>
      <c r="C286" s="14" t="s">
        <v>12</v>
      </c>
      <c r="D286" s="48">
        <v>1364</v>
      </c>
      <c r="E286" s="18" t="s">
        <v>13</v>
      </c>
    </row>
    <row r="287" spans="1:5" s="1" customFormat="1" ht="45" x14ac:dyDescent="0.2">
      <c r="A287" s="20"/>
      <c r="B287" s="12" t="s">
        <v>312</v>
      </c>
      <c r="C287" s="14" t="s">
        <v>12</v>
      </c>
      <c r="D287" s="48">
        <v>6088.4</v>
      </c>
      <c r="E287" s="18" t="s">
        <v>92</v>
      </c>
    </row>
    <row r="288" spans="1:5" s="1" customFormat="1" x14ac:dyDescent="0.2">
      <c r="A288" s="104" t="s">
        <v>486</v>
      </c>
      <c r="B288" s="105"/>
      <c r="C288" s="89"/>
      <c r="D288" s="58">
        <f>+D285+D286+D287</f>
        <v>10519.9</v>
      </c>
      <c r="E288" s="55"/>
    </row>
    <row r="289" spans="1:5" s="1" customFormat="1" ht="30" x14ac:dyDescent="0.2">
      <c r="A289" s="20" t="s">
        <v>313</v>
      </c>
      <c r="B289" s="12" t="s">
        <v>314</v>
      </c>
      <c r="C289" s="14"/>
      <c r="D289" s="48"/>
      <c r="E289" s="18"/>
    </row>
    <row r="290" spans="1:5" s="1" customFormat="1" ht="30" x14ac:dyDescent="0.2">
      <c r="A290" s="20"/>
      <c r="B290" s="12" t="s">
        <v>315</v>
      </c>
      <c r="C290" s="14" t="s">
        <v>12</v>
      </c>
      <c r="D290" s="48">
        <v>2993.2</v>
      </c>
      <c r="E290" s="18">
        <v>2021</v>
      </c>
    </row>
    <row r="291" spans="1:5" x14ac:dyDescent="0.25">
      <c r="A291" s="20"/>
      <c r="B291" s="12" t="s">
        <v>316</v>
      </c>
      <c r="C291" s="14" t="s">
        <v>12</v>
      </c>
      <c r="D291" s="48">
        <v>214.8</v>
      </c>
      <c r="E291" s="18" t="s">
        <v>13</v>
      </c>
    </row>
    <row r="292" spans="1:5" ht="30" x14ac:dyDescent="0.25">
      <c r="A292" s="20"/>
      <c r="B292" s="12" t="s">
        <v>317</v>
      </c>
      <c r="C292" s="14" t="s">
        <v>12</v>
      </c>
      <c r="D292" s="48">
        <v>943.8</v>
      </c>
      <c r="E292" s="18" t="s">
        <v>50</v>
      </c>
    </row>
    <row r="293" spans="1:5" x14ac:dyDescent="0.25">
      <c r="A293" s="20"/>
      <c r="B293" s="12" t="s">
        <v>318</v>
      </c>
      <c r="C293" s="14" t="s">
        <v>12</v>
      </c>
      <c r="D293" s="48">
        <v>3178.3</v>
      </c>
      <c r="E293" s="18" t="s">
        <v>13</v>
      </c>
    </row>
    <row r="294" spans="1:5" x14ac:dyDescent="0.25">
      <c r="A294" s="20"/>
      <c r="B294" s="12" t="s">
        <v>319</v>
      </c>
      <c r="C294" s="14" t="s">
        <v>12</v>
      </c>
      <c r="D294" s="48">
        <v>1137.8</v>
      </c>
      <c r="E294" s="18" t="s">
        <v>54</v>
      </c>
    </row>
    <row r="295" spans="1:5" ht="30" x14ac:dyDescent="0.25">
      <c r="A295" s="20"/>
      <c r="B295" s="12" t="s">
        <v>320</v>
      </c>
      <c r="C295" s="14" t="s">
        <v>12</v>
      </c>
      <c r="D295" s="48">
        <v>300</v>
      </c>
      <c r="E295" s="18" t="s">
        <v>58</v>
      </c>
    </row>
    <row r="296" spans="1:5" x14ac:dyDescent="0.25">
      <c r="A296" s="20"/>
      <c r="B296" s="12" t="s">
        <v>321</v>
      </c>
      <c r="C296" s="21" t="s">
        <v>12</v>
      </c>
      <c r="D296" s="50">
        <v>500</v>
      </c>
      <c r="E296" s="19" t="s">
        <v>58</v>
      </c>
    </row>
    <row r="297" spans="1:5" ht="30" x14ac:dyDescent="0.25">
      <c r="A297" s="20"/>
      <c r="B297" s="12" t="s">
        <v>322</v>
      </c>
      <c r="C297" s="14" t="s">
        <v>12</v>
      </c>
      <c r="D297" s="48">
        <v>2463.6</v>
      </c>
      <c r="E297" s="18" t="s">
        <v>41</v>
      </c>
    </row>
    <row r="298" spans="1:5" ht="30" x14ac:dyDescent="0.25">
      <c r="A298" s="20"/>
      <c r="B298" s="12" t="s">
        <v>323</v>
      </c>
      <c r="C298" s="14" t="s">
        <v>12</v>
      </c>
      <c r="D298" s="48">
        <v>250</v>
      </c>
      <c r="E298" s="18" t="s">
        <v>41</v>
      </c>
    </row>
    <row r="299" spans="1:5" ht="30" x14ac:dyDescent="0.25">
      <c r="A299" s="20"/>
      <c r="B299" s="12" t="s">
        <v>324</v>
      </c>
      <c r="C299" s="14" t="s">
        <v>12</v>
      </c>
      <c r="D299" s="48">
        <v>1407</v>
      </c>
      <c r="E299" s="18" t="s">
        <v>325</v>
      </c>
    </row>
    <row r="300" spans="1:5" x14ac:dyDescent="0.25">
      <c r="A300" s="20"/>
      <c r="B300" s="12" t="s">
        <v>326</v>
      </c>
      <c r="C300" s="14" t="s">
        <v>12</v>
      </c>
      <c r="D300" s="48">
        <v>3186</v>
      </c>
      <c r="E300" s="18" t="s">
        <v>31</v>
      </c>
    </row>
    <row r="301" spans="1:5" x14ac:dyDescent="0.25">
      <c r="A301" s="20"/>
      <c r="B301" s="12" t="s">
        <v>327</v>
      </c>
      <c r="C301" s="14" t="s">
        <v>12</v>
      </c>
      <c r="D301" s="48">
        <v>510</v>
      </c>
      <c r="E301" s="18" t="s">
        <v>31</v>
      </c>
    </row>
    <row r="302" spans="1:5" x14ac:dyDescent="0.25">
      <c r="A302" s="20"/>
      <c r="B302" s="12" t="s">
        <v>328</v>
      </c>
      <c r="C302" s="14" t="s">
        <v>12</v>
      </c>
      <c r="D302" s="48">
        <v>480</v>
      </c>
      <c r="E302" s="18" t="s">
        <v>31</v>
      </c>
    </row>
    <row r="303" spans="1:5" x14ac:dyDescent="0.25">
      <c r="A303" s="20"/>
      <c r="B303" s="12" t="s">
        <v>329</v>
      </c>
      <c r="C303" s="14" t="s">
        <v>12</v>
      </c>
      <c r="D303" s="48">
        <v>651</v>
      </c>
      <c r="E303" s="18" t="s">
        <v>88</v>
      </c>
    </row>
    <row r="304" spans="1:5" x14ac:dyDescent="0.25">
      <c r="A304" s="20"/>
      <c r="B304" s="12" t="s">
        <v>330</v>
      </c>
      <c r="C304" s="14" t="s">
        <v>12</v>
      </c>
      <c r="D304" s="53">
        <f>567/3</f>
        <v>189</v>
      </c>
      <c r="E304" s="36" t="s">
        <v>31</v>
      </c>
    </row>
    <row r="305" spans="1:5" x14ac:dyDescent="0.25">
      <c r="A305" s="20"/>
      <c r="B305" s="12" t="s">
        <v>331</v>
      </c>
      <c r="C305" s="14" t="s">
        <v>12</v>
      </c>
      <c r="D305" s="48">
        <v>870</v>
      </c>
      <c r="E305" s="18" t="s">
        <v>88</v>
      </c>
    </row>
    <row r="306" spans="1:5" ht="30" x14ac:dyDescent="0.25">
      <c r="A306" s="20"/>
      <c r="B306" s="12" t="s">
        <v>332</v>
      </c>
      <c r="C306" s="14" t="s">
        <v>12</v>
      </c>
      <c r="D306" s="53">
        <v>907</v>
      </c>
      <c r="E306" s="36" t="s">
        <v>31</v>
      </c>
    </row>
    <row r="307" spans="1:5" ht="45" x14ac:dyDescent="0.25">
      <c r="A307" s="20"/>
      <c r="B307" s="12" t="s">
        <v>333</v>
      </c>
      <c r="C307" s="14" t="s">
        <v>12</v>
      </c>
      <c r="D307" s="48">
        <v>3000</v>
      </c>
      <c r="E307" s="18" t="s">
        <v>282</v>
      </c>
    </row>
    <row r="308" spans="1:5" x14ac:dyDescent="0.25">
      <c r="A308" s="104" t="s">
        <v>487</v>
      </c>
      <c r="B308" s="105"/>
      <c r="C308" s="89"/>
      <c r="D308" s="58">
        <f>+SUM(D290:D307)</f>
        <v>23181.5</v>
      </c>
      <c r="E308" s="55"/>
    </row>
    <row r="309" spans="1:5" ht="30" x14ac:dyDescent="0.25">
      <c r="A309" s="20" t="s">
        <v>334</v>
      </c>
      <c r="B309" s="12" t="s">
        <v>335</v>
      </c>
      <c r="C309" s="14"/>
      <c r="D309" s="48"/>
      <c r="E309" s="18"/>
    </row>
    <row r="310" spans="1:5" x14ac:dyDescent="0.25">
      <c r="A310" s="20"/>
      <c r="B310" s="12" t="s">
        <v>336</v>
      </c>
      <c r="C310" s="14" t="s">
        <v>12</v>
      </c>
      <c r="D310" s="48">
        <v>4000</v>
      </c>
      <c r="E310" s="18" t="s">
        <v>22</v>
      </c>
    </row>
    <row r="311" spans="1:5" x14ac:dyDescent="0.25">
      <c r="A311" s="20"/>
      <c r="B311" s="12" t="s">
        <v>337</v>
      </c>
      <c r="C311" s="14" t="s">
        <v>12</v>
      </c>
      <c r="D311" s="48">
        <v>265</v>
      </c>
      <c r="E311" s="18" t="s">
        <v>22</v>
      </c>
    </row>
    <row r="312" spans="1:5" x14ac:dyDescent="0.25">
      <c r="A312" s="20"/>
      <c r="B312" s="12" t="s">
        <v>338</v>
      </c>
      <c r="C312" s="14" t="s">
        <v>12</v>
      </c>
      <c r="D312" s="48">
        <v>225</v>
      </c>
      <c r="E312" s="18" t="s">
        <v>22</v>
      </c>
    </row>
    <row r="313" spans="1:5" x14ac:dyDescent="0.25">
      <c r="A313" s="104" t="s">
        <v>488</v>
      </c>
      <c r="B313" s="105"/>
      <c r="C313" s="89"/>
      <c r="D313" s="58">
        <f>+SUM(D310:D312)</f>
        <v>4490</v>
      </c>
      <c r="E313" s="55"/>
    </row>
    <row r="314" spans="1:5" x14ac:dyDescent="0.25">
      <c r="A314" s="114" t="s">
        <v>496</v>
      </c>
      <c r="B314" s="115"/>
      <c r="C314" s="90"/>
      <c r="D314" s="70">
        <f>+D278+D283+D288+D308+D313</f>
        <v>57022.9</v>
      </c>
      <c r="E314" s="71"/>
    </row>
    <row r="315" spans="1:5" x14ac:dyDescent="0.25">
      <c r="A315" s="20" t="s">
        <v>339</v>
      </c>
      <c r="B315" s="12" t="s">
        <v>340</v>
      </c>
      <c r="C315" s="14"/>
      <c r="D315" s="48"/>
      <c r="E315" s="18"/>
    </row>
    <row r="316" spans="1:5" ht="30" x14ac:dyDescent="0.25">
      <c r="A316" s="20" t="s">
        <v>341</v>
      </c>
      <c r="B316" s="12" t="s">
        <v>342</v>
      </c>
      <c r="C316" s="14"/>
      <c r="D316" s="48"/>
      <c r="E316" s="18"/>
    </row>
    <row r="317" spans="1:5" ht="30" x14ac:dyDescent="0.25">
      <c r="A317" s="20"/>
      <c r="B317" s="12" t="s">
        <v>343</v>
      </c>
      <c r="C317" s="14" t="s">
        <v>12</v>
      </c>
      <c r="D317" s="48">
        <f>200+285.2</f>
        <v>485.2</v>
      </c>
      <c r="E317" s="18" t="s">
        <v>41</v>
      </c>
    </row>
    <row r="318" spans="1:5" x14ac:dyDescent="0.25">
      <c r="A318" s="20"/>
      <c r="B318" s="12" t="s">
        <v>344</v>
      </c>
      <c r="C318" s="14" t="s">
        <v>12</v>
      </c>
      <c r="D318" s="48">
        <v>411.5</v>
      </c>
      <c r="E318" s="18" t="s">
        <v>41</v>
      </c>
    </row>
    <row r="319" spans="1:5" x14ac:dyDescent="0.25">
      <c r="A319" s="104" t="s">
        <v>490</v>
      </c>
      <c r="B319" s="105"/>
      <c r="C319" s="89"/>
      <c r="D319" s="58">
        <f>+D317+D318</f>
        <v>896.7</v>
      </c>
      <c r="E319" s="55"/>
    </row>
    <row r="320" spans="1:5" s="1" customFormat="1" x14ac:dyDescent="0.2">
      <c r="A320" s="20" t="s">
        <v>345</v>
      </c>
      <c r="B320" s="12" t="s">
        <v>346</v>
      </c>
      <c r="C320" s="14"/>
      <c r="D320" s="48"/>
      <c r="E320" s="18"/>
    </row>
    <row r="321" spans="1:5" s="1" customFormat="1" ht="30" x14ac:dyDescent="0.2">
      <c r="A321" s="20"/>
      <c r="B321" s="12" t="s">
        <v>346</v>
      </c>
      <c r="C321" s="14" t="s">
        <v>347</v>
      </c>
      <c r="D321" s="48">
        <v>5100</v>
      </c>
      <c r="E321" s="18" t="s">
        <v>22</v>
      </c>
    </row>
    <row r="322" spans="1:5" s="1" customFormat="1" x14ac:dyDescent="0.2">
      <c r="A322" s="104" t="s">
        <v>491</v>
      </c>
      <c r="B322" s="105"/>
      <c r="C322" s="89"/>
      <c r="D322" s="58">
        <f>+D321</f>
        <v>5100</v>
      </c>
      <c r="E322" s="55"/>
    </row>
    <row r="323" spans="1:5" s="1" customFormat="1" x14ac:dyDescent="0.2">
      <c r="A323" s="20" t="s">
        <v>348</v>
      </c>
      <c r="B323" s="12" t="s">
        <v>349</v>
      </c>
      <c r="C323" s="14"/>
      <c r="D323" s="48"/>
      <c r="E323" s="18"/>
    </row>
    <row r="324" spans="1:5" s="1" customFormat="1" x14ac:dyDescent="0.2">
      <c r="A324" s="20"/>
      <c r="B324" s="12" t="s">
        <v>350</v>
      </c>
      <c r="C324" s="14" t="s">
        <v>12</v>
      </c>
      <c r="D324" s="48">
        <v>1872.4</v>
      </c>
      <c r="E324" s="18" t="s">
        <v>100</v>
      </c>
    </row>
    <row r="325" spans="1:5" s="1" customFormat="1" x14ac:dyDescent="0.2">
      <c r="A325" s="20"/>
      <c r="B325" s="12" t="s">
        <v>351</v>
      </c>
      <c r="C325" s="14" t="s">
        <v>12</v>
      </c>
      <c r="D325" s="48">
        <v>1500</v>
      </c>
      <c r="E325" s="18" t="s">
        <v>74</v>
      </c>
    </row>
    <row r="326" spans="1:5" s="1" customFormat="1" ht="45" customHeight="1" x14ac:dyDescent="0.2">
      <c r="A326" s="20"/>
      <c r="B326" s="12" t="s">
        <v>549</v>
      </c>
      <c r="C326" s="14" t="s">
        <v>12</v>
      </c>
      <c r="D326" s="48">
        <v>5200</v>
      </c>
      <c r="E326" s="18" t="s">
        <v>352</v>
      </c>
    </row>
    <row r="327" spans="1:5" s="1" customFormat="1" x14ac:dyDescent="0.2">
      <c r="A327" s="104" t="s">
        <v>492</v>
      </c>
      <c r="B327" s="105"/>
      <c r="C327" s="89"/>
      <c r="D327" s="58">
        <f>+SUM(D324:D326)</f>
        <v>8572.4</v>
      </c>
      <c r="E327" s="55"/>
    </row>
    <row r="328" spans="1:5" s="1" customFormat="1" x14ac:dyDescent="0.2">
      <c r="A328" s="20" t="s">
        <v>353</v>
      </c>
      <c r="B328" s="12" t="s">
        <v>354</v>
      </c>
      <c r="C328" s="14"/>
      <c r="D328" s="48"/>
      <c r="E328" s="18"/>
    </row>
    <row r="329" spans="1:5" s="1" customFormat="1" x14ac:dyDescent="0.2">
      <c r="A329" s="20"/>
      <c r="B329" s="12" t="s">
        <v>355</v>
      </c>
      <c r="C329" s="14" t="s">
        <v>12</v>
      </c>
      <c r="D329" s="48">
        <v>150</v>
      </c>
      <c r="E329" s="18" t="s">
        <v>204</v>
      </c>
    </row>
    <row r="330" spans="1:5" s="1" customFormat="1" x14ac:dyDescent="0.2">
      <c r="A330" s="104" t="s">
        <v>494</v>
      </c>
      <c r="B330" s="105"/>
      <c r="C330" s="89"/>
      <c r="D330" s="58">
        <f>+D329</f>
        <v>150</v>
      </c>
      <c r="E330" s="55"/>
    </row>
    <row r="331" spans="1:5" s="1" customFormat="1" x14ac:dyDescent="0.2">
      <c r="A331" s="20" t="s">
        <v>356</v>
      </c>
      <c r="B331" s="12" t="s">
        <v>357</v>
      </c>
      <c r="C331" s="14" t="s">
        <v>12</v>
      </c>
      <c r="D331" s="48"/>
      <c r="E331" s="18"/>
    </row>
    <row r="332" spans="1:5" s="1" customFormat="1" x14ac:dyDescent="0.2">
      <c r="A332" s="20"/>
      <c r="B332" s="12" t="s">
        <v>358</v>
      </c>
      <c r="C332" s="14" t="s">
        <v>12</v>
      </c>
      <c r="D332" s="48">
        <v>200</v>
      </c>
      <c r="E332" s="18" t="s">
        <v>204</v>
      </c>
    </row>
    <row r="333" spans="1:5" s="1" customFormat="1" x14ac:dyDescent="0.2">
      <c r="A333" s="20"/>
      <c r="B333" s="12" t="s">
        <v>359</v>
      </c>
      <c r="C333" s="14" t="s">
        <v>12</v>
      </c>
      <c r="D333" s="48">
        <v>500</v>
      </c>
      <c r="E333" s="18" t="s">
        <v>275</v>
      </c>
    </row>
    <row r="334" spans="1:5" s="1" customFormat="1" x14ac:dyDescent="0.2">
      <c r="A334" s="20"/>
      <c r="B334" s="12" t="s">
        <v>360</v>
      </c>
      <c r="C334" s="14" t="s">
        <v>12</v>
      </c>
      <c r="D334" s="48">
        <v>300</v>
      </c>
      <c r="E334" s="18" t="s">
        <v>29</v>
      </c>
    </row>
    <row r="335" spans="1:5" s="1" customFormat="1" x14ac:dyDescent="0.2">
      <c r="A335" s="104" t="s">
        <v>493</v>
      </c>
      <c r="B335" s="105"/>
      <c r="C335" s="89"/>
      <c r="D335" s="58">
        <f>+SUM(D332:D334)</f>
        <v>1000</v>
      </c>
      <c r="E335" s="55"/>
    </row>
    <row r="336" spans="1:5" s="1" customFormat="1" x14ac:dyDescent="0.2">
      <c r="A336" s="114" t="s">
        <v>489</v>
      </c>
      <c r="B336" s="115"/>
      <c r="C336" s="90"/>
      <c r="D336" s="70">
        <f>+D319+D322+D327+D330+D335</f>
        <v>15719.099999999999</v>
      </c>
      <c r="E336" s="71"/>
    </row>
    <row r="337" spans="1:5" s="1" customFormat="1" x14ac:dyDescent="0.2">
      <c r="A337" s="116" t="s">
        <v>495</v>
      </c>
      <c r="B337" s="117"/>
      <c r="C337" s="91"/>
      <c r="D337" s="67">
        <f>D273+D314+D336</f>
        <v>90100.799999999988</v>
      </c>
      <c r="E337" s="68"/>
    </row>
    <row r="338" spans="1:5" s="1" customFormat="1" x14ac:dyDescent="0.2">
      <c r="A338" s="20" t="s">
        <v>361</v>
      </c>
      <c r="B338" s="12" t="s">
        <v>362</v>
      </c>
      <c r="C338" s="14"/>
      <c r="D338" s="47"/>
      <c r="E338" s="18"/>
    </row>
    <row r="339" spans="1:5" s="1" customFormat="1" ht="30" x14ac:dyDescent="0.2">
      <c r="A339" s="20" t="s">
        <v>363</v>
      </c>
      <c r="B339" s="12" t="s">
        <v>364</v>
      </c>
      <c r="C339" s="14"/>
      <c r="D339" s="48"/>
      <c r="E339" s="18"/>
    </row>
    <row r="340" spans="1:5" s="1" customFormat="1" x14ac:dyDescent="0.2">
      <c r="A340" s="20" t="s">
        <v>529</v>
      </c>
      <c r="B340" s="12" t="s">
        <v>365</v>
      </c>
      <c r="C340" s="14"/>
      <c r="D340" s="48"/>
      <c r="E340" s="18"/>
    </row>
    <row r="341" spans="1:5" ht="30" x14ac:dyDescent="0.25">
      <c r="A341" s="20"/>
      <c r="B341" s="12" t="s">
        <v>366</v>
      </c>
      <c r="C341" s="14" t="s">
        <v>12</v>
      </c>
      <c r="D341" s="53">
        <v>1172</v>
      </c>
      <c r="E341" s="36" t="s">
        <v>52</v>
      </c>
    </row>
    <row r="342" spans="1:5" ht="30" x14ac:dyDescent="0.25">
      <c r="A342" s="20"/>
      <c r="B342" s="12" t="s">
        <v>367</v>
      </c>
      <c r="C342" s="14" t="s">
        <v>12</v>
      </c>
      <c r="D342" s="53">
        <v>30</v>
      </c>
      <c r="E342" s="36">
        <v>2022</v>
      </c>
    </row>
    <row r="343" spans="1:5" x14ac:dyDescent="0.25">
      <c r="A343" s="20"/>
      <c r="B343" s="12" t="s">
        <v>370</v>
      </c>
      <c r="C343" s="14" t="s">
        <v>12</v>
      </c>
      <c r="D343" s="53">
        <v>80</v>
      </c>
      <c r="E343" s="36" t="s">
        <v>54</v>
      </c>
    </row>
    <row r="344" spans="1:5" x14ac:dyDescent="0.25">
      <c r="A344" s="20"/>
      <c r="B344" s="12" t="s">
        <v>368</v>
      </c>
      <c r="C344" s="14" t="s">
        <v>12</v>
      </c>
      <c r="D344" s="53">
        <v>10</v>
      </c>
      <c r="E344" s="36">
        <v>2023</v>
      </c>
    </row>
    <row r="345" spans="1:5" ht="30" x14ac:dyDescent="0.25">
      <c r="A345" s="20"/>
      <c r="B345" s="12" t="s">
        <v>369</v>
      </c>
      <c r="C345" s="14" t="s">
        <v>12</v>
      </c>
      <c r="D345" s="53">
        <v>132</v>
      </c>
      <c r="E345" s="36" t="s">
        <v>84</v>
      </c>
    </row>
    <row r="346" spans="1:5" ht="30" x14ac:dyDescent="0.25">
      <c r="A346" s="20"/>
      <c r="B346" s="12" t="s">
        <v>371</v>
      </c>
      <c r="C346" s="14" t="s">
        <v>12</v>
      </c>
      <c r="D346" s="53">
        <v>246</v>
      </c>
      <c r="E346" s="36" t="s">
        <v>325</v>
      </c>
    </row>
    <row r="347" spans="1:5" x14ac:dyDescent="0.25">
      <c r="A347" s="20"/>
      <c r="B347" s="12" t="s">
        <v>372</v>
      </c>
      <c r="C347" s="14" t="s">
        <v>12</v>
      </c>
      <c r="D347" s="53">
        <v>189</v>
      </c>
      <c r="E347" s="36">
        <v>2026</v>
      </c>
    </row>
    <row r="348" spans="1:5" ht="30" x14ac:dyDescent="0.25">
      <c r="A348" s="20"/>
      <c r="B348" s="12" t="s">
        <v>373</v>
      </c>
      <c r="C348" s="14" t="s">
        <v>12</v>
      </c>
      <c r="D348" s="53">
        <v>624</v>
      </c>
      <c r="E348" s="36" t="s">
        <v>31</v>
      </c>
    </row>
    <row r="349" spans="1:5" x14ac:dyDescent="0.25">
      <c r="A349" s="104" t="s">
        <v>497</v>
      </c>
      <c r="B349" s="105"/>
      <c r="C349" s="89"/>
      <c r="D349" s="58">
        <f>+SUM(D341:D348)</f>
        <v>2483</v>
      </c>
      <c r="E349" s="55"/>
    </row>
    <row r="350" spans="1:5" x14ac:dyDescent="0.25">
      <c r="A350" s="20" t="s">
        <v>374</v>
      </c>
      <c r="B350" s="37" t="s">
        <v>375</v>
      </c>
      <c r="C350" s="38"/>
      <c r="D350" s="51"/>
      <c r="E350" s="33"/>
    </row>
    <row r="351" spans="1:5" x14ac:dyDescent="0.25">
      <c r="A351" s="20"/>
      <c r="B351" s="12" t="s">
        <v>376</v>
      </c>
      <c r="C351" s="14" t="s">
        <v>12</v>
      </c>
      <c r="D351" s="48">
        <v>368.8</v>
      </c>
      <c r="E351" s="18" t="s">
        <v>24</v>
      </c>
    </row>
    <row r="352" spans="1:5" x14ac:dyDescent="0.25">
      <c r="A352" s="104" t="s">
        <v>499</v>
      </c>
      <c r="B352" s="105"/>
      <c r="C352" s="89"/>
      <c r="D352" s="58">
        <f>+D351</f>
        <v>368.8</v>
      </c>
      <c r="E352" s="55"/>
    </row>
    <row r="353" spans="1:5" x14ac:dyDescent="0.25">
      <c r="A353" s="114" t="s">
        <v>498</v>
      </c>
      <c r="B353" s="115"/>
      <c r="C353" s="90"/>
      <c r="D353" s="70">
        <f>+D349+D352</f>
        <v>2851.8</v>
      </c>
      <c r="E353" s="71"/>
    </row>
    <row r="354" spans="1:5" ht="30.6" customHeight="1" x14ac:dyDescent="0.25">
      <c r="A354" s="20" t="s">
        <v>377</v>
      </c>
      <c r="B354" s="12" t="s">
        <v>378</v>
      </c>
      <c r="C354" s="14"/>
      <c r="D354" s="48"/>
      <c r="E354" s="18"/>
    </row>
    <row r="355" spans="1:5" x14ac:dyDescent="0.25">
      <c r="A355" s="20" t="s">
        <v>379</v>
      </c>
      <c r="B355" s="12" t="s">
        <v>380</v>
      </c>
      <c r="C355" s="14"/>
      <c r="D355" s="48"/>
      <c r="E355" s="18"/>
    </row>
    <row r="356" spans="1:5" ht="30" x14ac:dyDescent="0.25">
      <c r="A356" s="20"/>
      <c r="B356" s="12" t="s">
        <v>381</v>
      </c>
      <c r="C356" s="14" t="s">
        <v>507</v>
      </c>
      <c r="D356" s="48">
        <v>479</v>
      </c>
      <c r="E356" s="18" t="s">
        <v>122</v>
      </c>
    </row>
    <row r="357" spans="1:5" ht="30" x14ac:dyDescent="0.25">
      <c r="A357" s="20"/>
      <c r="B357" s="12" t="s">
        <v>382</v>
      </c>
      <c r="C357" s="21" t="s">
        <v>12</v>
      </c>
      <c r="D357" s="50">
        <v>3000</v>
      </c>
      <c r="E357" s="19" t="s">
        <v>22</v>
      </c>
    </row>
    <row r="358" spans="1:5" x14ac:dyDescent="0.25">
      <c r="A358" s="104" t="s">
        <v>500</v>
      </c>
      <c r="B358" s="105"/>
      <c r="C358" s="89"/>
      <c r="D358" s="58">
        <f>+D356+D357</f>
        <v>3479</v>
      </c>
      <c r="E358" s="55"/>
    </row>
    <row r="359" spans="1:5" x14ac:dyDescent="0.25">
      <c r="A359" s="20" t="s">
        <v>383</v>
      </c>
      <c r="B359" s="12" t="s">
        <v>384</v>
      </c>
      <c r="C359" s="14"/>
      <c r="D359" s="48"/>
      <c r="E359" s="18"/>
    </row>
    <row r="360" spans="1:5" ht="32.25" customHeight="1" x14ac:dyDescent="0.25">
      <c r="A360" s="20"/>
      <c r="B360" s="12" t="s">
        <v>385</v>
      </c>
      <c r="C360" s="14" t="s">
        <v>386</v>
      </c>
      <c r="D360" s="48">
        <v>358.5</v>
      </c>
      <c r="E360" s="18" t="s">
        <v>13</v>
      </c>
    </row>
    <row r="361" spans="1:5" s="1" customFormat="1" ht="30" x14ac:dyDescent="0.2">
      <c r="A361" s="20"/>
      <c r="B361" s="12" t="s">
        <v>387</v>
      </c>
      <c r="C361" s="14" t="s">
        <v>386</v>
      </c>
      <c r="D361" s="48">
        <v>3200</v>
      </c>
      <c r="E361" s="18" t="s">
        <v>35</v>
      </c>
    </row>
    <row r="362" spans="1:5" s="1" customFormat="1" x14ac:dyDescent="0.2">
      <c r="A362" s="104" t="s">
        <v>501</v>
      </c>
      <c r="B362" s="105"/>
      <c r="C362" s="89"/>
      <c r="D362" s="58">
        <f>+D360+D361</f>
        <v>3558.5</v>
      </c>
      <c r="E362" s="55"/>
    </row>
    <row r="363" spans="1:5" s="1" customFormat="1" x14ac:dyDescent="0.2">
      <c r="A363" s="114" t="s">
        <v>502</v>
      </c>
      <c r="B363" s="115"/>
      <c r="C363" s="90"/>
      <c r="D363" s="70">
        <f>+D358+D362</f>
        <v>7037.5</v>
      </c>
      <c r="E363" s="71"/>
    </row>
    <row r="364" spans="1:5" s="1" customFormat="1" ht="30" x14ac:dyDescent="0.2">
      <c r="A364" s="20" t="s">
        <v>388</v>
      </c>
      <c r="B364" s="12" t="s">
        <v>389</v>
      </c>
      <c r="C364" s="14"/>
      <c r="D364" s="48"/>
      <c r="E364" s="18"/>
    </row>
    <row r="365" spans="1:5" s="1" customFormat="1" x14ac:dyDescent="0.2">
      <c r="A365" s="20" t="s">
        <v>390</v>
      </c>
      <c r="B365" s="12" t="s">
        <v>391</v>
      </c>
      <c r="C365" s="14"/>
      <c r="D365" s="48"/>
      <c r="E365" s="18"/>
    </row>
    <row r="366" spans="1:5" s="1" customFormat="1" ht="30" x14ac:dyDescent="0.2">
      <c r="A366" s="20"/>
      <c r="B366" s="12" t="s">
        <v>392</v>
      </c>
      <c r="C366" s="14" t="s">
        <v>393</v>
      </c>
      <c r="D366" s="48">
        <v>42490</v>
      </c>
      <c r="E366" s="18" t="s">
        <v>22</v>
      </c>
    </row>
    <row r="367" spans="1:5" s="1" customFormat="1" ht="30" x14ac:dyDescent="0.2">
      <c r="A367" s="20"/>
      <c r="B367" s="12" t="s">
        <v>394</v>
      </c>
      <c r="C367" s="14" t="s">
        <v>393</v>
      </c>
      <c r="D367" s="48">
        <v>10000</v>
      </c>
      <c r="E367" s="18" t="s">
        <v>22</v>
      </c>
    </row>
    <row r="368" spans="1:5" s="1" customFormat="1" ht="30" x14ac:dyDescent="0.2">
      <c r="A368" s="20"/>
      <c r="B368" s="12" t="s">
        <v>395</v>
      </c>
      <c r="C368" s="14" t="s">
        <v>393</v>
      </c>
      <c r="D368" s="48">
        <v>6000</v>
      </c>
      <c r="E368" s="18" t="s">
        <v>29</v>
      </c>
    </row>
    <row r="369" spans="1:5" s="1" customFormat="1" x14ac:dyDescent="0.2">
      <c r="A369" s="104" t="s">
        <v>503</v>
      </c>
      <c r="B369" s="105"/>
      <c r="C369" s="89"/>
      <c r="D369" s="58">
        <f>+D366+D367+D368</f>
        <v>58490</v>
      </c>
      <c r="E369" s="55"/>
    </row>
    <row r="370" spans="1:5" s="1" customFormat="1" x14ac:dyDescent="0.2">
      <c r="A370" s="20" t="s">
        <v>396</v>
      </c>
      <c r="B370" s="12" t="s">
        <v>397</v>
      </c>
      <c r="C370" s="14"/>
      <c r="D370" s="48"/>
      <c r="E370" s="18"/>
    </row>
    <row r="371" spans="1:5" s="1" customFormat="1" ht="30" x14ac:dyDescent="0.2">
      <c r="A371" s="20"/>
      <c r="B371" s="12" t="s">
        <v>398</v>
      </c>
      <c r="C371" s="14" t="s">
        <v>399</v>
      </c>
      <c r="D371" s="48">
        <v>18000</v>
      </c>
      <c r="E371" s="18" t="s">
        <v>22</v>
      </c>
    </row>
    <row r="372" spans="1:5" s="1" customFormat="1" ht="30" x14ac:dyDescent="0.2">
      <c r="A372" s="20"/>
      <c r="B372" s="12" t="s">
        <v>400</v>
      </c>
      <c r="C372" s="14" t="s">
        <v>399</v>
      </c>
      <c r="D372" s="48">
        <v>1500</v>
      </c>
      <c r="E372" s="18" t="s">
        <v>22</v>
      </c>
    </row>
    <row r="373" spans="1:5" s="1" customFormat="1" ht="30" x14ac:dyDescent="0.2">
      <c r="A373" s="20"/>
      <c r="B373" s="12" t="s">
        <v>401</v>
      </c>
      <c r="C373" s="21" t="s">
        <v>399</v>
      </c>
      <c r="D373" s="50">
        <v>1000</v>
      </c>
      <c r="E373" s="19" t="s">
        <v>22</v>
      </c>
    </row>
    <row r="374" spans="1:5" s="1" customFormat="1" x14ac:dyDescent="0.2">
      <c r="A374" s="104" t="s">
        <v>504</v>
      </c>
      <c r="B374" s="105"/>
      <c r="C374" s="89"/>
      <c r="D374" s="58">
        <f>+D371+D372+D373</f>
        <v>20500</v>
      </c>
      <c r="E374" s="55"/>
    </row>
    <row r="375" spans="1:5" s="1" customFormat="1" ht="30" customHeight="1" x14ac:dyDescent="0.2">
      <c r="A375" s="31" t="s">
        <v>402</v>
      </c>
      <c r="B375" s="12" t="s">
        <v>403</v>
      </c>
      <c r="C375" s="40"/>
      <c r="D375" s="51"/>
      <c r="E375" s="33"/>
    </row>
    <row r="376" spans="1:5" s="1" customFormat="1" ht="45" x14ac:dyDescent="0.2">
      <c r="A376" s="20"/>
      <c r="B376" s="12" t="s">
        <v>404</v>
      </c>
      <c r="C376" s="14" t="s">
        <v>405</v>
      </c>
      <c r="D376" s="48">
        <v>10000</v>
      </c>
      <c r="E376" s="18" t="s">
        <v>22</v>
      </c>
    </row>
    <row r="377" spans="1:5" s="1" customFormat="1" x14ac:dyDescent="0.2">
      <c r="A377" s="104" t="s">
        <v>505</v>
      </c>
      <c r="B377" s="105"/>
      <c r="C377" s="89"/>
      <c r="D377" s="58">
        <f>+D376</f>
        <v>10000</v>
      </c>
      <c r="E377" s="55"/>
    </row>
    <row r="378" spans="1:5" s="1" customFormat="1" x14ac:dyDescent="0.2">
      <c r="A378" s="114" t="s">
        <v>506</v>
      </c>
      <c r="B378" s="115"/>
      <c r="C378" s="90"/>
      <c r="D378" s="70">
        <f>+D369+D374+D377</f>
        <v>88990</v>
      </c>
      <c r="E378" s="71"/>
    </row>
    <row r="379" spans="1:5" s="1" customFormat="1" x14ac:dyDescent="0.2">
      <c r="A379" s="20" t="s">
        <v>406</v>
      </c>
      <c r="B379" s="12" t="s">
        <v>407</v>
      </c>
      <c r="C379" s="14"/>
      <c r="D379" s="48"/>
      <c r="E379" s="18"/>
    </row>
    <row r="380" spans="1:5" s="1" customFormat="1" x14ac:dyDescent="0.2">
      <c r="A380" s="20" t="s">
        <v>408</v>
      </c>
      <c r="B380" s="12" t="s">
        <v>409</v>
      </c>
      <c r="C380" s="14"/>
      <c r="D380" s="48"/>
      <c r="E380" s="18"/>
    </row>
    <row r="381" spans="1:5" s="1" customFormat="1" ht="30" x14ac:dyDescent="0.2">
      <c r="A381" s="20"/>
      <c r="B381" s="12" t="s">
        <v>410</v>
      </c>
      <c r="C381" s="14" t="s">
        <v>507</v>
      </c>
      <c r="D381" s="50">
        <v>4939</v>
      </c>
      <c r="E381" s="18" t="s">
        <v>35</v>
      </c>
    </row>
    <row r="382" spans="1:5" s="1" customFormat="1" ht="30" x14ac:dyDescent="0.2">
      <c r="A382" s="20"/>
      <c r="B382" s="12" t="s">
        <v>411</v>
      </c>
      <c r="C382" s="14" t="s">
        <v>507</v>
      </c>
      <c r="D382" s="50">
        <v>3800</v>
      </c>
      <c r="E382" s="18" t="s">
        <v>122</v>
      </c>
    </row>
    <row r="383" spans="1:5" s="1" customFormat="1" ht="75" x14ac:dyDescent="0.2">
      <c r="A383" s="20"/>
      <c r="B383" s="12" t="s">
        <v>412</v>
      </c>
      <c r="C383" s="14" t="s">
        <v>507</v>
      </c>
      <c r="D383" s="50">
        <v>1556</v>
      </c>
      <c r="E383" s="18" t="s">
        <v>22</v>
      </c>
    </row>
    <row r="384" spans="1:5" s="1" customFormat="1" x14ac:dyDescent="0.2">
      <c r="A384" s="20"/>
      <c r="B384" s="12" t="s">
        <v>413</v>
      </c>
      <c r="C384" s="14" t="s">
        <v>507</v>
      </c>
      <c r="D384" s="50">
        <v>1500</v>
      </c>
      <c r="E384" s="18" t="s">
        <v>352</v>
      </c>
    </row>
    <row r="385" spans="1:5" s="1" customFormat="1" ht="45" x14ac:dyDescent="0.2">
      <c r="A385" s="20"/>
      <c r="B385" s="12" t="s">
        <v>414</v>
      </c>
      <c r="C385" s="14" t="s">
        <v>507</v>
      </c>
      <c r="D385" s="50">
        <v>1474</v>
      </c>
      <c r="E385" s="18" t="s">
        <v>36</v>
      </c>
    </row>
    <row r="386" spans="1:5" s="1" customFormat="1" x14ac:dyDescent="0.2">
      <c r="A386" s="104" t="s">
        <v>508</v>
      </c>
      <c r="B386" s="105"/>
      <c r="C386" s="89"/>
      <c r="D386" s="58">
        <f>+SUM(D381:D385)</f>
        <v>13269</v>
      </c>
      <c r="E386" s="55"/>
    </row>
    <row r="387" spans="1:5" s="1" customFormat="1" ht="30" x14ac:dyDescent="0.2">
      <c r="A387" s="20" t="s">
        <v>415</v>
      </c>
      <c r="B387" s="12" t="s">
        <v>416</v>
      </c>
      <c r="C387" s="14"/>
      <c r="D387" s="48"/>
      <c r="E387" s="18"/>
    </row>
    <row r="388" spans="1:5" s="1" customFormat="1" x14ac:dyDescent="0.2">
      <c r="A388" s="20"/>
      <c r="B388" s="12" t="s">
        <v>417</v>
      </c>
      <c r="C388" s="14" t="s">
        <v>507</v>
      </c>
      <c r="D388" s="48">
        <v>1000</v>
      </c>
      <c r="E388" s="18" t="s">
        <v>29</v>
      </c>
    </row>
    <row r="389" spans="1:5" s="1" customFormat="1" x14ac:dyDescent="0.2">
      <c r="A389" s="20"/>
      <c r="B389" s="12" t="s">
        <v>418</v>
      </c>
      <c r="C389" s="14" t="s">
        <v>507</v>
      </c>
      <c r="D389" s="48">
        <v>700</v>
      </c>
      <c r="E389" s="18" t="s">
        <v>29</v>
      </c>
    </row>
    <row r="390" spans="1:5" s="1" customFormat="1" x14ac:dyDescent="0.2">
      <c r="A390" s="104" t="s">
        <v>509</v>
      </c>
      <c r="B390" s="105"/>
      <c r="C390" s="89"/>
      <c r="D390" s="58">
        <f>+D388+D389</f>
        <v>1700</v>
      </c>
      <c r="E390" s="55"/>
    </row>
    <row r="391" spans="1:5" s="1" customFormat="1" x14ac:dyDescent="0.2">
      <c r="A391" s="114" t="s">
        <v>510</v>
      </c>
      <c r="B391" s="115"/>
      <c r="C391" s="90"/>
      <c r="D391" s="70">
        <f>+D386+D390</f>
        <v>14969</v>
      </c>
      <c r="E391" s="71"/>
    </row>
    <row r="392" spans="1:5" s="1" customFormat="1" ht="30" x14ac:dyDescent="0.2">
      <c r="A392" s="20" t="s">
        <v>419</v>
      </c>
      <c r="B392" s="12" t="s">
        <v>420</v>
      </c>
      <c r="C392" s="14"/>
      <c r="D392" s="48"/>
      <c r="E392" s="18"/>
    </row>
    <row r="393" spans="1:5" s="1" customFormat="1" x14ac:dyDescent="0.2">
      <c r="A393" s="20" t="s">
        <v>421</v>
      </c>
      <c r="B393" s="37" t="s">
        <v>422</v>
      </c>
      <c r="C393" s="39"/>
      <c r="D393" s="48"/>
      <c r="E393" s="18"/>
    </row>
    <row r="394" spans="1:5" s="1" customFormat="1" x14ac:dyDescent="0.2">
      <c r="A394" s="20"/>
      <c r="B394" s="12" t="s">
        <v>423</v>
      </c>
      <c r="C394" s="14" t="s">
        <v>12</v>
      </c>
      <c r="D394" s="48">
        <v>214.6</v>
      </c>
      <c r="E394" s="18" t="s">
        <v>54</v>
      </c>
    </row>
    <row r="395" spans="1:5" s="1" customFormat="1" ht="60" x14ac:dyDescent="0.2">
      <c r="A395" s="20"/>
      <c r="B395" s="12" t="s">
        <v>424</v>
      </c>
      <c r="C395" s="14" t="s">
        <v>229</v>
      </c>
      <c r="D395" s="48">
        <v>150</v>
      </c>
      <c r="E395" s="18" t="s">
        <v>50</v>
      </c>
    </row>
    <row r="396" spans="1:5" s="1" customFormat="1" ht="60" x14ac:dyDescent="0.2">
      <c r="A396" s="34"/>
      <c r="B396" s="12" t="s">
        <v>425</v>
      </c>
      <c r="C396" s="22" t="s">
        <v>229</v>
      </c>
      <c r="D396" s="48">
        <v>180</v>
      </c>
      <c r="E396" s="17" t="s">
        <v>50</v>
      </c>
    </row>
    <row r="397" spans="1:5" s="1" customFormat="1" x14ac:dyDescent="0.2">
      <c r="A397" s="104" t="s">
        <v>511</v>
      </c>
      <c r="B397" s="105"/>
      <c r="C397" s="89"/>
      <c r="D397" s="58">
        <f>+D394+D395+D396</f>
        <v>544.6</v>
      </c>
      <c r="E397" s="55"/>
    </row>
    <row r="398" spans="1:5" s="1" customFormat="1" x14ac:dyDescent="0.2">
      <c r="A398" s="114" t="s">
        <v>512</v>
      </c>
      <c r="B398" s="115"/>
      <c r="C398" s="90"/>
      <c r="D398" s="70">
        <f>+D397</f>
        <v>544.6</v>
      </c>
      <c r="E398" s="71"/>
    </row>
    <row r="399" spans="1:5" s="1" customFormat="1" x14ac:dyDescent="0.2">
      <c r="A399" s="116" t="s">
        <v>513</v>
      </c>
      <c r="B399" s="117"/>
      <c r="C399" s="91"/>
      <c r="D399" s="67">
        <f>+D353+D363+D378+D391+D398</f>
        <v>114392.90000000001</v>
      </c>
      <c r="E399" s="68"/>
    </row>
    <row r="400" spans="1:5" s="1" customFormat="1" ht="15.75" thickBot="1" x14ac:dyDescent="0.25">
      <c r="A400" s="118" t="s">
        <v>467</v>
      </c>
      <c r="B400" s="119"/>
      <c r="C400" s="86"/>
      <c r="D400" s="87">
        <f>+D261+D337+D399</f>
        <v>476575.7</v>
      </c>
      <c r="E400" s="88"/>
    </row>
    <row r="401" spans="1:5" s="1" customFormat="1" ht="15" customHeight="1" thickBot="1" x14ac:dyDescent="0.25">
      <c r="A401" s="109" t="s">
        <v>514</v>
      </c>
      <c r="B401" s="110"/>
      <c r="C401" s="111">
        <f>+D62+D174+D400</f>
        <v>640956.69999999995</v>
      </c>
      <c r="D401" s="112"/>
      <c r="E401" s="113"/>
    </row>
  </sheetData>
  <mergeCells count="107">
    <mergeCell ref="A2:E2"/>
    <mergeCell ref="D91:E91"/>
    <mergeCell ref="D92:E92"/>
    <mergeCell ref="D93:E93"/>
    <mergeCell ref="D94:E94"/>
    <mergeCell ref="D95:E95"/>
    <mergeCell ref="A11:B11"/>
    <mergeCell ref="A22:B22"/>
    <mergeCell ref="A26:B26"/>
    <mergeCell ref="A12:B12"/>
    <mergeCell ref="A13:B13"/>
    <mergeCell ref="A31:B31"/>
    <mergeCell ref="A32:B32"/>
    <mergeCell ref="A60:B60"/>
    <mergeCell ref="A61:B61"/>
    <mergeCell ref="A62:B62"/>
    <mergeCell ref="A30:B30"/>
    <mergeCell ref="A59:B59"/>
    <mergeCell ref="C280:C282"/>
    <mergeCell ref="D280:D282"/>
    <mergeCell ref="E280:E282"/>
    <mergeCell ref="A70:B70"/>
    <mergeCell ref="A74:B74"/>
    <mergeCell ref="A77:B77"/>
    <mergeCell ref="A78:B78"/>
    <mergeCell ref="A79:B79"/>
    <mergeCell ref="A117:B117"/>
    <mergeCell ref="A122:B122"/>
    <mergeCell ref="A125:B125"/>
    <mergeCell ref="A128:B128"/>
    <mergeCell ref="A132:B132"/>
    <mergeCell ref="A136:B136"/>
    <mergeCell ref="A96:B96"/>
    <mergeCell ref="A97:B97"/>
    <mergeCell ref="A98:B98"/>
    <mergeCell ref="A112:B112"/>
    <mergeCell ref="A115:B115"/>
    <mergeCell ref="A116:B116"/>
    <mergeCell ref="A156:B156"/>
    <mergeCell ref="A142:B142"/>
    <mergeCell ref="A146:B146"/>
    <mergeCell ref="A147:B147"/>
    <mergeCell ref="A151:B151"/>
    <mergeCell ref="A154:B154"/>
    <mergeCell ref="A155:B155"/>
    <mergeCell ref="C218:C221"/>
    <mergeCell ref="D218:D221"/>
    <mergeCell ref="A173:B173"/>
    <mergeCell ref="A174:B174"/>
    <mergeCell ref="A196:B196"/>
    <mergeCell ref="A202:B202"/>
    <mergeCell ref="A203:B203"/>
    <mergeCell ref="A208:B208"/>
    <mergeCell ref="A161:B161"/>
    <mergeCell ref="A162:B162"/>
    <mergeCell ref="A163:B163"/>
    <mergeCell ref="A171:B171"/>
    <mergeCell ref="A172:B172"/>
    <mergeCell ref="A168:B168"/>
    <mergeCell ref="A259:B259"/>
    <mergeCell ref="A260:B260"/>
    <mergeCell ref="A261:B261"/>
    <mergeCell ref="A266:B266"/>
    <mergeCell ref="A269:B269"/>
    <mergeCell ref="A272:B272"/>
    <mergeCell ref="A214:B214"/>
    <mergeCell ref="A215:B215"/>
    <mergeCell ref="A231:B231"/>
    <mergeCell ref="A234:B234"/>
    <mergeCell ref="A239:B239"/>
    <mergeCell ref="A256:B256"/>
    <mergeCell ref="A335:B335"/>
    <mergeCell ref="A336:B336"/>
    <mergeCell ref="A319:B319"/>
    <mergeCell ref="A322:B322"/>
    <mergeCell ref="A327:B327"/>
    <mergeCell ref="A330:B330"/>
    <mergeCell ref="A273:B273"/>
    <mergeCell ref="A283:B283"/>
    <mergeCell ref="A288:B288"/>
    <mergeCell ref="A278:B278"/>
    <mergeCell ref="A308:B308"/>
    <mergeCell ref="A313:B313"/>
    <mergeCell ref="C1:E1"/>
    <mergeCell ref="A141:B141"/>
    <mergeCell ref="C138:C140"/>
    <mergeCell ref="A401:B401"/>
    <mergeCell ref="C401:E401"/>
    <mergeCell ref="A390:B390"/>
    <mergeCell ref="A391:B391"/>
    <mergeCell ref="A397:B397"/>
    <mergeCell ref="A398:B398"/>
    <mergeCell ref="A399:B399"/>
    <mergeCell ref="A400:B400"/>
    <mergeCell ref="A363:B363"/>
    <mergeCell ref="A369:B369"/>
    <mergeCell ref="A374:B374"/>
    <mergeCell ref="A377:B377"/>
    <mergeCell ref="A378:B378"/>
    <mergeCell ref="A386:B386"/>
    <mergeCell ref="A337:B337"/>
    <mergeCell ref="A349:B349"/>
    <mergeCell ref="A352:B352"/>
    <mergeCell ref="A353:B353"/>
    <mergeCell ref="A358:B358"/>
    <mergeCell ref="A362:B362"/>
    <mergeCell ref="A314:B314"/>
  </mergeCells>
  <phoneticPr fontId="12" type="noConversion"/>
  <pageMargins left="0.42" right="0.31" top="0.75" bottom="0.75" header="0.3" footer="0.3"/>
  <pageSetup paperSize="9" scale="95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"/>
  <sheetViews>
    <sheetView workbookViewId="0">
      <selection activeCell="D18" sqref="D18"/>
    </sheetView>
  </sheetViews>
  <sheetFormatPr defaultRowHeight="15" x14ac:dyDescent="0.25"/>
  <cols>
    <col min="1" max="1" width="4.140625" customWidth="1"/>
    <col min="2" max="2" width="12.5703125" customWidth="1"/>
    <col min="3" max="3" width="62.28515625" customWidth="1"/>
    <col min="4" max="4" width="19.28515625" customWidth="1"/>
  </cols>
  <sheetData>
    <row r="3" spans="2:4" ht="15.75" thickBot="1" x14ac:dyDescent="0.3"/>
    <row r="4" spans="2:4" x14ac:dyDescent="0.25">
      <c r="B4" s="144" t="s">
        <v>538</v>
      </c>
      <c r="C4" s="145"/>
      <c r="D4" s="148" t="s">
        <v>2</v>
      </c>
    </row>
    <row r="5" spans="2:4" ht="15.75" thickBot="1" x14ac:dyDescent="0.3">
      <c r="B5" s="146" t="s">
        <v>539</v>
      </c>
      <c r="C5" s="147"/>
      <c r="D5" s="149"/>
    </row>
    <row r="6" spans="2:4" ht="30.75" thickBot="1" x14ac:dyDescent="0.3">
      <c r="B6" s="96" t="s">
        <v>4</v>
      </c>
      <c r="C6" s="102" t="s">
        <v>540</v>
      </c>
      <c r="D6" s="97">
        <f>+D7+D8+D9</f>
        <v>55533.7</v>
      </c>
    </row>
    <row r="7" spans="2:4" ht="15.75" thickBot="1" x14ac:dyDescent="0.3">
      <c r="B7" s="98" t="s">
        <v>5</v>
      </c>
      <c r="C7" s="99" t="s">
        <v>6</v>
      </c>
      <c r="D7" s="100">
        <f>+'Lėšų poreikis'!D13</f>
        <v>3415.1</v>
      </c>
    </row>
    <row r="8" spans="2:4" ht="15.75" thickBot="1" x14ac:dyDescent="0.3">
      <c r="B8" s="98" t="s">
        <v>16</v>
      </c>
      <c r="C8" s="99" t="s">
        <v>17</v>
      </c>
      <c r="D8" s="100">
        <f>+'Lėšų poreikis'!D32</f>
        <v>15120</v>
      </c>
    </row>
    <row r="9" spans="2:4" ht="30.75" thickBot="1" x14ac:dyDescent="0.3">
      <c r="B9" s="98" t="s">
        <v>42</v>
      </c>
      <c r="C9" s="99" t="s">
        <v>43</v>
      </c>
      <c r="D9" s="100">
        <f>+'Lėšų poreikis'!D61</f>
        <v>36998.6</v>
      </c>
    </row>
    <row r="10" spans="2:4" ht="30.75" thickBot="1" x14ac:dyDescent="0.3">
      <c r="B10" s="101" t="s">
        <v>75</v>
      </c>
      <c r="C10" s="102" t="s">
        <v>541</v>
      </c>
      <c r="D10" s="97">
        <f>+D11+D12+D13+D14+D15+D16</f>
        <v>108847.29999999999</v>
      </c>
    </row>
    <row r="11" spans="2:4" ht="30.75" thickBot="1" x14ac:dyDescent="0.3">
      <c r="B11" s="98" t="s">
        <v>76</v>
      </c>
      <c r="C11" s="99" t="s">
        <v>77</v>
      </c>
      <c r="D11" s="100">
        <f>+'Lėšų poreikis'!D79</f>
        <v>11189</v>
      </c>
    </row>
    <row r="12" spans="2:4" ht="15.75" thickBot="1" x14ac:dyDescent="0.3">
      <c r="B12" s="98" t="s">
        <v>93</v>
      </c>
      <c r="C12" s="99" t="s">
        <v>94</v>
      </c>
      <c r="D12" s="100">
        <f>+'Lėšų poreikis'!D98</f>
        <v>32385.7</v>
      </c>
    </row>
    <row r="13" spans="2:4" ht="15.75" thickBot="1" x14ac:dyDescent="0.3">
      <c r="B13" s="98" t="s">
        <v>114</v>
      </c>
      <c r="C13" s="99" t="s">
        <v>115</v>
      </c>
      <c r="D13" s="100">
        <f>+'Lėšų poreikis'!D117</f>
        <v>27454.5</v>
      </c>
    </row>
    <row r="14" spans="2:4" ht="15.75" thickBot="1" x14ac:dyDescent="0.3">
      <c r="B14" s="98" t="s">
        <v>139</v>
      </c>
      <c r="C14" s="99" t="s">
        <v>140</v>
      </c>
      <c r="D14" s="100">
        <f>+'Lėšų poreikis'!D156</f>
        <v>27718.1</v>
      </c>
    </row>
    <row r="15" spans="2:4" ht="30.75" thickBot="1" x14ac:dyDescent="0.3">
      <c r="B15" s="98" t="s">
        <v>172</v>
      </c>
      <c r="C15" s="99" t="s">
        <v>173</v>
      </c>
      <c r="D15" s="100">
        <f>+'Lėšų poreikis'!D163</f>
        <v>2000</v>
      </c>
    </row>
    <row r="16" spans="2:4" ht="15.75" thickBot="1" x14ac:dyDescent="0.3">
      <c r="B16" s="98" t="s">
        <v>179</v>
      </c>
      <c r="C16" s="99" t="s">
        <v>180</v>
      </c>
      <c r="D16" s="100">
        <f>+'Lėšų poreikis'!D173</f>
        <v>8100</v>
      </c>
    </row>
    <row r="17" spans="2:4" ht="15.75" thickBot="1" x14ac:dyDescent="0.3">
      <c r="B17" s="101" t="s">
        <v>186</v>
      </c>
      <c r="C17" s="102" t="s">
        <v>542</v>
      </c>
      <c r="D17" s="97">
        <f>+D18+D19+D20</f>
        <v>476575.7</v>
      </c>
    </row>
    <row r="18" spans="2:4" ht="15.75" thickBot="1" x14ac:dyDescent="0.3">
      <c r="B18" s="98" t="s">
        <v>187</v>
      </c>
      <c r="C18" s="99" t="s">
        <v>188</v>
      </c>
      <c r="D18" s="100">
        <f>+'Lėšų poreikis'!D261</f>
        <v>272082</v>
      </c>
    </row>
    <row r="19" spans="2:4" ht="15.75" thickBot="1" x14ac:dyDescent="0.3">
      <c r="B19" s="98" t="s">
        <v>286</v>
      </c>
      <c r="C19" s="99" t="s">
        <v>287</v>
      </c>
      <c r="D19" s="100">
        <f>+'Lėšų poreikis'!D337</f>
        <v>90100.799999999988</v>
      </c>
    </row>
    <row r="20" spans="2:4" ht="15.75" thickBot="1" x14ac:dyDescent="0.3">
      <c r="B20" s="98" t="s">
        <v>361</v>
      </c>
      <c r="C20" s="99" t="s">
        <v>362</v>
      </c>
      <c r="D20" s="100">
        <f>+'Lėšų poreikis'!D399</f>
        <v>114392.90000000001</v>
      </c>
    </row>
    <row r="21" spans="2:4" ht="15.75" thickBot="1" x14ac:dyDescent="0.3">
      <c r="B21" s="150" t="s">
        <v>543</v>
      </c>
      <c r="C21" s="151"/>
      <c r="D21" s="97">
        <f>+D6+D10+D17</f>
        <v>640956.69999999995</v>
      </c>
    </row>
  </sheetData>
  <mergeCells count="4">
    <mergeCell ref="B4:C4"/>
    <mergeCell ref="B5:C5"/>
    <mergeCell ref="D4:D5"/>
    <mergeCell ref="B21:C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Lėšų poreikis</vt:lpstr>
      <vt:lpstr>Suvestinė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 Kogan</dc:creator>
  <cp:lastModifiedBy>Virginija Palaimiene</cp:lastModifiedBy>
  <dcterms:created xsi:type="dcterms:W3CDTF">2021-04-12T07:11:29Z</dcterms:created>
  <dcterms:modified xsi:type="dcterms:W3CDTF">2021-05-06T13:13:07Z</dcterms:modified>
</cp:coreProperties>
</file>