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09-30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asignavimai'!$B$1:$B$45</definedName>
    <definedName name="_xlnm._FilterDatabase" localSheetId="2" hidden="1">'3 pr.'!$B$1:$B$72</definedName>
    <definedName name="_xlnm.Print_Titles" localSheetId="1">'1 pr. asignavimai'!$1:$3</definedName>
    <definedName name="_xlnm.Print_Titles" localSheetId="0">'1 pr. pajamos '!$10:$11</definedName>
    <definedName name="_xlnm.Print_Titles" localSheetId="2">'3 pr.'!$11:$13</definedName>
  </definedNames>
  <calcPr calcId="162913" fullPrecision="0"/>
</workbook>
</file>

<file path=xl/calcChain.xml><?xml version="1.0" encoding="utf-8"?>
<calcChain xmlns="http://schemas.openxmlformats.org/spreadsheetml/2006/main">
  <c r="C140" i="20" l="1"/>
  <c r="C52" i="9" l="1"/>
  <c r="E130" i="20" l="1"/>
  <c r="E120" i="20"/>
  <c r="A59" i="20"/>
  <c r="A60" i="20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C129" i="20"/>
  <c r="D48" i="20" l="1"/>
  <c r="C59" i="20"/>
  <c r="A74" i="9"/>
  <c r="A75" i="9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C77" i="20" l="1"/>
  <c r="F41" i="21" l="1"/>
  <c r="C43" i="21"/>
  <c r="C21" i="20" l="1"/>
  <c r="C112" i="20" l="1"/>
  <c r="C111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39" i="20"/>
  <c r="D136" i="20"/>
  <c r="C136" i="20" s="1"/>
  <c r="D135" i="20"/>
  <c r="C135" i="20" s="1"/>
  <c r="C134" i="20"/>
  <c r="F130" i="20"/>
  <c r="F120" i="20" s="1"/>
  <c r="C128" i="20"/>
  <c r="C127" i="20"/>
  <c r="C126" i="20"/>
  <c r="C125" i="20"/>
  <c r="C124" i="20"/>
  <c r="C123" i="20"/>
  <c r="C122" i="20"/>
  <c r="C119" i="20"/>
  <c r="C118" i="20"/>
  <c r="C117" i="20"/>
  <c r="C116" i="20"/>
  <c r="F114" i="20"/>
  <c r="E114" i="20"/>
  <c r="D114" i="20"/>
  <c r="C113" i="20"/>
  <c r="C110" i="20"/>
  <c r="C109" i="20"/>
  <c r="C108" i="20"/>
  <c r="C107" i="20"/>
  <c r="C106" i="20"/>
  <c r="C105" i="20"/>
  <c r="D104" i="20"/>
  <c r="C104" i="20" s="1"/>
  <c r="C103" i="20"/>
  <c r="C102" i="20"/>
  <c r="C101" i="20"/>
  <c r="C100" i="20"/>
  <c r="F98" i="20"/>
  <c r="E98" i="20"/>
  <c r="C97" i="20"/>
  <c r="C96" i="20"/>
  <c r="C95" i="20"/>
  <c r="C94" i="20"/>
  <c r="C93" i="20"/>
  <c r="F90" i="20"/>
  <c r="E90" i="20"/>
  <c r="D90" i="20"/>
  <c r="C89" i="20"/>
  <c r="C88" i="20"/>
  <c r="C87" i="20"/>
  <c r="C86" i="20"/>
  <c r="C85" i="20"/>
  <c r="C84" i="20"/>
  <c r="F82" i="20"/>
  <c r="E82" i="20"/>
  <c r="D82" i="20"/>
  <c r="C81" i="20"/>
  <c r="C80" i="20"/>
  <c r="C79" i="20"/>
  <c r="C78" i="20"/>
  <c r="C76" i="20"/>
  <c r="C75" i="20"/>
  <c r="C74" i="20"/>
  <c r="F72" i="20"/>
  <c r="E72" i="20"/>
  <c r="D72" i="20"/>
  <c r="C71" i="20"/>
  <c r="C70" i="20"/>
  <c r="C69" i="20"/>
  <c r="F66" i="20"/>
  <c r="E66" i="20"/>
  <c r="C65" i="20"/>
  <c r="C64" i="20"/>
  <c r="C63" i="20"/>
  <c r="C62" i="20"/>
  <c r="C61" i="20"/>
  <c r="F60" i="20"/>
  <c r="F48" i="20" s="1"/>
  <c r="E60" i="20"/>
  <c r="E48" i="20" s="1"/>
  <c r="D60" i="20"/>
  <c r="C57" i="20"/>
  <c r="C56" i="20"/>
  <c r="C55" i="20"/>
  <c r="C54" i="20"/>
  <c r="C53" i="20"/>
  <c r="C52" i="20"/>
  <c r="C51" i="20"/>
  <c r="D50" i="20"/>
  <c r="C50" i="20" s="1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24" i="20"/>
  <c r="F17" i="20" s="1"/>
  <c r="E24" i="20"/>
  <c r="D24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E7" i="20"/>
  <c r="C24" i="20" l="1"/>
  <c r="D98" i="20"/>
  <c r="E28" i="21"/>
  <c r="E17" i="21" s="1"/>
  <c r="C18" i="21"/>
  <c r="D28" i="21"/>
  <c r="D17" i="21" s="1"/>
  <c r="C56" i="21"/>
  <c r="F28" i="21"/>
  <c r="F17" i="21" s="1"/>
  <c r="C60" i="20"/>
  <c r="C48" i="20" s="1"/>
  <c r="C13" i="20"/>
  <c r="F11" i="20"/>
  <c r="F137" i="20" s="1"/>
  <c r="F140" i="20" s="1"/>
  <c r="C32" i="21"/>
  <c r="C39" i="21"/>
  <c r="E76" i="21"/>
  <c r="C98" i="20"/>
  <c r="D17" i="20"/>
  <c r="E17" i="20"/>
  <c r="C72" i="20"/>
  <c r="C132" i="20"/>
  <c r="D130" i="20"/>
  <c r="D120" i="20" s="1"/>
  <c r="C133" i="20"/>
  <c r="C68" i="20"/>
  <c r="D66" i="20"/>
  <c r="C82" i="20"/>
  <c r="C92" i="20"/>
  <c r="C114" i="20"/>
  <c r="C14" i="9"/>
  <c r="D76" i="21" l="1"/>
  <c r="C28" i="21"/>
  <c r="C17" i="21" s="1"/>
  <c r="F76" i="21"/>
  <c r="C90" i="20"/>
  <c r="D11" i="20"/>
  <c r="D137" i="20" s="1"/>
  <c r="D140" i="20" s="1"/>
  <c r="C66" i="20"/>
  <c r="E11" i="20"/>
  <c r="E137" i="20" s="1"/>
  <c r="E140" i="20" s="1"/>
  <c r="C130" i="20"/>
  <c r="C17" i="20"/>
  <c r="C88" i="9"/>
  <c r="C87" i="9"/>
  <c r="C86" i="9"/>
  <c r="C81" i="9"/>
  <c r="C49" i="9"/>
  <c r="C48" i="9" s="1"/>
  <c r="C47" i="9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C22" i="9" l="1"/>
  <c r="C20" i="9" s="1"/>
  <c r="C76" i="21"/>
  <c r="C120" i="20"/>
  <c r="C11" i="20" s="1"/>
  <c r="C137" i="20" s="1"/>
  <c r="C75" i="9"/>
  <c r="C91" i="9" l="1"/>
</calcChain>
</file>

<file path=xl/sharedStrings.xml><?xml version="1.0" encoding="utf-8"?>
<sst xmlns="http://schemas.openxmlformats.org/spreadsheetml/2006/main" count="310" uniqueCount="223">
  <si>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</si>
  <si>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</si>
  <si>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</si>
  <si>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</si>
  <si>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</si>
  <si>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</si>
  <si>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</si>
  <si>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</si>
  <si>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</si>
  <si>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</si>
  <si>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</si>
  <si>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</si>
  <si>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</si>
  <si>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</si>
  <si>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</si>
  <si>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</si>
  <si>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</si>
  <si>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</si>
  <si>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</si>
  <si>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</si>
  <si>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</si>
  <si>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</si>
  <si>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</si>
  <si>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</si>
  <si>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</si>
  <si>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</si>
  <si>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</si>
  <si>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</si>
  <si>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</si>
  <si>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</si>
  <si>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</si>
  <si>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</si>
  <si>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</si>
  <si>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</si>
  <si>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</si>
  <si>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</si>
  <si>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</si>
  <si>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</si>
  <si>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</si>
  <si>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</si>
  <si>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</si>
  <si>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</si>
  <si>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</si>
  <si>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</si>
  <si>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</si>
  <si>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</si>
  <si>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</si>
  <si>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</si>
  <si>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</si>
  <si>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</si>
  <si>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</si>
  <si>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</si>
  <si>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</si>
  <si>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</si>
  <si>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</si>
  <si>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</si>
  <si>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</si>
  <si>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</si>
  <si>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</si>
  <si>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</si>
  <si>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</si>
  <si>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</si>
  <si>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</si>
  <si>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</si>
  <si>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</si>
  <si>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</si>
  <si>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</si>
  <si>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</si>
  <si>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</si>
  <si>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</si>
  <si>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</si>
  <si>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</si>
  <si>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</si>
  <si>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</si>
  <si>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</si>
  <si>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</si>
  <si>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</si>
  <si>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</si>
  <si>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</si>
  <si>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</si>
  <si>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</si>
  <si>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</si>
  <si>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</si>
  <si>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</si>
  <si>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</si>
  <si>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</si>
  <si>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</si>
  <si>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</si>
  <si>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</si>
  <si>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</si>
  <si>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</si>
  <si>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</si>
  <si>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</si>
  <si>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</si>
  <si>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</si>
  <si>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</si>
  <si>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</si>
  <si>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</si>
  <si>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</si>
  <si>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</si>
  <si>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</si>
  <si>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</si>
  <si>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</si>
  <si>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</si>
  <si>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</si>
  <si>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</si>
  <si>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</si>
  <si>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</si>
  <si>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</si>
  <si>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</si>
  <si>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</si>
  <si>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</si>
  <si>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</si>
  <si>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</si>
  <si>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</si>
  <si>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</si>
  <si>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</si>
  <si>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</si>
  <si>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</si>
  <si>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</si>
  <si>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</si>
  <si>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</si>
  <si>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</si>
  <si>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</si>
  <si>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</si>
  <si>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</si>
  <si>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</si>
  <si>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</si>
  <si>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</si>
  <si>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</si>
  <si>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</si>
  <si>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</si>
  <si>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</si>
  <si>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</si>
  <si>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</si>
  <si>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</si>
  <si>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</si>
  <si>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</si>
  <si>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</si>
  <si>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</si>
  <si>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</si>
  <si>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</si>
  <si>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</si>
  <si>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</si>
  <si>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</si>
  <si>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</si>
  <si>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</si>
  <si>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</si>
  <si>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</si>
  <si>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</si>
  <si>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</si>
  <si>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</si>
  <si>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</si>
  <si>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</si>
  <si>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</si>
  <si>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</si>
  <si>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</si>
  <si>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</si>
  <si>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</si>
  <si>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</si>
  <si>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</si>
  <si>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</si>
  <si>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</si>
  <si>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</si>
  <si>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</si>
  <si>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</si>
  <si>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</si>
  <si>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</si>
  <si>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</si>
  <si>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</si>
  <si>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</si>
  <si>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</si>
  <si>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</si>
  <si>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</si>
  <si>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</si>
  <si>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</si>
  <si>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</si>
  <si>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</si>
  <si>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</si>
  <si>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</si>
  <si>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</si>
  <si>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</si>
  <si>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</si>
  <si>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</si>
  <si>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</si>
  <si>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</si>
  <si>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</si>
  <si>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</si>
  <si>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</si>
  <si>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</si>
  <si>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</si>
  <si>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</si>
  <si>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</si>
  <si>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</si>
  <si>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</si>
  <si>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</si>
  <si>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</si>
  <si>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</si>
  <si>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</si>
  <si>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</si>
  <si>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</si>
  <si>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</si>
  <si>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Kitos dotacijos ir lėšos iš kitų valdymo lygių (40+...+60)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</si>
  <si>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</si>
  <si>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</si>
  <si>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</si>
  <si>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</si>
  <si>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</si>
  <si>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</si>
  <si>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</si>
  <si>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</si>
  <si>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</si>
  <si>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</si>
  <si>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Iš viso asignavimų (129-131):</t>
  </si>
  <si>
    <t>Dotacija socialinių paslaugų srities darbuotojų minimaliesiems pareiginės algos pastoviosios dalies koeficientams ir socialinių darbuotojų pareiginės algos pastoviajai daliai didinti</t>
  </si>
  <si>
    <t>KITOS PAJAMOS (63+...+73)</t>
  </si>
  <si>
    <t>MATERIALIOJO IR NEMATERIALIOJO TURTO REALIZAVIMO PAJAMOS (75)</t>
  </si>
  <si>
    <t>Ilgalaikio materialiojo turto realizavimo pajamos (76+77)</t>
  </si>
  <si>
    <t>Iš viso pajamų (1+7+62+74)</t>
  </si>
  <si>
    <t>Sveikatos apsaugos programa (dotacija socialinių paslaugų srities darbuotojų minimaliesiems pareiginės algos pastoviosios dalies koeficientams ir socialinių darbuotojų pareiginės algos pastoviajai daliai didinti)</t>
  </si>
  <si>
    <t>Socialinės atskirties mažinimo programa (dotacija socialinių paslaugų srities darbuotojų minimaliesiems pareiginės algos pastoviosios dalies koeficientamsir socialinių darbuotojų pareiginės algos pastoviajai daliai didinti)</t>
  </si>
  <si>
    <t xml:space="preserve">                                                            2021 m. rugsėjo 30 d. </t>
  </si>
  <si>
    <t xml:space="preserve">2021 m. rugsėjo 30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</si>
</sst>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1"/>
  <sheetViews>
    <sheetView tabSelected="1" zoomScale="96" zoomScaleNormal="96" workbookViewId="0">
      <selection activeCell="C52" sqref="C52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61" t="s">
        <v>72</v>
      </c>
      <c r="C2" s="61"/>
    </row>
    <row r="3" spans="1:3" s="25" customFormat="1" ht="14.25" customHeight="1" x14ac:dyDescent="0.25">
      <c r="A3" s="14"/>
      <c r="B3" s="61" t="s">
        <v>175</v>
      </c>
      <c r="C3" s="61"/>
    </row>
    <row r="4" spans="1:3" s="25" customFormat="1" x14ac:dyDescent="0.25">
      <c r="A4" s="15"/>
      <c r="B4" s="61" t="s">
        <v>73</v>
      </c>
      <c r="C4" s="61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221</v>
      </c>
      <c r="C6" s="56"/>
    </row>
    <row r="7" spans="1:3" s="25" customFormat="1" x14ac:dyDescent="0.25">
      <c r="A7" s="15"/>
      <c r="B7" s="44" t="s">
        <v>177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57">
        <v>1</v>
      </c>
      <c r="B13" s="57">
        <v>2</v>
      </c>
      <c r="C13" s="57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0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98239.9</v>
      </c>
    </row>
    <row r="21" spans="1:3" ht="31.5" x14ac:dyDescent="0.25">
      <c r="A21" s="9">
        <f t="shared" si="0"/>
        <v>8</v>
      </c>
      <c r="B21" s="7" t="s">
        <v>110</v>
      </c>
      <c r="C21" s="11">
        <v>8962.9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65800.600000000006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11258.5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6532.6</v>
      </c>
    </row>
    <row r="38" spans="1:3" x14ac:dyDescent="0.25">
      <c r="A38" s="9">
        <f t="shared" si="0"/>
        <v>25</v>
      </c>
      <c r="B38" s="4" t="s">
        <v>19</v>
      </c>
      <c r="C38" s="12">
        <v>802.9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175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f>52525+613.1</f>
        <v>53138.1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202</v>
      </c>
      <c r="C52" s="13">
        <f>SUM(C53:C74)</f>
        <v>23476.400000000001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278.10000000000002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186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195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203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178</v>
      </c>
      <c r="C63" s="12">
        <v>8461</v>
      </c>
    </row>
    <row r="64" spans="1:3" ht="31.5" x14ac:dyDescent="0.25">
      <c r="A64" s="9">
        <f t="shared" si="0"/>
        <v>51</v>
      </c>
      <c r="B64" s="27" t="s">
        <v>185</v>
      </c>
      <c r="C64" s="12">
        <v>575</v>
      </c>
    </row>
    <row r="65" spans="1:3" ht="47.25" x14ac:dyDescent="0.25">
      <c r="A65" s="9">
        <f t="shared" si="0"/>
        <v>52</v>
      </c>
      <c r="B65" s="8" t="s">
        <v>179</v>
      </c>
      <c r="C65" s="12">
        <v>5164.2</v>
      </c>
    </row>
    <row r="66" spans="1:3" ht="31.5" x14ac:dyDescent="0.25">
      <c r="A66" s="9">
        <f t="shared" si="0"/>
        <v>53</v>
      </c>
      <c r="B66" s="50" t="s">
        <v>204</v>
      </c>
      <c r="C66" s="12">
        <v>10</v>
      </c>
    </row>
    <row r="67" spans="1:3" ht="31.5" x14ac:dyDescent="0.25">
      <c r="A67" s="9">
        <f t="shared" si="0"/>
        <v>54</v>
      </c>
      <c r="B67" s="8" t="s">
        <v>180</v>
      </c>
      <c r="C67" s="12">
        <v>30</v>
      </c>
    </row>
    <row r="68" spans="1:3" ht="53.25" customHeight="1" x14ac:dyDescent="0.25">
      <c r="A68" s="9">
        <f t="shared" si="0"/>
        <v>55</v>
      </c>
      <c r="B68" s="45" t="s">
        <v>191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205</v>
      </c>
      <c r="C69" s="12">
        <v>296.2</v>
      </c>
    </row>
    <row r="70" spans="1:3" ht="31.5" x14ac:dyDescent="0.25">
      <c r="A70" s="9">
        <f t="shared" si="0"/>
        <v>57</v>
      </c>
      <c r="B70" s="45" t="s">
        <v>193</v>
      </c>
      <c r="C70" s="12">
        <v>81.7</v>
      </c>
    </row>
    <row r="71" spans="1:3" ht="31.5" x14ac:dyDescent="0.25">
      <c r="A71" s="9">
        <f t="shared" si="0"/>
        <v>58</v>
      </c>
      <c r="B71" s="45" t="s">
        <v>200</v>
      </c>
      <c r="C71" s="12">
        <v>196</v>
      </c>
    </row>
    <row r="72" spans="1:3" ht="31.5" x14ac:dyDescent="0.25">
      <c r="A72" s="9">
        <f t="shared" si="0"/>
        <v>59</v>
      </c>
      <c r="B72" s="45" t="s">
        <v>206</v>
      </c>
      <c r="C72" s="12">
        <v>142.5</v>
      </c>
    </row>
    <row r="73" spans="1:3" ht="48.75" customHeight="1" x14ac:dyDescent="0.25">
      <c r="A73" s="9">
        <f t="shared" si="0"/>
        <v>60</v>
      </c>
      <c r="B73" s="45" t="s">
        <v>207</v>
      </c>
      <c r="C73" s="12">
        <v>18.3</v>
      </c>
    </row>
    <row r="74" spans="1:3" ht="51.75" customHeight="1" x14ac:dyDescent="0.25">
      <c r="A74" s="9">
        <f t="shared" si="0"/>
        <v>61</v>
      </c>
      <c r="B74" s="60" t="s">
        <v>214</v>
      </c>
      <c r="C74" s="12">
        <v>189.8</v>
      </c>
    </row>
    <row r="75" spans="1:3" x14ac:dyDescent="0.25">
      <c r="A75" s="9">
        <f t="shared" si="0"/>
        <v>62</v>
      </c>
      <c r="B75" s="7" t="s">
        <v>215</v>
      </c>
      <c r="C75" s="13">
        <f>SUM(C76:C86)</f>
        <v>19765.7</v>
      </c>
    </row>
    <row r="76" spans="1:3" x14ac:dyDescent="0.25">
      <c r="A76" s="9">
        <f t="shared" si="0"/>
        <v>63</v>
      </c>
      <c r="B76" s="8" t="s">
        <v>23</v>
      </c>
      <c r="C76" s="12">
        <v>700</v>
      </c>
    </row>
    <row r="77" spans="1:3" ht="15" customHeight="1" x14ac:dyDescent="0.25">
      <c r="A77" s="9">
        <f t="shared" si="0"/>
        <v>64</v>
      </c>
      <c r="B77" s="8" t="s">
        <v>81</v>
      </c>
      <c r="C77" s="12">
        <v>2130</v>
      </c>
    </row>
    <row r="78" spans="1:3" ht="15.75" customHeight="1" x14ac:dyDescent="0.25">
      <c r="A78" s="9">
        <f t="shared" si="0"/>
        <v>65</v>
      </c>
      <c r="B78" s="8" t="s">
        <v>24</v>
      </c>
      <c r="C78" s="12">
        <v>120</v>
      </c>
    </row>
    <row r="79" spans="1:3" x14ac:dyDescent="0.25">
      <c r="A79" s="9">
        <f t="shared" si="0"/>
        <v>66</v>
      </c>
      <c r="B79" s="8" t="s">
        <v>25</v>
      </c>
      <c r="C79" s="12">
        <v>1301.7</v>
      </c>
    </row>
    <row r="80" spans="1:3" x14ac:dyDescent="0.25">
      <c r="A80" s="9">
        <f t="shared" si="0"/>
        <v>67</v>
      </c>
      <c r="B80" s="8" t="s">
        <v>153</v>
      </c>
      <c r="C80" s="12">
        <v>400</v>
      </c>
    </row>
    <row r="81" spans="1:3" x14ac:dyDescent="0.25">
      <c r="A81" s="9">
        <f t="shared" ref="A81:A91" si="1">A80+1</f>
        <v>68</v>
      </c>
      <c r="B81" s="8" t="s">
        <v>100</v>
      </c>
      <c r="C81" s="12">
        <f>1019.3+344.6</f>
        <v>1363.9</v>
      </c>
    </row>
    <row r="82" spans="1:3" ht="31.5" x14ac:dyDescent="0.25">
      <c r="A82" s="9">
        <f t="shared" si="1"/>
        <v>69</v>
      </c>
      <c r="B82" s="8" t="s">
        <v>26</v>
      </c>
      <c r="C82" s="12">
        <v>5300.2</v>
      </c>
    </row>
    <row r="83" spans="1:3" ht="15" customHeight="1" x14ac:dyDescent="0.25">
      <c r="A83" s="9">
        <f t="shared" si="1"/>
        <v>70</v>
      </c>
      <c r="B83" s="8" t="s">
        <v>11</v>
      </c>
      <c r="C83" s="12">
        <v>121</v>
      </c>
    </row>
    <row r="84" spans="1:3" x14ac:dyDescent="0.25">
      <c r="A84" s="9">
        <f t="shared" si="1"/>
        <v>71</v>
      </c>
      <c r="B84" s="8" t="s">
        <v>12</v>
      </c>
      <c r="C84" s="12">
        <v>7596.9</v>
      </c>
    </row>
    <row r="85" spans="1:3" x14ac:dyDescent="0.25">
      <c r="A85" s="9">
        <f t="shared" si="1"/>
        <v>72</v>
      </c>
      <c r="B85" s="8" t="s">
        <v>124</v>
      </c>
      <c r="C85" s="12">
        <v>400</v>
      </c>
    </row>
    <row r="86" spans="1:3" x14ac:dyDescent="0.25">
      <c r="A86" s="9">
        <f t="shared" si="1"/>
        <v>73</v>
      </c>
      <c r="B86" s="8" t="s">
        <v>92</v>
      </c>
      <c r="C86" s="12">
        <f>272+60</f>
        <v>332</v>
      </c>
    </row>
    <row r="87" spans="1:3" ht="31.5" x14ac:dyDescent="0.25">
      <c r="A87" s="9">
        <f t="shared" si="1"/>
        <v>74</v>
      </c>
      <c r="B87" s="7" t="s">
        <v>216</v>
      </c>
      <c r="C87" s="23">
        <f>+C88</f>
        <v>1300</v>
      </c>
    </row>
    <row r="88" spans="1:3" x14ac:dyDescent="0.25">
      <c r="A88" s="9">
        <f t="shared" si="1"/>
        <v>75</v>
      </c>
      <c r="B88" s="7" t="s">
        <v>217</v>
      </c>
      <c r="C88" s="23">
        <f>+C89+C90</f>
        <v>1300</v>
      </c>
    </row>
    <row r="89" spans="1:3" x14ac:dyDescent="0.25">
      <c r="A89" s="9">
        <f t="shared" si="1"/>
        <v>76</v>
      </c>
      <c r="B89" s="8" t="s">
        <v>101</v>
      </c>
      <c r="C89" s="24">
        <v>900</v>
      </c>
    </row>
    <row r="90" spans="1:3" x14ac:dyDescent="0.25">
      <c r="A90" s="9">
        <f t="shared" si="1"/>
        <v>77</v>
      </c>
      <c r="B90" s="8" t="s">
        <v>102</v>
      </c>
      <c r="C90" s="24">
        <v>400</v>
      </c>
    </row>
    <row r="91" spans="1:3" x14ac:dyDescent="0.25">
      <c r="A91" s="9">
        <f t="shared" si="1"/>
        <v>78</v>
      </c>
      <c r="B91" s="7" t="s">
        <v>218</v>
      </c>
      <c r="C91" s="23">
        <f>+C87+C75+C20+C14</f>
        <v>234645.6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140" sqref="C140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62" t="s">
        <v>0</v>
      </c>
      <c r="B3" s="62" t="s">
        <v>28</v>
      </c>
      <c r="C3" s="62" t="s">
        <v>1</v>
      </c>
      <c r="D3" s="63" t="s">
        <v>2</v>
      </c>
      <c r="E3" s="63"/>
      <c r="F3" s="63"/>
    </row>
    <row r="4" spans="1:6" ht="15.75" customHeight="1" x14ac:dyDescent="0.25">
      <c r="A4" s="62"/>
      <c r="B4" s="62"/>
      <c r="C4" s="62"/>
      <c r="D4" s="62" t="s">
        <v>29</v>
      </c>
      <c r="E4" s="62"/>
      <c r="F4" s="62" t="s">
        <v>30</v>
      </c>
    </row>
    <row r="5" spans="1:6" ht="48" customHeight="1" x14ac:dyDescent="0.25">
      <c r="A5" s="62"/>
      <c r="B5" s="62"/>
      <c r="C5" s="62"/>
      <c r="D5" s="8" t="s">
        <v>31</v>
      </c>
      <c r="E5" s="8" t="s">
        <v>32</v>
      </c>
      <c r="F5" s="62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3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 t="shared" ref="C11:F11" si="3">+C12+C13+C17+C66+C72+C82+C90+C97+C98+C114+C48+C120</f>
        <v>239735.8</v>
      </c>
      <c r="D11" s="23">
        <f t="shared" si="3"/>
        <v>192892.7</v>
      </c>
      <c r="E11" s="23">
        <f t="shared" si="3"/>
        <v>119303.2</v>
      </c>
      <c r="F11" s="23">
        <f t="shared" si="3"/>
        <v>46843.1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14398.6</v>
      </c>
      <c r="D17" s="23">
        <f>SUM(D19:D24)+D47+D46+D45</f>
        <v>12268.9</v>
      </c>
      <c r="E17" s="23">
        <f t="shared" ref="E17:F17" si="4">SUM(E19:E24)+E47+E45</f>
        <v>9326.7000000000007</v>
      </c>
      <c r="F17" s="23">
        <f t="shared" si="4"/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5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5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5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733.4</v>
      </c>
      <c r="D24" s="24">
        <f t="shared" ref="D24:F24" si="6">SUM(D26:D44)</f>
        <v>718.9</v>
      </c>
      <c r="E24" s="24">
        <f t="shared" si="6"/>
        <v>634.79999999999995</v>
      </c>
      <c r="F24" s="24">
        <f t="shared" si="6"/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7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7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7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7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7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7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7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7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7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7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7"/>
        <v>162.80000000000001</v>
      </c>
      <c r="D39" s="24">
        <v>153.1</v>
      </c>
      <c r="E39" s="24">
        <v>124.7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7"/>
        <v>23.4</v>
      </c>
      <c r="D40" s="24">
        <v>23.4</v>
      </c>
      <c r="E40" s="24">
        <v>19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7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7"/>
        <v>6.7</v>
      </c>
      <c r="D42" s="24">
        <v>6.7</v>
      </c>
      <c r="E42" s="24">
        <v>6.6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7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7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7"/>
        <v>278.10000000000002</v>
      </c>
      <c r="D45" s="24">
        <v>278.10000000000002</v>
      </c>
      <c r="E45" s="24"/>
      <c r="F45" s="24"/>
    </row>
    <row r="46" spans="1:6" ht="78.75" x14ac:dyDescent="0.25">
      <c r="A46" s="9">
        <f t="shared" si="2"/>
        <v>40</v>
      </c>
      <c r="B46" s="34" t="s">
        <v>184</v>
      </c>
      <c r="C46" s="24">
        <f t="shared" si="7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7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SUM(C50:C60)</f>
        <v>7298.2</v>
      </c>
      <c r="D48" s="23">
        <f>SUM(D50:D60)</f>
        <v>4024.1</v>
      </c>
      <c r="E48" s="23">
        <f t="shared" ref="E48:F48" si="8">SUM(E50:E60)</f>
        <v>2318.6999999999998</v>
      </c>
      <c r="F48" s="23">
        <f t="shared" si="8"/>
        <v>3274.1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2311.4</v>
      </c>
      <c r="D50" s="24">
        <f>1725.9-43.9</f>
        <v>1682</v>
      </c>
      <c r="E50" s="24">
        <v>1170.5</v>
      </c>
      <c r="F50" s="24">
        <v>629.4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5" si="9">+D51+F51</f>
        <v>21.6</v>
      </c>
      <c r="D51" s="24">
        <v>21.6</v>
      </c>
      <c r="E51" s="24">
        <v>12.8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9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9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190</v>
      </c>
      <c r="C56" s="24">
        <f t="shared" si="9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192</v>
      </c>
      <c r="C57" s="24">
        <f t="shared" si="9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208</v>
      </c>
      <c r="C58" s="24">
        <f t="shared" si="9"/>
        <v>296.2</v>
      </c>
      <c r="D58" s="24">
        <v>296.2</v>
      </c>
      <c r="E58" s="24"/>
      <c r="F58" s="12"/>
    </row>
    <row r="59" spans="1:6" ht="84" customHeight="1" x14ac:dyDescent="0.25">
      <c r="A59" s="9">
        <f t="shared" si="2"/>
        <v>53</v>
      </c>
      <c r="B59" s="60" t="s">
        <v>219</v>
      </c>
      <c r="C59" s="24">
        <f t="shared" si="9"/>
        <v>2.5</v>
      </c>
      <c r="D59" s="24">
        <v>2.5</v>
      </c>
      <c r="E59" s="24">
        <v>2.5</v>
      </c>
      <c r="F59" s="12"/>
    </row>
    <row r="60" spans="1:6" ht="63" x14ac:dyDescent="0.25">
      <c r="A60" s="9">
        <f t="shared" si="2"/>
        <v>54</v>
      </c>
      <c r="B60" s="34" t="s">
        <v>68</v>
      </c>
      <c r="C60" s="24">
        <f>SUM(C62:C65)</f>
        <v>1167</v>
      </c>
      <c r="D60" s="24">
        <f t="shared" ref="D60:F60" si="10">SUM(D62:D65)</f>
        <v>1167</v>
      </c>
      <c r="E60" s="24">
        <f t="shared" si="10"/>
        <v>1030.8</v>
      </c>
      <c r="F60" s="24">
        <f t="shared" si="10"/>
        <v>0</v>
      </c>
    </row>
    <row r="61" spans="1:6" ht="15.75" x14ac:dyDescent="0.25">
      <c r="A61" s="9">
        <f t="shared" si="2"/>
        <v>55</v>
      </c>
      <c r="B61" s="46" t="s">
        <v>2</v>
      </c>
      <c r="C61" s="24">
        <f t="shared" si="9"/>
        <v>0</v>
      </c>
      <c r="D61" s="24"/>
      <c r="E61" s="24"/>
      <c r="F61" s="24"/>
    </row>
    <row r="62" spans="1:6" ht="31.5" x14ac:dyDescent="0.25">
      <c r="A62" s="9">
        <f t="shared" si="2"/>
        <v>56</v>
      </c>
      <c r="B62" s="4" t="s">
        <v>109</v>
      </c>
      <c r="C62" s="24">
        <f t="shared" si="9"/>
        <v>825.7</v>
      </c>
      <c r="D62" s="24">
        <v>825.7</v>
      </c>
      <c r="E62" s="24">
        <v>759.1</v>
      </c>
      <c r="F62" s="24"/>
    </row>
    <row r="63" spans="1:6" ht="47.25" x14ac:dyDescent="0.25">
      <c r="A63" s="9">
        <f t="shared" si="2"/>
        <v>57</v>
      </c>
      <c r="B63" s="4" t="s">
        <v>108</v>
      </c>
      <c r="C63" s="24">
        <f t="shared" si="9"/>
        <v>206</v>
      </c>
      <c r="D63" s="24">
        <v>206</v>
      </c>
      <c r="E63" s="24">
        <v>196.1</v>
      </c>
      <c r="F63" s="24"/>
    </row>
    <row r="64" spans="1:6" ht="31.5" x14ac:dyDescent="0.25">
      <c r="A64" s="9">
        <f t="shared" si="2"/>
        <v>58</v>
      </c>
      <c r="B64" s="4" t="s">
        <v>125</v>
      </c>
      <c r="C64" s="24">
        <f t="shared" si="9"/>
        <v>128</v>
      </c>
      <c r="D64" s="24">
        <v>128</v>
      </c>
      <c r="E64" s="24">
        <v>69.099999999999994</v>
      </c>
      <c r="F64" s="24"/>
    </row>
    <row r="65" spans="1:6" ht="15.75" x14ac:dyDescent="0.25">
      <c r="A65" s="9">
        <f t="shared" si="2"/>
        <v>59</v>
      </c>
      <c r="B65" s="34" t="s">
        <v>94</v>
      </c>
      <c r="C65" s="24">
        <f t="shared" si="9"/>
        <v>7.3</v>
      </c>
      <c r="D65" s="24">
        <v>7.3</v>
      </c>
      <c r="E65" s="24">
        <v>6.5</v>
      </c>
      <c r="F65" s="24"/>
    </row>
    <row r="66" spans="1:6" ht="15.75" x14ac:dyDescent="0.25">
      <c r="A66" s="9">
        <f t="shared" si="2"/>
        <v>60</v>
      </c>
      <c r="B66" s="7" t="s">
        <v>44</v>
      </c>
      <c r="C66" s="23">
        <f>SUM(C68:C71)</f>
        <v>7949.3</v>
      </c>
      <c r="D66" s="23">
        <f t="shared" ref="D66:F66" si="11">SUM(D68:D71)</f>
        <v>6477.5</v>
      </c>
      <c r="E66" s="23">
        <f t="shared" si="11"/>
        <v>0</v>
      </c>
      <c r="F66" s="23">
        <f t="shared" si="11"/>
        <v>1471.8</v>
      </c>
    </row>
    <row r="67" spans="1:6" ht="15.75" x14ac:dyDescent="0.25">
      <c r="A67" s="9">
        <f t="shared" si="2"/>
        <v>61</v>
      </c>
      <c r="B67" s="46" t="s">
        <v>2</v>
      </c>
      <c r="C67" s="24"/>
      <c r="D67" s="24"/>
      <c r="E67" s="24"/>
      <c r="F67" s="24"/>
    </row>
    <row r="68" spans="1:6" ht="31.5" x14ac:dyDescent="0.25">
      <c r="A68" s="9">
        <f t="shared" si="2"/>
        <v>62</v>
      </c>
      <c r="B68" s="8" t="s">
        <v>76</v>
      </c>
      <c r="C68" s="24">
        <f>+D68+F68</f>
        <v>6849.3</v>
      </c>
      <c r="D68" s="24">
        <v>6028.5</v>
      </c>
      <c r="E68" s="24"/>
      <c r="F68" s="24">
        <v>820.8</v>
      </c>
    </row>
    <row r="69" spans="1:6" ht="63" x14ac:dyDescent="0.25">
      <c r="A69" s="9">
        <f t="shared" si="2"/>
        <v>63</v>
      </c>
      <c r="B69" s="8" t="s">
        <v>181</v>
      </c>
      <c r="C69" s="24">
        <f>+D69+F69</f>
        <v>30</v>
      </c>
      <c r="D69" s="24">
        <v>30</v>
      </c>
      <c r="E69" s="24"/>
      <c r="F69" s="24"/>
    </row>
    <row r="70" spans="1:6" ht="47.25" x14ac:dyDescent="0.25">
      <c r="A70" s="9">
        <f t="shared" si="2"/>
        <v>64</v>
      </c>
      <c r="B70" s="8" t="s">
        <v>118</v>
      </c>
      <c r="C70" s="24">
        <f t="shared" ref="C70:C71" si="12">+D70+F70</f>
        <v>566</v>
      </c>
      <c r="D70" s="24">
        <v>0.3</v>
      </c>
      <c r="E70" s="24"/>
      <c r="F70" s="24">
        <v>565.70000000000005</v>
      </c>
    </row>
    <row r="71" spans="1:6" ht="15.75" x14ac:dyDescent="0.25">
      <c r="A71" s="9">
        <f t="shared" si="2"/>
        <v>65</v>
      </c>
      <c r="B71" s="4" t="s">
        <v>45</v>
      </c>
      <c r="C71" s="24">
        <f t="shared" si="12"/>
        <v>504</v>
      </c>
      <c r="D71" s="24">
        <v>418.7</v>
      </c>
      <c r="E71" s="24"/>
      <c r="F71" s="24">
        <v>85.3</v>
      </c>
    </row>
    <row r="72" spans="1:6" ht="31.5" x14ac:dyDescent="0.25">
      <c r="A72" s="9">
        <f t="shared" si="2"/>
        <v>66</v>
      </c>
      <c r="B72" s="4" t="s">
        <v>126</v>
      </c>
      <c r="C72" s="23">
        <f>SUM(C74:C81)</f>
        <v>28554.1</v>
      </c>
      <c r="D72" s="23">
        <f>SUM(D74:D81)</f>
        <v>11173.4</v>
      </c>
      <c r="E72" s="23">
        <f>SUM(E74:E81)</f>
        <v>9.6</v>
      </c>
      <c r="F72" s="23">
        <f>SUM(F74:F81)</f>
        <v>17380.7</v>
      </c>
    </row>
    <row r="73" spans="1:6" ht="15.75" x14ac:dyDescent="0.25">
      <c r="A73" s="9">
        <f t="shared" si="2"/>
        <v>67</v>
      </c>
      <c r="B73" s="46" t="s">
        <v>2</v>
      </c>
      <c r="C73" s="23"/>
      <c r="D73" s="23"/>
      <c r="E73" s="23"/>
      <c r="F73" s="23"/>
    </row>
    <row r="74" spans="1:6" ht="31.5" x14ac:dyDescent="0.25">
      <c r="A74" s="9">
        <f t="shared" ref="A74:A137" si="13">+A73+1</f>
        <v>68</v>
      </c>
      <c r="B74" s="4" t="s">
        <v>111</v>
      </c>
      <c r="C74" s="24">
        <f t="shared" ref="C74:C81" si="14">+D74+F74</f>
        <v>12786.8</v>
      </c>
      <c r="D74" s="24">
        <v>9047</v>
      </c>
      <c r="E74" s="24">
        <v>9.6</v>
      </c>
      <c r="F74" s="24">
        <v>3739.8</v>
      </c>
    </row>
    <row r="75" spans="1:6" ht="47.25" x14ac:dyDescent="0.25">
      <c r="A75" s="9">
        <f t="shared" si="13"/>
        <v>69</v>
      </c>
      <c r="B75" s="4" t="s">
        <v>160</v>
      </c>
      <c r="C75" s="24">
        <f t="shared" si="14"/>
        <v>150</v>
      </c>
      <c r="D75" s="24"/>
      <c r="E75" s="24"/>
      <c r="F75" s="24">
        <v>150</v>
      </c>
    </row>
    <row r="76" spans="1:6" ht="78.75" x14ac:dyDescent="0.25">
      <c r="A76" s="9">
        <f t="shared" si="13"/>
        <v>70</v>
      </c>
      <c r="B76" s="4" t="s">
        <v>182</v>
      </c>
      <c r="C76" s="24">
        <f t="shared" si="14"/>
        <v>5144.2</v>
      </c>
      <c r="D76" s="24">
        <v>2116.1999999999998</v>
      </c>
      <c r="E76" s="24"/>
      <c r="F76" s="24">
        <v>3028</v>
      </c>
    </row>
    <row r="77" spans="1:6" ht="53.25" customHeight="1" x14ac:dyDescent="0.25">
      <c r="A77" s="9">
        <f t="shared" si="13"/>
        <v>71</v>
      </c>
      <c r="B77" s="4" t="s">
        <v>212</v>
      </c>
      <c r="C77" s="24">
        <f t="shared" si="14"/>
        <v>10</v>
      </c>
      <c r="D77" s="24">
        <v>10</v>
      </c>
      <c r="E77" s="24"/>
      <c r="F77" s="24"/>
    </row>
    <row r="78" spans="1:6" ht="47.25" x14ac:dyDescent="0.25">
      <c r="A78" s="9">
        <f t="shared" si="13"/>
        <v>72</v>
      </c>
      <c r="B78" s="4" t="s">
        <v>183</v>
      </c>
      <c r="C78" s="24">
        <f t="shared" si="14"/>
        <v>9036</v>
      </c>
      <c r="D78" s="24"/>
      <c r="E78" s="24"/>
      <c r="F78" s="24">
        <v>9036</v>
      </c>
    </row>
    <row r="79" spans="1:6" ht="47.25" x14ac:dyDescent="0.25">
      <c r="A79" s="9">
        <f t="shared" si="13"/>
        <v>73</v>
      </c>
      <c r="B79" s="4" t="s">
        <v>187</v>
      </c>
      <c r="C79" s="24">
        <f t="shared" si="14"/>
        <v>427.9</v>
      </c>
      <c r="D79" s="24"/>
      <c r="E79" s="24"/>
      <c r="F79" s="24">
        <v>427.9</v>
      </c>
    </row>
    <row r="80" spans="1:6" ht="31.5" x14ac:dyDescent="0.25">
      <c r="A80" s="9">
        <f t="shared" si="13"/>
        <v>74</v>
      </c>
      <c r="B80" s="4" t="s">
        <v>162</v>
      </c>
      <c r="C80" s="24">
        <f t="shared" si="14"/>
        <v>422.4</v>
      </c>
      <c r="D80" s="24"/>
      <c r="E80" s="24"/>
      <c r="F80" s="24">
        <v>422.4</v>
      </c>
    </row>
    <row r="81" spans="1:6" ht="47.25" x14ac:dyDescent="0.25">
      <c r="A81" s="9">
        <f t="shared" si="13"/>
        <v>75</v>
      </c>
      <c r="B81" s="4" t="s">
        <v>117</v>
      </c>
      <c r="C81" s="24">
        <f t="shared" si="14"/>
        <v>576.79999999999995</v>
      </c>
      <c r="D81" s="24">
        <v>0.2</v>
      </c>
      <c r="E81" s="24"/>
      <c r="F81" s="24">
        <v>576.6</v>
      </c>
    </row>
    <row r="82" spans="1:6" ht="31.5" x14ac:dyDescent="0.25">
      <c r="A82" s="9">
        <f t="shared" si="13"/>
        <v>76</v>
      </c>
      <c r="B82" s="4" t="s">
        <v>130</v>
      </c>
      <c r="C82" s="23">
        <f>SUM(C84:C89)</f>
        <v>17713.599999999999</v>
      </c>
      <c r="D82" s="23">
        <f>SUM(D84:D89)</f>
        <v>7699.8</v>
      </c>
      <c r="E82" s="23">
        <f>SUM(E84:E89)</f>
        <v>712.6</v>
      </c>
      <c r="F82" s="23">
        <f>SUM(F84:F89)</f>
        <v>10013.799999999999</v>
      </c>
    </row>
    <row r="83" spans="1:6" ht="15.75" x14ac:dyDescent="0.25">
      <c r="A83" s="9">
        <f t="shared" si="13"/>
        <v>77</v>
      </c>
      <c r="B83" s="46" t="s">
        <v>2</v>
      </c>
      <c r="C83" s="23"/>
      <c r="D83" s="23"/>
      <c r="E83" s="23"/>
      <c r="F83" s="23"/>
    </row>
    <row r="84" spans="1:6" ht="47.25" x14ac:dyDescent="0.25">
      <c r="A84" s="9">
        <f t="shared" si="13"/>
        <v>78</v>
      </c>
      <c r="B84" s="4" t="s">
        <v>46</v>
      </c>
      <c r="C84" s="24">
        <f t="shared" ref="C84:C89" si="15">+D84+F84</f>
        <v>10847.3</v>
      </c>
      <c r="D84" s="24">
        <v>7385.2</v>
      </c>
      <c r="E84" s="24">
        <v>666.1</v>
      </c>
      <c r="F84" s="24">
        <v>3462.1</v>
      </c>
    </row>
    <row r="85" spans="1:6" ht="47.25" x14ac:dyDescent="0.25">
      <c r="A85" s="9">
        <f t="shared" si="13"/>
        <v>79</v>
      </c>
      <c r="B85" s="4" t="s">
        <v>54</v>
      </c>
      <c r="C85" s="24">
        <f t="shared" si="15"/>
        <v>35.700000000000003</v>
      </c>
      <c r="D85" s="24">
        <v>35.700000000000003</v>
      </c>
      <c r="E85" s="24">
        <v>20</v>
      </c>
      <c r="F85" s="24"/>
    </row>
    <row r="86" spans="1:6" ht="47.25" x14ac:dyDescent="0.25">
      <c r="A86" s="9">
        <f t="shared" si="13"/>
        <v>80</v>
      </c>
      <c r="B86" s="4" t="s">
        <v>161</v>
      </c>
      <c r="C86" s="24">
        <f t="shared" si="15"/>
        <v>250</v>
      </c>
      <c r="D86" s="24">
        <v>250</v>
      </c>
      <c r="E86" s="24"/>
      <c r="F86" s="24"/>
    </row>
    <row r="87" spans="1:6" ht="63" x14ac:dyDescent="0.25">
      <c r="A87" s="9">
        <f t="shared" si="13"/>
        <v>81</v>
      </c>
      <c r="B87" s="4" t="s">
        <v>188</v>
      </c>
      <c r="C87" s="24">
        <f t="shared" si="15"/>
        <v>300</v>
      </c>
      <c r="D87" s="24"/>
      <c r="E87" s="24"/>
      <c r="F87" s="24">
        <v>300</v>
      </c>
    </row>
    <row r="88" spans="1:6" ht="31.5" x14ac:dyDescent="0.25">
      <c r="A88" s="9">
        <f t="shared" si="13"/>
        <v>82</v>
      </c>
      <c r="B88" s="4" t="s">
        <v>163</v>
      </c>
      <c r="C88" s="24">
        <f t="shared" si="15"/>
        <v>1930.6</v>
      </c>
      <c r="D88" s="24"/>
      <c r="E88" s="24"/>
      <c r="F88" s="24">
        <v>1930.6</v>
      </c>
    </row>
    <row r="89" spans="1:6" ht="63" x14ac:dyDescent="0.25">
      <c r="A89" s="9">
        <f t="shared" si="13"/>
        <v>83</v>
      </c>
      <c r="B89" s="4" t="s">
        <v>131</v>
      </c>
      <c r="C89" s="24">
        <f t="shared" si="15"/>
        <v>4350</v>
      </c>
      <c r="D89" s="24">
        <v>28.9</v>
      </c>
      <c r="E89" s="24">
        <v>26.5</v>
      </c>
      <c r="F89" s="24">
        <v>4321.1000000000004</v>
      </c>
    </row>
    <row r="90" spans="1:6" ht="15.75" x14ac:dyDescent="0.25">
      <c r="A90" s="9">
        <f t="shared" si="13"/>
        <v>84</v>
      </c>
      <c r="B90" s="5" t="s">
        <v>96</v>
      </c>
      <c r="C90" s="23">
        <f>SUM(C92:C96)</f>
        <v>8595.9</v>
      </c>
      <c r="D90" s="23">
        <f t="shared" ref="D90:F90" si="16">SUM(D92:D96)</f>
        <v>7915.2</v>
      </c>
      <c r="E90" s="23">
        <f t="shared" si="16"/>
        <v>3965.4</v>
      </c>
      <c r="F90" s="23">
        <f t="shared" si="16"/>
        <v>680.7</v>
      </c>
    </row>
    <row r="91" spans="1:6" ht="15.75" x14ac:dyDescent="0.25">
      <c r="A91" s="9">
        <f t="shared" si="13"/>
        <v>85</v>
      </c>
      <c r="B91" s="46" t="s">
        <v>2</v>
      </c>
      <c r="C91" s="23"/>
      <c r="D91" s="23"/>
      <c r="E91" s="23"/>
      <c r="F91" s="23"/>
    </row>
    <row r="92" spans="1:6" ht="31.5" x14ac:dyDescent="0.25">
      <c r="A92" s="9">
        <f t="shared" si="13"/>
        <v>86</v>
      </c>
      <c r="B92" s="4" t="s">
        <v>95</v>
      </c>
      <c r="C92" s="24">
        <f>+D92+F92</f>
        <v>8019.3</v>
      </c>
      <c r="D92" s="24">
        <v>7412.5</v>
      </c>
      <c r="E92" s="24">
        <v>3904</v>
      </c>
      <c r="F92" s="24">
        <v>606.79999999999995</v>
      </c>
    </row>
    <row r="93" spans="1:6" ht="31.5" x14ac:dyDescent="0.25">
      <c r="A93" s="9">
        <f t="shared" si="13"/>
        <v>87</v>
      </c>
      <c r="B93" s="4" t="s">
        <v>97</v>
      </c>
      <c r="C93" s="24">
        <f t="shared" ref="C93:C96" si="17">+D93+F93</f>
        <v>431.2</v>
      </c>
      <c r="D93" s="24">
        <v>412.6</v>
      </c>
      <c r="E93" s="24">
        <v>16</v>
      </c>
      <c r="F93" s="24">
        <v>18.600000000000001</v>
      </c>
    </row>
    <row r="94" spans="1:6" ht="47.25" x14ac:dyDescent="0.25">
      <c r="A94" s="9">
        <f t="shared" si="13"/>
        <v>88</v>
      </c>
      <c r="B94" s="4" t="s">
        <v>151</v>
      </c>
      <c r="C94" s="24">
        <f t="shared" si="17"/>
        <v>55.3</v>
      </c>
      <c r="D94" s="24"/>
      <c r="E94" s="24"/>
      <c r="F94" s="24">
        <v>55.3</v>
      </c>
    </row>
    <row r="95" spans="1:6" ht="47.25" x14ac:dyDescent="0.25">
      <c r="A95" s="9">
        <f t="shared" si="13"/>
        <v>89</v>
      </c>
      <c r="B95" s="4" t="s">
        <v>152</v>
      </c>
      <c r="C95" s="24">
        <f t="shared" si="17"/>
        <v>46</v>
      </c>
      <c r="D95" s="24">
        <v>46</v>
      </c>
      <c r="E95" s="24">
        <v>45.4</v>
      </c>
      <c r="F95" s="24"/>
    </row>
    <row r="96" spans="1:6" ht="47.25" x14ac:dyDescent="0.25">
      <c r="A96" s="9">
        <f t="shared" si="13"/>
        <v>90</v>
      </c>
      <c r="B96" s="4" t="s">
        <v>116</v>
      </c>
      <c r="C96" s="24">
        <f t="shared" si="17"/>
        <v>44.1</v>
      </c>
      <c r="D96" s="24">
        <v>44.1</v>
      </c>
      <c r="E96" s="24"/>
      <c r="F96" s="24"/>
    </row>
    <row r="97" spans="1:6" ht="31.5" x14ac:dyDescent="0.25">
      <c r="A97" s="9">
        <f t="shared" si="13"/>
        <v>91</v>
      </c>
      <c r="B97" s="34" t="s">
        <v>209</v>
      </c>
      <c r="C97" s="23">
        <f>+D97+F97</f>
        <v>1165.0999999999999</v>
      </c>
      <c r="D97" s="23">
        <v>1069.5999999999999</v>
      </c>
      <c r="E97" s="23">
        <v>23.6</v>
      </c>
      <c r="F97" s="23">
        <v>95.5</v>
      </c>
    </row>
    <row r="98" spans="1:6" ht="15.75" x14ac:dyDescent="0.25">
      <c r="A98" s="9">
        <f t="shared" si="13"/>
        <v>92</v>
      </c>
      <c r="B98" s="5" t="s">
        <v>47</v>
      </c>
      <c r="C98" s="23">
        <f t="shared" ref="C98:F98" si="18">SUM(C100:C113)</f>
        <v>117396.9</v>
      </c>
      <c r="D98" s="23">
        <f t="shared" si="18"/>
        <v>108506.8</v>
      </c>
      <c r="E98" s="23">
        <f t="shared" si="18"/>
        <v>90032.4</v>
      </c>
      <c r="F98" s="23">
        <f t="shared" si="18"/>
        <v>8890.1</v>
      </c>
    </row>
    <row r="99" spans="1:6" ht="15.75" x14ac:dyDescent="0.25">
      <c r="A99" s="9">
        <f t="shared" si="13"/>
        <v>93</v>
      </c>
      <c r="B99" s="46" t="s">
        <v>2</v>
      </c>
      <c r="C99" s="23"/>
      <c r="D99" s="23"/>
      <c r="E99" s="23"/>
      <c r="F99" s="23"/>
    </row>
    <row r="100" spans="1:6" ht="31.5" x14ac:dyDescent="0.25">
      <c r="A100" s="9">
        <f t="shared" si="13"/>
        <v>94</v>
      </c>
      <c r="B100" s="4" t="s">
        <v>48</v>
      </c>
      <c r="C100" s="24">
        <f>+D100+F100</f>
        <v>50071.1</v>
      </c>
      <c r="D100" s="24">
        <v>46888.1</v>
      </c>
      <c r="E100" s="24">
        <v>36606.9</v>
      </c>
      <c r="F100" s="24">
        <v>3183</v>
      </c>
    </row>
    <row r="101" spans="1:6" ht="31.5" x14ac:dyDescent="0.25">
      <c r="A101" s="9">
        <f t="shared" si="13"/>
        <v>95</v>
      </c>
      <c r="B101" s="4" t="s">
        <v>58</v>
      </c>
      <c r="C101" s="24">
        <f>+D101+F101</f>
        <v>5239.8999999999996</v>
      </c>
      <c r="D101" s="24">
        <v>5199.8</v>
      </c>
      <c r="E101" s="24">
        <v>1984.1</v>
      </c>
      <c r="F101" s="24">
        <v>40.1</v>
      </c>
    </row>
    <row r="102" spans="1:6" ht="31.5" x14ac:dyDescent="0.25">
      <c r="A102" s="9">
        <f t="shared" si="13"/>
        <v>96</v>
      </c>
      <c r="B102" s="4" t="s">
        <v>164</v>
      </c>
      <c r="C102" s="24">
        <f>+D102+F102</f>
        <v>1778.7</v>
      </c>
      <c r="D102" s="24"/>
      <c r="E102" s="24"/>
      <c r="F102" s="24">
        <v>1778.7</v>
      </c>
    </row>
    <row r="103" spans="1:6" ht="47.25" x14ac:dyDescent="0.25">
      <c r="A103" s="9">
        <f t="shared" si="13"/>
        <v>97</v>
      </c>
      <c r="B103" s="4" t="s">
        <v>123</v>
      </c>
      <c r="C103" s="24">
        <f t="shared" ref="C103:C113" si="19">+D103+F103</f>
        <v>53138.1</v>
      </c>
      <c r="D103" s="28">
        <v>52819</v>
      </c>
      <c r="E103" s="24">
        <v>50090.3</v>
      </c>
      <c r="F103" s="24">
        <v>319.10000000000002</v>
      </c>
    </row>
    <row r="104" spans="1:6" ht="47.25" x14ac:dyDescent="0.25">
      <c r="A104" s="9">
        <f t="shared" si="13"/>
        <v>98</v>
      </c>
      <c r="B104" s="34" t="s">
        <v>55</v>
      </c>
      <c r="C104" s="24">
        <f>+D104+F104</f>
        <v>1310.4000000000001</v>
      </c>
      <c r="D104" s="12">
        <f>619.8+690.6</f>
        <v>1310.4000000000001</v>
      </c>
      <c r="E104" s="24">
        <v>1026.7</v>
      </c>
      <c r="F104" s="24"/>
    </row>
    <row r="105" spans="1:6" ht="63" x14ac:dyDescent="0.25">
      <c r="A105" s="9">
        <f t="shared" si="13"/>
        <v>99</v>
      </c>
      <c r="B105" s="34" t="s">
        <v>57</v>
      </c>
      <c r="C105" s="24">
        <f>+D105+F105</f>
        <v>1.6</v>
      </c>
      <c r="D105" s="28">
        <v>1.6</v>
      </c>
      <c r="E105" s="24"/>
      <c r="F105" s="24"/>
    </row>
    <row r="106" spans="1:6" ht="31.5" x14ac:dyDescent="0.25">
      <c r="A106" s="9">
        <f t="shared" si="13"/>
        <v>100</v>
      </c>
      <c r="B106" s="4" t="s">
        <v>157</v>
      </c>
      <c r="C106" s="24">
        <f t="shared" si="19"/>
        <v>1106.2</v>
      </c>
      <c r="D106" s="12">
        <v>1106.2</v>
      </c>
      <c r="E106" s="24">
        <v>31.6</v>
      </c>
      <c r="F106" s="24"/>
    </row>
    <row r="107" spans="1:6" ht="47.25" x14ac:dyDescent="0.25">
      <c r="A107" s="9">
        <f t="shared" si="13"/>
        <v>101</v>
      </c>
      <c r="B107" s="4" t="s">
        <v>189</v>
      </c>
      <c r="C107" s="24">
        <f t="shared" si="19"/>
        <v>2702.5</v>
      </c>
      <c r="D107" s="12"/>
      <c r="E107" s="24"/>
      <c r="F107" s="24">
        <v>2702.5</v>
      </c>
    </row>
    <row r="108" spans="1:6" ht="63" x14ac:dyDescent="0.25">
      <c r="A108" s="9">
        <f t="shared" si="13"/>
        <v>102</v>
      </c>
      <c r="B108" s="4" t="s">
        <v>194</v>
      </c>
      <c r="C108" s="24">
        <f t="shared" si="19"/>
        <v>81.7</v>
      </c>
      <c r="D108" s="12">
        <v>81.7</v>
      </c>
      <c r="E108" s="24">
        <v>80.5</v>
      </c>
      <c r="F108" s="24"/>
    </row>
    <row r="109" spans="1:6" ht="47.25" x14ac:dyDescent="0.25">
      <c r="A109" s="9">
        <f t="shared" si="13"/>
        <v>103</v>
      </c>
      <c r="B109" s="4" t="s">
        <v>196</v>
      </c>
      <c r="C109" s="24">
        <f t="shared" si="19"/>
        <v>442</v>
      </c>
      <c r="D109" s="12"/>
      <c r="E109" s="24"/>
      <c r="F109" s="24">
        <v>442</v>
      </c>
    </row>
    <row r="110" spans="1:6" ht="47.25" x14ac:dyDescent="0.25">
      <c r="A110" s="9">
        <f t="shared" si="13"/>
        <v>104</v>
      </c>
      <c r="B110" s="4" t="s">
        <v>201</v>
      </c>
      <c r="C110" s="24">
        <f t="shared" si="19"/>
        <v>196</v>
      </c>
      <c r="D110" s="12">
        <v>196</v>
      </c>
      <c r="E110" s="24">
        <v>193.2</v>
      </c>
      <c r="F110" s="24"/>
    </row>
    <row r="111" spans="1:6" ht="78.75" x14ac:dyDescent="0.25">
      <c r="A111" s="9">
        <f t="shared" si="13"/>
        <v>105</v>
      </c>
      <c r="B111" s="4" t="s">
        <v>210</v>
      </c>
      <c r="C111" s="24">
        <f t="shared" si="19"/>
        <v>18.3</v>
      </c>
      <c r="D111" s="12">
        <v>18.3</v>
      </c>
      <c r="E111" s="24">
        <v>18</v>
      </c>
      <c r="F111" s="24"/>
    </row>
    <row r="112" spans="1:6" ht="63" x14ac:dyDescent="0.25">
      <c r="A112" s="9">
        <f t="shared" si="13"/>
        <v>106</v>
      </c>
      <c r="B112" s="4" t="s">
        <v>211</v>
      </c>
      <c r="C112" s="24">
        <f t="shared" si="19"/>
        <v>142.5</v>
      </c>
      <c r="D112" s="12">
        <v>142.5</v>
      </c>
      <c r="E112" s="24"/>
      <c r="F112" s="24"/>
    </row>
    <row r="113" spans="1:6" ht="47.25" x14ac:dyDescent="0.25">
      <c r="A113" s="9">
        <f t="shared" si="13"/>
        <v>107</v>
      </c>
      <c r="B113" s="4" t="s">
        <v>114</v>
      </c>
      <c r="C113" s="24">
        <f t="shared" si="19"/>
        <v>1167.9000000000001</v>
      </c>
      <c r="D113" s="24">
        <v>743.2</v>
      </c>
      <c r="E113" s="24">
        <v>1.1000000000000001</v>
      </c>
      <c r="F113" s="24">
        <v>424.7</v>
      </c>
    </row>
    <row r="114" spans="1:6" ht="15.75" x14ac:dyDescent="0.25">
      <c r="A114" s="9">
        <f t="shared" si="13"/>
        <v>108</v>
      </c>
      <c r="B114" s="7" t="s">
        <v>49</v>
      </c>
      <c r="C114" s="23">
        <f>SUM(C116:C119)</f>
        <v>10646.7</v>
      </c>
      <c r="D114" s="23">
        <f t="shared" ref="D114:F114" si="20">SUM(D116:D119)</f>
        <v>8511.7000000000007</v>
      </c>
      <c r="E114" s="23">
        <f t="shared" si="20"/>
        <v>3980.9</v>
      </c>
      <c r="F114" s="23">
        <f t="shared" si="20"/>
        <v>2135</v>
      </c>
    </row>
    <row r="115" spans="1:6" ht="15.75" x14ac:dyDescent="0.25">
      <c r="A115" s="9">
        <f t="shared" si="13"/>
        <v>109</v>
      </c>
      <c r="B115" s="46" t="s">
        <v>2</v>
      </c>
      <c r="C115" s="23"/>
      <c r="D115" s="23"/>
      <c r="E115" s="23"/>
      <c r="F115" s="23"/>
    </row>
    <row r="116" spans="1:6" ht="31.5" x14ac:dyDescent="0.25">
      <c r="A116" s="9">
        <f t="shared" si="13"/>
        <v>110</v>
      </c>
      <c r="B116" s="8" t="s">
        <v>50</v>
      </c>
      <c r="C116" s="24">
        <f>+D116+F116</f>
        <v>9104.9</v>
      </c>
      <c r="D116" s="24">
        <v>8211.6</v>
      </c>
      <c r="E116" s="24">
        <v>3980.9</v>
      </c>
      <c r="F116" s="24">
        <v>893.3</v>
      </c>
    </row>
    <row r="117" spans="1:6" ht="31.5" x14ac:dyDescent="0.25">
      <c r="A117" s="9">
        <f t="shared" si="13"/>
        <v>111</v>
      </c>
      <c r="B117" s="4" t="s">
        <v>60</v>
      </c>
      <c r="C117" s="24">
        <f>+D117+F117</f>
        <v>300.10000000000002</v>
      </c>
      <c r="D117" s="24">
        <v>300.10000000000002</v>
      </c>
      <c r="E117" s="24"/>
      <c r="F117" s="24"/>
    </row>
    <row r="118" spans="1:6" ht="31.5" x14ac:dyDescent="0.25">
      <c r="A118" s="9">
        <f t="shared" si="13"/>
        <v>112</v>
      </c>
      <c r="B118" s="8" t="s">
        <v>141</v>
      </c>
      <c r="C118" s="24">
        <f>+D118+F118</f>
        <v>1206.3</v>
      </c>
      <c r="D118" s="24"/>
      <c r="E118" s="24"/>
      <c r="F118" s="24">
        <v>1206.3</v>
      </c>
    </row>
    <row r="119" spans="1:6" ht="47.25" x14ac:dyDescent="0.25">
      <c r="A119" s="9">
        <f t="shared" si="13"/>
        <v>113</v>
      </c>
      <c r="B119" s="8" t="s">
        <v>115</v>
      </c>
      <c r="C119" s="24">
        <f t="shared" ref="C119" si="21">+D119+F119</f>
        <v>35.4</v>
      </c>
      <c r="D119" s="24"/>
      <c r="E119" s="24"/>
      <c r="F119" s="24">
        <v>35.4</v>
      </c>
    </row>
    <row r="120" spans="1:6" ht="15.75" x14ac:dyDescent="0.25">
      <c r="A120" s="9">
        <f t="shared" si="13"/>
        <v>114</v>
      </c>
      <c r="B120" s="7" t="s">
        <v>98</v>
      </c>
      <c r="C120" s="23">
        <f>SUM(C122:C130)</f>
        <v>24576.400000000001</v>
      </c>
      <c r="D120" s="23">
        <f t="shared" ref="D120:F120" si="22">SUM(D122:D130)</f>
        <v>23913.599999999999</v>
      </c>
      <c r="E120" s="23">
        <f>SUM(E122:E130)</f>
        <v>8911.1</v>
      </c>
      <c r="F120" s="23">
        <f t="shared" si="22"/>
        <v>662.8</v>
      </c>
    </row>
    <row r="121" spans="1:6" ht="15.75" x14ac:dyDescent="0.25">
      <c r="A121" s="9">
        <f t="shared" si="13"/>
        <v>115</v>
      </c>
      <c r="B121" s="46" t="s">
        <v>2</v>
      </c>
      <c r="C121" s="24"/>
      <c r="D121" s="24"/>
      <c r="E121" s="24"/>
      <c r="F121" s="24"/>
    </row>
    <row r="122" spans="1:6" ht="31.5" x14ac:dyDescent="0.25">
      <c r="A122" s="9">
        <f t="shared" si="13"/>
        <v>116</v>
      </c>
      <c r="B122" s="8" t="s">
        <v>51</v>
      </c>
      <c r="C122" s="24">
        <f>+D122+F122</f>
        <v>11639.6</v>
      </c>
      <c r="D122" s="24">
        <v>11249.1</v>
      </c>
      <c r="E122" s="24">
        <v>5111.6000000000004</v>
      </c>
      <c r="F122" s="24">
        <v>390.5</v>
      </c>
    </row>
    <row r="123" spans="1:6" ht="31.5" x14ac:dyDescent="0.25">
      <c r="A123" s="9">
        <f t="shared" si="13"/>
        <v>117</v>
      </c>
      <c r="B123" s="40" t="s">
        <v>65</v>
      </c>
      <c r="C123" s="24">
        <f t="shared" ref="C123:C127" si="23">+D123+F123</f>
        <v>718</v>
      </c>
      <c r="D123" s="24">
        <v>703.5</v>
      </c>
      <c r="E123" s="24">
        <v>268.5</v>
      </c>
      <c r="F123" s="24">
        <v>14.5</v>
      </c>
    </row>
    <row r="124" spans="1:6" ht="47.25" x14ac:dyDescent="0.25">
      <c r="A124" s="9">
        <f t="shared" si="13"/>
        <v>118</v>
      </c>
      <c r="B124" s="4" t="s">
        <v>66</v>
      </c>
      <c r="C124" s="24">
        <f t="shared" si="23"/>
        <v>1019.3</v>
      </c>
      <c r="D124" s="24">
        <v>996.3</v>
      </c>
      <c r="E124" s="24"/>
      <c r="F124" s="24">
        <v>23</v>
      </c>
    </row>
    <row r="125" spans="1:6" ht="47.25" x14ac:dyDescent="0.25">
      <c r="A125" s="9">
        <f t="shared" si="13"/>
        <v>119</v>
      </c>
      <c r="B125" s="8" t="s">
        <v>113</v>
      </c>
      <c r="C125" s="24">
        <f t="shared" si="23"/>
        <v>1490.7</v>
      </c>
      <c r="D125" s="24">
        <v>1255.9000000000001</v>
      </c>
      <c r="E125" s="24">
        <v>252.7</v>
      </c>
      <c r="F125" s="24">
        <v>234.8</v>
      </c>
    </row>
    <row r="126" spans="1:6" ht="47.25" x14ac:dyDescent="0.25">
      <c r="A126" s="9">
        <f t="shared" si="13"/>
        <v>120</v>
      </c>
      <c r="B126" s="8" t="s">
        <v>147</v>
      </c>
      <c r="C126" s="24">
        <f t="shared" si="23"/>
        <v>50.4</v>
      </c>
      <c r="D126" s="24">
        <v>50.4</v>
      </c>
      <c r="E126" s="24"/>
      <c r="F126" s="24"/>
    </row>
    <row r="127" spans="1:6" ht="63" x14ac:dyDescent="0.25">
      <c r="A127" s="9">
        <f t="shared" si="13"/>
        <v>121</v>
      </c>
      <c r="B127" s="8" t="s">
        <v>169</v>
      </c>
      <c r="C127" s="24">
        <f t="shared" si="23"/>
        <v>21</v>
      </c>
      <c r="D127" s="24">
        <v>21</v>
      </c>
      <c r="E127" s="24">
        <v>20.6</v>
      </c>
      <c r="F127" s="24"/>
    </row>
    <row r="128" spans="1:6" ht="47.25" x14ac:dyDescent="0.25">
      <c r="A128" s="9">
        <f t="shared" si="13"/>
        <v>122</v>
      </c>
      <c r="B128" s="34" t="s">
        <v>64</v>
      </c>
      <c r="C128" s="24">
        <f>+D128+F128</f>
        <v>92</v>
      </c>
      <c r="D128" s="24">
        <v>92</v>
      </c>
      <c r="E128" s="24">
        <v>8.9</v>
      </c>
      <c r="F128" s="24"/>
    </row>
    <row r="129" spans="1:6" ht="78.75" x14ac:dyDescent="0.25">
      <c r="A129" s="9">
        <f t="shared" si="13"/>
        <v>123</v>
      </c>
      <c r="B129" s="34" t="s">
        <v>220</v>
      </c>
      <c r="C129" s="24">
        <f>+D129+F129</f>
        <v>187.3</v>
      </c>
      <c r="D129" s="24">
        <v>187.3</v>
      </c>
      <c r="E129" s="24">
        <v>184.6</v>
      </c>
      <c r="F129" s="24"/>
    </row>
    <row r="130" spans="1:6" ht="63" x14ac:dyDescent="0.25">
      <c r="A130" s="9">
        <f t="shared" si="13"/>
        <v>124</v>
      </c>
      <c r="B130" s="34" t="s">
        <v>62</v>
      </c>
      <c r="C130" s="24">
        <f>SUM(C132:C136)</f>
        <v>9358.1</v>
      </c>
      <c r="D130" s="24">
        <f>SUM(D132:D136)</f>
        <v>9358.1</v>
      </c>
      <c r="E130" s="24">
        <f>SUM(E132:E136)</f>
        <v>3064.2</v>
      </c>
      <c r="F130" s="24">
        <f t="shared" ref="F130" si="24">SUM(F132:F136)</f>
        <v>0</v>
      </c>
    </row>
    <row r="131" spans="1:6" ht="15.75" x14ac:dyDescent="0.25">
      <c r="A131" s="9">
        <f t="shared" si="13"/>
        <v>125</v>
      </c>
      <c r="B131" s="46" t="s">
        <v>2</v>
      </c>
      <c r="C131" s="24"/>
      <c r="D131" s="24"/>
      <c r="E131" s="24"/>
      <c r="F131" s="24"/>
    </row>
    <row r="132" spans="1:6" ht="15.75" x14ac:dyDescent="0.25">
      <c r="A132" s="9">
        <f t="shared" si="13"/>
        <v>126</v>
      </c>
      <c r="B132" s="4" t="s">
        <v>18</v>
      </c>
      <c r="C132" s="24">
        <f>+D132+F132</f>
        <v>6369.8</v>
      </c>
      <c r="D132" s="24">
        <v>6369.8</v>
      </c>
      <c r="E132" s="24">
        <v>3064.2</v>
      </c>
      <c r="F132" s="24"/>
    </row>
    <row r="133" spans="1:6" ht="31.5" x14ac:dyDescent="0.25">
      <c r="A133" s="9">
        <f t="shared" si="13"/>
        <v>127</v>
      </c>
      <c r="B133" s="4" t="s">
        <v>63</v>
      </c>
      <c r="C133" s="24">
        <f t="shared" ref="C133:C136" si="25">+D133+F133</f>
        <v>779.5</v>
      </c>
      <c r="D133" s="24">
        <v>779.5</v>
      </c>
      <c r="E133" s="24"/>
      <c r="F133" s="24"/>
    </row>
    <row r="134" spans="1:6" ht="15.75" x14ac:dyDescent="0.25">
      <c r="A134" s="9">
        <f t="shared" si="13"/>
        <v>128</v>
      </c>
      <c r="B134" s="4" t="s">
        <v>20</v>
      </c>
      <c r="C134" s="24">
        <f t="shared" si="25"/>
        <v>1779</v>
      </c>
      <c r="D134" s="24">
        <v>1779</v>
      </c>
      <c r="E134" s="24"/>
      <c r="F134" s="24"/>
    </row>
    <row r="135" spans="1:6" ht="31.5" x14ac:dyDescent="0.25">
      <c r="A135" s="9">
        <f t="shared" si="13"/>
        <v>129</v>
      </c>
      <c r="B135" s="4" t="s">
        <v>103</v>
      </c>
      <c r="C135" s="24">
        <f t="shared" si="25"/>
        <v>261.5</v>
      </c>
      <c r="D135" s="24">
        <f>272-10.5</f>
        <v>261.5</v>
      </c>
      <c r="E135" s="24"/>
      <c r="F135" s="24"/>
    </row>
    <row r="136" spans="1:6" ht="15.75" x14ac:dyDescent="0.25">
      <c r="A136" s="9">
        <f t="shared" si="13"/>
        <v>130</v>
      </c>
      <c r="B136" s="34" t="s">
        <v>105</v>
      </c>
      <c r="C136" s="24">
        <f t="shared" si="25"/>
        <v>168.3</v>
      </c>
      <c r="D136" s="24">
        <f>175-6.7</f>
        <v>168.3</v>
      </c>
      <c r="E136" s="24"/>
      <c r="F136" s="24"/>
    </row>
    <row r="137" spans="1:6" ht="15.75" x14ac:dyDescent="0.25">
      <c r="A137" s="9">
        <f t="shared" si="13"/>
        <v>131</v>
      </c>
      <c r="B137" s="5" t="s">
        <v>134</v>
      </c>
      <c r="C137" s="23">
        <f t="shared" ref="C137:F137" si="26">+C7+C11</f>
        <v>239983.6</v>
      </c>
      <c r="D137" s="23">
        <f t="shared" si="26"/>
        <v>193138</v>
      </c>
      <c r="E137" s="23">
        <f t="shared" si="26"/>
        <v>119534.9</v>
      </c>
      <c r="F137" s="23">
        <f t="shared" si="26"/>
        <v>46845.599999999999</v>
      </c>
    </row>
    <row r="138" spans="1:6" ht="15.75" x14ac:dyDescent="0.25">
      <c r="A138" s="9">
        <f t="shared" ref="A138:A140" si="27">+A137+1</f>
        <v>132</v>
      </c>
      <c r="B138" s="46" t="s">
        <v>2</v>
      </c>
      <c r="C138" s="24"/>
      <c r="D138" s="24"/>
      <c r="E138" s="24"/>
      <c r="F138" s="24"/>
    </row>
    <row r="139" spans="1:6" ht="15.75" x14ac:dyDescent="0.25">
      <c r="A139" s="9">
        <f t="shared" si="27"/>
        <v>133</v>
      </c>
      <c r="B139" s="4" t="s">
        <v>133</v>
      </c>
      <c r="C139" s="24">
        <f>+D139+F139</f>
        <v>1778.7</v>
      </c>
      <c r="D139" s="24"/>
      <c r="E139" s="24"/>
      <c r="F139" s="24">
        <v>1778.7</v>
      </c>
    </row>
    <row r="140" spans="1:6" ht="15.75" x14ac:dyDescent="0.25">
      <c r="A140" s="9">
        <f t="shared" si="27"/>
        <v>134</v>
      </c>
      <c r="B140" s="5" t="s">
        <v>213</v>
      </c>
      <c r="C140" s="23">
        <f>+C137-C139</f>
        <v>238204.9</v>
      </c>
      <c r="D140" s="23">
        <f t="shared" ref="D140:F140" si="28">+D137-D139</f>
        <v>193138</v>
      </c>
      <c r="E140" s="23">
        <f t="shared" si="28"/>
        <v>119534.9</v>
      </c>
      <c r="F140" s="23">
        <f t="shared" si="28"/>
        <v>45066.9</v>
      </c>
    </row>
    <row r="142" spans="1:6" x14ac:dyDescent="0.2">
      <c r="B142" s="58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zoomScale="89" zoomScaleNormal="89" workbookViewId="0">
      <selection activeCell="C8" sqref="C8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197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198</v>
      </c>
      <c r="D6" s="35"/>
      <c r="E6" s="35"/>
      <c r="F6" s="35"/>
    </row>
    <row r="7" spans="1:6" x14ac:dyDescent="0.25">
      <c r="A7" s="35"/>
      <c r="B7" s="35"/>
      <c r="C7" s="43" t="s">
        <v>222</v>
      </c>
      <c r="D7" s="35"/>
      <c r="E7" s="35"/>
      <c r="F7" s="35"/>
    </row>
    <row r="8" spans="1:6" x14ac:dyDescent="0.25">
      <c r="A8" s="35"/>
      <c r="B8" s="35"/>
      <c r="C8" s="44" t="s">
        <v>199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64" t="s">
        <v>144</v>
      </c>
      <c r="B10" s="64"/>
      <c r="C10" s="64"/>
      <c r="D10" s="64"/>
      <c r="E10" s="64"/>
      <c r="F10" s="64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62" t="s">
        <v>0</v>
      </c>
      <c r="B13" s="62" t="s">
        <v>93</v>
      </c>
      <c r="C13" s="62" t="s">
        <v>1</v>
      </c>
      <c r="D13" s="63" t="s">
        <v>2</v>
      </c>
      <c r="E13" s="63"/>
      <c r="F13" s="63"/>
    </row>
    <row r="14" spans="1:6" s="49" customFormat="1" ht="15.75" customHeight="1" x14ac:dyDescent="0.25">
      <c r="A14" s="62"/>
      <c r="B14" s="62"/>
      <c r="C14" s="62"/>
      <c r="D14" s="62" t="s">
        <v>29</v>
      </c>
      <c r="E14" s="62"/>
      <c r="F14" s="62" t="s">
        <v>30</v>
      </c>
    </row>
    <row r="15" spans="1:6" s="49" customFormat="1" ht="47.25" x14ac:dyDescent="0.25">
      <c r="A15" s="62"/>
      <c r="B15" s="62"/>
      <c r="C15" s="62"/>
      <c r="D15" s="8" t="s">
        <v>31</v>
      </c>
      <c r="E15" s="8" t="s">
        <v>32</v>
      </c>
      <c r="F15" s="62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16179.2</v>
      </c>
      <c r="D17" s="54">
        <f t="shared" ref="D17:F17" si="0">+D18+D28+D56</f>
        <v>6836.9</v>
      </c>
      <c r="E17" s="54">
        <f t="shared" si="0"/>
        <v>254.4</v>
      </c>
      <c r="F17" s="54">
        <f t="shared" si="0"/>
        <v>9342.2999999999993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4862.5</v>
      </c>
      <c r="D28" s="54">
        <f t="shared" ref="D28:F28" si="4">+D30+D32+D34+D36+D39+D41+D44+D46</f>
        <v>1779.9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775.1</v>
      </c>
      <c r="D34" s="54">
        <f>+D35</f>
        <v>775.1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775.1</v>
      </c>
      <c r="D35" s="55">
        <v>775.1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4119</v>
      </c>
      <c r="E56" s="54">
        <f t="shared" si="10"/>
        <v>13.3</v>
      </c>
      <c r="F56" s="54">
        <f t="shared" si="10"/>
        <v>6110.2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675.5</v>
      </c>
      <c r="D62" s="55">
        <v>48.8</v>
      </c>
      <c r="E62" s="55"/>
      <c r="F62" s="55">
        <v>626.70000000000005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1426.5</v>
      </c>
      <c r="D64" s="55">
        <v>756.3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1218.2</v>
      </c>
      <c r="D66" s="55">
        <v>575.29999999999995</v>
      </c>
      <c r="E66" s="55"/>
      <c r="F66" s="55">
        <v>642.9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4132.3999999999996</v>
      </c>
      <c r="D70" s="55">
        <v>746.4</v>
      </c>
      <c r="E70" s="55">
        <v>0.5</v>
      </c>
      <c r="F70" s="55">
        <v>3386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406.4</v>
      </c>
      <c r="D72" s="55">
        <v>59.9</v>
      </c>
      <c r="E72" s="55"/>
      <c r="F72" s="55">
        <v>346.5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16179.2</v>
      </c>
      <c r="D76" s="54">
        <f>+D18+D28+D56</f>
        <v>6836.9</v>
      </c>
      <c r="E76" s="54">
        <f>+E18+E28+E56</f>
        <v>254.4</v>
      </c>
      <c r="F76" s="54">
        <f>+F18+F28+F56</f>
        <v>9342.2999999999993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9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2021-09-30T04:42:45Z</cp:lastPrinted>
  <dcterms:created xsi:type="dcterms:W3CDTF">2013-11-22T06:09:34Z</dcterms:created>
  <dcterms:modified xsi:type="dcterms:W3CDTF">2021-09-30T12:34:41Z</dcterms:modified>
</cp:coreProperties>
</file>