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SPRENDIMAI 2021-09-30\"/>
    </mc:Choice>
  </mc:AlternateContent>
  <bookViews>
    <workbookView xWindow="0" yWindow="180" windowWidth="20490" windowHeight="7440" tabRatio="767"/>
  </bookViews>
  <sheets>
    <sheet name="Turinys" sheetId="30" r:id="rId1"/>
    <sheet name="Sutartiniai žymėjimai" sheetId="20" r:id="rId2"/>
    <sheet name="1. Vizijos rodikliai" sheetId="15" r:id="rId3"/>
    <sheet name="2. Tikslų uždavinių rodikliai" sheetId="31" r:id="rId4"/>
    <sheet name="3. Prioritetų įgyvendinimas" sheetId="16" r:id="rId5"/>
    <sheet name="4. Priemonių įgyvendinimas" sheetId="27" r:id="rId6"/>
  </sheets>
  <externalReferences>
    <externalReference r:id="rId7"/>
  </externalReferences>
  <definedNames>
    <definedName name="_xlnm.Print_Area" localSheetId="2">'1. Vizijos rodikliai'!$A$1:$N$10</definedName>
    <definedName name="_xlnm.Print_Area" localSheetId="3">'2. Tikslų uždavinių rodikliai'!$A$1:$N$362</definedName>
    <definedName name="_xlnm.Print_Area" localSheetId="5">'4. Priemonių įgyvendinimas'!$A$1:$I$1271</definedName>
    <definedName name="_xlnm.Print_Area" localSheetId="1">'Sutartiniai žymėjimai'!$A$1:$O$39</definedName>
    <definedName name="_xlnm.Print_Titles" localSheetId="3">'2. Tikslų uždavinių rodikliai'!$6:$6</definedName>
    <definedName name="registravimoNr" localSheetId="0">Turinys!$G$1</definedName>
  </definedNames>
  <calcPr calcId="162913"/>
</workbook>
</file>

<file path=xl/calcChain.xml><?xml version="1.0" encoding="utf-8"?>
<calcChain xmlns="http://schemas.openxmlformats.org/spreadsheetml/2006/main">
  <c r="P8" i="16" l="1"/>
  <c r="P7" i="16" l="1"/>
  <c r="P6" i="16"/>
  <c r="P9" i="16"/>
  <c r="I413" i="27"/>
  <c r="I412" i="27"/>
  <c r="I411" i="27"/>
  <c r="I410" i="27"/>
  <c r="P5" i="16" l="1"/>
  <c r="I363" i="27"/>
  <c r="I362" i="27"/>
  <c r="I361" i="27"/>
  <c r="I360" i="27"/>
  <c r="I246" i="27" l="1"/>
  <c r="I245" i="27"/>
  <c r="I244" i="27"/>
  <c r="I243" i="27"/>
  <c r="I148" i="27"/>
  <c r="I125" i="27"/>
  <c r="I122" i="27"/>
  <c r="H122" i="27"/>
  <c r="I121" i="27"/>
  <c r="I120" i="27"/>
  <c r="I119" i="27"/>
  <c r="I77" i="27"/>
  <c r="I52" i="27"/>
  <c r="I49" i="27"/>
  <c r="I48" i="27"/>
  <c r="I47" i="27"/>
  <c r="I46" i="27"/>
  <c r="I9" i="27"/>
  <c r="I8" i="27"/>
  <c r="I7" i="27"/>
  <c r="I6" i="27"/>
  <c r="P28" i="16"/>
  <c r="P21" i="16"/>
  <c r="Q16" i="16"/>
  <c r="P13" i="16"/>
  <c r="Q15" i="16" s="1"/>
  <c r="O29" i="16"/>
  <c r="I1244" i="27"/>
  <c r="Q29" i="16" l="1"/>
  <c r="Q30" i="16"/>
  <c r="Q31" i="16"/>
  <c r="I118" i="27"/>
  <c r="I45" i="27"/>
  <c r="Q17" i="16"/>
  <c r="Q14" i="16"/>
  <c r="Q6" i="16"/>
  <c r="Q7" i="16" s="1"/>
  <c r="Q8" i="16" s="1"/>
  <c r="Q9" i="16" s="1"/>
  <c r="I1224" i="27"/>
  <c r="I1201" i="27"/>
  <c r="I1198" i="27"/>
  <c r="I1197" i="27"/>
  <c r="I1196" i="27"/>
  <c r="I1174" i="27"/>
  <c r="I1159" i="27"/>
  <c r="I1116" i="27"/>
  <c r="I1094" i="27"/>
  <c r="I1091" i="27"/>
  <c r="I1090" i="27"/>
  <c r="I1089" i="27"/>
  <c r="I1070" i="27"/>
  <c r="I1053" i="27"/>
  <c r="I1019" i="27"/>
  <c r="I1016" i="27"/>
  <c r="I1015" i="27"/>
  <c r="I1014" i="27"/>
  <c r="I993" i="27"/>
  <c r="I978" i="27"/>
  <c r="I1195" i="27" l="1"/>
  <c r="I1088" i="27"/>
  <c r="I1013" i="27"/>
  <c r="I936" i="27"/>
  <c r="I930" i="27" s="1"/>
  <c r="H936" i="27"/>
  <c r="I933" i="27"/>
  <c r="I932" i="27"/>
  <c r="I931" i="27"/>
  <c r="I516" i="27"/>
  <c r="I518" i="27"/>
  <c r="I517" i="27"/>
  <c r="I699" i="27"/>
  <c r="I698" i="27"/>
  <c r="I697" i="27"/>
  <c r="I696" i="27"/>
  <c r="I758" i="27"/>
  <c r="I757" i="27"/>
  <c r="I756" i="27"/>
  <c r="I755" i="27"/>
  <c r="H842" i="27"/>
  <c r="I839" i="27"/>
  <c r="I838" i="27"/>
  <c r="I837" i="27"/>
  <c r="I836" i="27"/>
  <c r="I623" i="27" l="1"/>
  <c r="I515" i="27" s="1"/>
  <c r="N13" i="16" l="1"/>
  <c r="L13" i="16"/>
  <c r="H13" i="16"/>
  <c r="E411" i="27"/>
  <c r="F13" i="16"/>
  <c r="D13" i="16"/>
  <c r="B21" i="16"/>
  <c r="C122" i="27"/>
  <c r="D122" i="27"/>
  <c r="E122" i="27"/>
  <c r="F122" i="27"/>
  <c r="G122" i="27"/>
  <c r="B122" i="27"/>
  <c r="C121" i="27"/>
  <c r="D121" i="27"/>
  <c r="E121" i="27"/>
  <c r="F121" i="27"/>
  <c r="G121" i="27"/>
  <c r="H121" i="27"/>
  <c r="B121" i="27"/>
  <c r="C120" i="27"/>
  <c r="D120" i="27"/>
  <c r="E120" i="27"/>
  <c r="F120" i="27"/>
  <c r="G120" i="27"/>
  <c r="H120" i="27"/>
  <c r="B120" i="27"/>
  <c r="C119" i="27"/>
  <c r="D119" i="27"/>
  <c r="E119" i="27"/>
  <c r="F119" i="27"/>
  <c r="G119" i="27"/>
  <c r="H119" i="27"/>
  <c r="B119" i="27"/>
  <c r="G118" i="27"/>
  <c r="H118" i="27"/>
  <c r="C118" i="27"/>
  <c r="D118" i="27"/>
  <c r="E118" i="27"/>
  <c r="F118" i="27"/>
  <c r="B118" i="27"/>
  <c r="H9" i="27"/>
  <c r="H8" i="27"/>
  <c r="H7" i="27"/>
  <c r="H6" i="27"/>
  <c r="H46" i="27" l="1"/>
  <c r="H47" i="27"/>
  <c r="H48" i="27"/>
  <c r="H49" i="27"/>
  <c r="H45" i="27"/>
  <c r="H243" i="27"/>
  <c r="H413" i="27" l="1"/>
  <c r="H411" i="27"/>
  <c r="H410" i="27"/>
  <c r="H363" i="27"/>
  <c r="H361" i="27"/>
  <c r="H360" i="27"/>
  <c r="H246" i="27"/>
  <c r="H245" i="27"/>
  <c r="O15" i="16"/>
  <c r="O14" i="16"/>
  <c r="O17" i="16"/>
  <c r="H1174" i="27" l="1"/>
  <c r="H1116" i="27" l="1"/>
  <c r="H1094" i="27"/>
  <c r="H1089" i="27"/>
  <c r="H1090" i="27"/>
  <c r="H1091" i="27"/>
  <c r="H1088" i="27" l="1"/>
  <c r="H412" i="27" l="1"/>
  <c r="H362" i="27" l="1"/>
  <c r="H1016" i="27" l="1"/>
  <c r="H1015" i="27"/>
  <c r="H1014" i="27"/>
  <c r="H978" i="27"/>
  <c r="H933" i="27"/>
  <c r="H932" i="27"/>
  <c r="H931" i="27"/>
  <c r="H836" i="27"/>
  <c r="H839" i="27"/>
  <c r="H838" i="27"/>
  <c r="H837" i="27"/>
  <c r="H786" i="27"/>
  <c r="H699" i="27"/>
  <c r="H698" i="27"/>
  <c r="H697" i="27"/>
  <c r="H702" i="27"/>
  <c r="H696" i="27" s="1"/>
  <c r="H623" i="27"/>
  <c r="H515" i="27" s="1"/>
  <c r="H516" i="27"/>
  <c r="H244" i="27" l="1"/>
  <c r="G6" i="27" l="1"/>
  <c r="H1198" i="27" l="1"/>
  <c r="H1197" i="27"/>
  <c r="H1196" i="27"/>
  <c r="H1195" i="27"/>
  <c r="H930" i="27" l="1"/>
  <c r="H1070" i="27"/>
  <c r="H1013" i="27" s="1"/>
  <c r="L226" i="31" l="1"/>
  <c r="H755" i="27" l="1"/>
  <c r="H756" i="27"/>
  <c r="H757" i="27"/>
  <c r="H758" i="27"/>
  <c r="H518" i="27" l="1"/>
  <c r="H517" i="27"/>
  <c r="G590" i="27"/>
  <c r="G620" i="27"/>
  <c r="G608" i="27"/>
  <c r="N7" i="16" l="1"/>
  <c r="O31" i="16"/>
  <c r="N21" i="16"/>
  <c r="O24" i="16" s="1"/>
  <c r="N9" i="16"/>
  <c r="N6" i="16"/>
  <c r="I250" i="31"/>
  <c r="J250" i="31" s="1"/>
  <c r="H226" i="31"/>
  <c r="I226" i="31" s="1"/>
  <c r="J226" i="31" s="1"/>
  <c r="O22" i="16" l="1"/>
  <c r="O23" i="16"/>
  <c r="O30" i="16"/>
  <c r="L7" i="16" l="1"/>
  <c r="L6" i="16"/>
  <c r="L28" i="16"/>
  <c r="G931" i="27"/>
  <c r="G932" i="27"/>
  <c r="G933" i="27"/>
  <c r="G1089" i="27"/>
  <c r="G1090" i="27"/>
  <c r="G1091" i="27"/>
  <c r="F1174" i="27" l="1"/>
  <c r="G1174" i="27"/>
  <c r="E1174" i="27"/>
  <c r="D1174" i="27"/>
  <c r="G1070" i="27" l="1"/>
  <c r="G1019" i="27"/>
  <c r="G1013" i="27" s="1"/>
  <c r="G1094" i="27"/>
  <c r="G1116" i="27"/>
  <c r="G1088" i="27" l="1"/>
  <c r="F936" i="27"/>
  <c r="E936" i="27"/>
  <c r="E930" i="27" s="1"/>
  <c r="G936" i="27"/>
  <c r="D936" i="27"/>
  <c r="D930" i="27" s="1"/>
  <c r="C930" i="27"/>
  <c r="C931" i="27"/>
  <c r="D931" i="27"/>
  <c r="E931" i="27"/>
  <c r="F931" i="27"/>
  <c r="C932" i="27"/>
  <c r="D932" i="27"/>
  <c r="E932" i="27"/>
  <c r="F932" i="27"/>
  <c r="C933" i="27"/>
  <c r="D933" i="27"/>
  <c r="E933" i="27"/>
  <c r="F933" i="27"/>
  <c r="B931" i="27"/>
  <c r="B932" i="27"/>
  <c r="B933" i="27"/>
  <c r="B930" i="27"/>
  <c r="M14" i="16" l="1"/>
  <c r="G360" i="27" l="1"/>
  <c r="G361" i="27"/>
  <c r="G362" i="27"/>
  <c r="G363" i="27"/>
  <c r="G410" i="27" l="1"/>
  <c r="G411" i="27"/>
  <c r="G412" i="27"/>
  <c r="G413" i="27"/>
  <c r="G243" i="27" l="1"/>
  <c r="G244" i="27"/>
  <c r="G245" i="27"/>
  <c r="G246" i="27"/>
  <c r="G45" i="27" l="1"/>
  <c r="G46" i="27"/>
  <c r="G47" i="27"/>
  <c r="G48" i="27"/>
  <c r="G49" i="27"/>
  <c r="G7" i="27" l="1"/>
  <c r="G8" i="27"/>
  <c r="G9" i="27"/>
  <c r="O16" i="16" s="1"/>
  <c r="N8" i="16" l="1"/>
  <c r="N5" i="16" s="1"/>
  <c r="O6" i="16" s="1"/>
  <c r="O7" i="16" s="1"/>
  <c r="O8" i="16" s="1"/>
  <c r="O9" i="16" s="1"/>
  <c r="L21" i="16"/>
  <c r="G978" i="27" l="1"/>
  <c r="G930" i="27" s="1"/>
  <c r="F978" i="27"/>
  <c r="F930" i="27" s="1"/>
  <c r="G1016" i="27" l="1"/>
  <c r="G1015" i="27"/>
  <c r="G1014" i="27"/>
  <c r="E1015" i="27"/>
  <c r="G699" i="27" l="1"/>
  <c r="G698" i="27"/>
  <c r="G697" i="27"/>
  <c r="M31" i="16"/>
  <c r="M24" i="16"/>
  <c r="M17" i="16"/>
  <c r="L9" i="16"/>
  <c r="G516" i="27"/>
  <c r="M16" i="16" l="1"/>
  <c r="L8" i="16"/>
  <c r="L5" i="16" s="1"/>
  <c r="M15" i="16"/>
  <c r="M22" i="16"/>
  <c r="M29" i="16"/>
  <c r="M23" i="16"/>
  <c r="M30" i="16"/>
  <c r="G839" i="27"/>
  <c r="G838" i="27"/>
  <c r="G837" i="27"/>
  <c r="G842" i="27"/>
  <c r="G836" i="27" s="1"/>
  <c r="G702" i="27"/>
  <c r="G696" i="27" s="1"/>
  <c r="G623" i="27"/>
  <c r="G515" i="27" s="1"/>
  <c r="F623" i="27"/>
  <c r="G757" i="27" l="1"/>
  <c r="G756" i="27"/>
  <c r="G758" i="27"/>
  <c r="G1196" i="27" l="1"/>
  <c r="G1197" i="27"/>
  <c r="G1198" i="27"/>
  <c r="G1224" i="27" l="1"/>
  <c r="G1195" i="27" s="1"/>
  <c r="G786" i="27" l="1"/>
  <c r="G755" i="27" s="1"/>
  <c r="G517" i="27" l="1"/>
  <c r="G518" i="27"/>
  <c r="J9" i="16" l="1"/>
  <c r="J28" i="16"/>
  <c r="F1224" i="27"/>
  <c r="F1195" i="27" s="1"/>
  <c r="F1198" i="27"/>
  <c r="F1091" i="27"/>
  <c r="F1016" i="27"/>
  <c r="F758" i="27"/>
  <c r="F518" i="27"/>
  <c r="F517" i="27"/>
  <c r="F1089" i="27" l="1"/>
  <c r="F1090" i="27"/>
  <c r="F1116" i="27"/>
  <c r="F1088" i="27" s="1"/>
  <c r="F1070" i="27"/>
  <c r="F1015" i="27"/>
  <c r="F1019" i="27"/>
  <c r="F1013" i="27" l="1"/>
  <c r="F1014" i="27"/>
  <c r="F7" i="27" l="1"/>
  <c r="F411" i="27"/>
  <c r="F410" i="27" l="1"/>
  <c r="F412" i="27"/>
  <c r="F413" i="27"/>
  <c r="F360" i="27"/>
  <c r="F361" i="27"/>
  <c r="F362" i="27"/>
  <c r="F363" i="27"/>
  <c r="F243" i="27" l="1"/>
  <c r="F244" i="27"/>
  <c r="F245" i="27"/>
  <c r="F246" i="27"/>
  <c r="F45" i="27" l="1"/>
  <c r="F6" i="27"/>
  <c r="F46" i="27"/>
  <c r="F47" i="27"/>
  <c r="F48" i="27"/>
  <c r="F49" i="27"/>
  <c r="F8" i="27"/>
  <c r="F9" i="27"/>
  <c r="J14" i="16" l="1"/>
  <c r="J15" i="16"/>
  <c r="J7" i="16" s="1"/>
  <c r="J16" i="16"/>
  <c r="J8" i="16" s="1"/>
  <c r="F1197" i="27"/>
  <c r="F1196" i="27"/>
  <c r="J6" i="16" l="1"/>
  <c r="J5" i="16" s="1"/>
  <c r="K6" i="16" s="1"/>
  <c r="K7" i="16" s="1"/>
  <c r="K8" i="16" s="1"/>
  <c r="K9" i="16" s="1"/>
  <c r="J13" i="16"/>
  <c r="F757" i="27"/>
  <c r="F756" i="27"/>
  <c r="F839" i="27"/>
  <c r="F838" i="27"/>
  <c r="F837" i="27"/>
  <c r="F842" i="27"/>
  <c r="F836" i="27" s="1"/>
  <c r="F786" i="27" l="1"/>
  <c r="F755" i="27" s="1"/>
  <c r="F697" i="27" l="1"/>
  <c r="F698" i="27"/>
  <c r="F699" i="27"/>
  <c r="F702" i="27"/>
  <c r="F696" i="27" s="1"/>
  <c r="F516" i="27" l="1"/>
  <c r="E516" i="27"/>
  <c r="F515" i="27" l="1"/>
  <c r="J21" i="16" l="1"/>
  <c r="K24" i="16" s="1"/>
  <c r="K14" i="16"/>
  <c r="K32" i="16"/>
  <c r="K31" i="16"/>
  <c r="K30" i="16"/>
  <c r="K29" i="16"/>
  <c r="K17" i="16"/>
  <c r="K16" i="16"/>
  <c r="K15" i="16"/>
  <c r="K22" i="16" l="1"/>
  <c r="K23" i="16"/>
  <c r="H7" i="16"/>
  <c r="I31" i="16" l="1"/>
  <c r="E1014" i="27"/>
  <c r="H9" i="16" l="1"/>
  <c r="H8" i="16"/>
  <c r="I32" i="16"/>
  <c r="I30" i="16"/>
  <c r="I29" i="16"/>
  <c r="E360" i="27" l="1"/>
  <c r="E361" i="27"/>
  <c r="E362" i="27"/>
  <c r="E363" i="27"/>
  <c r="E1088" i="27" l="1"/>
  <c r="E1089" i="27"/>
  <c r="E1090" i="27"/>
  <c r="E1091" i="27"/>
  <c r="E410" i="27" l="1"/>
  <c r="E412" i="27"/>
  <c r="E413" i="27"/>
  <c r="E6" i="27" l="1"/>
  <c r="E7" i="27"/>
  <c r="E8" i="27"/>
  <c r="E9" i="27"/>
  <c r="E1198" i="27" l="1"/>
  <c r="D1198" i="27"/>
  <c r="C1198" i="27"/>
  <c r="B1198" i="27"/>
  <c r="E1197" i="27"/>
  <c r="D1197" i="27"/>
  <c r="C1197" i="27"/>
  <c r="B1197" i="27"/>
  <c r="E1196" i="27"/>
  <c r="D1196" i="27"/>
  <c r="C1196" i="27"/>
  <c r="B1196" i="27"/>
  <c r="E1195" i="27"/>
  <c r="D1195" i="27"/>
  <c r="C1195" i="27"/>
  <c r="B1195" i="27"/>
  <c r="D1019" i="27"/>
  <c r="D1013" i="27" s="1"/>
  <c r="E1016" i="27"/>
  <c r="D1016" i="27"/>
  <c r="C1016" i="27"/>
  <c r="B1016" i="27"/>
  <c r="D1015" i="27"/>
  <c r="C1015" i="27"/>
  <c r="B1015" i="27"/>
  <c r="D1014" i="27"/>
  <c r="C1014" i="27"/>
  <c r="B1014" i="27"/>
  <c r="E1013" i="27"/>
  <c r="C1013" i="27"/>
  <c r="B1013" i="27"/>
  <c r="B869" i="27"/>
  <c r="E842" i="27"/>
  <c r="E836" i="27" s="1"/>
  <c r="E839" i="27"/>
  <c r="D839" i="27"/>
  <c r="C839" i="27"/>
  <c r="B839" i="27"/>
  <c r="E838" i="27"/>
  <c r="D838" i="27"/>
  <c r="C838" i="27"/>
  <c r="B838" i="27"/>
  <c r="E837" i="27"/>
  <c r="D837" i="27"/>
  <c r="C837" i="27"/>
  <c r="B837" i="27"/>
  <c r="D836" i="27"/>
  <c r="C836" i="27"/>
  <c r="B836" i="27"/>
  <c r="E786" i="27"/>
  <c r="D786" i="27"/>
  <c r="C786" i="27"/>
  <c r="B786" i="27"/>
  <c r="E758" i="27"/>
  <c r="D758" i="27"/>
  <c r="C758" i="27"/>
  <c r="B758" i="27"/>
  <c r="E757" i="27"/>
  <c r="D757" i="27"/>
  <c r="C757" i="27"/>
  <c r="B757" i="27"/>
  <c r="E756" i="27"/>
  <c r="D756" i="27"/>
  <c r="C756" i="27"/>
  <c r="B756" i="27"/>
  <c r="E755" i="27"/>
  <c r="D755" i="27"/>
  <c r="C755" i="27"/>
  <c r="B755" i="27"/>
  <c r="E702" i="27"/>
  <c r="E696" i="27" s="1"/>
  <c r="E699" i="27"/>
  <c r="B699" i="27"/>
  <c r="E698" i="27"/>
  <c r="B698" i="27"/>
  <c r="E697" i="27"/>
  <c r="B697" i="27"/>
  <c r="B696" i="27"/>
  <c r="E623" i="27"/>
  <c r="E515" i="27" s="1"/>
  <c r="D623" i="27"/>
  <c r="D515" i="27" s="1"/>
  <c r="C623" i="27"/>
  <c r="C515" i="27" s="1"/>
  <c r="B623" i="27"/>
  <c r="B515" i="27" s="1"/>
  <c r="E518" i="27"/>
  <c r="D518" i="27"/>
  <c r="C518" i="27"/>
  <c r="B518" i="27"/>
  <c r="E517" i="27"/>
  <c r="D517" i="27"/>
  <c r="C517" i="27"/>
  <c r="B517" i="27"/>
  <c r="D516" i="27"/>
  <c r="C516" i="27"/>
  <c r="B516" i="27"/>
  <c r="G32" i="16"/>
  <c r="G31" i="16"/>
  <c r="G30" i="16"/>
  <c r="G29" i="16"/>
  <c r="D28" i="16"/>
  <c r="E31" i="16" s="1"/>
  <c r="B28" i="16"/>
  <c r="C31" i="16" s="1"/>
  <c r="H21" i="16"/>
  <c r="I22" i="16" s="1"/>
  <c r="F21" i="16"/>
  <c r="G24" i="16" s="1"/>
  <c r="D21" i="16"/>
  <c r="E24" i="16" s="1"/>
  <c r="C24" i="16"/>
  <c r="B16" i="16"/>
  <c r="B8" i="16" s="1"/>
  <c r="D7" i="16"/>
  <c r="B7" i="16"/>
  <c r="B14" i="16"/>
  <c r="B13" i="16" s="1"/>
  <c r="E14" i="16"/>
  <c r="F8" i="16"/>
  <c r="D8" i="16"/>
  <c r="F7" i="16"/>
  <c r="F6" i="16"/>
  <c r="D6" i="16"/>
  <c r="G17" i="16" l="1"/>
  <c r="G14" i="16"/>
  <c r="I23" i="16"/>
  <c r="I24" i="16"/>
  <c r="C15" i="16"/>
  <c r="C14" i="16"/>
  <c r="D5" i="16"/>
  <c r="B6" i="16"/>
  <c r="C29" i="16"/>
  <c r="E16" i="16"/>
  <c r="B5" i="16"/>
  <c r="C7" i="16" s="1"/>
  <c r="C30" i="16"/>
  <c r="F5" i="16"/>
  <c r="G8" i="16" s="1"/>
  <c r="G16" i="16"/>
  <c r="G22" i="16"/>
  <c r="G23" i="16"/>
  <c r="E30" i="16"/>
  <c r="G15" i="16"/>
  <c r="E29" i="16"/>
  <c r="C22" i="16"/>
  <c r="C23" i="16"/>
  <c r="E22" i="16"/>
  <c r="E23" i="16"/>
  <c r="E6" i="16" l="1"/>
  <c r="E7" i="16" s="1"/>
  <c r="E8" i="16" s="1"/>
  <c r="G7" i="16"/>
  <c r="E243" i="27"/>
  <c r="E244" i="27"/>
  <c r="E245" i="27"/>
  <c r="E246" i="27"/>
  <c r="E45" i="27" l="1"/>
  <c r="E46" i="27"/>
  <c r="E47" i="27"/>
  <c r="E48" i="27"/>
  <c r="E49" i="27"/>
  <c r="H6" i="16" l="1"/>
  <c r="D413" i="27"/>
  <c r="I17" i="16" l="1"/>
  <c r="I16" i="16"/>
  <c r="I15" i="16"/>
  <c r="I14" i="16"/>
  <c r="H5" i="16"/>
  <c r="I6" i="16" s="1"/>
  <c r="D1088" i="27"/>
  <c r="I8" i="16" l="1"/>
  <c r="I7" i="16"/>
  <c r="C48" i="27"/>
  <c r="B48" i="27"/>
  <c r="B47" i="27"/>
  <c r="B46" i="27"/>
  <c r="B45" i="27"/>
  <c r="D48" i="27"/>
  <c r="D47" i="27"/>
  <c r="D45" i="27"/>
  <c r="D49" i="27"/>
  <c r="D1090" i="27" l="1"/>
  <c r="D1089" i="27"/>
  <c r="D410" i="27" l="1"/>
  <c r="D411" i="27"/>
  <c r="D412" i="27"/>
  <c r="D360" i="27"/>
  <c r="D361" i="27"/>
  <c r="D362" i="27"/>
  <c r="D363" i="27"/>
  <c r="D246" i="27"/>
  <c r="D245" i="27"/>
  <c r="D244" i="27"/>
  <c r="D243" i="27"/>
  <c r="D46" i="27"/>
  <c r="D6" i="27"/>
  <c r="D21" i="27" l="1"/>
  <c r="D19" i="27"/>
  <c r="D7" i="27" l="1"/>
  <c r="D8" i="27"/>
  <c r="D9" i="27"/>
  <c r="D335" i="27" l="1"/>
  <c r="D1091" i="27" l="1"/>
  <c r="C1088" i="27" l="1"/>
  <c r="C1089" i="27"/>
  <c r="C1090" i="27"/>
  <c r="C1091" i="27"/>
  <c r="B1089" i="27"/>
  <c r="B1090" i="27"/>
  <c r="B1091" i="27"/>
  <c r="B1088" i="27"/>
  <c r="C45" i="27" l="1"/>
  <c r="C46" i="27"/>
  <c r="C47" i="27"/>
  <c r="C243" i="27" l="1"/>
  <c r="B243" i="27"/>
  <c r="C244" i="27"/>
  <c r="C245" i="27"/>
  <c r="C246" i="27"/>
  <c r="C360" i="27"/>
  <c r="C361" i="27"/>
  <c r="C362" i="27"/>
  <c r="C363" i="27"/>
  <c r="C410" i="27"/>
  <c r="C411" i="27"/>
  <c r="C412" i="27"/>
  <c r="C413" i="27"/>
  <c r="C6" i="27" l="1"/>
  <c r="C7" i="27"/>
  <c r="C8" i="27"/>
  <c r="C9" i="27"/>
  <c r="B6" i="27"/>
  <c r="B411" i="27" l="1"/>
  <c r="B412" i="27"/>
  <c r="B413" i="27"/>
  <c r="B410" i="27"/>
  <c r="B361" i="27" l="1"/>
  <c r="B362" i="27"/>
  <c r="B363" i="27"/>
  <c r="B360" i="27"/>
  <c r="B244" i="27" l="1"/>
  <c r="B245" i="27"/>
  <c r="B246" i="27"/>
  <c r="B9" i="27" l="1"/>
  <c r="B8" i="27"/>
  <c r="B7" i="27"/>
  <c r="M6" i="16" l="1"/>
  <c r="M7" i="16" s="1"/>
  <c r="M8" i="16" s="1"/>
  <c r="M9" i="16" s="1"/>
  <c r="Q23" i="16"/>
  <c r="Q24" i="16"/>
  <c r="Q22" i="16"/>
</calcChain>
</file>

<file path=xl/comments1.xml><?xml version="1.0" encoding="utf-8"?>
<comments xmlns="http://schemas.openxmlformats.org/spreadsheetml/2006/main">
  <authors>
    <author>Snieguole Kacerauskaite</author>
  </authors>
  <commentList>
    <comment ref="J4" authorId="0" shapeId="0">
      <text>
        <r>
          <rPr>
            <sz val="9"/>
            <color indexed="81"/>
            <rFont val="Tahoma"/>
            <family val="2"/>
            <charset val="186"/>
          </rPr>
          <t xml:space="preserve">Skaičiuojama pagal vidutinį metinį gyventojų skaičių, 2017 m. - 150.109, 2016 m. - 152.818 
</t>
        </r>
      </text>
    </comment>
    <comment ref="K4" authorId="0" shapeId="0">
      <text>
        <r>
          <rPr>
            <sz val="9"/>
            <color indexed="81"/>
            <rFont val="Tahoma"/>
            <family val="2"/>
            <charset val="186"/>
          </rPr>
          <t>Skaičiuojama pagal vidutinį metinį gyventojų skaičių, 2017 m. - 150.109, 2018 m. - 148 400</t>
        </r>
      </text>
    </comment>
    <comment ref="L4" authorId="0" shapeId="0">
      <text>
        <r>
          <rPr>
            <sz val="9"/>
            <color indexed="81"/>
            <rFont val="Tahoma"/>
            <family val="2"/>
            <charset val="186"/>
          </rPr>
          <t>Skaičiuojama pagal vidutinį metinį gyventojų skaičių, 2017 m. - 150.109, 2018 m. - 148 400, 2019 m. - 148.525 (išankstiniai duomenys)</t>
        </r>
        <r>
          <rPr>
            <sz val="9"/>
            <color indexed="81"/>
            <rFont val="Tahoma"/>
            <family val="2"/>
            <charset val="186"/>
          </rPr>
          <t xml:space="preserve">
</t>
        </r>
      </text>
    </comment>
    <comment ref="M4" authorId="0" shapeId="0">
      <text>
        <r>
          <rPr>
            <sz val="9"/>
            <color indexed="81"/>
            <rFont val="Tahoma"/>
            <family val="2"/>
            <charset val="186"/>
          </rPr>
          <t xml:space="preserve">Skaičiuojama pagal vidutinį metinį gyventojų skaičių 2019 m. - 148504, 2020 m. - 149086
</t>
        </r>
      </text>
    </comment>
  </commentList>
</comments>
</file>

<file path=xl/comments2.xml><?xml version="1.0" encoding="utf-8"?>
<comments xmlns="http://schemas.openxmlformats.org/spreadsheetml/2006/main">
  <authors>
    <author>Snieguole Kacerauskaite</author>
    <author>Asta Česnauskienė</author>
    <author/>
    <author>Rasa Rumsiene</author>
    <author>Aiste Virsiliene</author>
    <author>Audra Cepiene</author>
    <author>Andrius Samuilovas</author>
    <author>Inga Mikalauskienė</author>
    <author>Lina Dulinskiene</author>
    <author>Gabrielė Martusevičienė</author>
    <author>Karolina Kudreviciute</author>
    <author>Ingrida Žemgulė</author>
    <author>Sniega</author>
    <author>Raimonda</author>
    <author>Indre Buteniene</author>
    <author>Lina Kryzeviciene</author>
    <author>Edita Mockiene</author>
    <author>Inga Gelzinyte</author>
  </authors>
  <commentList>
    <comment ref="H8" authorId="0" shapeId="0">
      <text>
        <r>
          <rPr>
            <sz val="9"/>
            <color indexed="81"/>
            <rFont val="Tahoma"/>
            <family val="2"/>
            <charset val="186"/>
          </rPr>
          <t>Pagal 2016 m. Socialinių mokslų kolegijos atliktą 2015 m. galimybių studiją  
„KLAIPĖDOS JAUNIMO SITUACIJOS TYRIMAS“</t>
        </r>
      </text>
    </comment>
    <comment ref="I8" authorId="0" shapeId="0">
      <text>
        <r>
          <rPr>
            <sz val="9"/>
            <color indexed="81"/>
            <rFont val="Tahoma"/>
            <family val="2"/>
            <charset val="186"/>
          </rPr>
          <t xml:space="preserve">2016 m. tyrmas nebuvo atliktas
</t>
        </r>
      </text>
    </comment>
    <comment ref="I16" authorId="0" shapeId="0">
      <text>
        <r>
          <rPr>
            <sz val="9"/>
            <color indexed="81"/>
            <rFont val="Tahoma"/>
            <family val="2"/>
            <charset val="186"/>
          </rPr>
          <t xml:space="preserve">Darbuotojai, turintys Jaunimo darbuotojo sertifikatus:  http://www.jrd.lt/uploads/Renginiai%202014/Jaunimo%20darbuotoj%C5%B3%20sara%C5%A1as.pdf
</t>
        </r>
      </text>
    </comment>
    <comment ref="B17" authorId="0" shapeId="0">
      <text>
        <r>
          <rPr>
            <b/>
            <sz val="9"/>
            <color indexed="81"/>
            <rFont val="Tahoma"/>
            <family val="2"/>
            <charset val="186"/>
          </rPr>
          <t>Snieguole Kacerauskaite:</t>
        </r>
        <r>
          <rPr>
            <sz val="9"/>
            <color indexed="81"/>
            <rFont val="Tahoma"/>
            <family val="2"/>
            <charset val="186"/>
          </rPr>
          <t xml:space="preserve">
Skaičiuojamos NVO, priklausančios Klaipėdos jaunimo organizacijų asociacijai "Apskritasis stalas"</t>
        </r>
      </text>
    </comment>
    <comment ref="I17" authorId="0" shapeId="0">
      <text>
        <r>
          <rPr>
            <sz val="9"/>
            <color indexed="81"/>
            <rFont val="Tahoma"/>
            <family val="2"/>
            <charset val="186"/>
          </rPr>
          <t xml:space="preserve">2016 m. tyrmas nebuvo atliktas
</t>
        </r>
      </text>
    </comment>
    <comment ref="F20"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21"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46"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7" authorId="0" shapeId="0">
      <text>
        <r>
          <rPr>
            <b/>
            <sz val="9"/>
            <color indexed="81"/>
            <rFont val="Tahoma"/>
            <family val="2"/>
            <charset val="186"/>
          </rPr>
          <t>Snieguole Kacerauskaite:</t>
        </r>
        <r>
          <rPr>
            <sz val="9"/>
            <color indexed="81"/>
            <rFont val="Tahoma"/>
            <family val="2"/>
            <charset val="186"/>
          </rPr>
          <t xml:space="preserve">
Gyvensenos tyrimas planuojamas atlikti 2015 m.
</t>
        </r>
      </text>
    </comment>
    <comment ref="F48"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9"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0"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M52" authorId="1" shapeId="0">
      <text>
        <r>
          <rPr>
            <sz val="9"/>
            <color indexed="81"/>
            <rFont val="Tahoma"/>
            <family val="2"/>
            <charset val="186"/>
          </rPr>
          <t xml:space="preserve">Iškvietimų vykdymo operatyvumo rodiklis dėl pandemijos  sumažėjo
</t>
        </r>
      </text>
    </comment>
    <comment ref="I84" authorId="0" shapeId="0">
      <text>
        <r>
          <rPr>
            <sz val="9"/>
            <color indexed="81"/>
            <rFont val="Tahoma"/>
            <family val="2"/>
            <charset val="186"/>
          </rPr>
          <t>Eilės išnyko dėl socialinių paslaugų plėtros:  atidaryti du dienos centrai BĮ socialinių paslaugų centre „Danė“ (asmenims su psichine negalia ir senyvo amžiaus asmenims) ir pradėta teikti dienos socialinė globa BĮ Neįgaliųjų centre „Klaipėdos lakštutė“</t>
        </r>
        <r>
          <rPr>
            <sz val="9"/>
            <color indexed="81"/>
            <rFont val="Tahoma"/>
            <family val="2"/>
            <charset val="186"/>
          </rPr>
          <t xml:space="preserve">
</t>
        </r>
      </text>
    </comment>
    <comment ref="L127" authorId="2" shapeId="0">
      <text>
        <r>
          <rPr>
            <sz val="11"/>
            <color rgb="FF000000"/>
            <rFont val="Calibri"/>
            <family val="2"/>
            <charset val="186"/>
          </rPr>
          <t>Duomenys iš oficialiai skelbiamos Informacijos ir ryšių departamento statistikos: https://www.ird.lt/lt/paslaugos/tvarkomu-valdomu-registru-ir-informaciniu-sistemu-paslaugos/nusikalstamu-veiku-zinybinio-registro-nvzr-atviri-duomenys-paslaugos/ataskaitos-1/nusikalstamumo-ir-ikiteisminiu-tyrimu-statistika-1/view_item_datasource?id=8159&amp;datasource=40578</t>
        </r>
      </text>
    </comment>
    <comment ref="L128" authorId="2" shapeId="0">
      <text>
        <r>
          <rPr>
            <sz val="11"/>
            <color rgb="FF000000"/>
            <rFont val="Calibri"/>
            <family val="2"/>
            <charset val="186"/>
          </rPr>
          <t xml:space="preserve">Išvestiniai duomenys iš oficialiai skelbiamos Lietuvos kelių policijos tarnybos suvestinės </t>
        </r>
        <r>
          <rPr>
            <b/>
            <sz val="11"/>
            <color rgb="FFFF3333"/>
            <rFont val="Calibri"/>
            <family val="2"/>
            <charset val="186"/>
          </rPr>
          <t>apie eismo įvykius, kuriuose nukentėjo žmonės</t>
        </r>
        <r>
          <rPr>
            <sz val="11"/>
            <color rgb="FF000000"/>
            <rFont val="Calibri"/>
            <family val="2"/>
            <charset val="186"/>
          </rPr>
          <t>.  
http://lkpt.policija.lrv.lt/uploads/lkpt.policija/documents/files/statistika/2019/201912.pdf</t>
        </r>
      </text>
    </comment>
    <comment ref="L129" authorId="2" shapeId="0">
      <text>
        <r>
          <rPr>
            <sz val="11"/>
            <color rgb="FF000000"/>
            <rFont val="Calibri"/>
            <family val="2"/>
            <charset val="186"/>
          </rPr>
          <t>Duomenys iš oficialiai skelbiamos Lietuvos kelių policijos tarnybos suvestinės apie eismo įvykius, kuriuose nukentėjo žmonės.  
http://lkpt.policija.lrv.lt/uploads/lkpt.policija/documents/files/statistika/2019/201912.pdf</t>
        </r>
      </text>
    </comment>
    <comment ref="K139" authorId="0" shapeId="0">
      <text>
        <r>
          <rPr>
            <b/>
            <sz val="9"/>
            <color indexed="81"/>
            <rFont val="Tahoma"/>
            <family val="2"/>
            <charset val="186"/>
          </rPr>
          <t>Tyrimas atliekamas kas 4 metus</t>
        </r>
        <r>
          <rPr>
            <sz val="9"/>
            <color indexed="81"/>
            <rFont val="Tahoma"/>
            <family val="2"/>
            <charset val="186"/>
          </rPr>
          <t xml:space="preserve">
</t>
        </r>
      </text>
    </comment>
    <comment ref="K140" authorId="0" shapeId="0">
      <text>
        <r>
          <rPr>
            <sz val="9"/>
            <color indexed="81"/>
            <rFont val="Tahoma"/>
            <family val="2"/>
            <charset val="186"/>
          </rPr>
          <t xml:space="preserve">Pagal 2018 m. suaugusiųjų gyvensenos tyrimą
</t>
        </r>
      </text>
    </comment>
    <comment ref="H142" authorId="0" shapeId="0">
      <text>
        <r>
          <rPr>
            <sz val="9"/>
            <color indexed="81"/>
            <rFont val="Tahoma"/>
            <family val="2"/>
            <charset val="186"/>
          </rPr>
          <t>Pagal Socialinių mokslų kolegijos atliktaą 2015 m. Galimybių stidiją "Klaipėdos jaunimo situacijos tyrimas"</t>
        </r>
      </text>
    </comment>
    <comment ref="F147" authorId="0" shapeId="0">
      <text>
        <r>
          <rPr>
            <sz val="9"/>
            <color indexed="81"/>
            <rFont val="Tahoma"/>
            <family val="2"/>
            <charset val="186"/>
          </rPr>
          <t>2013 m. iš 150 dirbančių trenerių tik 2 neturėjo kvalifikacinės kategorijos</t>
        </r>
      </text>
    </comment>
    <comment ref="I147" authorId="3" shapeId="0">
      <text>
        <r>
          <rPr>
            <b/>
            <sz val="9"/>
            <color indexed="81"/>
            <rFont val="Tahoma"/>
            <family val="2"/>
            <charset val="186"/>
          </rPr>
          <t>Rasa Rumsiene:</t>
        </r>
        <r>
          <rPr>
            <sz val="9"/>
            <color indexed="81"/>
            <rFont val="Tahoma"/>
            <family val="2"/>
            <charset val="186"/>
          </rPr>
          <t xml:space="preserve">
Iš 224 trenrių 34 neturi kategorijų</t>
        </r>
      </text>
    </comment>
    <comment ref="J147" authorId="3" shapeId="0">
      <text>
        <r>
          <rPr>
            <b/>
            <sz val="9"/>
            <color indexed="81"/>
            <rFont val="Tahoma"/>
            <family val="2"/>
            <charset val="186"/>
          </rPr>
          <t>Rasa Rumsiene:</t>
        </r>
        <r>
          <rPr>
            <sz val="9"/>
            <color indexed="81"/>
            <rFont val="Tahoma"/>
            <family val="2"/>
            <charset val="186"/>
          </rPr>
          <t xml:space="preserve">
Iš 253 trenerių 98 neturi kategorijos. Priežastys: nuo 2017 m. pasikeitė treneriams kvalifikacinių kategorijų suteikimo ir panaikinimo tvarkos aprašas</t>
        </r>
      </text>
    </comment>
    <comment ref="K147" authorId="4" shapeId="0">
      <text>
        <r>
          <rPr>
            <b/>
            <sz val="9"/>
            <color indexed="81"/>
            <rFont val="Tahoma"/>
            <family val="2"/>
            <charset val="186"/>
          </rPr>
          <t>Aiste Virsiliene:</t>
        </r>
        <r>
          <rPr>
            <sz val="9"/>
            <color indexed="81"/>
            <rFont val="Tahoma"/>
            <family val="2"/>
            <charset val="186"/>
          </rPr>
          <t xml:space="preserve">
Iš 310 trenerių 138 neturi kvalifikacinės kategorijos. Priežastys: nuo 2017 m. pasikeitė treneriams kvalifikacinių kategorijų suteikimo ir panaikinimo tvarkos aprašas</t>
        </r>
      </text>
    </comment>
    <comment ref="H176" authorId="5" shapeId="0">
      <text>
        <r>
          <rPr>
            <b/>
            <sz val="9"/>
            <color indexed="81"/>
            <rFont val="Tahoma"/>
            <family val="2"/>
            <charset val="186"/>
          </rPr>
          <t>Alma Truncienė:</t>
        </r>
        <r>
          <rPr>
            <sz val="9"/>
            <color indexed="81"/>
            <rFont val="Tahoma"/>
            <family val="2"/>
            <charset val="186"/>
          </rPr>
          <t xml:space="preserve">
 pakeistas (įregistruotas Nekilnojamame turto registre) naudojimo būdas iš pramonės  į komercinės paskirties objektų teritorijų: pagal 2012-02-03 DP  žemės sklypo Liepų 83; pagal 2014-11-25 žemės valdos projektą Liepų 87M, Liepų 887N - iš viso 3/3,845ha</t>
        </r>
      </text>
    </comment>
    <comment ref="I176" authorId="5" shapeId="0">
      <text>
        <r>
          <rPr>
            <sz val="9"/>
            <color indexed="81"/>
            <rFont val="Tahoma"/>
            <family val="2"/>
            <charset val="186"/>
          </rPr>
          <t>(Piliavietės teritorijoje Priešpilio g. 4,5,6,9 buvo pakeista iš pramonės ir sandėliavimo objektų teritorijos į komercinės paskirties objektų, daugiabučių gyvenamųjų pastatų  teritorijas)</t>
        </r>
      </text>
    </comment>
    <comment ref="K176" authorId="5" shapeId="0">
      <text>
        <r>
          <rPr>
            <sz val="9"/>
            <color indexed="81"/>
            <rFont val="Tahoma"/>
            <family val="2"/>
            <charset val="186"/>
          </rPr>
          <t>2018 m. pakeistas žemės sklypų naudojimo būdas iš pramonės ir sandėliavimo objektų teritorijos į komercinės paskirties objektų teritorijas 2 sklypų - 6,70 ha :
4,6277 ha Liepų g. 81;
2,0747 ha Liepų g. 74.</t>
        </r>
      </text>
    </comment>
    <comment ref="I178" authorId="5" shapeId="0">
      <text>
        <r>
          <rPr>
            <sz val="9"/>
            <color indexed="81"/>
            <rFont val="Tahoma"/>
            <family val="2"/>
            <charset val="186"/>
          </rPr>
          <t>Parengta schema, kuriai buvo pritarta 2016 m. liepos 7 d. Klaipėdos miesto tarybos kolegijos posėdyje</t>
        </r>
      </text>
    </comment>
    <comment ref="F189" authorId="5" shapeId="0">
      <text>
        <r>
          <rPr>
            <sz val="9"/>
            <color indexed="81"/>
            <rFont val="Tahoma"/>
            <family val="2"/>
            <charset val="186"/>
          </rPr>
          <t xml:space="preserve">Vietinės reikšmės automobilių kelių su patobulinta danga ilgis - 367 km.
</t>
        </r>
      </text>
    </comment>
    <comment ref="H189" authorId="5" shapeId="0">
      <text>
        <r>
          <rPr>
            <sz val="9"/>
            <color indexed="81"/>
            <rFont val="Tahoma"/>
            <family val="2"/>
            <charset val="186"/>
          </rPr>
          <t xml:space="preserve"> Gatvių, kuriose išskirtos prioritetinės viešojo transporto judėjimo juostos, ilgis 9,5 km, patobulinta danga ilgis - 381 km.</t>
        </r>
      </text>
    </comment>
    <comment ref="I189" authorId="5" shapeId="0">
      <text>
        <r>
          <rPr>
            <sz val="9"/>
            <color indexed="81"/>
            <rFont val="Tahoma"/>
            <family val="2"/>
            <charset val="186"/>
          </rPr>
          <t xml:space="preserve"> Gatvių, kuriose išskirtos prioritetinės viešojo transporto judėjimo juostos, ilgis 13,5 km, patobulinta danga ilgis (duomenys nesikeitė) - 381 km.</t>
        </r>
      </text>
    </comment>
    <comment ref="K189" authorId="5" shapeId="0">
      <text>
        <r>
          <rPr>
            <sz val="9"/>
            <color indexed="81"/>
            <rFont val="Tahoma"/>
            <family val="2"/>
            <charset val="186"/>
          </rPr>
          <t>11,31 km (viešojo transporto eismas),
2,20 km (kombinuotos A juostos – viešas transportas, elektromobiliai),
su patobulinta danga kelių ilgis 2017 m. - 375 km</t>
        </r>
      </text>
    </comment>
    <comment ref="I193" authorId="5" shapeId="0">
      <text>
        <r>
          <rPr>
            <b/>
            <sz val="9"/>
            <color indexed="81"/>
            <rFont val="Tahoma"/>
            <family val="2"/>
            <charset val="186"/>
          </rPr>
          <t xml:space="preserve">Rūšis - dujomis varomi autobusai. </t>
        </r>
        <r>
          <rPr>
            <sz val="9"/>
            <color indexed="81"/>
            <rFont val="Tahoma"/>
            <family val="2"/>
            <charset val="186"/>
          </rPr>
          <t xml:space="preserve">Šiuo metu yra dviejų rūšių transportas - autobusai varomi dyzeliu ir dujomis, ateityje gali būti varomi elektra 
</t>
        </r>
      </text>
    </comment>
    <comment ref="F195" authorId="5" shapeId="0">
      <text>
        <r>
          <rPr>
            <sz val="9"/>
            <color indexed="81"/>
            <rFont val="Tahoma"/>
            <family val="2"/>
            <charset val="186"/>
          </rPr>
          <t xml:space="preserve">2013 m. statistikos depart. duomenimis - Vietinės reikšmės automobilių kelių ilgis - 438 km.
Vietinės reikšmės automobilių kelių su </t>
        </r>
        <r>
          <rPr>
            <b/>
            <sz val="9"/>
            <color indexed="81"/>
            <rFont val="Tahoma"/>
            <family val="2"/>
            <charset val="186"/>
          </rPr>
          <t>patobulinta danga</t>
        </r>
        <r>
          <rPr>
            <sz val="9"/>
            <color indexed="81"/>
            <rFont val="Tahoma"/>
            <family val="2"/>
            <charset val="186"/>
          </rPr>
          <t xml:space="preserve"> ilgis - 367 km.
</t>
        </r>
      </text>
    </comment>
    <comment ref="G195" authorId="5"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H195" authorId="5"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I195" authorId="5" shapeId="0">
      <text>
        <r>
          <rPr>
            <sz val="9"/>
            <color indexed="81"/>
            <rFont val="Tahoma"/>
            <family val="2"/>
            <charset val="186"/>
          </rPr>
          <t xml:space="preserve">2017 m. statistikos depart. duomenimis - Vietinės reikšmės automobilių kelių ilgis 2015 m.  - 460 km.
Vietinės reikšmės automobilių kelių su patobulinta danga ilgis – 381 km.
</t>
        </r>
      </text>
    </comment>
    <comment ref="J195" authorId="5" shapeId="0">
      <text>
        <r>
          <rPr>
            <sz val="9"/>
            <color indexed="81"/>
            <rFont val="Tahoma"/>
            <family val="2"/>
            <charset val="186"/>
          </rPr>
          <t xml:space="preserve">2018 m. statistikos depart. duomenimis - Vietinės reikšmės automobilių kelių ilgis 2016 m.  - 462 km.
Vietinės reikšmės automobilių kelių su patobulinta danga ilgis – 384 km.
</t>
        </r>
      </text>
    </comment>
    <comment ref="K195" authorId="5" shapeId="0">
      <text>
        <r>
          <rPr>
            <sz val="9"/>
            <color indexed="81"/>
            <rFont val="Tahoma"/>
            <family val="2"/>
            <charset val="186"/>
          </rPr>
          <t xml:space="preserve">2019 m. statistikos depart. duomenimis - Vietinės reikšmės automobilių kelių ilgis 2017 m.  - 429 km.
Vietinės reikšmės automobilių kelių su patobulinta danga ilgis – 362 km.
</t>
        </r>
      </text>
    </comment>
    <comment ref="L195" authorId="5" shapeId="0">
      <text>
        <r>
          <rPr>
            <b/>
            <sz val="9"/>
            <color indexed="81"/>
            <rFont val="Tahoma"/>
            <family val="2"/>
            <charset val="186"/>
          </rPr>
          <t>Audra Cepiene:</t>
        </r>
        <r>
          <rPr>
            <sz val="9"/>
            <color indexed="81"/>
            <rFont val="Tahoma"/>
            <family val="2"/>
            <charset val="186"/>
          </rPr>
          <t xml:space="preserve">
2020 m. statistikos depart. duomenimis - Vietinės reikšmės automobilių kelių ilgis 2018 m.  - 429 km.
Vietinės reikšmės automobilių kelių su patobulinta danga ilgis – 366 km.
</t>
        </r>
      </text>
    </comment>
    <comment ref="M195" authorId="5" shapeId="0">
      <text>
        <r>
          <rPr>
            <sz val="9"/>
            <color indexed="81"/>
            <rFont val="Tahoma"/>
            <family val="2"/>
            <charset val="186"/>
          </rPr>
          <t xml:space="preserve">2021 m. statistikos depart. duomenimis - Vietinės reikšmės automobilių kelių ilgis 2019 m. - 422 km.
Vietinės reikšmės automobilių kelių su patobulinta danga ilgis – 360 km.
</t>
        </r>
      </text>
    </comment>
    <comment ref="L196" authorId="5" shapeId="0">
      <text>
        <r>
          <rPr>
            <b/>
            <sz val="9"/>
            <color indexed="81"/>
            <rFont val="Tahoma"/>
            <family val="2"/>
            <charset val="186"/>
          </rPr>
          <t>Andrius Samuilovas</t>
        </r>
        <r>
          <rPr>
            <sz val="9"/>
            <color indexed="81"/>
            <rFont val="Tahoma"/>
            <family val="2"/>
            <charset val="186"/>
          </rPr>
          <t xml:space="preserve">
18 naujų KLAP dujinių autobusų yra įtraukti į 223 esančius tinkle, jie pakeitė seniausius, o likę kasmet po 1 metus vis pasensta
105 yra iki 10 metų
dar 27 iki 15 metų
</t>
        </r>
      </text>
    </comment>
    <comment ref="G197" authorId="5" shapeId="0">
      <text>
        <r>
          <rPr>
            <sz val="9"/>
            <color indexed="81"/>
            <rFont val="Tahoma"/>
            <family val="2"/>
            <charset val="186"/>
          </rPr>
          <t xml:space="preserve">2014 m. buvo 180 autobusų, iš jų 34 vnt. varomi alternatyviuoju kuru. </t>
        </r>
      </text>
    </comment>
    <comment ref="G198" authorId="5" shapeId="0">
      <text>
        <r>
          <rPr>
            <sz val="9"/>
            <color indexed="81"/>
            <rFont val="Tahoma"/>
            <family val="2"/>
            <charset val="186"/>
          </rPr>
          <t xml:space="preserve">2014 m. buvo 180 autobusų, iš jų 113 vnt. žemagrindžių autobusų, kurie yra pritaikyti žmonėms su spec. poreikiais
</t>
        </r>
      </text>
    </comment>
    <comment ref="I198" authorId="5" shapeId="0">
      <text>
        <r>
          <rPr>
            <sz val="9"/>
            <color indexed="81"/>
            <rFont val="Tahoma"/>
            <family val="2"/>
            <charset val="186"/>
          </rPr>
          <t xml:space="preserve">2016 m. buvo 137 autobusų, iš jų 137 vnt. žemagrindžių autobusų (iš jų 82 su trapais), kurie yra pritaikyti žmonėms su spec. poreikiais
</t>
        </r>
      </text>
    </comment>
    <comment ref="J198" authorId="5" shapeId="0">
      <text>
        <r>
          <rPr>
            <sz val="9"/>
            <color indexed="81"/>
            <rFont val="Tahoma"/>
            <family val="2"/>
            <charset val="186"/>
          </rPr>
          <t xml:space="preserve">2017
 m. buvo 137 autobusų, iš jų 137 vnt. žemagrindžių autobusų (iš jų 82 su trapais), kurie yra pritaikyti žmonėms su spec. poreikiais
</t>
        </r>
      </text>
    </comment>
    <comment ref="L198" authorId="6" shapeId="0">
      <text>
        <r>
          <rPr>
            <b/>
            <sz val="9"/>
            <color indexed="81"/>
            <rFont val="Tahoma"/>
            <family val="2"/>
            <charset val="186"/>
          </rPr>
          <t>Andrius Samuilovas:</t>
        </r>
        <r>
          <rPr>
            <sz val="9"/>
            <color indexed="81"/>
            <rFont val="Tahoma"/>
            <family val="2"/>
            <charset val="186"/>
          </rPr>
          <t xml:space="preserve">
147 transporto priemonės su trapais</t>
        </r>
      </text>
    </comment>
    <comment ref="G204" authorId="5" shapeId="0">
      <text>
        <r>
          <rPr>
            <sz val="9"/>
            <color indexed="81"/>
            <rFont val="Tahoma"/>
            <family val="2"/>
            <charset val="186"/>
          </rPr>
          <t xml:space="preserve">Gatvių apšvietimas neveda rodiklio - </t>
        </r>
        <r>
          <rPr>
            <sz val="9"/>
            <color indexed="81"/>
            <rFont val="Tahoma"/>
            <family val="2"/>
            <charset val="186"/>
          </rPr>
          <t xml:space="preserve">
apšviestų vietinės reikšmės kelių dalis nuo visų vietinės reikšmės kelių.
</t>
        </r>
      </text>
    </comment>
    <comment ref="F206" authorId="5" shapeId="0">
      <text>
        <r>
          <rPr>
            <sz val="9"/>
            <color indexed="81"/>
            <rFont val="Tahoma"/>
            <family val="2"/>
            <charset val="186"/>
          </rPr>
          <t xml:space="preserve">8,315 km lietaus nuotekų tinklų, iš jų: 
0,780 km - Lypkių g.,
0,760 km- Minijos g.,
4,599 km - Klaipėdos raj. Toleikių k. Lėbartų kapinėse,
0,154 km - Mažosios istorijos muziejaus saugyklos pastato kiemo teritorijoje,
 1,892 km - Joniškės g.
0,13 km - Janonio g.
</t>
        </r>
      </text>
    </comment>
    <comment ref="G206" authorId="5" shapeId="0">
      <text>
        <r>
          <rPr>
            <sz val="9"/>
            <color indexed="81"/>
            <rFont val="Tahoma"/>
            <family val="2"/>
            <charset val="186"/>
          </rPr>
          <t xml:space="preserve">Lietaus nuotekos nutiestos 275 m pagal projektą "Baltijos jūros vandens kokybės gerinimas, 325 m Pilies ir Mokyklos gatvėse </t>
        </r>
      </text>
    </comment>
    <comment ref="H206" authorId="5" shapeId="0">
      <text>
        <r>
          <rPr>
            <sz val="8"/>
            <color indexed="81"/>
            <rFont val="Tahoma"/>
            <family val="2"/>
            <charset val="186"/>
          </rPr>
          <t>Įgyvendintas projektas "Baltijos jūros vandens kokybės gerinimas, vystant vandens nuotekų tinklus"</t>
        </r>
      </text>
    </comment>
    <comment ref="L210" authorId="5" shapeId="0">
      <text>
        <r>
          <rPr>
            <b/>
            <sz val="9"/>
            <color indexed="81"/>
            <rFont val="Tahoma"/>
            <family val="2"/>
            <charset val="186"/>
          </rPr>
          <t>2019-02-18</t>
        </r>
        <r>
          <rPr>
            <sz val="9"/>
            <color indexed="81"/>
            <rFont val="Tahoma"/>
            <family val="2"/>
            <charset val="186"/>
          </rPr>
          <t xml:space="preserve">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
Per 2019 m. pagal sutartį išmokėta 1 505 542.97  eurų už faktiškai atliktus darbus.</t>
        </r>
      </text>
    </comment>
    <comment ref="K213" authorId="5" shapeId="0">
      <text>
        <r>
          <rPr>
            <sz val="9"/>
            <color indexed="81"/>
            <rFont val="Tahoma"/>
            <family val="2"/>
            <charset val="186"/>
          </rPr>
          <t>KVJUD 2018 - 2 vnt. papildomų susitarimų prie  2017 m. sutarties</t>
        </r>
      </text>
    </comment>
    <comment ref="L213" authorId="5" shapeId="0">
      <text>
        <r>
          <rPr>
            <sz val="9"/>
            <color indexed="81"/>
            <rFont val="Tahoma"/>
            <family val="2"/>
            <charset val="186"/>
          </rPr>
          <t>2019-02-18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t>
        </r>
      </text>
    </comment>
    <comment ref="M223" authorId="1" shapeId="0">
      <text>
        <r>
          <rPr>
            <sz val="9"/>
            <color indexed="81"/>
            <rFont val="Tahoma"/>
            <family val="2"/>
            <charset val="186"/>
          </rPr>
          <t xml:space="preserve">Vidutinis ekvivalentinis garso lygis
</t>
        </r>
      </text>
    </comment>
    <comment ref="M224" authorId="1" shapeId="0">
      <text>
        <r>
          <rPr>
            <sz val="9"/>
            <color indexed="81"/>
            <rFont val="Tahoma"/>
            <family val="2"/>
            <charset val="186"/>
          </rPr>
          <t xml:space="preserve">Vidutinis ekvivalentinis garso lygis
</t>
        </r>
      </text>
    </comment>
    <comment ref="M225" authorId="1" shapeId="0">
      <text>
        <r>
          <rPr>
            <sz val="9"/>
            <color indexed="81"/>
            <rFont val="Tahoma"/>
            <family val="2"/>
            <charset val="186"/>
          </rPr>
          <t xml:space="preserve">Vidutinis ekvivalentinis garso lygis
</t>
        </r>
      </text>
    </comment>
    <comment ref="F226" authorId="0" shapeId="0">
      <text>
        <r>
          <rPr>
            <b/>
            <sz val="9"/>
            <color indexed="81"/>
            <rFont val="Tahoma"/>
            <family val="2"/>
            <charset val="186"/>
          </rPr>
          <t>Snieguole Kacerauskaite:</t>
        </r>
        <r>
          <rPr>
            <sz val="9"/>
            <color indexed="81"/>
            <rFont val="Tahoma"/>
            <family val="2"/>
            <charset val="186"/>
          </rPr>
          <t xml:space="preserve">
Tyrimas nekartotas</t>
        </r>
      </text>
    </comment>
    <comment ref="K226" authorId="5" shapeId="0">
      <text>
        <r>
          <rPr>
            <b/>
            <sz val="9"/>
            <color indexed="81"/>
            <rFont val="Tahoma"/>
            <family val="2"/>
            <charset val="186"/>
          </rPr>
          <t>tyrimas neatliktas</t>
        </r>
        <r>
          <rPr>
            <sz val="9"/>
            <color indexed="81"/>
            <rFont val="Tahoma"/>
            <family val="2"/>
            <charset val="186"/>
          </rPr>
          <t xml:space="preserve">
</t>
        </r>
      </text>
    </comment>
    <comment ref="L229" authorId="5" shapeId="0">
      <text>
        <r>
          <rPr>
            <b/>
            <sz val="9"/>
            <color indexed="81"/>
            <rFont val="Tahoma"/>
            <family val="2"/>
            <charset val="186"/>
          </rPr>
          <t>Informacija iš bendrojo plano keitimo I rengimo etapo, esamos būklės įvertinimo.</t>
        </r>
        <r>
          <rPr>
            <sz val="9"/>
            <color indexed="81"/>
            <rFont val="Tahoma"/>
            <family val="2"/>
            <charset val="186"/>
          </rPr>
          <t xml:space="preserve">
Rengiant bendrojo plano keitimą, buvo peržiūrėta esama bendra žalųjų plotų sistema Klaipėdos mieste, kuri užima 3191,49 ha ir į kurią įeina šie želdiniai:
• Inventorizuoti žalieji želdynai – 178,97 ha;
• Neidentifikuoti želdiniai, žolinė augalija – 994,91 ha;
• Miškai – 2017,61 ha.
Želdynų sistema mieste nuolat kinta, yra neišnaudotas rekreacinis potencialas – Danės upės, Smeltalės upelio ir kt. vandens telkinių gamtiniai resursai.  Taip pat želdynų sistema yra kompensuojama neužstatytais ar žemės ūkio tikslams naudojamais sklypais. 
 </t>
        </r>
        <r>
          <rPr>
            <b/>
            <sz val="9"/>
            <color indexed="81"/>
            <rFont val="Tahoma"/>
            <family val="2"/>
            <charset val="186"/>
          </rPr>
          <t>Tikėtina, kad želdynų, tenkančių 1 gyv., dalis galimai sumažėjo</t>
        </r>
        <r>
          <rPr>
            <sz val="9"/>
            <color indexed="81"/>
            <rFont val="Tahoma"/>
            <family val="2"/>
            <charset val="186"/>
          </rPr>
          <t xml:space="preserve"> dėl miesto periferinėje zonoje užstatomais mažaaukščiais gyvenamaisiais namais. Tai pat kito ir gyventojų skaičius.
Paskaičiavimas, bendra žalųjų plotų sistema –3191,49 ha, 2019 m. gyv. skaičius – 148500, 
Tai želdynų (apsauginių, rekreacinių), tenkančių 1 gyv., dalis yra – 215 kv. m / 1 gyventojui</t>
        </r>
        <r>
          <rPr>
            <b/>
            <sz val="9"/>
            <color indexed="81"/>
            <rFont val="Tahoma"/>
            <family val="2"/>
            <charset val="186"/>
          </rPr>
          <t xml:space="preserve">
</t>
        </r>
        <r>
          <rPr>
            <sz val="9"/>
            <color indexed="81"/>
            <rFont val="Tahoma"/>
            <family val="2"/>
            <charset val="186"/>
          </rPr>
          <t xml:space="preserve">
</t>
        </r>
      </text>
    </comment>
    <comment ref="M229" authorId="7" shapeId="0">
      <text>
        <r>
          <rPr>
            <sz val="9"/>
            <color indexed="81"/>
            <rFont val="Tahoma"/>
            <family val="2"/>
            <charset val="186"/>
          </rPr>
          <t>Klaipėdos mieste 1 gyv. tenkančių želdynų (apsauginių, rekreacinių) yra 166,34 kv. m, imant miškų, medžių ir krūmų želdinių, sodų plotus</t>
        </r>
      </text>
    </comment>
    <comment ref="G240" authorId="8" shapeId="0">
      <text>
        <r>
          <rPr>
            <sz val="10"/>
            <color indexed="81"/>
            <rFont val="Times New Roman"/>
            <family val="1"/>
            <charset val="186"/>
          </rPr>
          <t>Biokuras 8,2 proc. kuro struktūroje, iš nepriklausomų gamintojų nupirkta 63 proc. visos atleistos į tinklą šilumos</t>
        </r>
      </text>
    </comment>
    <comment ref="L250" authorId="5" shapeId="0">
      <text>
        <r>
          <rPr>
            <b/>
            <sz val="9"/>
            <color indexed="81"/>
            <rFont val="Tahoma"/>
            <family val="2"/>
            <charset val="186"/>
          </rPr>
          <t xml:space="preserve">Gyvenamojo rajono patrauklumo vertinimas </t>
        </r>
        <r>
          <rPr>
            <sz val="9"/>
            <color indexed="81"/>
            <rFont val="Tahoma"/>
            <family val="2"/>
            <charset val="186"/>
          </rPr>
          <t xml:space="preserve">
2019 m. tyrimas rengiant 2021-2030 KSP</t>
        </r>
      </text>
    </comment>
    <comment ref="I262" authorId="5" shapeId="0">
      <text>
        <r>
          <rPr>
            <sz val="9"/>
            <color indexed="81"/>
            <rFont val="Tahoma"/>
            <family val="2"/>
            <charset val="186"/>
          </rPr>
          <t>2016 m. vykdoma fachverkinės architektūros pastatų komplekso Bažnyčių g. 4 / Daržų g. 10, Bažnyčių g. 6, Vežėjų g. 4, Aukštoji g. 1 / Didžiosios Vandens g. 2 tvarkyba, Kalvystės muziejaus pastatų Šaltkalvių g. 2, 2A energinio efektyvumo didinimo, Klaipėdos karalienės Luizės jaunimo centro modernizavimo, Klaipėdos pilies ir bastionų komplekso restauravimo darbai ir  Pilies muziejaus vientisos informacijos ir ženklų sistemos sukūrimas</t>
        </r>
      </text>
    </comment>
    <comment ref="K262" authorId="5" shapeId="0">
      <text>
        <r>
          <rPr>
            <sz val="9"/>
            <color indexed="81"/>
            <rFont val="Tahoma"/>
            <family val="2"/>
            <charset val="186"/>
          </rPr>
          <t xml:space="preserve">Vykdomi darbai:
- atlikta 27 proc. rangos darbų Fachverkinės architektūros pastatų komplekse (Bažnyčių g. 4 / Daržų g. 10, Bažnyčių g. 6, Vežėjų g. 4, Aukštoji g. 1 / Didžioji Vandens g. 2;
- tęsiama XIX a. statyto Dujų fabriko saugyklų komplekso restauracija (darbai tęsiami 2020 m.)
</t>
        </r>
      </text>
    </comment>
    <comment ref="E266" authorId="5" shapeId="0">
      <text>
        <r>
          <rPr>
            <sz val="9"/>
            <color indexed="81"/>
            <rFont val="Tahoma"/>
            <family val="2"/>
            <charset val="186"/>
          </rPr>
          <t xml:space="preserve">gyventojų skaičius 2012 m. - 160142, materialinės invest. - 384049 tūkst. Eur
</t>
        </r>
      </text>
    </comment>
    <comment ref="M266" authorId="7" shapeId="0">
      <text>
        <r>
          <rPr>
            <sz val="9"/>
            <color indexed="81"/>
            <rFont val="Tahoma"/>
            <family val="2"/>
            <charset val="186"/>
          </rPr>
          <t>2019 m. išankstiniai duomenys</t>
        </r>
      </text>
    </comment>
    <comment ref="M268" authorId="9" shapeId="0">
      <text>
        <r>
          <rPr>
            <sz val="9"/>
            <color indexed="81"/>
            <rFont val="Tahoma"/>
            <family val="2"/>
            <charset val="186"/>
          </rPr>
          <t>2021-01-01 gyventojų skaičius - 149056; 2020 m. išduotų verslo liudijimų skaičius - 6092</t>
        </r>
      </text>
    </comment>
    <comment ref="L269" authorId="9" shapeId="0">
      <text>
        <r>
          <rPr>
            <b/>
            <sz val="9"/>
            <color indexed="81"/>
            <rFont val="Tahoma"/>
            <family val="2"/>
            <charset val="186"/>
          </rPr>
          <t>Gabrielė Martusevičienė:</t>
        </r>
        <r>
          <rPr>
            <sz val="9"/>
            <color indexed="81"/>
            <rFont val="Tahoma"/>
            <family val="2"/>
            <charset val="186"/>
          </rPr>
          <t xml:space="preserve">
2020-01-01 gyventojų sk. 149 157; 2019 m. visus verslo liudijimus ir įsigijusių verslo liudijimus su lengvata - 6196</t>
        </r>
      </text>
    </comment>
    <comment ref="M269" authorId="7" shapeId="0">
      <text>
        <r>
          <rPr>
            <sz val="9"/>
            <color indexed="81"/>
            <rFont val="Tahoma"/>
            <family val="2"/>
            <charset val="186"/>
          </rPr>
          <t xml:space="preserve">2021 m. pradžioje:
veikiančių mažų ir vidutinių įmonių skaičius Klaipėdos m. - 5545;
nuolatinių gyventojų skaičius - 149056.
</t>
        </r>
        <r>
          <rPr>
            <sz val="9"/>
            <color indexed="81"/>
            <rFont val="Tahoma"/>
            <family val="2"/>
            <charset val="186"/>
          </rPr>
          <t xml:space="preserve">
</t>
        </r>
      </text>
    </comment>
    <comment ref="H273" authorId="0" shapeId="0">
      <text>
        <r>
          <rPr>
            <sz val="9"/>
            <color indexed="81"/>
            <rFont val="Tahoma"/>
            <family val="2"/>
            <charset val="186"/>
          </rPr>
          <t>Pagal Socialinių mokslų kolegijos atliktą 2015 m. galimybių studiją „KLAIPĖDOS JAUNIMO SITUACIJOS TYRIMAS“</t>
        </r>
      </text>
    </comment>
    <comment ref="H274" authorId="5" shapeId="0">
      <text>
        <r>
          <rPr>
            <sz val="9"/>
            <color indexed="81"/>
            <rFont val="Tahoma"/>
            <family val="2"/>
            <charset val="186"/>
          </rPr>
          <t xml:space="preserve">Savivaldybės užsakymu VšĮ Žinių kodas vykdė mokymų jaunimui ciklą. Pateikti duomenys – iš registracijos sąrašų.
Dar yra unikalių dalyvių sąrašas, kuriame nurodytos 77 asmenų pavardės. Tie patys dalyviai dalyvavo skirtinguose mokymuose
</t>
        </r>
      </text>
    </comment>
    <comment ref="I274" authorId="0" shapeId="0">
      <text>
        <r>
          <rPr>
            <sz val="9"/>
            <color indexed="81"/>
            <rFont val="Tahoma"/>
            <family val="2"/>
            <charset val="186"/>
          </rPr>
          <t xml:space="preserve">Už jaunimo verslumo renginius iki 2016 m. buvo atsakingas verslo, tarptautinių ryšių ir turzimo skyrius
</t>
        </r>
      </text>
    </comment>
    <comment ref="L274" authorId="0" shapeId="0">
      <text>
        <r>
          <rPr>
            <b/>
            <sz val="9"/>
            <color indexed="81"/>
            <rFont val="Tahoma"/>
            <family val="2"/>
            <charset val="186"/>
          </rPr>
          <t>Snieguole Kacerauskaite:</t>
        </r>
        <r>
          <rPr>
            <sz val="9"/>
            <color indexed="81"/>
            <rFont val="Tahoma"/>
            <family val="2"/>
            <charset val="186"/>
          </rPr>
          <t xml:space="preserve">
2019 m. su jaunimo verslumu numatytų veiklų nebuvo. 
2020 m. Europos jaunimo sostinės programoje numatyta „Lyderystės“ platforma. Šioje platformoje yra suplanuotos veiklos skirtos skatinti jaunimo verslumą, neįgaliųjų integraciją į darbo rinką, jaunimo NVO ir verslo bendradarbiavimą.  
</t>
        </r>
      </text>
    </comment>
    <comment ref="M274" authorId="1" shapeId="0">
      <text>
        <r>
          <rPr>
            <sz val="9"/>
            <color indexed="81"/>
            <rFont val="Tahoma"/>
            <family val="2"/>
            <charset val="186"/>
          </rPr>
          <t xml:space="preserve">Kultūros fabrike organizuoti mažiausiai 35 “gyvi“ ir “on line“ renginiai jaunam verslui, kuriuose dalyvavo daugiau nei 700 dalyvių;
255 - jaunimo reikalų koordinatoriaus pateikta informacija
</t>
        </r>
      </text>
    </comment>
    <comment ref="K275" authorId="5" shapeId="0">
      <text>
        <r>
          <rPr>
            <sz val="9"/>
            <color indexed="81"/>
            <rFont val="Tahoma"/>
            <family val="2"/>
            <charset val="186"/>
          </rPr>
          <t xml:space="preserve">2019 m. pradžia (išankstiniai duomentys)
</t>
        </r>
      </text>
    </comment>
    <comment ref="M275" authorId="7" shapeId="0">
      <text>
        <r>
          <rPr>
            <sz val="9"/>
            <color indexed="81"/>
            <rFont val="Tahoma"/>
            <family val="2"/>
            <charset val="186"/>
          </rPr>
          <t xml:space="preserve">2021 m. pradžioje veikiantys ūkio subjektai
</t>
        </r>
      </text>
    </comment>
    <comment ref="I287" authorId="5" shapeId="0">
      <text>
        <r>
          <rPr>
            <sz val="9"/>
            <color indexed="81"/>
            <rFont val="Tahoma"/>
            <family val="2"/>
            <charset val="186"/>
          </rPr>
          <t>47,4 ha Medelyno gyvenamojo rajono infrastruktūros išvystymas (2016 m. -galimybių studijos su investicijų projektu parengimas);
Viešojo ir privataus sektorių partnerystės modelio sukūrimas, įgyvendinant projektą  „Atgimimo aikštės sutvarkymas, didinant patrauklumą investicijoms, skatinant lankytojų srautus"</t>
        </r>
      </text>
    </comment>
    <comment ref="J290" authorId="5" shapeId="0">
      <text>
        <r>
          <rPr>
            <sz val="9"/>
            <color indexed="81"/>
            <rFont val="Tahoma"/>
            <family val="2"/>
            <charset val="186"/>
          </rPr>
          <t xml:space="preserve">2017 m. buvo </t>
        </r>
        <r>
          <rPr>
            <sz val="9"/>
            <color indexed="81"/>
            <rFont val="Tahoma"/>
            <family val="2"/>
            <charset val="186"/>
          </rPr>
          <t>Klaipėdo yra trys tartptautiniai reisai: Klaipėda-Kylis (Vokietija), Klaipėda-Karlshamnas (Šedija) - paslaugos tiekėjas "DFDS Seaways", 
ir vienas reisas Klaipėda-Trelleborg (Švedija) - paslaugos tiekėjas "TT-Line".</t>
        </r>
      </text>
    </comment>
    <comment ref="K290" authorId="5" shapeId="0">
      <text>
        <r>
          <rPr>
            <b/>
            <sz val="9"/>
            <color indexed="81"/>
            <rFont val="Tahoma"/>
            <family val="2"/>
            <charset val="186"/>
          </rPr>
          <t xml:space="preserve">2018-2019 pradžia. </t>
        </r>
        <r>
          <rPr>
            <sz val="9"/>
            <color indexed="81"/>
            <rFont val="Tahoma"/>
            <family val="2"/>
            <charset val="186"/>
          </rPr>
          <t xml:space="preserve">Vandens transportu (jūrų keltais) - 4 Karlshamnas (Švedija) ir  Kylis (Vokietija) (DFDS keltų linijos); Travemiundė (Vokietija) ir Treleborgas (Švedija) (TT-LINE); </t>
        </r>
      </text>
    </comment>
    <comment ref="L290" authorId="5" shapeId="0">
      <text>
        <r>
          <rPr>
            <sz val="9"/>
            <color indexed="81"/>
            <rFont val="Tahoma"/>
            <family val="2"/>
            <charset val="186"/>
          </rPr>
          <t>Vandens transportu (jūrų keltais) - 3 Karlshamnas (Švedija) ir  Kylis (Vokietija) (DFDS keltų linijos); Treleborgas (Švedija) (TT-LINE);</t>
        </r>
      </text>
    </comment>
    <comment ref="J291" authorId="5" shapeId="0">
      <text>
        <r>
          <rPr>
            <sz val="9"/>
            <color indexed="81"/>
            <rFont val="Tahoma"/>
            <family val="2"/>
            <charset val="186"/>
          </rPr>
          <t>2017 m. buvo 10 oro transporto krypčių iš/į tarptautinį Palangos oro uostą. Regularios 4 kryptys: Kopenhaga (Danija); Londonas (Jungtinė Karalystė); Oslas (Norvegija); Ryga (Latvija). Sezoninės 6 kryptys: Glazgas (JK); Kijevas (Ukraina); Maskva (Rusija); Minskas (Baltarusija); Sankt Peterburgas (Rusija); Varšuva (Lenkija</t>
        </r>
      </text>
    </comment>
    <comment ref="K291" authorId="5" shapeId="0">
      <text>
        <r>
          <rPr>
            <b/>
            <sz val="9"/>
            <color indexed="81"/>
            <rFont val="Tahoma"/>
            <family val="2"/>
            <charset val="186"/>
          </rPr>
          <t>2018-2019 pradžia</t>
        </r>
        <r>
          <rPr>
            <sz val="9"/>
            <color indexed="81"/>
            <rFont val="Tahoma"/>
            <family val="2"/>
            <charset val="186"/>
          </rPr>
          <t xml:space="preserve">
transportu (per tarptautinį Palangos oro uostą) - 8 - Kopenhaga (Danija); Londono du oro uostai (JK); Oslas (Norvegija); Ryga (Latvija); Minskas (Baltarusija); Varšuva (Lenkija)</t>
        </r>
      </text>
    </comment>
    <comment ref="L291" authorId="5" shapeId="0">
      <text>
        <r>
          <rPr>
            <sz val="9"/>
            <color indexed="81"/>
            <rFont val="Tahoma"/>
            <family val="2"/>
            <charset val="186"/>
          </rPr>
          <t>Oro keliais (per Palangos oro uostą) - 10 - Kopenhaga (Danija); Londonas (JK); Oslas (Norvegija); Ryga (Latvija); Minskas (Baltarusija); Varšuva (Lenkija); Dortmundas (Vokietija); Dublinas (Airija); Stokholmas (Švedija), Bergenas (Norvegija);</t>
        </r>
      </text>
    </comment>
    <comment ref="J292" authorId="5" shapeId="0">
      <text>
        <r>
          <rPr>
            <sz val="9"/>
            <color indexed="81"/>
            <rFont val="Tahoma"/>
            <family val="2"/>
            <charset val="186"/>
          </rPr>
          <t>2017 m. buvo 2 sausumos transporto kryptys iš/į Klaipėdos autobusų parką. Maršrutas - Klaipėda-Kaliningradas, Klaipėda-Ryga. Geležinkelio transportu - 0</t>
        </r>
      </text>
    </comment>
    <comment ref="K292" authorId="5" shapeId="0">
      <text>
        <r>
          <rPr>
            <b/>
            <sz val="9"/>
            <color indexed="81"/>
            <rFont val="Tahoma"/>
            <family val="2"/>
            <charset val="186"/>
          </rPr>
          <t>2018-2019 pradžia.</t>
        </r>
        <r>
          <rPr>
            <sz val="9"/>
            <color indexed="81"/>
            <rFont val="Tahoma"/>
            <family val="2"/>
            <charset val="186"/>
          </rPr>
          <t xml:space="preserve"> Sausumos keliais (reguliaraus susisiekimo viešuoju kelių transportu) </t>
        </r>
        <r>
          <rPr>
            <b/>
            <sz val="9"/>
            <color indexed="81"/>
            <rFont val="Tahoma"/>
            <family val="2"/>
            <charset val="186"/>
          </rPr>
          <t>-</t>
        </r>
        <r>
          <rPr>
            <sz val="9"/>
            <color indexed="81"/>
            <rFont val="Tahoma"/>
            <family val="2"/>
            <charset val="186"/>
          </rPr>
          <t xml:space="preserve"> 3  Kaliningradas (Rusija), Ryga (Latvija), Liepoja (Latvija); </t>
        </r>
      </text>
    </comment>
    <comment ref="L292" authorId="5" shapeId="0">
      <text>
        <r>
          <rPr>
            <sz val="9"/>
            <color indexed="81"/>
            <rFont val="Tahoma"/>
            <family val="2"/>
            <charset val="186"/>
          </rPr>
          <t>Sausumos keliais (reguliaraus susisiekimo viešuoju kelių transportu) - 3  Kaliningradas (Rusija), Ryga (Latvija), Liepoja (Latvija);</t>
        </r>
      </text>
    </comment>
    <comment ref="J300" authorId="5" shapeId="0">
      <text>
        <r>
          <rPr>
            <sz val="9"/>
            <color indexed="81"/>
            <rFont val="Tahoma"/>
            <family val="2"/>
            <charset val="186"/>
          </rPr>
          <t>Buvo sugedęs serverio statistinių duomenų apskaitos modulis, todėl buvo nerankami duomenis. Tačiau, pats tinklapis veikė</t>
        </r>
      </text>
    </comment>
    <comment ref="F304" authorId="5" shapeId="0">
      <text>
        <r>
          <rPr>
            <sz val="9"/>
            <color indexed="81"/>
            <rFont val="Tahoma"/>
            <family val="2"/>
            <charset val="186"/>
          </rPr>
          <t>Duomenys iš www.klaipedainfo.lt puslapio
IED neturi duomenų</t>
        </r>
      </text>
    </comment>
    <comment ref="L308" authorId="5" shapeId="0">
      <text>
        <r>
          <rPr>
            <sz val="9"/>
            <color indexed="81"/>
            <rFont val="Tahoma"/>
            <family val="2"/>
            <charset val="186"/>
          </rPr>
          <t>VšĮ KTKIC sukūrė naują marinistinį-degustacinį maršrutą-ekskursiją „Paragauk Klaipėdos“, taip pat sukurti 3 nauji maršrutai po miestą – „Saldi Klaipėda“, „Išraiškinga Klaipėda“, „Jūrinė Klaipėda“.</t>
        </r>
      </text>
    </comment>
    <comment ref="I310" authorId="5" shapeId="0">
      <text>
        <r>
          <rPr>
            <sz val="9"/>
            <color indexed="81"/>
            <rFont val="Tahoma"/>
            <family val="2"/>
            <charset val="186"/>
          </rPr>
          <t xml:space="preserve">2016 m. kruizinės laivybos sezoną buvo registruoti 53 kruiziniai laivai, aptarnauta 64,3 tūkst. kruizinių laivų turistų </t>
        </r>
      </text>
    </comment>
    <comment ref="J310" authorId="5" shapeId="0">
      <text>
        <r>
          <rPr>
            <sz val="9"/>
            <color indexed="81"/>
            <rFont val="Tahoma"/>
            <family val="2"/>
            <charset val="186"/>
          </rPr>
          <t>Per 2017 m. kruizinės laivybos sezoną buvo registruoti 63 kruiziniai laivai, aptarnauta 74 716 kruizinių laivų turistų</t>
        </r>
      </text>
    </comment>
    <comment ref="K310" authorId="5" shapeId="0">
      <text>
        <r>
          <rPr>
            <sz val="9"/>
            <color indexed="81"/>
            <rFont val="Tahoma"/>
            <family val="2"/>
            <charset val="186"/>
          </rPr>
          <t>2018 m. atplaukė 58 kruiziniai laivai, kuriais atvyko 69 651 keleivis.</t>
        </r>
      </text>
    </comment>
    <comment ref="L310" authorId="5" shapeId="0">
      <text>
        <r>
          <rPr>
            <sz val="9"/>
            <color indexed="81"/>
            <rFont val="Tahoma"/>
            <family val="2"/>
            <charset val="186"/>
          </rPr>
          <t xml:space="preserve">51 kruizinis laivas, kuriais atvyko 68 000 keleivių </t>
        </r>
      </text>
    </comment>
    <comment ref="I311" authorId="5" shapeId="0">
      <text>
        <r>
          <rPr>
            <sz val="9"/>
            <color indexed="81"/>
            <rFont val="Tahoma"/>
            <family val="2"/>
            <charset val="186"/>
          </rPr>
          <t>Į Smiltynės jachtklubį atplaukė 204 jachtos ir mažieji laiveliai, į Pilies uostelį – 409. Iš viso atplaukė asmenų 613 x4 - 2452 asmenų</t>
        </r>
      </text>
    </comment>
    <comment ref="J311" authorId="5" shapeId="0">
      <text>
        <r>
          <rPr>
            <sz val="9"/>
            <color indexed="81"/>
            <rFont val="Tahoma"/>
            <family val="2"/>
            <charset val="186"/>
          </rPr>
          <t xml:space="preserve">Per 2017 m sezoną į Klaipėdą atplaukė burlaivių, jachtų bei pramoginių laivelių 1 039 vnt.: Smiltynės jachtklubas priėmė 250 laivų; Pilies uostas – 789 laivus; iš jų, 84 burlaiviai atpllaukė "The Tall ships races 2017" renginio metu.
</t>
        </r>
        <r>
          <rPr>
            <u/>
            <sz val="9"/>
            <color indexed="81"/>
            <rFont val="Tahoma"/>
            <family val="2"/>
            <charset val="186"/>
          </rPr>
          <t>Atplaukę asmenys:</t>
        </r>
        <r>
          <rPr>
            <sz val="9"/>
            <color indexed="81"/>
            <rFont val="Tahoma"/>
            <family val="2"/>
            <charset val="186"/>
          </rPr>
          <t xml:space="preserve">
UAB Pilies uosto kapitonas informavo, kad lenkai dažniausiai atplaukia nuo 6 iki 4 asmenų vienoje jachtoje,
vokiečiai atplaukia nuo 2 iki 4 asmenų viena jachta. 
Vadinasi 2017 m. (250+789-84) buvo 955 jachtos x 4 asmenų iš viso </t>
        </r>
        <r>
          <rPr>
            <b/>
            <sz val="9"/>
            <color indexed="81"/>
            <rFont val="Tahoma"/>
            <family val="2"/>
            <charset val="186"/>
          </rPr>
          <t>3820 asmenų/svečių</t>
        </r>
        <r>
          <rPr>
            <sz val="9"/>
            <color indexed="81"/>
            <rFont val="Tahoma"/>
            <family val="2"/>
            <charset val="186"/>
          </rPr>
          <t xml:space="preserve">.
 "The Tall ships races 2017" renginio metu Klaipėdoje svečiavosi apie </t>
        </r>
        <r>
          <rPr>
            <b/>
            <sz val="9"/>
            <color indexed="81"/>
            <rFont val="Tahoma"/>
            <family val="2"/>
            <charset val="186"/>
          </rPr>
          <t xml:space="preserve">3000 įgulos narių.
Tai iš viso apsilankė apie 6820 svečių </t>
        </r>
      </text>
    </comment>
    <comment ref="K311" authorId="5" shapeId="0">
      <text>
        <r>
          <rPr>
            <sz val="9"/>
            <color indexed="81"/>
            <rFont val="Tahoma"/>
            <family val="2"/>
            <charset val="186"/>
          </rPr>
          <t xml:space="preserve">Pagal UAB „Smiltynės jachtų uosto operatorius“ ir UAB „Klaipėdos pilies uostas“ pateiktus duomenis atplaukė 1160 pramoginių laivelių. 
Lenkai dažniausiai atplaukia nuo 6 iki 4 asmenų vienoje jachtoje, vokiečiai atplaukia nuo 2 iki 4 asmenų viena jachta. Tai vidurkis 4 asmenys.
1160*4 - 4640
</t>
        </r>
      </text>
    </comment>
    <comment ref="L311" authorId="5" shapeId="0">
      <text>
        <r>
          <rPr>
            <sz val="9"/>
            <color indexed="81"/>
            <rFont val="Tahoma"/>
            <family val="2"/>
            <charset val="186"/>
          </rPr>
          <t xml:space="preserve"> 872 jachtų bei pramoginių laivelių,
872*4 asmenų</t>
        </r>
      </text>
    </comment>
    <comment ref="I319" authorId="0" shapeId="0">
      <text>
        <r>
          <rPr>
            <sz val="9"/>
            <color indexed="81"/>
            <rFont val="Tahoma"/>
            <family val="2"/>
            <charset val="186"/>
          </rPr>
          <t xml:space="preserve">Didžiausias srautas klaipėdiečių (85 proc.) lankosi „Jūros šventės“ renginiuose, antras pagal lankomumą jūrinės kultūros renginys – „Laivų paradas“ (62 proc.), trečias – Džiazo festivalis (51 proc.). Tendencingai, visi lankomiausi renginiai vykdomi atvirose erdvėse, yra nemokami ir vyksta keletą dienų. 
</t>
        </r>
        <r>
          <rPr>
            <i/>
            <sz val="9"/>
            <color indexed="81"/>
            <rFont val="Tahoma"/>
            <family val="2"/>
            <charset val="186"/>
          </rPr>
          <t xml:space="preserve">Klasikinės muzikos festivaliuose lankosi 20 proc. klaipėdiečių, o teatro ir kino festivaliuose – 17 proc. </t>
        </r>
        <r>
          <rPr>
            <sz val="9"/>
            <color indexed="81"/>
            <rFont val="Tahoma"/>
            <family val="2"/>
            <charset val="186"/>
          </rPr>
          <t xml:space="preserve">
</t>
        </r>
        <r>
          <rPr>
            <b/>
            <sz val="9"/>
            <color indexed="81"/>
            <rFont val="Tahoma"/>
            <family val="2"/>
            <charset val="186"/>
          </rPr>
          <t xml:space="preserve">Pagrindinės nesilankymo priežastys: </t>
        </r>
        <r>
          <rPr>
            <sz val="9"/>
            <color indexed="81"/>
            <rFont val="Tahoma"/>
            <family val="2"/>
            <charset val="186"/>
          </rPr>
          <t xml:space="preserve">
1. Per brangu – 55,7 proc.
2. Trūksta laiko – 50,1 proc.
3. Nepakanka informacijos – 30,4 proc.
Kultūros skyrius</t>
        </r>
      </text>
    </comment>
    <comment ref="G322" authorId="0" shapeId="0">
      <text>
        <r>
          <rPr>
            <b/>
            <sz val="9"/>
            <color indexed="81"/>
            <rFont val="Tahoma"/>
            <family val="2"/>
            <charset val="186"/>
          </rPr>
          <t>Snieguole Kacerauskaite:</t>
        </r>
        <r>
          <rPr>
            <sz val="9"/>
            <color indexed="81"/>
            <rFont val="Tahoma"/>
            <family val="2"/>
            <charset val="186"/>
          </rPr>
          <t xml:space="preserve">
Juros sv., Parbėg laivelis, laivų paradas, Albatroso apdovanojimai, Kaligrafija ant buriu, filmo Klaipėdos krašto vėtrungiu pristatymas, Pasauline vandenyno diena, Vėtrungiu konferencija, Dangės flotilė, jūrininkų pagerbimas, Paroda prezidentūroje, almanacho Baltija pristatymas</t>
        </r>
      </text>
    </comment>
    <comment ref="I322" authorId="0" shapeId="0">
      <text>
        <r>
          <rPr>
            <sz val="9"/>
            <color indexed="81"/>
            <rFont val="Tahoma"/>
            <family val="2"/>
            <charset val="186"/>
          </rPr>
          <t>Jūros šventė, Klaipėdos laivų paradas, Albatroso apdovanojimai, Dangės flotilė, Knygų apie Salį Šemerį, Reisų ratai ir S.Golubevo foto albumų pristatymai, Švyturių ralis, Viešojoje bibliotekoje - marinistinės literatūros ir muzikos vakaras "Jūreivių keliai'</t>
        </r>
      </text>
    </comment>
    <comment ref="J322" authorId="0" shapeId="0">
      <text>
        <r>
          <rPr>
            <sz val="9"/>
            <color indexed="81"/>
            <rFont val="Tahoma"/>
            <family val="2"/>
            <charset val="186"/>
          </rPr>
          <t xml:space="preserve">Klaipėdos miesto jūrinės kultūros apdovanojimo "Albatrosas" apdovanojimo ceremonija, Jūros šventė, tarptautinės regatos "The Tall ships race" ir "Baltic Sail", "Švyturių ralis" (VšĮ "Klaipėdos publika"), Klaipėdos laivų paradas (VšĮ "Klaipėdos publika"), Tradicinių istorinių laivų dienos "Dangės flotilė" (Lietuvos jūrų muziejus), Jaunimo kultūros festivalis "Galiu kurti prie jūros" (VšĮ Socialinių mokslų kolegija), "Susižadėję prie jūros" (Lietuvos jūrų muziejus), "Jūrinės vaikystės vėjas" - kūrybinės dirbtuvės Smiltynėje (Lietuvos demokratinės moterų kolegijos Klaipėdos skyrius), "Mėlynoji juosta" (VšĮ "Jūros marios"), Tarptautinė šiuolaikinio meno kūrybinė labaratorija, konferenija , paroda "Mazgas-Jūra. Fe ir  C" (Lietuvos dailininkų sąjungos Klaipėdos skyrius), "Vartai į jūrą-vartai į kultūrą" (Klaipėdos universitetas), "Švyturiai. Literatūros sujungti prie Baltijos stalo" (VšĮ "Lino lėlės"), "Muzika gamtoje. Gamta muzikoje" (VšĮ "Klaipėdos šventės")
</t>
        </r>
      </text>
    </comment>
    <comment ref="K322" authorId="0" shapeId="0">
      <text>
        <r>
          <rPr>
            <sz val="9"/>
            <color indexed="81"/>
            <rFont val="Tahoma"/>
            <family val="2"/>
            <charset val="186"/>
          </rPr>
          <t>Jūros šventė, Baltic Saile, Dangės flotilė, Švyturių ralis, Liavų paradas, Albatroso ceremonija, Jūrų kelias, Susižadėję su jūra, Tavo jūra prasideda čia</t>
        </r>
      </text>
    </comment>
    <comment ref="M322" authorId="1" shapeId="0">
      <text>
        <r>
          <rPr>
            <sz val="9"/>
            <color indexed="81"/>
            <rFont val="Tahoma"/>
            <family val="2"/>
            <charset val="186"/>
          </rPr>
          <t>Jūrinės kultūros apdovanojimo „Albatrosas“ šventė, Jūros šventė, Baltic Sail, Laivų paradas, Dangės flotilė</t>
        </r>
      </text>
    </comment>
    <comment ref="F327" authorId="0" shapeId="0">
      <text>
        <r>
          <rPr>
            <sz val="9"/>
            <color indexed="81"/>
            <rFont val="Tahoma"/>
            <family val="2"/>
            <charset val="186"/>
          </rPr>
          <t xml:space="preserve">MLIM kiemas įrengtas 2013 m. gale, todėl 2013 m. renginių nevyko
</t>
        </r>
      </text>
    </comment>
    <comment ref="G327" authorId="10" shapeId="0">
      <text>
        <r>
          <rPr>
            <b/>
            <sz val="9"/>
            <color indexed="81"/>
            <rFont val="Tahoma"/>
            <family val="2"/>
            <charset val="186"/>
          </rPr>
          <t>Karolina Kudreviciute:</t>
        </r>
        <r>
          <rPr>
            <sz val="9"/>
            <color indexed="81"/>
            <rFont val="Tahoma"/>
            <family val="2"/>
            <charset val="186"/>
          </rPr>
          <t xml:space="preserve">
Šiauriniame rage įrengta Vėtrungių alėja, renginys - alėjos atidarymas</t>
        </r>
      </text>
    </comment>
    <comment ref="I327" authorId="0" shapeId="0">
      <text>
        <r>
          <rPr>
            <b/>
            <i/>
            <sz val="9"/>
            <color indexed="81"/>
            <rFont val="Tahoma"/>
            <family val="2"/>
            <charset val="186"/>
          </rPr>
          <t>EKC Meno kiemo dirbtuvėse</t>
        </r>
        <r>
          <rPr>
            <sz val="9"/>
            <color indexed="81"/>
            <rFont val="Tahoma"/>
            <family val="2"/>
            <charset val="186"/>
          </rPr>
          <t xml:space="preserve"> įgyvendino projektą "</t>
        </r>
        <r>
          <rPr>
            <b/>
            <i/>
            <sz val="9"/>
            <color indexed="81"/>
            <rFont val="Tahoma"/>
            <family val="2"/>
            <charset val="186"/>
          </rPr>
          <t>Regioninio identiteto bruožai. Amatystė"</t>
        </r>
        <r>
          <rPr>
            <sz val="9"/>
            <color indexed="81"/>
            <rFont val="Tahoma"/>
            <family val="2"/>
            <charset val="186"/>
          </rPr>
          <t>. 2016 m. vasarą atvira keramikos dirbtuvė veikė 4 dienas per savaitę nuo 11 iki 19 val. Amatą stebėjo ir su tradicinių keramikos dirbinių ekspozicija susipažino apie</t>
        </r>
        <r>
          <rPr>
            <b/>
            <i/>
            <sz val="9"/>
            <color indexed="81"/>
            <rFont val="Tahoma"/>
            <family val="2"/>
            <charset val="186"/>
          </rPr>
          <t xml:space="preserve"> 4500 žmonių   </t>
        </r>
      </text>
    </comment>
    <comment ref="K327" authorId="0" shapeId="0">
      <text>
        <r>
          <rPr>
            <sz val="9"/>
            <color indexed="81"/>
            <rFont val="Tahoma"/>
            <family val="2"/>
            <charset val="186"/>
          </rPr>
          <t xml:space="preserve">Atidaryta nauja MLIM ekspozicija "Muziejus 39/45". įrengti pažintinia stendai apie vėtrunges Pilies uostelyje. Per 2018 m. muziejaus ekspoziciją "Muziejus 39/45" aplankė 22966 lankytojai. 
</t>
        </r>
      </text>
    </comment>
    <comment ref="L327" authorId="11" shapeId="0">
      <text>
        <r>
          <rPr>
            <b/>
            <sz val="9"/>
            <color indexed="81"/>
            <rFont val="Tahoma"/>
            <family val="2"/>
            <charset val="186"/>
          </rPr>
          <t>Ingrida Žemgulė:</t>
        </r>
        <r>
          <rPr>
            <sz val="9"/>
            <color indexed="81"/>
            <rFont val="Tahoma"/>
            <family val="2"/>
            <charset val="186"/>
          </rPr>
          <t xml:space="preserve">
Kultūros kiemas ir Piliavietės kiemas</t>
        </r>
      </text>
    </comment>
    <comment ref="M327" authorId="1" shapeId="0">
      <text>
        <r>
          <rPr>
            <sz val="9"/>
            <color indexed="81"/>
            <rFont val="Tahoma"/>
            <family val="2"/>
            <charset val="186"/>
          </rPr>
          <t>Modernizuota ekspozicija „XX a. istorijos laikotarpio  Etnografijos salė“, ekspozicijos atidarymas vyko vitualioje erdvėje, 557 peržiūrų.
Atnaujintas savivaldybės viešosios bibliotekos  „Kauno atžalyno“ filialas.
Pažymėtina, kad dėl koronaviruso panedijos didžioji dalis renginių buvo perkelta į elektroninę erdvę.</t>
        </r>
      </text>
    </comment>
    <comment ref="H328" authorId="0" shapeId="0">
      <text>
        <r>
          <rPr>
            <b/>
            <sz val="9"/>
            <color indexed="81"/>
            <rFont val="Tahoma"/>
            <family val="2"/>
            <charset val="186"/>
          </rPr>
          <t>Snieguole Kacerauskaite:</t>
        </r>
        <r>
          <rPr>
            <sz val="9"/>
            <color indexed="81"/>
            <rFont val="Tahoma"/>
            <family val="2"/>
            <charset val="186"/>
          </rPr>
          <t xml:space="preserve">
Patikslintas rodiklis</t>
        </r>
      </text>
    </comment>
    <comment ref="B331" authorId="12" shapeId="0">
      <text>
        <r>
          <rPr>
            <u/>
            <sz val="9"/>
            <color indexed="81"/>
            <rFont val="Tahoma"/>
            <family val="2"/>
            <charset val="186"/>
          </rPr>
          <t xml:space="preserve">Baltijos regiono šalys: </t>
        </r>
        <r>
          <rPr>
            <sz val="9"/>
            <color indexed="81"/>
            <rFont val="Tahoma"/>
            <family val="2"/>
            <charset val="186"/>
          </rPr>
          <t>Lenkija, Latvija, Vokietija, Rusija, Estija, Norvegija, Švedija, Vokietija, Suomija, Danija.</t>
        </r>
      </text>
    </comment>
    <comment ref="M331" authorId="1" shapeId="0">
      <text>
        <r>
          <rPr>
            <sz val="9"/>
            <color indexed="81"/>
            <rFont val="Tahoma"/>
            <family val="2"/>
            <charset val="186"/>
          </rPr>
          <t>1.Baltijos jūros ir Šiaurės šalių animacijos ir video žaidimų festivalis B.L.O.N
2. Tarptautinis Stasio Šimkaus chorų konkursas
3. Tarptautinis gatvės teatrų festivalis „Šermukšnis“
4. „Parbėg laivelis
5. Baltic Sail
6. Dangės flotilė
7. Koncertų salė – 4 tarptautiniai festivaliai
8. MLIM dalyvauja Baltojos regionų muziejų projekte „Kryžkelės“
9. KKKC projektas „We can be heroes“
10. TKC armėnų bendruomenės renginys (dalyvauja LV,DE, BE, EST)
11. Klaipėdoje rengiami tęstiniai tarptautiniai kultūros ar meno festivaliai – 6.</t>
        </r>
      </text>
    </comment>
    <comment ref="J334" authorId="0" shapeId="0">
      <text>
        <r>
          <rPr>
            <sz val="9"/>
            <color indexed="81"/>
            <rFont val="Tahoma"/>
            <family val="2"/>
            <charset val="186"/>
          </rPr>
          <t xml:space="preserve">22 meno sričių rezidentai, 35 kūrybinio verslo sričių rezidentai, 21 kultūros ir meno stipendininkai ir 77 organizacijos, gavusios dalinį finansavimą
</t>
        </r>
      </text>
    </comment>
    <comment ref="K334" authorId="5" shapeId="0">
      <text>
        <r>
          <rPr>
            <sz val="9"/>
            <color indexed="81"/>
            <rFont val="Tahoma"/>
            <family val="2"/>
            <charset val="186"/>
          </rPr>
          <t xml:space="preserve">79 sričių projektai, 4 teatrinės veiklos programos, 1 muzikinės veiklos prpgrama, 2 jūrinės veiklos programos, 6 reprezentaciai festivaliai, 23 stipendijos. </t>
        </r>
      </text>
    </comment>
    <comment ref="L334" authorId="11" shapeId="0">
      <text>
        <r>
          <rPr>
            <b/>
            <sz val="9"/>
            <color indexed="81"/>
            <rFont val="Tahoma"/>
            <family val="2"/>
            <charset val="186"/>
          </rPr>
          <t>Ingrida Žemgulė:</t>
        </r>
        <r>
          <rPr>
            <sz val="9"/>
            <color indexed="81"/>
            <rFont val="Tahoma"/>
            <family val="2"/>
            <charset val="186"/>
          </rPr>
          <t xml:space="preserve">
76 sričių projektai, 4 teatrinės veiklos programos, 1 muzikinės veiklos programa, 2 jūrinės veiklos programos, 3 tarptautinių tęstinių meno renginių programos, 7 reprezentaciai festivaliai, 15 stipendijų. </t>
        </r>
      </text>
    </comment>
    <comment ref="M334" authorId="1" shapeId="0">
      <text>
        <r>
          <rPr>
            <sz val="9"/>
            <color indexed="81"/>
            <rFont val="Tahoma"/>
            <family val="2"/>
            <charset val="186"/>
          </rPr>
          <t>79 kultūros ir meno dalinio finansavimo sričių projektai, 6 Klaipėdoje rengiami tarptautiniai kultūros ar meno festivaliai, 2 jūrinių tradicijų puoselėjimo ir sklaidos programos, 4 teatrinio meno sklaidos programos, 1 muzikinių programų rėmimo programa, 15 kultūros ir meno stipendijų.</t>
        </r>
        <r>
          <rPr>
            <sz val="9"/>
            <color indexed="81"/>
            <rFont val="Tahoma"/>
            <family val="2"/>
            <charset val="186"/>
          </rPr>
          <t xml:space="preserve">
</t>
        </r>
      </text>
    </comment>
    <comment ref="I335" authorId="0" shapeId="0">
      <text>
        <r>
          <rPr>
            <sz val="9"/>
            <color indexed="81"/>
            <rFont val="Tahoma"/>
            <family val="2"/>
            <charset val="186"/>
          </rPr>
          <t xml:space="preserve">Kultūros fabrike rezidavo 30 rezidentų grupių/SVV kūrybinių įmonių
</t>
        </r>
      </text>
    </comment>
    <comment ref="K335" authorId="13" shapeId="0">
      <text>
        <r>
          <rPr>
            <b/>
            <sz val="9"/>
            <color indexed="81"/>
            <rFont val="Tahoma"/>
            <family val="2"/>
            <charset val="186"/>
          </rPr>
          <t>Raimonda:</t>
        </r>
        <r>
          <rPr>
            <sz val="9"/>
            <color indexed="81"/>
            <rFont val="Tahoma"/>
            <family val="2"/>
            <charset val="186"/>
          </rPr>
          <t xml:space="preserve">
2015-2018 m. rezidavę unikalūs SVV subjektai - 70</t>
        </r>
      </text>
    </comment>
    <comment ref="J336" authorId="0" shapeId="0">
      <text>
        <r>
          <rPr>
            <sz val="9"/>
            <color indexed="81"/>
            <rFont val="Tahoma"/>
            <family val="2"/>
            <charset val="186"/>
          </rPr>
          <t>Iš SVP 2017 m. ataskaitos (Valstybės biudžetas (Lietuvos kultūros taryba), Rėmėjai, Užsienio fondai) KC ŽR, VB, KKKC, KKS, TKC, EKC, MLIM</t>
        </r>
      </text>
    </comment>
    <comment ref="L336" authorId="11" shapeId="0">
      <text>
        <r>
          <rPr>
            <b/>
            <sz val="9"/>
            <color indexed="81"/>
            <rFont val="Tahoma"/>
            <family val="2"/>
            <charset val="186"/>
          </rPr>
          <t>Ingrida Žemgulė:</t>
        </r>
        <r>
          <rPr>
            <sz val="9"/>
            <color indexed="81"/>
            <rFont val="Tahoma"/>
            <family val="2"/>
            <charset val="186"/>
          </rPr>
          <t xml:space="preserve">
ES, VB ir kitų šaltinių projektams skirtos lėšos</t>
        </r>
      </text>
    </comment>
    <comment ref="I337" authorId="0" shapeId="0">
      <text>
        <r>
          <rPr>
            <sz val="9"/>
            <color indexed="81"/>
            <rFont val="Tahoma"/>
            <family val="2"/>
            <charset val="186"/>
          </rPr>
          <t>Viešojoje bibliotekoje atnaujinta duomenų bazė „Klaipėdos nekilnojamosios kultūros vertybės“, pastatai pažymėti QR kodų lentelėmis susietomis su duomenų baze per mobilius įrenginius. 2017 m. planuojamas Žydų kultūros kelias</t>
        </r>
      </text>
    </comment>
    <comment ref="J337" authorId="0" shapeId="0">
      <text>
        <r>
          <rPr>
            <sz val="9"/>
            <color indexed="81"/>
            <rFont val="Tahoma"/>
            <family val="2"/>
            <charset val="186"/>
          </rPr>
          <t>1) Lietuvos kultūros sostinė - Klaipėda - neužšąlantis kultūros uostas, 2) sukurta mobilioji programėlė „Discover Jewish Lithuania“ 16-ai objektų Klaipėdoje ir lankstinukas-žemėlapis</t>
        </r>
      </text>
    </comment>
    <comment ref="K337" authorId="0" shapeId="0">
      <text>
        <r>
          <rPr>
            <sz val="9"/>
            <color indexed="81"/>
            <rFont val="Tahoma"/>
            <family val="2"/>
            <charset val="186"/>
          </rPr>
          <t>Klaipėdos šviesų festivalis skirtas Lietuvos valstybės 100-ečio paminėjimui</t>
        </r>
        <r>
          <rPr>
            <b/>
            <sz val="9"/>
            <color indexed="81"/>
            <rFont val="Tahoma"/>
            <family val="2"/>
            <charset val="186"/>
          </rPr>
          <t xml:space="preserve">. </t>
        </r>
        <r>
          <rPr>
            <sz val="9"/>
            <color indexed="81"/>
            <rFont val="Tahoma"/>
            <family val="2"/>
            <charset val="186"/>
          </rPr>
          <t xml:space="preserve">
</t>
        </r>
      </text>
    </comment>
    <comment ref="L337" authorId="11" shapeId="0">
      <text>
        <r>
          <rPr>
            <b/>
            <sz val="9"/>
            <color indexed="81"/>
            <rFont val="Tahoma"/>
            <family val="2"/>
            <charset val="186"/>
          </rPr>
          <t>Ingrida Žemgulė:</t>
        </r>
        <r>
          <rPr>
            <sz val="9"/>
            <color indexed="81"/>
            <rFont val="Tahoma"/>
            <family val="2"/>
            <charset val="186"/>
          </rPr>
          <t xml:space="preserve">
Jūros šventė, Didžiojo elingo renginių programa.</t>
        </r>
      </text>
    </comment>
    <comment ref="M337" authorId="1" shapeId="0">
      <text>
        <r>
          <rPr>
            <sz val="9"/>
            <color indexed="81"/>
            <rFont val="Tahoma"/>
            <family val="2"/>
            <charset val="186"/>
          </rPr>
          <t xml:space="preserve">Jūros šventė
</t>
        </r>
      </text>
    </comment>
    <comment ref="N337" authorId="14" shapeId="0">
      <text>
        <r>
          <rPr>
            <b/>
            <sz val="9"/>
            <color indexed="81"/>
            <rFont val="Tahoma"/>
            <family val="2"/>
            <charset val="186"/>
          </rPr>
          <t>Indre Buteniene:</t>
        </r>
        <r>
          <rPr>
            <sz val="9"/>
            <color indexed="81"/>
            <rFont val="Tahoma"/>
            <family val="2"/>
            <charset val="186"/>
          </rPr>
          <t xml:space="preserve">
Lietuvos kultūros sostinė 2017, Interkultur2017</t>
        </r>
      </text>
    </comment>
    <comment ref="J340" authorId="5" shapeId="0">
      <text>
        <r>
          <rPr>
            <sz val="9"/>
            <color indexed="81"/>
            <rFont val="Tahoma"/>
            <family val="2"/>
            <charset val="186"/>
          </rPr>
          <t>Bendros savivaldybės administracijos teikiamos paslaugos 6.9</t>
        </r>
      </text>
    </comment>
    <comment ref="K340" authorId="5" shapeId="0">
      <text>
        <r>
          <rPr>
            <sz val="9"/>
            <color indexed="81"/>
            <rFont val="Tahoma"/>
            <family val="2"/>
            <charset val="186"/>
          </rPr>
          <t>Bendros savivaldybės administracijos teikiamos paslaugos 6.9</t>
        </r>
      </text>
    </comment>
    <comment ref="I345" authorId="5" shapeId="0">
      <text>
        <r>
          <rPr>
            <b/>
            <sz val="9"/>
            <color indexed="81"/>
            <rFont val="Tahoma"/>
            <family val="2"/>
            <charset val="186"/>
          </rPr>
          <t>(gyvenamosios vietos deklaravimo paslauga – 7289; išvykimo deklaravimas – 1553; leidimų geodeziniams darbams atlikti išdavimas – 1782; statybos leidimo išdavimas nuotoliniu būdu – 300; rašytiniai pritarimai statinių remontams ir kt. – 292)</t>
        </r>
        <r>
          <rPr>
            <sz val="9"/>
            <color indexed="81"/>
            <rFont val="Tahoma"/>
            <family val="2"/>
            <charset val="186"/>
          </rPr>
          <t xml:space="preserve">
</t>
        </r>
      </text>
    </comment>
    <comment ref="J345" authorId="5" shapeId="0">
      <text>
        <r>
          <rPr>
            <b/>
            <sz val="9"/>
            <color indexed="81"/>
            <rFont val="Tahoma"/>
            <family val="2"/>
            <charset val="186"/>
          </rPr>
          <t>(gyvenamosios vietos deklaravimo paslauga – 7650; išvykimo deklaravimas – 1830; leidimų geodeziniams darbams atlikti išdavimas – 1980; topografinių nuotraukų – 849; kontrolinių-geodezinių nuotraukų – 1126; statybą leidžiančių dokumentų išdavimas nuotoliniu būdu - 836)</t>
        </r>
        <r>
          <rPr>
            <sz val="9"/>
            <color indexed="81"/>
            <rFont val="Tahoma"/>
            <family val="2"/>
            <charset val="186"/>
          </rPr>
          <t xml:space="preserve">
</t>
        </r>
      </text>
    </comment>
    <comment ref="K345" authorId="5" shapeId="0">
      <text>
        <r>
          <rPr>
            <sz val="9"/>
            <color indexed="81"/>
            <rFont val="Tahoma"/>
            <family val="2"/>
            <charset val="186"/>
          </rPr>
          <t xml:space="preserve">gyvenamosios vietos deklaravimo paslauga Klaipėdos m. – 9350 asmenys;
 išvykimo iš Lietuvos Respublikos deklaravimas – 1830 asmenys; 
leidimų geodeziniams darbams atlikti išdavimas – 2067 (1554 ha);
suderinta topografinių nuotraukų – 1203 vnt. (1221 ha);
suderinta kontrolinių-geodezinių nuotraukų – 916 vnt. (388 ha); 
statybą leidžiančių dokumentų išdavimas nuotoliniu būdu – 526 vnt.
</t>
        </r>
      </text>
    </comment>
    <comment ref="L345" authorId="5" shapeId="0">
      <text>
        <r>
          <rPr>
            <sz val="9"/>
            <color indexed="81"/>
            <rFont val="Tahoma"/>
            <family val="2"/>
            <charset val="186"/>
          </rPr>
          <t xml:space="preserve">Lina Križevičienė. </t>
        </r>
        <r>
          <rPr>
            <b/>
            <sz val="9"/>
            <color indexed="81"/>
            <rFont val="Tahoma"/>
            <family val="2"/>
            <charset val="186"/>
          </rPr>
          <t>Per KMSA e. paslaugų</t>
        </r>
        <r>
          <rPr>
            <sz val="9"/>
            <color indexed="81"/>
            <rFont val="Tahoma"/>
            <family val="2"/>
            <charset val="186"/>
          </rPr>
          <t xml:space="preserve"> sistemą užsakyta 3222 e. paslaugos, iš kurių daugiausiai leidimų važiuoti Klaipėdos miesto gatvėmis didžiagabaritėms ir sunkiasvorėms transporto priemonėms išdavimas – 1546, pažymos apie deklaruotą gyvenamąją vietą išdavimas – 1127, pažymos gyvenamosios patalpos savininkui (bendraturčiam) apie jiems nuosavybės teise priklausančioje gyvenamojoje patalpoje savo gyvenamąją vietą deklaravusius asmenis išdavimas – 161.
Per išorines e. paslaugų sistemas užsakyta 19310 e. paslaugų, iš  kurių daugiausia gyvenamosios vietos deklaravimas – 9507, civilinės metrikacijos paslaugos – 3585, statybą leidžiančių dokumentų išdavimas - 2659.
</t>
        </r>
      </text>
    </comment>
    <comment ref="M345" authorId="15" shapeId="0">
      <text>
        <r>
          <rPr>
            <sz val="9"/>
            <color indexed="81"/>
            <rFont val="Tahoma"/>
            <family val="2"/>
            <charset val="186"/>
          </rPr>
          <t>5074 (KMSA EPS), 2813 (MEPIS), 10118 (GVDIS), 141 (TPDRIS), 10 (ZPDRIS), 13541 (SPIS), 5720 (geoportal.lt), 3045 (IS Infostatyba)</t>
        </r>
      </text>
    </comment>
    <comment ref="I348" authorId="5" shapeId="0">
      <text>
        <r>
          <rPr>
            <sz val="9"/>
            <color indexed="81"/>
            <rFont val="Tahoma"/>
            <family val="2"/>
            <charset val="186"/>
          </rPr>
          <t xml:space="preserve">www. klaipeda.lt/Taryba
</t>
        </r>
      </text>
    </comment>
    <comment ref="J348" authorId="0" shapeId="0">
      <text>
        <r>
          <rPr>
            <sz val="9"/>
            <color indexed="81"/>
            <rFont val="Tahoma"/>
            <family val="2"/>
            <charset val="186"/>
          </rPr>
          <t>www.klaipeda.lt/lt/savivaldybe/taryba/komisijos-ir-tarybos/263</t>
        </r>
      </text>
    </comment>
    <comment ref="K348" authorId="0" shapeId="0">
      <text>
        <r>
          <rPr>
            <sz val="9"/>
            <color indexed="81"/>
            <rFont val="Tahoma"/>
            <family val="2"/>
            <charset val="186"/>
          </rPr>
          <t>www.klaipeda.lt/lt/savivaldybe/taryba/komisijos-ir-tarybos/263</t>
        </r>
      </text>
    </comment>
    <comment ref="L348" authorId="0" shapeId="0">
      <text>
        <r>
          <rPr>
            <sz val="9"/>
            <color indexed="81"/>
            <rFont val="Tahoma"/>
            <family val="2"/>
            <charset val="186"/>
          </rPr>
          <t>www.klaipeda.lt/lt/savivaldybe/taryba/komisijos-ir-tarybos/263</t>
        </r>
      </text>
    </comment>
    <comment ref="M348" authorId="0" shapeId="0">
      <text>
        <r>
          <rPr>
            <sz val="9"/>
            <color indexed="81"/>
            <rFont val="Tahoma"/>
            <family val="2"/>
            <charset val="186"/>
          </rPr>
          <t>www.klaipeda.lt/lt/savivaldybe/taryba/komisijos-ir-tarybos/263</t>
        </r>
      </text>
    </comment>
    <comment ref="G351" authorId="5" shapeId="0">
      <text>
        <r>
          <rPr>
            <sz val="9"/>
            <color indexed="81"/>
            <rFont val="Tahoma"/>
            <family val="2"/>
            <charset val="186"/>
          </rPr>
          <t xml:space="preserve">Savivaldybės darbuotojų sk. 439,5, darbuotojų  kėlusių kvalifikaciją sk. 204
</t>
        </r>
      </text>
    </comment>
    <comment ref="I351" authorId="16" shapeId="0">
      <text>
        <r>
          <rPr>
            <sz val="9"/>
            <color indexed="81"/>
            <rFont val="Tahoma"/>
            <family val="2"/>
            <charset val="186"/>
          </rPr>
          <t>Iš 445 darbuotojų kvalifikaciją kėlė 211 unikalių darbuotojų.</t>
        </r>
      </text>
    </comment>
    <comment ref="J351" authorId="17" shapeId="0">
      <text>
        <r>
          <rPr>
            <sz val="9"/>
            <color indexed="81"/>
            <rFont val="Tahoma"/>
            <family val="2"/>
            <charset val="186"/>
          </rPr>
          <t>2017 m. - 456,5 pareigybių skaičius. Kvalifikaciją kėlė 310 administracijos bei 60 biudžetinių įstaigų darbuotojų, pastarieji į rodiklio paskaičiavimą proc. neįtraukti</t>
        </r>
      </text>
    </comment>
    <comment ref="L351" authorId="17" shapeId="0">
      <text>
        <r>
          <rPr>
            <b/>
            <sz val="9"/>
            <color indexed="81"/>
            <rFont val="Tahoma"/>
            <family val="2"/>
            <charset val="186"/>
          </rPr>
          <t>Inga Gelzinyte:</t>
        </r>
        <r>
          <rPr>
            <sz val="9"/>
            <color indexed="81"/>
            <rFont val="Tahoma"/>
            <family val="2"/>
            <charset val="186"/>
          </rPr>
          <t xml:space="preserve">
172 tobulinosi kvalfikaciją</t>
        </r>
      </text>
    </comment>
    <comment ref="M351" authorId="17" shapeId="0">
      <text>
        <r>
          <rPr>
            <sz val="9"/>
            <color indexed="81"/>
            <rFont val="Tahoma"/>
            <family val="2"/>
            <charset val="186"/>
          </rPr>
          <t xml:space="preserve">93 darbuotojai ir 138 LEAN projekte, viso 231. Darbuotojų sk. 444
</t>
        </r>
      </text>
    </comment>
  </commentList>
</comments>
</file>

<file path=xl/comments3.xml><?xml version="1.0" encoding="utf-8"?>
<comments xmlns="http://schemas.openxmlformats.org/spreadsheetml/2006/main">
  <authors>
    <author>Snieguole Kacerauskaite</author>
    <author>Inga Mikalauskienė</author>
    <author>Sniega</author>
    <author>Audra Cepiene</author>
    <author>Rasa Rumsiene</author>
    <author>Asta Česnauskienė</author>
  </authors>
  <commentList>
    <comment ref="G32" authorId="0" shapeId="0">
      <text>
        <r>
          <rPr>
            <b/>
            <sz val="9"/>
            <color indexed="81"/>
            <rFont val="Tahoma"/>
            <family val="2"/>
            <charset val="186"/>
          </rPr>
          <t>Snieguole Kacerauskaite:</t>
        </r>
        <r>
          <rPr>
            <sz val="9"/>
            <color indexed="81"/>
            <rFont val="Tahoma"/>
            <family val="2"/>
            <charset val="186"/>
          </rPr>
          <t xml:space="preserve">
Viešojoje erdvėje apie jaunimą buvo paskelbta apie 20 straipsnių, susijusių su Europos jaunimo sostine ir jaunimo renginiais</t>
        </r>
      </text>
    </comment>
    <comment ref="H32" authorId="0" shapeId="0">
      <text>
        <r>
          <rPr>
            <b/>
            <sz val="9"/>
            <color indexed="81"/>
            <rFont val="Tahoma"/>
            <family val="2"/>
            <charset val="186"/>
          </rPr>
          <t>Snieguole Kacerauskaite:</t>
        </r>
        <r>
          <rPr>
            <sz val="9"/>
            <color indexed="81"/>
            <rFont val="Tahoma"/>
            <family val="2"/>
            <charset val="186"/>
          </rPr>
          <t xml:space="preserve">
paskelbti trys straipsniai, susiję su jaunimu</t>
        </r>
      </text>
    </comment>
    <comment ref="I32" authorId="1" shapeId="0">
      <text>
        <r>
          <rPr>
            <sz val="9"/>
            <color indexed="81"/>
            <rFont val="Tahoma"/>
            <family val="2"/>
            <charset val="186"/>
          </rPr>
          <t xml:space="preserve">
2020 m. paskelbta 150 straipsnių, iš jų 32 - nacionaliniu lygiu. </t>
        </r>
      </text>
    </comment>
    <comment ref="E34" authorId="0" shapeId="0">
      <text>
        <r>
          <rPr>
            <sz val="9"/>
            <color indexed="81"/>
            <rFont val="Tahoma"/>
            <family val="2"/>
            <charset val="186"/>
          </rPr>
          <t xml:space="preserve">Tyrimas atliekamas kas 3 metus
</t>
        </r>
      </text>
    </comment>
    <comment ref="F34" authorId="0" shapeId="0">
      <text>
        <r>
          <rPr>
            <sz val="9"/>
            <color indexed="81"/>
            <rFont val="Tahoma"/>
            <family val="2"/>
            <charset val="186"/>
          </rPr>
          <t xml:space="preserve">Tyrimas atliekamas kas 3 metus
</t>
        </r>
      </text>
    </comment>
    <comment ref="G34" authorId="0" shapeId="0">
      <text>
        <r>
          <rPr>
            <sz val="9"/>
            <color indexed="81"/>
            <rFont val="Tahoma"/>
            <family val="2"/>
            <charset val="186"/>
          </rPr>
          <t xml:space="preserve">Tyrimas bus atliekamas 2019 m. 
</t>
        </r>
      </text>
    </comment>
    <comment ref="H34" authorId="0" shapeId="0">
      <text>
        <r>
          <rPr>
            <b/>
            <sz val="9"/>
            <color indexed="81"/>
            <rFont val="Tahoma"/>
            <family val="2"/>
            <charset val="186"/>
          </rPr>
          <t>Snieguole Kacerauskaite:</t>
        </r>
        <r>
          <rPr>
            <sz val="9"/>
            <color indexed="81"/>
            <rFont val="Tahoma"/>
            <family val="2"/>
            <charset val="186"/>
          </rPr>
          <t xml:space="preserve">
atliktas jaunimo dalyvavimo tyrimas.</t>
        </r>
      </text>
    </comment>
    <comment ref="I34" authorId="1" shapeId="0">
      <text>
        <r>
          <rPr>
            <sz val="9"/>
            <color indexed="81"/>
            <rFont val="Tahoma"/>
            <family val="2"/>
            <charset val="186"/>
          </rPr>
          <t xml:space="preserve">
Atliktas jaunų žmonių galimybių ir įsitraukimo tyrimas Klaipėdos mieste.</t>
        </r>
      </text>
    </comment>
    <comment ref="G36" authorId="0" shapeId="0">
      <text>
        <r>
          <rPr>
            <b/>
            <sz val="9"/>
            <color indexed="81"/>
            <rFont val="Tahoma"/>
            <family val="2"/>
            <charset val="186"/>
          </rPr>
          <t>1</t>
        </r>
        <r>
          <rPr>
            <sz val="9"/>
            <color indexed="81"/>
            <rFont val="Tahoma"/>
            <family val="2"/>
            <charset val="186"/>
          </rPr>
          <t xml:space="preserve">
</t>
        </r>
      </text>
    </comment>
    <comment ref="E66" authorId="0" shapeId="0">
      <text>
        <r>
          <rPr>
            <sz val="9"/>
            <color indexed="81"/>
            <rFont val="Tahoma"/>
            <family val="2"/>
            <charset val="186"/>
          </rPr>
          <t xml:space="preserve">Įsteigtas dienos stacionaro padalinys vaikams Respublikinėje Klaipėdos ligoninėje
</t>
        </r>
      </text>
    </comment>
    <comment ref="E170" authorId="0" shapeId="0">
      <text>
        <r>
          <rPr>
            <b/>
            <sz val="9"/>
            <color indexed="81"/>
            <rFont val="Tahoma"/>
            <family val="2"/>
            <charset val="186"/>
          </rPr>
          <t>Snieguole Kacerauskaite:</t>
        </r>
        <r>
          <rPr>
            <sz val="9"/>
            <color indexed="81"/>
            <rFont val="Tahoma"/>
            <family val="2"/>
            <charset val="186"/>
          </rPr>
          <t xml:space="preserve">
„Laikino apnakvindinimo namų steigimas, Dubysos g. 39A“ ir „Laikino apgyvendinimo namų infrastruktūros modernizavimas (Šilutės pl. 8)“</t>
        </r>
      </text>
    </comment>
    <comment ref="F170" authorId="0" shapeId="0">
      <text>
        <r>
          <rPr>
            <b/>
            <sz val="9"/>
            <color indexed="81"/>
            <rFont val="Tahoma"/>
            <family val="2"/>
            <charset val="186"/>
          </rPr>
          <t>Snieguole Kacerauskaite:</t>
        </r>
        <r>
          <rPr>
            <sz val="9"/>
            <color indexed="81"/>
            <rFont val="Tahoma"/>
            <family val="2"/>
            <charset val="186"/>
          </rPr>
          <t xml:space="preserve">
1) „Laikino apnakvindinimo namų steigimas“ ir 2) „Laikino apgyvendinimo namų infrastruktūros modernizavimas (Šilutės pl. 8)“</t>
        </r>
      </text>
    </comment>
    <comment ref="E194" authorId="0" shapeId="0">
      <text>
        <r>
          <rPr>
            <sz val="9"/>
            <color indexed="81"/>
            <rFont val="Tahoma"/>
            <family val="2"/>
            <charset val="186"/>
          </rPr>
          <t>Negauta prašymų</t>
        </r>
      </text>
    </comment>
    <comment ref="F194" authorId="0" shapeId="0">
      <text>
        <r>
          <rPr>
            <sz val="9"/>
            <color indexed="81"/>
            <rFont val="Tahoma"/>
            <family val="2"/>
            <charset val="186"/>
          </rPr>
          <t>Negauta prašymų</t>
        </r>
      </text>
    </comment>
    <comment ref="G234" authorId="0" shapeId="0">
      <text>
        <r>
          <rPr>
            <sz val="9"/>
            <color indexed="81"/>
            <rFont val="Tahoma"/>
            <family val="2"/>
            <charset val="186"/>
          </rPr>
          <t xml:space="preserve">Netikslinga vykdyti, nes paskeitė teisės aktai
</t>
        </r>
      </text>
    </comment>
    <comment ref="G238" authorId="0" shapeId="0">
      <text>
        <r>
          <rPr>
            <sz val="9"/>
            <color indexed="81"/>
            <rFont val="Tahoma"/>
            <family val="2"/>
            <charset val="186"/>
          </rPr>
          <t xml:space="preserve">Pastatytas daugiabutis gyvenamasis namas Irklų g. 1 , tačiau statybos užbaigimo aktas negautas
</t>
        </r>
      </text>
    </comment>
    <comment ref="I312" authorId="1" shapeId="0">
      <text>
        <r>
          <rPr>
            <sz val="9"/>
            <color indexed="81"/>
            <rFont val="Tahoma"/>
            <charset val="1"/>
          </rPr>
          <t xml:space="preserve">
Sukurta vientisa ir integruota visų lygmenų lyderių kompetencijų plėtotės sistema.</t>
        </r>
      </text>
    </comment>
    <comment ref="C331" authorId="0" shapeId="0">
      <text>
        <r>
          <rPr>
            <sz val="9"/>
            <color indexed="81"/>
            <rFont val="Tahoma"/>
            <family val="2"/>
            <charset val="186"/>
          </rPr>
          <t xml:space="preserve">2014 m. parengtos ikimokyklinio ir priešmokyklinio ugdymo įstaigų tinklo pertvarkos analitinės prognozės
</t>
        </r>
      </text>
    </comment>
    <comment ref="D331" authorId="0" shapeId="0">
      <text>
        <r>
          <rPr>
            <sz val="9"/>
            <color indexed="81"/>
            <rFont val="Tahoma"/>
            <family val="2"/>
            <charset val="186"/>
          </rPr>
          <t xml:space="preserve">2015 m. parengtos bendrojo ugdymo mokyklų tinklo pertvarkos analitinės prognozės
</t>
        </r>
      </text>
    </comment>
    <comment ref="H333" authorId="0" shapeId="0">
      <text>
        <r>
          <rPr>
            <b/>
            <sz val="9"/>
            <color indexed="81"/>
            <rFont val="Tahoma"/>
            <family val="2"/>
            <charset val="186"/>
          </rPr>
          <t>Snieguole Kacerauskaite:</t>
        </r>
        <r>
          <rPr>
            <sz val="9"/>
            <color indexed="81"/>
            <rFont val="Tahoma"/>
            <family val="2"/>
            <charset val="186"/>
          </rPr>
          <t xml:space="preserve">
2019 m. įstegta Jūrų kadetų mokykla, Suaugusiųjų gimnazijoje įsteigtas jaunimo klasių skyrius.</t>
        </r>
      </text>
    </comment>
    <comment ref="E337" authorId="0" shapeId="0">
      <text>
        <r>
          <rPr>
            <sz val="9"/>
            <color indexed="81"/>
            <rFont val="Tahoma"/>
            <family val="2"/>
            <charset val="186"/>
          </rPr>
          <t xml:space="preserve">Atnaujintas Klaipėdos „Vėtrungės“ gimnazijos (Gedminų g. 5, Gedminų g. 7) sporto aikštynas
</t>
        </r>
      </text>
    </comment>
    <comment ref="F337" authorId="0" shapeId="0">
      <text>
        <r>
          <rPr>
            <sz val="9"/>
            <color indexed="81"/>
            <rFont val="Tahoma"/>
            <family val="2"/>
            <charset val="186"/>
          </rPr>
          <t>Futbolo aikštės dangos įrengimas prie Klaipėdos „Pajūrio“ pagrindinės mokyklos“</t>
        </r>
      </text>
    </comment>
    <comment ref="F344" authorId="0" shapeId="0">
      <text>
        <r>
          <rPr>
            <sz val="9"/>
            <color indexed="81"/>
            <rFont val="Tahoma"/>
            <family val="2"/>
            <charset val="186"/>
          </rPr>
          <t xml:space="preserve">Klaipėdos mokslo ir technologijų parko infrastruktūros plėtra jūriniame slėnyje  H. Manto g. 84
</t>
        </r>
      </text>
    </comment>
    <comment ref="G344" authorId="0" shapeId="0">
      <text>
        <r>
          <rPr>
            <sz val="9"/>
            <color indexed="81"/>
            <rFont val="Tahoma"/>
            <family val="2"/>
            <charset val="186"/>
          </rPr>
          <t xml:space="preserve">Projekto „Klaipėdos universiteto miestelis – žinioms imlus inovacijų slėnis“ planuojama projektavimo darbų pradžia - 2019 m. </t>
        </r>
      </text>
    </comment>
    <comment ref="D349" authorId="0" shapeId="0">
      <text>
        <r>
          <rPr>
            <sz val="9"/>
            <color indexed="81"/>
            <rFont val="Tahoma"/>
            <family val="2"/>
            <charset val="186"/>
          </rPr>
          <t>„Tikslinės teritorijos gyvenamųjų teritorijų ir gretimų visuomeninių erdvių tvarkymo“ ir „II vandenvietės pritaikymo švietimo, sporto, saviraiškos ir kitoms reikmėms“ studijos</t>
        </r>
      </text>
    </comment>
    <comment ref="C352" authorId="0" shapeId="0">
      <text>
        <r>
          <rPr>
            <sz val="9"/>
            <color indexed="81"/>
            <rFont val="Tahoma"/>
            <family val="2"/>
            <charset val="186"/>
          </rPr>
          <t>Jaunimo saviraiškos centras</t>
        </r>
      </text>
    </comment>
    <comment ref="D352" authorId="0" shapeId="0">
      <text>
        <r>
          <rPr>
            <sz val="9"/>
            <color indexed="81"/>
            <rFont val="Tahoma"/>
            <family val="2"/>
            <charset val="186"/>
          </rPr>
          <t>L/d "Puriena"</t>
        </r>
      </text>
    </comment>
    <comment ref="D355" authorId="2" shapeId="0">
      <text>
        <r>
          <rPr>
            <sz val="9"/>
            <color indexed="81"/>
            <rFont val="Tahoma"/>
            <family val="2"/>
            <charset val="186"/>
          </rPr>
          <t xml:space="preserve">2015 m. renovuotas Jaunimo centro pastato stogas
</t>
        </r>
      </text>
    </comment>
    <comment ref="E356" authorId="0" shapeId="0">
      <text>
        <r>
          <rPr>
            <b/>
            <sz val="9"/>
            <color indexed="81"/>
            <rFont val="Tahoma"/>
            <family val="2"/>
            <charset val="186"/>
          </rPr>
          <t xml:space="preserve">2016 m. </t>
        </r>
        <r>
          <rPr>
            <sz val="9"/>
            <color indexed="81"/>
            <rFont val="Tahoma"/>
            <family val="2"/>
            <charset val="186"/>
          </rPr>
          <t>parengtas investicijų projektas</t>
        </r>
      </text>
    </comment>
    <comment ref="E373" authorId="0" shapeId="0">
      <text>
        <r>
          <rPr>
            <sz val="9"/>
            <color indexed="81"/>
            <rFont val="Tahoma"/>
            <family val="2"/>
            <charset val="186"/>
          </rPr>
          <t xml:space="preserve">Pagal 2016-03-25 straipsnių pakeitimo įstatymą Nr. XII-2275 Administracinių nusižengimų kodeksas įsigaliojo </t>
        </r>
        <r>
          <rPr>
            <b/>
            <sz val="9"/>
            <color indexed="81"/>
            <rFont val="Tahoma"/>
            <family val="2"/>
            <charset val="186"/>
          </rPr>
          <t>nuo 2017-01-01</t>
        </r>
        <r>
          <rPr>
            <sz val="9"/>
            <color indexed="81"/>
            <rFont val="Tahoma"/>
            <family val="2"/>
            <charset val="186"/>
          </rPr>
          <t xml:space="preserve">
</t>
        </r>
      </text>
    </comment>
    <comment ref="E384" authorId="0" shapeId="0">
      <text>
        <r>
          <rPr>
            <sz val="9"/>
            <color indexed="81"/>
            <rFont val="Tahoma"/>
            <family val="2"/>
            <charset val="186"/>
          </rPr>
          <t xml:space="preserve">17 priemonių (9 VTAS pasitarimai ir atvejų analizės, 8 - Viešosios tvarkos skyriaus)
</t>
        </r>
      </text>
    </comment>
    <comment ref="F384" authorId="0" shapeId="0">
      <text>
        <r>
          <rPr>
            <sz val="9"/>
            <color indexed="81"/>
            <rFont val="Tahoma"/>
            <family val="2"/>
            <charset val="186"/>
          </rPr>
          <t xml:space="preserve">Viešosios tvarkos skyriaus – 16, VTAS – 45 priemonės (pasitarimai, susitikimai, atvejų analizės)
</t>
        </r>
      </text>
    </comment>
    <comment ref="E402" authorId="3" shapeId="0">
      <text>
        <r>
          <rPr>
            <sz val="9"/>
            <color indexed="81"/>
            <rFont val="Tahoma"/>
            <family val="2"/>
            <charset val="186"/>
          </rPr>
          <t xml:space="preserve">eksploatuojama
</t>
        </r>
      </text>
    </comment>
    <comment ref="F402" authorId="3" shapeId="0">
      <text>
        <r>
          <rPr>
            <sz val="9"/>
            <color indexed="81"/>
            <rFont val="Tahoma"/>
            <family val="2"/>
            <charset val="186"/>
          </rPr>
          <t xml:space="preserve">eksploatuojama
</t>
        </r>
      </text>
    </comment>
    <comment ref="E423" authorId="4" shapeId="0">
      <text>
        <r>
          <rPr>
            <b/>
            <sz val="9"/>
            <color indexed="81"/>
            <rFont val="Tahoma"/>
            <family val="2"/>
            <charset val="186"/>
          </rPr>
          <t>Rasa Rumsiene:</t>
        </r>
        <r>
          <rPr>
            <sz val="9"/>
            <color indexed="81"/>
            <rFont val="Tahoma"/>
            <family val="2"/>
            <charset val="186"/>
          </rPr>
          <t xml:space="preserve">
Adm. Dir. įsakymas pertvarkos planas, VSC ir BVC nuostatų pakeitimas, turto perdavimas iš VSC į BVC, patvirtintas sporto bazių naudojimo aprašas</t>
        </r>
      </text>
    </comment>
    <comment ref="E430" authorId="4" shapeId="0">
      <text>
        <r>
          <rPr>
            <b/>
            <sz val="9"/>
            <color indexed="81"/>
            <rFont val="Tahoma"/>
            <family val="2"/>
            <charset val="186"/>
          </rPr>
          <t>Rasa Rumsiene:</t>
        </r>
        <r>
          <rPr>
            <sz val="9"/>
            <color indexed="81"/>
            <rFont val="Tahoma"/>
            <family val="2"/>
            <charset val="186"/>
          </rPr>
          <t xml:space="preserve">
Statistika už 2016 m.</t>
        </r>
      </text>
    </comment>
    <comment ref="E434" authorId="4" shapeId="0">
      <text>
        <r>
          <rPr>
            <b/>
            <sz val="9"/>
            <color indexed="81"/>
            <rFont val="Tahoma"/>
            <family val="2"/>
            <charset val="186"/>
          </rPr>
          <t>Rasa Rumsiene:</t>
        </r>
        <r>
          <rPr>
            <sz val="9"/>
            <color indexed="81"/>
            <rFont val="Tahoma"/>
            <family val="2"/>
            <charset val="186"/>
          </rPr>
          <t xml:space="preserve">
Tarptautiniai renginiai, kur pagrindiniams skirtas dalinis finansavimas</t>
        </r>
      </text>
    </comment>
    <comment ref="E447" authorId="4" shapeId="0">
      <text>
        <r>
          <rPr>
            <b/>
            <sz val="9"/>
            <color indexed="81"/>
            <rFont val="Tahoma"/>
            <family val="2"/>
            <charset val="186"/>
          </rPr>
          <t>Rasa Rumsiene:</t>
        </r>
        <r>
          <rPr>
            <sz val="9"/>
            <color indexed="81"/>
            <rFont val="Tahoma"/>
            <family val="2"/>
            <charset val="186"/>
          </rPr>
          <t xml:space="preserve">
Statistika už 2016 m. Sportas visiems dalis</t>
        </r>
      </text>
    </comment>
    <comment ref="D467" authorId="2" shapeId="0">
      <text>
        <r>
          <rPr>
            <b/>
            <sz val="9"/>
            <color indexed="81"/>
            <rFont val="Tahoma"/>
            <family val="2"/>
            <charset val="186"/>
          </rPr>
          <t>Centrinis stadionas</t>
        </r>
        <r>
          <rPr>
            <sz val="9"/>
            <color indexed="81"/>
            <rFont val="Tahoma"/>
            <family val="2"/>
            <charset val="186"/>
          </rPr>
          <t xml:space="preserve">
</t>
        </r>
      </text>
    </comment>
    <comment ref="E467" authorId="0" shapeId="0">
      <text>
        <r>
          <rPr>
            <sz val="9"/>
            <color indexed="81"/>
            <rFont val="Tahoma"/>
            <family val="2"/>
            <charset val="186"/>
          </rPr>
          <t xml:space="preserve">Centrinis stadionas ir Klaipėdos „Vėtrungės“ gimnazijos (Gedminų g. 5, Gedminų g. 7) sporto aikštynas </t>
        </r>
        <r>
          <rPr>
            <sz val="9"/>
            <color indexed="81"/>
            <rFont val="Tahoma"/>
            <family val="2"/>
            <charset val="186"/>
          </rPr>
          <t xml:space="preserve">
</t>
        </r>
      </text>
    </comment>
    <comment ref="F467" authorId="0" shapeId="0">
      <text>
        <r>
          <rPr>
            <sz val="9"/>
            <color indexed="81"/>
            <rFont val="Tahoma"/>
            <family val="2"/>
            <charset val="186"/>
          </rPr>
          <t xml:space="preserve">1) futbolo aikštė prie Klaipėdos „Pajūrio“ pagrindinės mokyklos ir 2) Prano Mašioto progimnazijos sporto aikštynas
</t>
        </r>
      </text>
    </comment>
    <comment ref="I467" authorId="1" shapeId="0">
      <text>
        <r>
          <rPr>
            <sz val="9"/>
            <color indexed="81"/>
            <rFont val="Tahoma"/>
            <charset val="1"/>
          </rPr>
          <t xml:space="preserve">
2020 m. parengtas H. Zudermano sporto aikštyno atnaujinimo projektas ir pradėti rangos darbai. Darbų užbaigimas numatytas 2021 m. vasarą. Rengiamas Vitės sporto aikštyno atnaujinimo darbų projektas.</t>
        </r>
      </text>
    </comment>
    <comment ref="C469" authorId="0" shapeId="0">
      <text>
        <r>
          <rPr>
            <b/>
            <sz val="9"/>
            <color indexed="81"/>
            <rFont val="Tahoma"/>
            <family val="2"/>
            <charset val="186"/>
          </rPr>
          <t>Atnaujintas 2 km takas Smiltynėje</t>
        </r>
        <r>
          <rPr>
            <sz val="9"/>
            <color indexed="81"/>
            <rFont val="Tahoma"/>
            <family val="2"/>
            <charset val="186"/>
          </rPr>
          <t xml:space="preserve">
</t>
        </r>
      </text>
    </comment>
    <comment ref="E485" authorId="0" shapeId="0">
      <text>
        <r>
          <rPr>
            <sz val="9"/>
            <color indexed="81"/>
            <rFont val="Tahoma"/>
            <family val="2"/>
            <charset val="186"/>
          </rPr>
          <t>Iki 2017 m. balandžio 1 d. atlikta 7 proc. darbų</t>
        </r>
      </text>
    </comment>
    <comment ref="D487" authorId="0" shapeId="0">
      <text>
        <r>
          <rPr>
            <sz val="9"/>
            <color indexed="81"/>
            <rFont val="Tahoma"/>
            <family val="2"/>
            <charset val="186"/>
          </rPr>
          <t xml:space="preserve">Pradėtos vykdyti viešųjų pirkimų procedūros techniniam projektui parengti. </t>
        </r>
      </text>
    </comment>
    <comment ref="E487" authorId="0" shapeId="0">
      <text>
        <r>
          <rPr>
            <sz val="9"/>
            <color indexed="81"/>
            <rFont val="Tahoma"/>
            <family val="2"/>
            <charset val="186"/>
          </rPr>
          <t xml:space="preserve">2016 m. parengtas investicijų projektas, pasirašyta projektavimo ir projekto vykdymo priežiūros paslaugų sutartis
</t>
        </r>
      </text>
    </comment>
    <comment ref="H487" authorId="0" shapeId="0">
      <text>
        <r>
          <rPr>
            <b/>
            <sz val="9"/>
            <color indexed="81"/>
            <rFont val="Tahoma"/>
            <family val="2"/>
            <charset val="186"/>
          </rPr>
          <t>Snieguole Kacerauskaite:</t>
        </r>
        <r>
          <rPr>
            <sz val="9"/>
            <color indexed="81"/>
            <rFont val="Tahoma"/>
            <family val="2"/>
            <charset val="186"/>
          </rPr>
          <t xml:space="preserve">
2019-01-07 pasirašyta finansavimo sutartis su CPVA. Parengtas techninis projektas, atlikta bendroji projekto ekspertizė, gautas statybą leidžiantis dokumentas. </t>
        </r>
      </text>
    </comment>
    <comment ref="E488" authorId="0" shapeId="0">
      <text>
        <r>
          <rPr>
            <sz val="9"/>
            <color indexed="81"/>
            <rFont val="Tahoma"/>
            <family val="2"/>
            <charset val="186"/>
          </rPr>
          <t xml:space="preserve">Atlikus projekto korekcijas bus gauta galutinė ekspertizės išvada ir statybą leidžiantis dokumentas  
</t>
        </r>
      </text>
    </comment>
    <comment ref="F488" authorId="0" shapeId="0">
      <text>
        <r>
          <rPr>
            <sz val="9"/>
            <color indexed="81"/>
            <rFont val="Tahoma"/>
            <family val="2"/>
            <charset val="186"/>
          </rPr>
          <t xml:space="preserve">2017 m. baigtas rengti techninis projektas ir pateiktas vertinimo ekspertizei
</t>
        </r>
      </text>
    </comment>
    <comment ref="G488" authorId="0" shapeId="0">
      <text>
        <r>
          <rPr>
            <sz val="9"/>
            <color indexed="81"/>
            <rFont val="Tahoma"/>
            <family val="2"/>
            <charset val="186"/>
          </rPr>
          <t xml:space="preserve">2019-03-27 pasirašyta rangos dabų sutartis. Nuo 2019-05-02 planuojama pradėti senojo pastato griovimo darbus.
</t>
        </r>
      </text>
    </comment>
    <comment ref="H488" authorId="0" shapeId="0">
      <text>
        <r>
          <rPr>
            <b/>
            <sz val="9"/>
            <color indexed="81"/>
            <rFont val="Tahoma"/>
            <family val="2"/>
            <charset val="186"/>
          </rPr>
          <t>Snieguole Kacerauskaite:</t>
        </r>
        <r>
          <rPr>
            <sz val="9"/>
            <color indexed="81"/>
            <rFont val="Tahoma"/>
            <family val="2"/>
            <charset val="186"/>
          </rPr>
          <t xml:space="preserve">
2019-03-27 pasirašyta rangos dabų sutartis, alikta darbų: I etapo - 29%, II etapo - 65%     </t>
        </r>
      </text>
    </comment>
    <comment ref="I488" authorId="1" shapeId="0">
      <text>
        <r>
          <rPr>
            <sz val="9"/>
            <color indexed="81"/>
            <rFont val="Tahoma"/>
            <charset val="1"/>
          </rPr>
          <t xml:space="preserve">
2020 m. buvo vykdomi rangos darbai. Buvo įrenginėjamos vidaus patalpos, atliekami gerbūvio darbai. I etapo atlikta 82 proc. rangos darbų, II etapo – 90 proc. rangos darbų. </t>
        </r>
      </text>
    </comment>
    <comment ref="H490" authorId="0" shapeId="0">
      <text>
        <r>
          <rPr>
            <b/>
            <sz val="9"/>
            <color indexed="81"/>
            <rFont val="Tahoma"/>
            <family val="2"/>
            <charset val="186"/>
          </rPr>
          <t>Snieguole Kacerauskaite:</t>
        </r>
        <r>
          <rPr>
            <sz val="9"/>
            <color indexed="81"/>
            <rFont val="Tahoma"/>
            <family val="2"/>
            <charset val="186"/>
          </rPr>
          <t xml:space="preserve">
2019 m. spalio 15 d. pasirašyta paslaugų sutartis dėl Klaipėdos miesto sporto bazių infrastruktūros plėtros poreikio galimybių studijos parengimo. </t>
        </r>
      </text>
    </comment>
    <comment ref="I490" authorId="1" shapeId="0">
      <text>
        <r>
          <rPr>
            <sz val="9"/>
            <color indexed="81"/>
            <rFont val="Tahoma"/>
            <charset val="1"/>
          </rPr>
          <t xml:space="preserve">
2020 m. birželio 22 d. įvyko viešas studijos pristatymas.</t>
        </r>
      </text>
    </comment>
    <comment ref="H495" authorId="0" shapeId="0">
      <text>
        <r>
          <rPr>
            <b/>
            <sz val="9"/>
            <color indexed="81"/>
            <rFont val="Tahoma"/>
            <family val="2"/>
            <charset val="186"/>
          </rPr>
          <t>Snieguole Kacerauskaite:</t>
        </r>
        <r>
          <rPr>
            <sz val="9"/>
            <color indexed="81"/>
            <rFont val="Tahoma"/>
            <family val="2"/>
            <charset val="186"/>
          </rPr>
          <t xml:space="preserve">
2019 m. spalio 15 d. pasirašyta paslaugų sutartis dėl Klaipėdos miesto sporto bazių infrastruktūros plėtros poreikio galimybių studijos parengimo. </t>
        </r>
      </text>
    </comment>
    <comment ref="I495" authorId="1" shapeId="0">
      <text>
        <r>
          <rPr>
            <sz val="9"/>
            <color indexed="81"/>
            <rFont val="Tahoma"/>
            <charset val="1"/>
          </rPr>
          <t xml:space="preserve">
2020 m.  birželio 22 d. įvyko viešas studijos pristatymas.</t>
        </r>
      </text>
    </comment>
    <comment ref="D499" authorId="2" shapeId="0">
      <text>
        <r>
          <rPr>
            <b/>
            <sz val="9"/>
            <color indexed="81"/>
            <rFont val="Tahoma"/>
            <family val="2"/>
            <charset val="186"/>
          </rPr>
          <t>2015 m. atliktas auditas ir bus perkamas techn. projektas.</t>
        </r>
        <r>
          <rPr>
            <sz val="9"/>
            <color indexed="81"/>
            <rFont val="Tahoma"/>
            <family val="2"/>
            <charset val="186"/>
          </rPr>
          <t xml:space="preserve">
</t>
        </r>
      </text>
    </comment>
    <comment ref="E499" authorId="0" shapeId="0">
      <text>
        <r>
          <rPr>
            <sz val="9"/>
            <color indexed="81"/>
            <rFont val="Tahoma"/>
            <family val="2"/>
            <charset val="186"/>
          </rPr>
          <t>Parengtas energetinis auditas ir investicijų projektas, pateikta paraiška Sporto departamentui dėl lėšų iš VIP gauti, pasirašyta projektavimo ir projekto vykdymo priežiūros paslaugų sutartis. 
Gauta teigiama ekspertizės išvada</t>
        </r>
        <r>
          <rPr>
            <sz val="9"/>
            <color indexed="81"/>
            <rFont val="Tahoma"/>
            <family val="2"/>
            <charset val="186"/>
          </rPr>
          <t xml:space="preserve">
</t>
        </r>
      </text>
    </comment>
    <comment ref="F499" authorId="0" shapeId="0">
      <text>
        <r>
          <rPr>
            <sz val="9"/>
            <color indexed="81"/>
            <rFont val="Tahoma"/>
            <family val="2"/>
            <charset val="186"/>
          </rPr>
          <t xml:space="preserve">2017 m. parengtas techninis projektas 
</t>
        </r>
      </text>
    </comment>
    <comment ref="H500" authorId="0" shapeId="0">
      <text>
        <r>
          <rPr>
            <b/>
            <sz val="9"/>
            <color indexed="81"/>
            <rFont val="Tahoma"/>
            <family val="2"/>
            <charset val="186"/>
          </rPr>
          <t>Snieguole Kacerauskaite:</t>
        </r>
        <r>
          <rPr>
            <sz val="9"/>
            <color indexed="81"/>
            <rFont val="Tahoma"/>
            <family val="2"/>
            <charset val="186"/>
          </rPr>
          <t xml:space="preserve">
2019 m. projekte „Irklavimo bazės  (Gluosnių  skg. 8) modernizavimas“ atlikta  99 % darbų. Rangos darbų sutartis baigėsi 2019-12-16, tačiau Rangovas iki galo neužbaigė objekto, nes neištaisė defektų.</t>
        </r>
      </text>
    </comment>
    <comment ref="D503" authorId="2" shapeId="0">
      <text>
        <r>
          <rPr>
            <sz val="9"/>
            <color indexed="81"/>
            <rFont val="Tahoma"/>
            <family val="2"/>
            <charset val="186"/>
          </rPr>
          <t xml:space="preserve">Detaliojo plano parengimas yra baigiamajame etape – 2016-03-22 įvyko viešo svarstymo susirinkimas
</t>
        </r>
      </text>
    </comment>
    <comment ref="F508" authorId="0" shapeId="0">
      <text>
        <r>
          <rPr>
            <sz val="9"/>
            <color indexed="81"/>
            <rFont val="Tahoma"/>
            <family val="2"/>
            <charset val="186"/>
          </rPr>
          <t xml:space="preserve">Parengtas ir 2017 m. patvirtintas Teritorijos tarp Tilžės gatvės, geležinkelio, Klemiškės gatvės ir kelio A13, Klaipėdoje, detalusis planas
</t>
        </r>
      </text>
    </comment>
    <comment ref="H534" authorId="3" shapeId="0">
      <text>
        <r>
          <rPr>
            <sz val="9"/>
            <color indexed="81"/>
            <rFont val="Tahoma"/>
            <family val="2"/>
            <charset val="186"/>
          </rPr>
          <t>Koncepcijos bus rengiamos po bendrojo plano keitimo patvirtinimo, teritorijoms, kurios bus nurodytos bendrojo plano sprendiniuose</t>
        </r>
      </text>
    </comment>
    <comment ref="I534" authorId="3" shapeId="0">
      <text>
        <r>
          <rPr>
            <sz val="9"/>
            <color indexed="81"/>
            <rFont val="Tahoma"/>
            <family val="2"/>
            <charset val="186"/>
          </rPr>
          <t>Koncepcijos bus rengiamos po bendrojo plano keitimo patvirtinimo, teritorijoms, kurios bus nurodytos bendrojo plano sprendiniuose</t>
        </r>
      </text>
    </comment>
    <comment ref="H559" authorId="3" shapeId="0">
      <text>
        <r>
          <rPr>
            <sz val="9"/>
            <color indexed="81"/>
            <rFont val="Tahoma"/>
            <family val="2"/>
            <charset val="186"/>
          </rPr>
          <t>Įrengtos 3 stotelės, 6 prieigos:
Taikos pr. 80 (2 vnt.);
Jūrininkų pr. 16 (2 vnt.);
S. Nėries g. 16A (2 vnt.);</t>
        </r>
      </text>
    </comment>
    <comment ref="I559" authorId="1" shapeId="0">
      <text>
        <r>
          <rPr>
            <sz val="9"/>
            <color indexed="81"/>
            <rFont val="Tahoma"/>
            <family val="2"/>
            <charset val="186"/>
          </rPr>
          <t xml:space="preserve"> 2020 m. vykdant ES lėšomis bendrafinansuojamą projektą "Klaipėdos miesto viešojo transporto atnaujinimas", UAB "Klaipėdos autobusų parkas" įsigijo 18 vnt. suslėgtomis gamtinėmis dujomis varomų autobusų. Savivaldybės taryba padidino UAB "Klaipėdos autobusų parkas" įstatinį kapitalą, už lėšas įsigyti 2 elektra varomi autobusai "Dancer".</t>
        </r>
      </text>
    </comment>
    <comment ref="H563" authorId="3" shapeId="0">
      <text>
        <r>
          <rPr>
            <sz val="9"/>
            <color indexed="81"/>
            <rFont val="Tahoma"/>
            <family val="2"/>
            <charset val="186"/>
          </rPr>
          <t>Pagal  Turto patikėjimo sutartį su UAB "Gatvių apšvietimas" yra eksploatuojamos</t>
        </r>
        <r>
          <rPr>
            <b/>
            <sz val="9"/>
            <color indexed="81"/>
            <rFont val="Tahoma"/>
            <family val="2"/>
            <charset val="186"/>
          </rPr>
          <t xml:space="preserve"> 6 elektromobilių įkrovimo</t>
        </r>
        <r>
          <rPr>
            <sz val="9"/>
            <color indexed="81"/>
            <rFont val="Tahoma"/>
            <family val="2"/>
            <charset val="186"/>
          </rPr>
          <t xml:space="preserve"> prieigos (stotelės), kurios buvo įrengtos pagal ES projektą 2019-10. Mieste šios prieigos įrengtos 3 vietose:
1. Taikos pr. 80 (2 vnt.);
2. Jūrininkų pr. 16 (2 vnt.)
3. S. Neries g. 16A (2 vnt.)
Savivaldybė 5 metus po stotelių įrengimo turi užtikrinti nemokamą elektromobilių įkrovimo paslaugų teikimą. Elektros išlaidos suplanuotos 7 programoje.
Eksploatuojamos </t>
        </r>
        <r>
          <rPr>
            <b/>
            <sz val="9"/>
            <color indexed="81"/>
            <rFont val="Tahoma"/>
            <family val="2"/>
            <charset val="186"/>
          </rPr>
          <t>8 elektromobilių įkrovimo prieigo</t>
        </r>
        <r>
          <rPr>
            <sz val="9"/>
            <color indexed="81"/>
            <rFont val="Tahoma"/>
            <family val="2"/>
            <charset val="186"/>
          </rPr>
          <t>s (stotelės), kurios yra įrengtos 5 miesto vietose:
1.  Liepų g. 11 (2 vnt.);
2. Liepojos g. 43 A (1 vnt.);
3. Pilies g. 2 A (2 vnt.);
4. Tilžės g. 56 b (šalia Lidll) (1 vnt.);
5. Smiltynės g. (šalia naujosios perkėlos Smlitynės pusėje) (2 vnt.)</t>
        </r>
      </text>
    </comment>
    <comment ref="I563" authorId="1" shapeId="0">
      <text>
        <r>
          <rPr>
            <sz val="9"/>
            <color indexed="81"/>
            <rFont val="Tahoma"/>
            <family val="2"/>
            <charset val="186"/>
          </rPr>
          <t xml:space="preserve">
1. Liepų g. 11 (kieme) - 1 vnt.
2. Liepų g. 11 (išorėje) - 1 vnt.
3. Liepojos g. 43A - 1 vnt.
4. Pilies g. 2A - 2 vnt.
5. Taikos pr. 80 - 1 vnt.
6. S. Nėries g. 16B - 1 vnt.
7. Jūrininkų per. 16 - 1 vnt.
8. II perkėla - 2 vnt.
9. Tilžės g. 56B - 1vnt.
10. Pamario g. (prie įvažiavimo į II Melnragę) - 2 vnt. </t>
        </r>
      </text>
    </comment>
    <comment ref="E566" authorId="3" shapeId="0">
      <text>
        <r>
          <rPr>
            <sz val="9"/>
            <color indexed="81"/>
            <rFont val="Tahoma"/>
            <family val="2"/>
            <charset val="186"/>
          </rPr>
          <t>2016 m. įgyvendinus projektą „Automobilių aikštelės teritorijoje Pilies g. 2A įrengimas“, buvo naujai įrengta</t>
        </r>
        <r>
          <rPr>
            <b/>
            <sz val="9"/>
            <color indexed="81"/>
            <rFont val="Tahoma"/>
            <family val="2"/>
            <charset val="186"/>
          </rPr>
          <t xml:space="preserve"> 0,340 km dviračio tako</t>
        </r>
        <r>
          <rPr>
            <sz val="9"/>
            <color indexed="81"/>
            <rFont val="Tahoma"/>
            <family val="2"/>
            <charset val="186"/>
          </rPr>
          <t xml:space="preserve">; Tiltų gatvėje išlyginta danga ir atribota/paženklinta nuo automobilių eismo </t>
        </r>
        <r>
          <rPr>
            <b/>
            <sz val="9"/>
            <color indexed="81"/>
            <rFont val="Tahoma"/>
            <family val="2"/>
            <charset val="186"/>
          </rPr>
          <t xml:space="preserve">0,918 km dviračio tako; </t>
        </r>
        <r>
          <rPr>
            <sz val="9"/>
            <color indexed="81"/>
            <rFont val="Tahoma"/>
            <family val="2"/>
            <charset val="186"/>
          </rPr>
          <t xml:space="preserve">Pažymėta dviračių takų Smiltelės g., Statybininkų g., Baltijos pr., Šilutės pl., Kauno g., Agluonos g., atstatant šaligatvių dangas – </t>
        </r>
        <r>
          <rPr>
            <b/>
            <sz val="9"/>
            <color indexed="81"/>
            <rFont val="Tahoma"/>
            <family val="2"/>
            <charset val="186"/>
          </rPr>
          <t>5,1 km.</t>
        </r>
      </text>
    </comment>
    <comment ref="G573" authorId="3" shapeId="0">
      <text>
        <r>
          <rPr>
            <sz val="9"/>
            <color indexed="81"/>
            <rFont val="Tahoma"/>
            <family val="2"/>
            <charset val="186"/>
          </rPr>
          <t xml:space="preserve">Gedminų g. ir Taikos pr. (nuo Nr. 99) (Debreceno mikrorajonas)
 (plotas 6863 m2;
  Plotis 0,75 – 3,00 m
  Ilgis  ~ 2820 m)
</t>
        </r>
      </text>
    </comment>
    <comment ref="G580" authorId="3" shapeId="0">
      <text>
        <r>
          <rPr>
            <sz val="9"/>
            <color indexed="81"/>
            <rFont val="Tahoma"/>
            <family val="2"/>
            <charset val="186"/>
          </rPr>
          <t>Pakeista 805 vnt. ir įrengta 713 vnt. kelio ženklų ir  372 vnt. dekoratyvinių kelio ženklų su atramomis</t>
        </r>
      </text>
    </comment>
    <comment ref="H580" authorId="3" shapeId="0">
      <text>
        <r>
          <rPr>
            <sz val="9"/>
            <color indexed="81"/>
            <rFont val="Tahoma"/>
            <family val="2"/>
            <charset val="186"/>
          </rPr>
          <t>naujai įrengti ar suremontuoti 705 kelio ženklai; įrengti 107 dekoratyviniai stovai – Naujojo Sodo g., Naujojoje Uosto g., Vytauto g., Šaulių g., Liepų g. Pievų Tako g.</t>
        </r>
      </text>
    </comment>
    <comment ref="I580" authorId="1" shapeId="0">
      <text>
        <r>
          <rPr>
            <sz val="9"/>
            <color indexed="81"/>
            <rFont val="Tahoma"/>
            <family val="2"/>
            <charset val="186"/>
          </rPr>
          <t xml:space="preserve">2020  m. įrengtos 39 dekoratyvinės kelio ženklų atramos Puodžių ir Bokštų gatvėse. </t>
        </r>
      </text>
    </comment>
    <comment ref="H582" authorId="3" shapeId="0">
      <text>
        <r>
          <rPr>
            <sz val="9"/>
            <color indexed="81"/>
            <rFont val="Tahoma"/>
            <family val="2"/>
            <charset val="186"/>
          </rPr>
          <t>2019 m. mieste eksploatuojama 15,2 tūkst. vnt. eismo reguliavimo priemonių, 71 šviesoforas. 2019 m. įrengti 5 nauji šviesoforai</t>
        </r>
      </text>
    </comment>
    <comment ref="H602" authorId="3" shapeId="0">
      <text>
        <r>
          <rPr>
            <sz val="9"/>
            <color indexed="81"/>
            <rFont val="Tahoma"/>
            <family val="2"/>
            <charset val="186"/>
          </rPr>
          <t>Techninis projektas parengtas, gautas statybą leidžiantis dokumentas. Rangos darbų pirkimą vykdo Lietuvos automobilių kelių direkcija prie Susisiekimo ministerijos. Rangos darbų pradžia numatoma 2020 m. kovo mėnesį. Projekto pabaiga – 2022 m.</t>
        </r>
      </text>
    </comment>
    <comment ref="H631" authorId="3" shapeId="0">
      <text>
        <r>
          <rPr>
            <b/>
            <sz val="9"/>
            <color indexed="81"/>
            <rFont val="Tahoma"/>
            <family val="2"/>
            <charset val="186"/>
          </rPr>
          <t>Rekonstruota:</t>
        </r>
        <r>
          <rPr>
            <sz val="9"/>
            <color indexed="81"/>
            <rFont val="Tahoma"/>
            <family val="2"/>
            <charset val="186"/>
          </rPr>
          <t xml:space="preserve">
užbaigti darbai (0,380 km) – I. Simonaitytės g., Panevėžio g. ir Utenos g.</t>
        </r>
      </text>
    </comment>
    <comment ref="G659" authorId="3" shapeId="0">
      <text>
        <r>
          <rPr>
            <sz val="9"/>
            <color indexed="81"/>
            <rFont val="Tahoma"/>
            <family val="2"/>
            <charset val="186"/>
          </rPr>
          <t xml:space="preserve">
7,3 km vandentiekio ir 6,7 km buitinių  nuotekų tinklų</t>
        </r>
      </text>
    </comment>
    <comment ref="H671" authorId="3" shapeId="0">
      <text>
        <r>
          <rPr>
            <b/>
            <sz val="9"/>
            <color indexed="81"/>
            <rFont val="Tahoma"/>
            <family val="2"/>
            <charset val="186"/>
          </rPr>
          <t>AB Klaipėdos vanduo informacija</t>
        </r>
        <r>
          <rPr>
            <sz val="9"/>
            <color indexed="81"/>
            <rFont val="Tahoma"/>
            <family val="2"/>
            <charset val="186"/>
          </rPr>
          <t xml:space="preserve">
2019 m. įrengta ES lėšomis 10,4 km paviršinių nuotekų tinklų Mokyklos g., Šiltnamių g., Aušros g., Dailės g., Trinyčių g. kvartale ir Jūrininkų g. iki Šilutės pl.
2019 m. įrengta AB „Klaipėdos vanduo“ lėšomis 127,03 km paviršinių nuotekų tinklų užliejamose gatvių vietose – Minijos g., S. Daukanto g., Danės g., H. Manto g., Rumpiškės g.
</t>
        </r>
        <r>
          <rPr>
            <b/>
            <sz val="9"/>
            <color indexed="81"/>
            <rFont val="Tahoma"/>
            <family val="2"/>
            <charset val="186"/>
          </rPr>
          <t>Miesto tvarkymo skyrius</t>
        </r>
        <r>
          <rPr>
            <sz val="9"/>
            <color indexed="81"/>
            <rFont val="Tahoma"/>
            <family val="2"/>
            <charset val="186"/>
          </rPr>
          <t xml:space="preserve">
2019 m. rekonstruoti paviršinių nuotekų tinklai ties Panevėžio g. 2,  Utenos g. nuo Prienų g. 13 iki  Utenos g. 18  ir  I. Simonaitytės g. 24, 24T. Vyksta   I. Kanto g. paviršinių nuotekų tinklų rekonstravimo ir statybos darbai.  2019 m. atliktas Kauno g. 31-33 paviršinių nuotekų rekonstravimo projektavimo su darbais viešasis pirkimas.2019-12-31 buvo parengtas projektas ir gautas statybos leidimas (2020-04-01 objektas užbaigtas). Įvykdytas Janonio g. (KLASCO teritorijos kolektoriaus) paviršinių nuotekų tinklų, Klaipėdoje, rekonstrukcijos  projektavimo viešasis pirkimas.</t>
        </r>
      </text>
    </comment>
    <comment ref="I671" authorId="1" shapeId="0">
      <text>
        <r>
          <rPr>
            <sz val="9"/>
            <color indexed="81"/>
            <rFont val="Tahoma"/>
            <family val="2"/>
            <charset val="186"/>
          </rPr>
          <t xml:space="preserve">
2020 m. ES lėšomis pradėti statyti paviršinių nuotekų kolektoriai Jūrininkų pr., Bangų g., Joniškės g. , kurių statybą numatoma užbaigti 2021-05 m. 2019-2020 m. ES lėšomis pastatytas paviršinių nuotekų kolektorius  nuo Klaipėdos LEZ teritorijos iki Jūrininkų pr., ilgis -2267,03 m; paviršinių nuotekų kolektorius Tilžės g., Mokyklos g. , Šilutės pl, ilgis - 2411,88 m; paviršinių nuotekų tinklai centro rajone: Sportininkų, Pušyno, Stadiono, Švyturio, Viršutinėje ir Beržų g., ilgis 2815,87 m; paviršinių nuotekų tinklai Sendvario rajone: Rasos, Saulėlydžio, Naktigonės, Spindulio, Ryto, Saulės ir Klemiškės, ilgis 2537,54 m. 2020 m. pasirašyta rangos sutartis "Paviršinių nuotekų tinklų statyba Taikos pr. 4, 8A, Liepų g. 21, 23, 25 Klaipėdos g. 26, 30 Kadagių g. 11 Klaipėdoje". Pagal ją numatoma įrengti apie 300 m paviršinių nuotekų tinklų. Darbus numatoma užbaigti 2021 m. 2020 m. pasirašyta rangos sutartis "Paviršinių nuotekų tinklų statyba  Klaipėdoje". Pagal ją numaoma įrangti apie 250 m paviršinių nuotekų tinklų H. Manto g., Daukanto g., Kadagių g. Darbus numatoma užbaigti 2021 m. </t>
        </r>
      </text>
    </comment>
    <comment ref="H709" authorId="3" shapeId="0">
      <text>
        <r>
          <rPr>
            <sz val="9"/>
            <color indexed="81"/>
            <rFont val="Tahoma"/>
            <family val="2"/>
            <charset val="186"/>
          </rPr>
          <t>2019-02-18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
Per 2019 m. pagal sutartį išmokėta 1 505 542.97  eurų už faktiškai atliktus darbus.</t>
        </r>
      </text>
    </comment>
    <comment ref="I709" authorId="1" shapeId="0">
      <text>
        <r>
          <rPr>
            <sz val="9"/>
            <color indexed="81"/>
            <rFont val="Tahoma"/>
            <family val="2"/>
            <charset val="186"/>
          </rPr>
          <t xml:space="preserve">
Per 2020 m. pagal pasirašytą sutartį išmokėta 1.541.100,00 Eur su PVM už faktiškai atliktus darbus. Prisidėta prie šių projektų įgyvendinimo: 1. Tilžės g. nuo Šilutės pl. iki geležinkelio pervažos rekonstravimas, pertvarkant žiedinę Mokyklos g. ir Šilutės pl. sankryžą; 2. Šilutės pl. rekonkstravimas (atkarpa nup Tilžės g. iki geležinkelio pervažos), įskaitant Šilutės pl. ir Kauno g. sankryžą.</t>
        </r>
      </text>
    </comment>
    <comment ref="H723" authorId="3" shapeId="0">
      <text>
        <r>
          <rPr>
            <sz val="9"/>
            <color indexed="81"/>
            <rFont val="Tahoma"/>
            <family val="2"/>
            <charset val="186"/>
          </rPr>
          <t xml:space="preserve">KVJUD informacija
</t>
        </r>
      </text>
    </comment>
    <comment ref="H726" authorId="3" shapeId="0">
      <text>
        <r>
          <rPr>
            <sz val="9"/>
            <color indexed="81"/>
            <rFont val="Tahoma"/>
            <family val="2"/>
            <charset val="186"/>
          </rPr>
          <t xml:space="preserve">2019 m. parengtas objekto „Klaipėdos valstybinio jūrų uosto šiaurinio bangolaužio, Vėtros g., Klaipėda, ir pietinio bangolaužio, Smiltynės g., Klaipėda, rekonstravimas ir dalies Kuršių nerijos šlaito tvirtinimas“ techninis projektas (2019-10-30 gautas SLD). 2019-12-17 pasirašyta sutartis dėl objekto „Klaipėdos valstybinio jūrų uosto išorinio ir vidinio laivybos kanalo gilinimo ir platinimo nuo PK(-22) iki PK(26) projektas“ gilinimo projekto parengimo. </t>
        </r>
      </text>
    </comment>
    <comment ref="I726" authorId="3" shapeId="0">
      <text>
        <r>
          <rPr>
            <sz val="9"/>
            <color indexed="81"/>
            <rFont val="Tahoma"/>
            <family val="2"/>
            <charset val="186"/>
          </rPr>
          <t xml:space="preserve"> 2020 m. parengti: 1. objekto „Klaipėdos valstybinio jūrų uosto išorinio ir vidinio laivybos kanalo gilinimo ir platinimo nuo PK(-22) iki PK(26) projektas“ gilinimo darbų projektas; 2. objekto „Klaipėdos valstybinio jūrų uosto vidinio laivybos kanalo gilinimo iki 15,0 m gylio nuo PK(21) iki PK(85) projektas“ gilinimo darbų projektas; 3. objekto „Klaipėdos valstybinio jūrų uosto vidinio laivybos kanalo nuo PK(26) iki PK(85) gilinimo (iki –15,5 m) ir platinimo projektas“ gilinimo darbų projektas.</t>
        </r>
      </text>
    </comment>
    <comment ref="F736" authorId="3" shapeId="0">
      <text>
        <r>
          <rPr>
            <sz val="9"/>
            <color indexed="81"/>
            <rFont val="Tahoma"/>
            <family val="2"/>
            <charset val="186"/>
          </rPr>
          <t>Bendradarbiavimo sutarties pagrindu į  priemiestį važiuoja 16-lika į Klaipėdos miesto viešojo transporto sistemą integruotų maršrutų</t>
        </r>
      </text>
    </comment>
    <comment ref="G736" authorId="3" shapeId="0">
      <text>
        <r>
          <rPr>
            <sz val="9"/>
            <color indexed="81"/>
            <rFont val="Tahoma"/>
            <family val="2"/>
            <charset val="186"/>
          </rPr>
          <t>Bendradarbiavimo sutarties pagrindu į  priemiestį važiuoja 17-lika į Klaipėdos miesto viešojo transporto sistemą integruotų maršrutų</t>
        </r>
      </text>
    </comment>
    <comment ref="H737" authorId="3" shapeId="0">
      <text>
        <r>
          <rPr>
            <sz val="9"/>
            <color indexed="81"/>
            <rFont val="Tahoma"/>
            <family val="2"/>
            <charset val="186"/>
          </rPr>
          <t>bendradarbiavimo su gretimomis savivaldybėmis pagrindu važiuoja: 2 priemiestiniai maršrutinia taksi (Palanga, Kretinga);  20 privežamųjų maršrutų iš aplinkinių savivaldybių teritorijų į / iš Klaipėdos</t>
        </r>
      </text>
    </comment>
    <comment ref="H748" authorId="3" shapeId="0">
      <text>
        <r>
          <rPr>
            <b/>
            <sz val="9"/>
            <color indexed="81"/>
            <rFont val="Tahoma"/>
            <family val="2"/>
            <charset val="186"/>
          </rPr>
          <t xml:space="preserve">2019 m. </t>
        </r>
        <r>
          <rPr>
            <sz val="9"/>
            <color indexed="81"/>
            <rFont val="Tahoma"/>
            <family val="2"/>
            <charset val="186"/>
          </rPr>
          <t>žemės valdų projektais suformuota 1,5 ha bendro ploto, parengti  10 žemės sklypų prie daugiabučių gyvenamųjų namų pertvarkymo projektai pastatų eksploatacijai:
Jurginų g. 11, Karoso g. 16, Karoso g. 18, Laukų g. 6, 
Laukų g. 8, Laukų g. 16, Laukų g. 27, Mokyklos g. 7, Mokyklos g. 11,
 Ramioji g. 4. 
Suformuotuose Žemės sklypuose yra 14 gyvenamųjų namų:  
 sklype Laukų 27 yra gyvenamieji namai Laukų 27, 29, 29A; sklype Mokyklos g. 7 yra – Mokyklos 7,  7A,; sklype Karoso g. 18 yra ¬–  Karoso g. 18, 18A</t>
        </r>
      </text>
    </comment>
    <comment ref="I748" authorId="1" shapeId="0">
      <text>
        <r>
          <rPr>
            <sz val="9"/>
            <color indexed="81"/>
            <rFont val="Tahoma"/>
            <family val="2"/>
            <charset val="186"/>
          </rPr>
          <t xml:space="preserve">
žemės valdos projektais suformuota 6,23 ha bendro ploto  31 sklypas prie daugiabučių gyvenamųjų namų:  Mokyklos g. 9, 13, 15, 17, 19, 21, 23, Aguonų g. 4, 6, Vyšnių g. 10, 12, 14, 16, Dzūkų g. 6, Jurginų g.  9, 12, 15 ,17, 27, 29, 31,  Vilties g. 9,  Karoso g. 11, Birutės g. 15, 17, 19, 21  ,Rūtų g.  15, H. Manto g. 67, 69, Rūko g. 7- bendras plotas 6,23 ha</t>
        </r>
      </text>
    </comment>
    <comment ref="H752" authorId="3" shapeId="0">
      <text>
        <r>
          <rPr>
            <sz val="9"/>
            <color indexed="81"/>
            <rFont val="Tahoma"/>
            <family val="2"/>
            <charset val="186"/>
          </rPr>
          <t>2019 m. Vieno langelio ir e. paslaugų poskyryje aptarnauta 13352 asmenų, pateikta 10069 prašymų ir skundų, užsakyta 3222 e. paslaugos, kas sudaro 32 proc. nuo visų priimtų prašymų ir skundų.</t>
        </r>
      </text>
    </comment>
    <comment ref="I752" authorId="1" shapeId="0">
      <text>
        <r>
          <rPr>
            <sz val="9"/>
            <color indexed="81"/>
            <rFont val="Tahoma"/>
            <family val="2"/>
            <charset val="186"/>
          </rPr>
          <t xml:space="preserve">Klientų aptarnavimo skyriuje aptarnautas 5921 asmuo, pateikta 9130 prašymų ir skundų, užsakytos 5074 e. paslaugos, tai sudaro 56 proc. Lyginant su  2019 m. rodikliais prašymų ir skundų priimta  939 mažiau, taip pat aptarnauta 7431 asmenimis mažiau, o užsakytų e. paslaugų 1852 daugiau. KMSA e. paslaugų naudojimo augimas vyko dėl įvesto karantino.
</t>
        </r>
      </text>
    </comment>
    <comment ref="H768" authorId="3" shapeId="0">
      <text>
        <r>
          <rPr>
            <sz val="9"/>
            <color indexed="81"/>
            <rFont val="Tahoma"/>
            <family val="2"/>
            <charset val="186"/>
          </rPr>
          <t>2019 m. atnaujinta 2130 želdynų. Išskirsta 241 kv. m krūmų, miesto viešosiose erdvėse ir prie švietimo įstaigų iš viso pašalinta 766 vnt. medžių: sausuolių, su kamienų puviniais, išdžiūvusiomis lajomis, vėjovartų, vėjolaužų, tuopų, kitų invazinių medžių, apgenėta 2357 vnt. medžių palei gatves ir šaligatvius, pasivaikščiojimo takus, išfrezuota 1666 vnt.  kelmų, pasodinta 597 vnt. naujų medžių   ir 4931 vnt. krūmų (iš jų 4442 vnt. ) gyvatvorės.</t>
        </r>
      </text>
    </comment>
    <comment ref="H770" authorId="3" shapeId="0">
      <text>
        <r>
          <rPr>
            <b/>
            <sz val="9"/>
            <color indexed="81"/>
            <rFont val="Tahoma"/>
            <family val="2"/>
            <charset val="186"/>
          </rPr>
          <t xml:space="preserve">2019 m. </t>
        </r>
        <r>
          <rPr>
            <sz val="9"/>
            <color indexed="81"/>
            <rFont val="Tahoma"/>
            <family val="2"/>
            <charset val="186"/>
          </rPr>
          <t xml:space="preserve">
Želdinių tvarkymas palei dviračių takus. Kauno g. dviračių take 22 vnt. medžių apgenėta, 1 vnt. pašalintas;
 Gedminų pėsčiųjų/ dviračių take apgenėti 58 vnt. medžių, pašalinta 15 vnt. nudžiūvusių, pavojingų ir perbrendusių medžių, apgenėta 15 m2 krūmų;
Naujakiemio g. tarp 23 ir Naujakiemio g. 7 dviračių take apgenėta 12 vnt. medžių, pašalinta 16 vnt. perbrendusių, pavojingų medžių;
 Minijos g. nuo Nendrių g. iki Jūrininkų pr. - pašalinta 17 vnt. medžių, apgenėta 226 m2 krūmų;
 Statybininkų pr. 30 pašalinti 2 vnt. pavojingų medžių.</t>
        </r>
      </text>
    </comment>
    <comment ref="G777" authorId="3" shapeId="0">
      <text>
        <r>
          <rPr>
            <sz val="9"/>
            <color indexed="81"/>
            <rFont val="Tahoma"/>
            <family val="2"/>
            <charset val="186"/>
          </rPr>
          <t>Atlikta 95 proc. infrastruktūros įrengimo darbų (riedlenčių parkas ir BMX dviračių trasa). Pasodinta 114 vnt. lapuočių medžių, 59 vnt. spygliuočių medžių ir krūmų, 461 vnt. lapuočių krūmų, 124 vnt. daugiamečių žolinių augalų.</t>
        </r>
      </text>
    </comment>
    <comment ref="I793" authorId="1" shapeId="0">
      <text>
        <r>
          <rPr>
            <sz val="9"/>
            <color indexed="81"/>
            <rFont val="Tahoma"/>
            <charset val="1"/>
          </rPr>
          <t xml:space="preserve">
Užbaigti  „Verdenės“ progimnazijoje  saulės elektrinių montavimo darbai, l-d „Aitvarėlis“ parengtas projektas. </t>
        </r>
      </text>
    </comment>
    <comment ref="E805" authorId="3" shapeId="0">
      <text>
        <r>
          <rPr>
            <sz val="9"/>
            <color indexed="81"/>
            <rFont val="Tahoma"/>
            <family val="2"/>
            <charset val="186"/>
          </rPr>
          <t>2016 m.  iš viso pakeista 52 vnt. Sutvarkytas Debreceno aikštės apšvietimas (II etapas), seni šviestuvai pakeisti naujais – 9  vnt. Pempininkų aikštėje įrengtas apšvietimas, pastatyti - 18 vnt. dekoratyvinių šviestuvų. Apšviesta aikštelė su Klaipėdos žemėlapiu (prie Kalotės ) – 1 vnt. atrama su 2 šviestuvais. Įrengtas apšvietimas Lėbartų kapinių mašinų stovėjimo ir visuomeninio transporto keleivių išlaipinimo aikštelėje – 5 vnt.  Atnaujintas gatvių apšvietimas, nusidėvėjusias apšvietimo atramas pakeičiant dekoratyvinėmis atramomis S. Daukanto g. nuo Herkaus Manto g. iki S. Neries gatvės -  14 vnt. dekoratyvinių atramų su šviestuvais, Gintaro g. – 6 vnt. dekoratyvinių atramų su šviestuvais</t>
        </r>
      </text>
    </comment>
    <comment ref="G806" authorId="3" shapeId="0">
      <text>
        <r>
          <rPr>
            <sz val="9"/>
            <color indexed="81"/>
            <rFont val="Tahoma"/>
            <family val="2"/>
            <charset val="186"/>
          </rPr>
          <t>Siekiant ženkliai ir efektyviai mažinti elektros energijos suvartojimą, 2018 m. pradėta montuoti šviestuvus su šviesos diodais (LED) ir autonominio pritemdymo funkcija, kuri užprogramuota gamykloje. Iš viso sumontuota 660 šviestuvų</t>
        </r>
      </text>
    </comment>
    <comment ref="F825" authorId="3" shapeId="0">
      <text>
        <r>
          <rPr>
            <sz val="9"/>
            <color indexed="81"/>
            <rFont val="Tahoma"/>
            <family val="2"/>
            <charset val="186"/>
          </rPr>
          <t>1 kartą per savaitę pagrindinės gatvės yra šluojamos vaakuminėmis šlavimo mašinomis ir 1 kartą per mėnesį šluojamos šalutinės gatvės.</t>
        </r>
      </text>
    </comment>
    <comment ref="G825" authorId="3" shapeId="0">
      <text>
        <r>
          <rPr>
            <sz val="9"/>
            <color indexed="81"/>
            <rFont val="Tahoma"/>
            <family val="2"/>
            <charset val="186"/>
          </rPr>
          <t xml:space="preserve">2018 m. vykdoma Klaipėdos miesto žvyruotų gatvių dangų laistymo Kambro periodo požeminiu vandeniu (sūrimu) dulkėtumui mažinti paslauga. 2018 m. mechanizuotu būdu 6 kartus (balandžio, gegužę, birželio, liepos, rugpjūčio bei rugsėjo mėn.) buvo laistomos žvyruotos gatvės (18,72 km) esant sausrai. </t>
        </r>
      </text>
    </comment>
    <comment ref="H825" authorId="3" shapeId="0">
      <text>
        <r>
          <rPr>
            <b/>
            <sz val="9"/>
            <color indexed="81"/>
            <rFont val="Tahoma"/>
            <family val="2"/>
            <charset val="186"/>
          </rPr>
          <t xml:space="preserve">2019 m. vykdytos dulkėtumo mažinimo priemonės. Kartą per savaitę </t>
        </r>
        <r>
          <rPr>
            <sz val="9"/>
            <color indexed="81"/>
            <rFont val="Tahoma"/>
            <family val="2"/>
            <charset val="186"/>
          </rPr>
          <t xml:space="preserve">pagrindinės gatvės buvo šluojamos vakuminėmis šlavimo mašinomis ir kartą per mėnesį - šalutinės gatvės. Gegužę, birželį, liepą kiekvieną dieną buvo vykdomas pagrindinių miesto gatvių, kuriomis nukreipti didžiausi eismo bei pėsčiųjų srautai laistymas vandeniu. </t>
        </r>
        <r>
          <rPr>
            <b/>
            <sz val="9"/>
            <color indexed="81"/>
            <rFont val="Tahoma"/>
            <family val="2"/>
            <charset val="186"/>
          </rPr>
          <t xml:space="preserve">2019 m. mechanizuotu būdu 12 </t>
        </r>
        <r>
          <rPr>
            <sz val="9"/>
            <color indexed="81"/>
            <rFont val="Tahoma"/>
            <family val="2"/>
            <charset val="186"/>
          </rPr>
          <t xml:space="preserve">kartų (balandžio, gegužę, birželio, liepos, rugpjūčio bei rugsėjo mėn.) buvo laistomos žvyruotos gatvės Kambro periodo požeminiu vandeniu (sūrimu) dulkėtumui mažinti. </t>
        </r>
      </text>
    </comment>
    <comment ref="I825" authorId="3" shapeId="0">
      <text>
        <r>
          <rPr>
            <b/>
            <sz val="9"/>
            <color indexed="81"/>
            <rFont val="Tahoma"/>
            <family val="2"/>
            <charset val="186"/>
          </rPr>
          <t xml:space="preserve">2019 m. vykdytos dulkėtumo mažinimo priemonės. Kartą per savaitę </t>
        </r>
        <r>
          <rPr>
            <sz val="9"/>
            <color indexed="81"/>
            <rFont val="Tahoma"/>
            <family val="2"/>
            <charset val="186"/>
          </rPr>
          <t xml:space="preserve">pagrindinės gatvės buvo šluojamos vakuminėmis šlavimo mašinomis ir kartą per mėnesį - šalutinės gatvės. Gegužę, birželį, liepą kiekvieną dieną buvo vykdomas pagrindinių miesto gatvių, kuriomis nukreipti didžiausi eismo bei pėsčiųjų srautai laistymas vandeniu. </t>
        </r>
        <r>
          <rPr>
            <b/>
            <sz val="9"/>
            <color indexed="81"/>
            <rFont val="Tahoma"/>
            <family val="2"/>
            <charset val="186"/>
          </rPr>
          <t xml:space="preserve">2020 m. mechanizuotu būdu 12 </t>
        </r>
        <r>
          <rPr>
            <sz val="9"/>
            <color indexed="81"/>
            <rFont val="Tahoma"/>
            <family val="2"/>
            <charset val="186"/>
          </rPr>
          <t xml:space="preserve">kartų (balandžio, gegužę, birželio, liepos, rugpjūčio bei rugsėjo mėn.) buvo laistomos žvyruotos gatvės Kambro periodo požeminiu vandeniu (sūrimu) dulkėtumui mažinti. </t>
        </r>
      </text>
    </comment>
    <comment ref="F830" authorId="3" shapeId="0">
      <text>
        <r>
          <rPr>
            <sz val="9"/>
            <color indexed="81"/>
            <rFont val="Tahoma"/>
            <family val="2"/>
            <charset val="186"/>
          </rPr>
          <t>2017 lapkričio 23 d Tarybos sprendimu Nr. T2-294 sumažinti 5 proc. Klaipėdos miesto savivaldybės vietinės rinkliavos mokėtojų mokėtinas metinės vietinės rinkliavos už komunalinių atliekų surinkimą iš atliekų turėtojų ir atliekų tvarkymą įmokas, apskaičiuotas už 2018 m.</t>
        </r>
      </text>
    </comment>
    <comment ref="F832" authorId="3" shapeId="0">
      <text>
        <r>
          <rPr>
            <sz val="9"/>
            <color indexed="81"/>
            <rFont val="Tahoma"/>
            <family val="2"/>
            <charset val="186"/>
          </rPr>
          <t>2017 m. veiklos su mokiniais apie triukšmą visose miesto mokyklose: įvyko 4 akcijos „Stop triukšmui“. 8 paskaitos  "Ausinukų, mobilių telefonų, triukšmo žala" (114 dalyviai).  
Filmo „Triukšmas“ peržiūra. (20 dalyvių). Pagaminta 12 stendų.  
Mokykloje mokiniams buvo pasiūlyta pasirinkti muzikiniu melodijų  skambutį  vietoj įprasto skambučio garso į pamoka ir iš pamokos. Dabar vietoj įprasto skambučio skamba muzikiniu melodijų garsas.
1 Tylioji pertrauka „Ramybės oazė“. Visą savaitę, kad sumažinti triukšmą mokyklos koridoriuose, mokyklos kiemelyje vyko įvairūs judrumo žaidimai. Laiptinių aikštelėse pakabinti ženklai kviečiantys laikytis Tylos. Paskaitų paįvairinimui ir geresniam aktualijos įsisavinimui naudojamas Triukšmomatis.</t>
        </r>
      </text>
    </comment>
    <comment ref="G832" authorId="3" shapeId="0">
      <text>
        <r>
          <rPr>
            <sz val="9"/>
            <color indexed="81"/>
            <rFont val="Tahoma"/>
            <family val="2"/>
            <charset val="186"/>
          </rPr>
          <t>2018 m. įgyvendintos 36 visuomenės informavimo priemonės (paskaitos, plakatai, stendai Klaipėdos miesto bendrojo ugdymo įstaigose)</t>
        </r>
      </text>
    </comment>
    <comment ref="H832" authorId="3" shapeId="0">
      <text>
        <r>
          <rPr>
            <b/>
            <sz val="9"/>
            <color indexed="81"/>
            <rFont val="Tahoma"/>
            <family val="2"/>
            <charset val="186"/>
          </rPr>
          <t>2019 m. triukšmo prevencija:</t>
        </r>
        <r>
          <rPr>
            <sz val="9"/>
            <color indexed="81"/>
            <rFont val="Tahoma"/>
            <family val="2"/>
            <charset val="186"/>
          </rPr>
          <t xml:space="preserve">
1. Akcija „Mažiau triukšmo“ – 1 vnt.
2. Akcija „Triukšmo suvokimo diena“  - 1 vnt.
3. Akcija „Pabūkime tyloje“  - 1 vnt.
4. Akcija „Triukšmo MAŽIAU...O DARBŲ daugiau...“ – 1 vnt.
5. Akcija „Diena be triukšmo“  - 1 vnt.
6. Tylos oazė „Tarptautinei triukšmo dienai paminėti“  - 1 vnt.
7. Renginys pertraukų metų ,,Išgirsk tylą"  - 1 vnt.
8. Sentencijos mokyklos erdvėse „Triukšmo poveikis sveikatai” 1 vnt.
9. Straipsnis internetiniame puslapyje „Triukšmo įtaka paauglio psichinei ir fizinei sveikatai“ 1 vnt.
10. Straipsnis įstaigos internetiniame puslapyje Tarptautinė triukšmo suvokimo diena. „Triukšmo žala“ 1 vnt.
11. Straipsnis įstaigos internetiniame puslapyje „Tylos diena“ 1 vnt.
12. Stendas „Tarptautinė triukšmo suvokimo diena“ – 2 vnt.
13. Stendas „Triukšmo prevencija“ 1 vnt.
14. Stendas ,,Triukšmas žaloja“ 1 vnt.
15. Stendas „ Triukšmo dienai paminėti“ 1 vnt.
16. Paskaita „Tyla – gera byla ir protui“ 3 vnt., 74 dalyviai
17. Paskaita „Triukšmas kenkia sveikatai, prevencija“  4 vnt., 72 dalyviai
18. Paskaita „Triukšmas“ 8 vnt., 117 dalyvių
19. Paskaita „Triukšmo žala“ 4 vnt., 55 dalyviai
20. Paskaita „Triukšmas mūsų aplinkoje“ 7 vnt., 138 dalyviai
</t>
        </r>
      </text>
    </comment>
    <comment ref="I832" authorId="1" shapeId="0">
      <text>
        <r>
          <rPr>
            <sz val="9"/>
            <color indexed="81"/>
            <rFont val="Tahoma"/>
            <family val="2"/>
            <charset val="186"/>
          </rPr>
          <t xml:space="preserve">
Paskaitos, stendai, plakatai, renginiai, pranešimai per radijo stotį „Laluna“</t>
        </r>
      </text>
    </comment>
    <comment ref="H850" authorId="3" shapeId="0">
      <text>
        <r>
          <rPr>
            <b/>
            <sz val="9"/>
            <color indexed="81"/>
            <rFont val="Tahoma"/>
            <family val="2"/>
            <charset val="186"/>
          </rPr>
          <t>Įgyvendinti 3 projektai:</t>
        </r>
        <r>
          <rPr>
            <sz val="9"/>
            <color indexed="81"/>
            <rFont val="Tahoma"/>
            <family val="2"/>
            <charset val="186"/>
          </rPr>
          <t xml:space="preserve">
1. Buvusio tabako fabriko pritaikymas Klaipėdoje kūrybinių industrijų plėtrai;
2. Esamų Klaipėdos pilies princo Frydricho ir princo Karlo bastionų rekonstrukcija, išvystant Mažosios Lietuvos istorijos muziejų (atkurta rytinė kurtina); 
3. Klaipėdos pilies ir bastionų komplekso restauravimas ir atgaivinimas (restauruota šiaurinė kurtina, atlikta bastionų tvarkybos darbų); 
</t>
        </r>
        <r>
          <rPr>
            <b/>
            <sz val="9"/>
            <color indexed="81"/>
            <rFont val="Tahoma"/>
            <family val="2"/>
            <charset val="186"/>
          </rPr>
          <t>Įgyvendinami 4 projektai:</t>
        </r>
        <r>
          <rPr>
            <sz val="9"/>
            <color indexed="81"/>
            <rFont val="Tahoma"/>
            <family val="2"/>
            <charset val="186"/>
          </rPr>
          <t xml:space="preserve">
4. Bastionų komplekso (Jono kalnelio) ir jo prieigų sutvarkymas;
5. Pilies didžiojo bokšto atkūrimas (II etapas – projekto „Klaipėdos pilies ir bastionų komplekso restauravimas ir atgaivinimas“);
6. Danės upės krantinių rekonstrukcija ir prieigų (Danės skveras su fontanais) sutvarkymas;
7. Klaipėdos miesto bendrojo plano kraštovaizdžio dalies keitimas ir Melnragės parko įrengimas</t>
        </r>
      </text>
    </comment>
    <comment ref="I850" authorId="1" shapeId="0">
      <text>
        <r>
          <rPr>
            <sz val="9"/>
            <color indexed="81"/>
            <rFont val="Tahoma"/>
            <family val="2"/>
            <charset val="186"/>
          </rPr>
          <t>2020 m. baigti projektai: Bastionų komplekso (Jono kalnelio) ir jo prieigų sutvarkymas; Melnragės parko įrengimas; iki 2020 m. gruodžio pabaigos atlikta 50 proc. rangos darbų (planuota 30 proc.) projekte "Danės upės krantinių rekonstrukcija ir prieigų sutvarkymas"; įgyvendinant projektą „Klaipėdos pilies ir bastionų komplekso restauravimas ir atgaivinimas“, 2019-07-04 pasirašyta  sutartis Nr. J9-2040 su UAB "Uostamiesčio projektas" dėl Klaipėdos pilies didžiojo bokšto atkūrimo techninio projekto parengimo. Projektas parengtas, 2020-12-18 gauta teigiama ekspertizės išvada. Projektas derinamas Infostatyboje statybos leidimui gauti. Apmokėjimas už projektavimo paslaugas bus vykdomas gavus statybą leidžiantį dokumentą.</t>
        </r>
      </text>
    </comment>
    <comment ref="I880" authorId="1" shapeId="0">
      <text>
        <r>
          <rPr>
            <sz val="9"/>
            <color indexed="81"/>
            <rFont val="Tahoma"/>
            <family val="2"/>
            <charset val="186"/>
          </rPr>
          <t>2020 m. baigta 100 proc. rangos darbų įgyvendinamame projekte „Ąžuolyno giraitės sutvarkymas, gerinant gamtinę aplinką ir skatinant aktyvų laisvalaikį ir lankytojų srautus“.</t>
        </r>
        <r>
          <rPr>
            <b/>
            <sz val="9"/>
            <color indexed="81"/>
            <rFont val="Tahoma"/>
            <charset val="1"/>
          </rPr>
          <t xml:space="preserve"> </t>
        </r>
        <r>
          <rPr>
            <sz val="9"/>
            <color indexed="81"/>
            <rFont val="Tahoma"/>
            <charset val="1"/>
          </rPr>
          <t xml:space="preserve">
</t>
        </r>
      </text>
    </comment>
    <comment ref="E881" authorId="3" shapeId="0">
      <text>
        <r>
          <rPr>
            <b/>
            <sz val="9"/>
            <color indexed="81"/>
            <rFont val="Tahoma"/>
            <family val="2"/>
            <charset val="186"/>
          </rPr>
          <t>Klaipėdos mieste</t>
        </r>
        <r>
          <rPr>
            <sz val="9"/>
            <color indexed="81"/>
            <rFont val="Tahoma"/>
            <family val="2"/>
            <charset val="186"/>
          </rPr>
          <t xml:space="preserve"> 2016 - 6 daugiabučiai, tik 2 iš jų tikslinėje tritorijoje</t>
        </r>
        <r>
          <rPr>
            <sz val="9"/>
            <color indexed="81"/>
            <rFont val="Tahoma"/>
            <family val="2"/>
            <charset val="186"/>
          </rPr>
          <t xml:space="preserve">
</t>
        </r>
      </text>
    </comment>
    <comment ref="F887" authorId="3" shapeId="0">
      <text>
        <r>
          <rPr>
            <sz val="9"/>
            <color indexed="81"/>
            <rFont val="Tahoma"/>
            <family val="2"/>
            <charset val="186"/>
          </rPr>
          <t>2017 m.  parengti 3 tvarkybos aprašai: Vingio mikrorajono aikštės ir jos prieigų atnaujinimo paprastojo remonto aprašas; paprastojo remonto aprašas dėl pėsčiųjų tako tarp Gedminų g. ir Taikos pr. (nuo Nr. 109) atnaujinimo (Debreceno mikrorajonas) ir vaikų žaidimo aikštelių įrengimo aprašas ( Debreceno ir Pempininkų a. prieigose )</t>
        </r>
      </text>
    </comment>
    <comment ref="G887" authorId="3" shapeId="0">
      <text>
        <r>
          <rPr>
            <sz val="9"/>
            <color indexed="81"/>
            <rFont val="Tahoma"/>
            <family val="2"/>
            <charset val="186"/>
          </rPr>
          <t xml:space="preserve">
2018 m.  rengiami 3 techniniai projektai: Teritorijos Pempininkų tako gale (ties Debreceno g.18) sutvarkymas; Vingio mikrorajono aikštės atnaujinimas, Aikštės prie Santuokų rūmų atnaujinimas.</t>
        </r>
      </text>
    </comment>
    <comment ref="H887" authorId="3" shapeId="0">
      <text>
        <r>
          <rPr>
            <sz val="9"/>
            <color indexed="81"/>
            <rFont val="Tahoma"/>
            <family val="2"/>
            <charset val="186"/>
          </rPr>
          <t xml:space="preserve">2019 m. parengtas Vingio mikrorajono aikštės atnaujinimo techninis darbo projektas. Baigiamas rengti Skvero ties prekybos centru „Maxima“ (Šilutės pl. 40A) ir pėsčiųjų tako tarp Taikos pr. ir Šilutės atnaujinimo projektas (infostatyboje).  Aikštės prie Santuokų rūmų atnaujinimo projektas parengtas statybos leidimas gautas. </t>
        </r>
      </text>
    </comment>
    <comment ref="I887" authorId="3" shapeId="0">
      <text>
        <r>
          <rPr>
            <sz val="9"/>
            <color indexed="81"/>
            <rFont val="Tahoma"/>
            <family val="2"/>
            <charset val="186"/>
          </rPr>
          <t xml:space="preserve">2020 m. parengti techniniai projektai: teritorijos Pempininkų tako gale (ties Debreceno g. 18) sutvarkymas;  Vingio mikrorajono aikštės atnaujinimas. </t>
        </r>
      </text>
    </comment>
    <comment ref="H892" authorId="3" shapeId="0">
      <text>
        <r>
          <rPr>
            <sz val="9"/>
            <color indexed="81"/>
            <rFont val="Tahoma"/>
            <family val="2"/>
            <charset val="186"/>
          </rPr>
          <t xml:space="preserve">
2019 m. automobilių aikštelės buvo įrengtos ir praplėstos:  Taikos pr. 21, 49, 55 (115 vietų), Dzūkų g. 6 (26 vietos), Panevėžio g. 5 - 19 (240 vietų), Liubeko g. 7,9 (108 vietos), Šilutės pl. 82 - 88, Vingio g. 1 (187 vietos). Iš viso 676  vietos.  </t>
        </r>
      </text>
    </comment>
    <comment ref="H920" authorId="3" shapeId="0">
      <text>
        <r>
          <rPr>
            <sz val="9"/>
            <color indexed="81"/>
            <rFont val="Tahoma"/>
            <family val="2"/>
            <charset val="186"/>
          </rPr>
          <t>Plano keitimo (Jono bažnyčios sklypas) rengimas užsitęsė. 2019-01-17 susitarimu Nr. J9-166 sustabdytas sutarties vykdymas iki bendrojo plano keitimo patvirtinimo, nes galiojančiame bendrajame plane bei aukštybinių pastatų išdėstymo schemoje (specialiajame plane) aukštybinių pastatų statyba planuojamoje teritorijoje negalima.</t>
        </r>
      </text>
    </comment>
    <comment ref="H925" authorId="3" shapeId="0">
      <text>
        <r>
          <rPr>
            <sz val="9"/>
            <color indexed="81"/>
            <rFont val="Tahoma"/>
            <family val="2"/>
            <charset val="186"/>
          </rPr>
          <t>Pradėti vykditi komplekso sutvarkymo darbai. Užbaigti paveldo tvarkybos darbai spirito varyklos pastate, vykdomi darbai sandėlio pastate, tvarkoma aplinka.</t>
        </r>
      </text>
    </comment>
    <comment ref="H945" authorId="3" shapeId="0">
      <text>
        <r>
          <rPr>
            <sz val="9"/>
            <color indexed="81"/>
            <rFont val="Tahoma"/>
            <family val="2"/>
            <charset val="186"/>
          </rPr>
          <t>Stebėsenos sistema nebus formuojama, kadangi yra naudojamasi Lietuvos statistikos departamento oficialiai skelbiama informacija, taip pat VšĮ Investuok Lietuvoje analitikų komandos atliekamomis Lietuvos eksporto, konkurencingumo ir smulkiojo ir vidutinio verslo analizėmis</t>
        </r>
      </text>
    </comment>
    <comment ref="H948" authorId="3" shapeId="0">
      <text>
        <r>
          <rPr>
            <sz val="9"/>
            <color indexed="81"/>
            <rFont val="Tahoma"/>
            <family val="2"/>
            <charset val="186"/>
          </rPr>
          <t>SVV subjektų projektų dalinio finansavimo bei SVV subjektų išlaidų kompensavimo konkursai. Finansuotos 6 paraiškos.</t>
        </r>
      </text>
    </comment>
    <comment ref="I948" authorId="1" shapeId="0">
      <text>
        <r>
          <rPr>
            <sz val="9"/>
            <color indexed="81"/>
            <rFont val="Tahoma"/>
            <family val="2"/>
            <charset val="186"/>
          </rPr>
          <t>VšĮ "Klaipėda ID" pasirašė bendradarbiavimo sutartis su VšĮ „Investuok Lietuvoje“, VšĮ „Versli Lietuva“, Klaipėdos LEZ</t>
        </r>
      </text>
    </comment>
    <comment ref="H975" authorId="0" shapeId="0">
      <text>
        <r>
          <rPr>
            <b/>
            <sz val="9"/>
            <color indexed="81"/>
            <rFont val="Tahoma"/>
            <family val="2"/>
            <charset val="186"/>
          </rPr>
          <t>Snieguole Kacerauskaite:</t>
        </r>
        <r>
          <rPr>
            <sz val="9"/>
            <color indexed="81"/>
            <rFont val="Tahoma"/>
            <family val="2"/>
            <charset val="186"/>
          </rPr>
          <t xml:space="preserve">
Kultūros fabrike 2019 m. buvo inkubuojami 32 SVV, o "Spiečiuje" - 12 SVV.</t>
        </r>
      </text>
    </comment>
    <comment ref="I975" authorId="1" shapeId="0">
      <text>
        <r>
          <rPr>
            <sz val="9"/>
            <color indexed="81"/>
            <rFont val="Tahoma"/>
            <family val="2"/>
            <charset val="186"/>
          </rPr>
          <t xml:space="preserve">Kultūros fabrike veikė 35 rezidentai. Papildomai KUFA bendradarbiaujant su UAB Vakarų laivų gamykla administruoja „Pilies dirbtuves“, kuriose veikia daugiau nei 40 SVV. </t>
        </r>
      </text>
    </comment>
    <comment ref="D985" authorId="3" shapeId="0">
      <text>
        <r>
          <rPr>
            <b/>
            <sz val="9"/>
            <color indexed="81"/>
            <rFont val="Tahoma"/>
            <family val="2"/>
            <charset val="186"/>
          </rPr>
          <t xml:space="preserve">Protokolas sudarytas tarp 6 narių: </t>
        </r>
        <r>
          <rPr>
            <sz val="9"/>
            <color indexed="81"/>
            <rFont val="Tahoma"/>
            <family val="2"/>
            <charset val="186"/>
          </rPr>
          <t>VĮ KVJUD, VšĮ Klaipėdos universiteto, UAB KLEZ bendrovės, Klaipėdos pramonininkų asociacijos, Klaipėdos pramonės, prekybos ir amatų rūmų ir Klaipėdos miesto savivaldybės</t>
        </r>
        <r>
          <rPr>
            <sz val="9"/>
            <color indexed="81"/>
            <rFont val="Tahoma"/>
            <family val="2"/>
            <charset val="186"/>
          </rPr>
          <t xml:space="preserve">
</t>
        </r>
      </text>
    </comment>
    <comment ref="E985" authorId="3"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85" authorId="3"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985" authorId="3" shapeId="0">
      <text>
        <r>
          <rPr>
            <sz val="9"/>
            <color indexed="81"/>
            <rFont val="Tahoma"/>
            <family val="2"/>
            <charset val="186"/>
          </rPr>
          <t>2018-01-22 diskusija „Kam skirtas Ateities universitetas: mokslui, verslui ar miestui?“ tikslas - skatinti mokslo ir verslo bendradarbiavimą. Klaipėdos pramonininkų asociacijos informacija. 2018 m. KPA atstovas yra KU taryboje. Teikiamos kasmetinės paskatinamosios vienkartinės stipendijos KU, LCC, KVK ir LAJM absolventams už baigiamuosius darbus, iš viso 8 vnt. 2018-01-22 diskusija „Kam skirtas Ateities universitetas: mokslui, verslui ar miestui?“ tikslas - skatinti mokslo ir verslo bendradarbiavimą.</t>
        </r>
      </text>
    </comment>
    <comment ref="H985" authorId="3" shapeId="0">
      <text>
        <r>
          <rPr>
            <sz val="9"/>
            <color indexed="81"/>
            <rFont val="Tahoma"/>
            <family val="2"/>
            <charset val="186"/>
          </rPr>
          <t>2019 m. įgyvendinant Klaipėdos ekonominės plėtros strategiją 2030,  nuolat organizuojami posėdžiai. Nuo 2019 m. liepos 1 d. įvyko 2 Ekonominės plėtros tarybos posėdžiai. 2019 m. organizuoti 7  kt.  posėdžiai</t>
        </r>
      </text>
    </comment>
    <comment ref="I985" authorId="1" shapeId="0">
      <text>
        <r>
          <rPr>
            <sz val="9"/>
            <color indexed="81"/>
            <rFont val="Tahoma"/>
            <family val="2"/>
            <charset val="186"/>
          </rPr>
          <t xml:space="preserve">
1) Ekonominės plėtros taryboje, kurios sudėtyje yra visų partnerių vadovai, jos paskirtis - priimti strateginius sprendimus dėl KEPS2030 įgyvendinimo, 2) Klaipėdos miesto ekonominės plėtros strategijos įgyvendinimo valdymo grupė (toliau – ĮVG), kurioje dirba partnerių deleguoti vykdomojo lygmens vadovai ir specialistai, jos paskirtis - įgyvendinimo koordinavimas ir bendradarbiavimo tarp KEPS įgyvendinančių institucijų užtikrinimas, 3) Rinkodaros taryba (toliau – RT), kurioje dirba partnerių deleguoti rinkodaros specialistai, jos  paskirtis yra sukurti ir vystyti vieningą ekonominę miesto rinkodaros sistemą. buvo  organizuojami posėdžiai. 2020 m. iš viso vyko 17 partnerių susitikimų visuose formatuose: 6 kartus rinkosi Ekonominės plėtros taryba, 6 kartus – ĮVG, 5 kartus - Rinkodaros taryba. Susitikimuose buvo koreguojamas veiksmų planas, tvirtinamos ataskaitos, derinami partnerių kartu įgyvendinami projektai, sprendžiami rinkodaros strategijos iššūkiai. </t>
        </r>
      </text>
    </comment>
    <comment ref="E986" authorId="3" shapeId="0">
      <text>
        <r>
          <rPr>
            <sz val="9"/>
            <color indexed="81"/>
            <rFont val="Tahoma"/>
            <family val="2"/>
            <charset val="186"/>
          </rPr>
          <t xml:space="preserve"> 2016 m. buvo surengti 5 forumai/diskusijos ir surengtas užsienio miestų gerosios patirties sklaidos seminaras, siekiant pasirengti bendram darbui ruošiant Klaipėdos miesto ekonominės plėtros strategiją, atrasti bendras miesto vystymo vizijas, pasimokyti iš sėkmingą patirtį turinčių miestų, kurie tokias strategijas jau yra parengę</t>
        </r>
      </text>
    </comment>
    <comment ref="G986" authorId="3" shapeId="0">
      <text>
        <r>
          <rPr>
            <sz val="9"/>
            <color indexed="81"/>
            <rFont val="Tahoma"/>
            <family val="2"/>
            <charset val="186"/>
          </rPr>
          <t>2018-11-21 konferencija "Tikslieji mokslai veža! Misija įmanoma", tikslas - skatinti moksleivius savo ateities karjerai rinktis tiksliuosius mokslus.                                                                2018-09-20 KPA įmonių lėšomis 250 Klaipėdos moksleivių turėjo galimybę aplankyti inovacijų renginį  #SWITCH! Vilniuje.                                                                                               2018 m. KPA atstovas dalyvauja švietimo tobulinimo projekte "Lyderių laikas 3". 2018 m. KPA įmonės pradėjo pilotinį projektą su "Baltijos" gimnazijos inžinerine klase. Tikslas - populiarinti inžinerinius mokslus.                                                                                             2018 m. kartu su „Investuok Lietuvoje“ bei Klaipėdos mokymo įstaigomis vykdomas projektas „Ateities inžinieriai“ (Vakarų laivų gamykla, Klaipėdos baldai, Bega, Orion global pet ir Fortum Klaipėda). Tikslas - populiarinti inžinerinius mokslus.</t>
        </r>
      </text>
    </comment>
    <comment ref="H986" authorId="3" shapeId="0">
      <text>
        <r>
          <rPr>
            <sz val="9"/>
            <color indexed="81"/>
            <rFont val="Tahoma"/>
            <family val="2"/>
            <charset val="186"/>
          </rPr>
          <t xml:space="preserve">
2019 m. spalio 18 d. kartu su KLaipėdos miesto aukštosiomis mokyklomis organizuota diskusija „Studijos Klaipėdoje: 2019 m. analizė – 2020 m. planai“;  </t>
        </r>
      </text>
    </comment>
    <comment ref="G988" authorId="3" shapeId="0">
      <text>
        <r>
          <rPr>
            <sz val="9"/>
            <color indexed="81"/>
            <rFont val="Tahoma"/>
            <family val="2"/>
            <charset val="186"/>
          </rPr>
          <t xml:space="preserve">Sudarytos KU sutartys su 12 partnerių dėl tyrimų, kurie apima pajūrio aplinkos ir technnologinių sprendimų plėtros klausimus </t>
        </r>
      </text>
    </comment>
    <comment ref="G990" authorId="3" shapeId="0">
      <text>
        <r>
          <rPr>
            <b/>
            <sz val="9"/>
            <color indexed="81"/>
            <rFont val="Tahoma"/>
            <family val="2"/>
            <charset val="186"/>
          </rPr>
          <t>6 VPPP projektai (</t>
        </r>
        <r>
          <rPr>
            <sz val="9"/>
            <color indexed="81"/>
            <rFont val="Tahoma"/>
            <family val="2"/>
            <charset val="186"/>
          </rPr>
          <t xml:space="preserve">iš jų vienas rengiamas), kuriems parengtos koncesijos sutartys dėl turto valdymo ir naudojimo: 
1. Klaipėdos daugiafunkcio sveikatingumo centras (50 m. baseino); 
2. „Švyturio“ arena; 
3. Pilies uosto ir Danės upės krantinių nuo upės žiočių iki Biržos tilto naudojimas ir valdymas;
4. Klaipėdos miesto komunalinių atliekų tvarkymo paslauga (valdytojas UAB KRATC); 
5. Kolumbariumo Lėbartų kapinėse įrengimas (nuomos sutartis); 
 6. Klaipėdos miesto kempingas. 
2018 m. parengtas tarybos 2018-09-27 sprendimas Nr. T2-214 „Dėl Klaipėdos sporto ir laisvalaikio komplekso statybos, valdymo ir naudojimo perdavimo pagal koncesijos sutartį“, kuriam taikomas partnerystės būdas – koncesija.  
</t>
        </r>
      </text>
    </comment>
    <comment ref="H990" authorId="3" shapeId="0">
      <text>
        <r>
          <rPr>
            <b/>
            <sz val="9"/>
            <color indexed="81"/>
            <rFont val="Tahoma"/>
            <family val="2"/>
            <charset val="186"/>
          </rPr>
          <t xml:space="preserve">2019 m. </t>
        </r>
        <r>
          <rPr>
            <sz val="9"/>
            <color indexed="81"/>
            <rFont val="Tahoma"/>
            <family val="2"/>
            <charset val="186"/>
          </rPr>
          <t xml:space="preserve">vykdomos koncesijos konkurso „Klaipėdos sporto ir laisvalaikio komplekso statybos, valdymo ir naudojimo perdavimo pagal koncesijos sutartį" (Ledo arena) procedūros. Konkursas paskelbtas, laukiama dalyvių paraiškų pateikimo CVP IS;
1. parengta 2018 m. koncesijos sutartis dėl Klaipėdos daugiafunkcio sveikatingumo centro (50 m. baseino) valdymo ir naudojimo; 
2. koncesijos sutartis dėl „Švyturio“ arenos valdymo ir naudojimo;
3. koncesijos sutartis dėl Pilies uosto ir Danės upės krantinių nuo upės žiočių iki Biržos tilto valdymo ir naudojimo;
4. koncesijos sutartis su UAB KRATC dėl Klaipėdos miesto komunalinių atliekų tvarkymo paslaugos; 
5. nuomos sutartis dėl projekto „Kolumbariumo Lėbartų kapinėse įrengimo“;
6. koncesijos sutartis dėl Klaipėdos miesto kempingo valdymo ir naudojimo. </t>
        </r>
      </text>
    </comment>
    <comment ref="I990" authorId="1" shapeId="0">
      <text>
        <r>
          <rPr>
            <sz val="9"/>
            <color indexed="81"/>
            <rFont val="Tahoma"/>
            <family val="2"/>
            <charset val="186"/>
          </rPr>
          <t xml:space="preserve">Vykdomos koncesijos konkurso "Klaipėdos sporto ir laisvalaikio komplekso statybos, valdymo ir naudojimo perdavimo pagal koncesijos sutartį" (Ledo arena) procedūros. 2020 metais gauti 2-iejų dalyvių pasiūlymai. Šiuo metu vyksta derybos su konkurso dalyviais ykdomos koncesijos konkurso "Klaipėdos sporto ir laisvalaikio komplekso statybos, valdymo ir naudojimo perdavimo pagal koncesijos sutartį" (Ledo arena) procedūros. 2020 metais gauti 2-iejų dalyvių pasiūlymai. Šiuo metu vyksta derybos su konkurso dalyviais </t>
        </r>
      </text>
    </comment>
    <comment ref="E1000" authorId="3"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1000" authorId="3"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1000" authorId="3"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H1000" authorId="3" shapeId="0">
      <text>
        <r>
          <rPr>
            <b/>
            <sz val="9"/>
            <color indexed="81"/>
            <rFont val="Tahoma"/>
            <family val="2"/>
            <charset val="186"/>
          </rPr>
          <t xml:space="preserve">2019 m. </t>
        </r>
        <r>
          <rPr>
            <sz val="9"/>
            <color indexed="81"/>
            <rFont val="Tahoma"/>
            <family val="2"/>
            <charset val="186"/>
          </rPr>
          <t xml:space="preserve">Rinkodaros taryba kartu su strategais iš "Synthesis Consulting" sukūrė 3 metų miesto rinkodaros strategiją. Miesto rinkodaros taryba strategijai vienbalsiai pritarė 2019 11 25. Pradėtas strategijos įgyvendinimo detalizavimas ir pasiruošimas viešiesiems pirkimams. </t>
        </r>
      </text>
    </comment>
    <comment ref="H1003" authorId="3" shapeId="0">
      <text>
        <r>
          <rPr>
            <b/>
            <sz val="9"/>
            <color indexed="81"/>
            <rFont val="Tahoma"/>
            <family val="2"/>
            <charset val="186"/>
          </rPr>
          <t xml:space="preserve">2019 m. </t>
        </r>
        <r>
          <rPr>
            <sz val="9"/>
            <color indexed="81"/>
            <rFont val="Tahoma"/>
            <family val="2"/>
            <charset val="186"/>
          </rPr>
          <t xml:space="preserve">suformuoti du investiciniai vertės pasiūlymai (Vėjo jėgainių komponentams ir Bioekonomikai); 4 kartus atnaujinta investicinių objektų duomenų bazė (KlaipėdaID informacija); 2019 m. pateikti investiciniai pasiūlymai 36 potencialiems investuotojams (LEZ informacija). </t>
        </r>
      </text>
    </comment>
    <comment ref="G1004" authorId="3" shapeId="0">
      <text>
        <r>
          <rPr>
            <sz val="9"/>
            <color indexed="81"/>
            <rFont val="Tahoma"/>
            <family val="2"/>
            <charset val="186"/>
          </rPr>
          <t xml:space="preserve">
KlaipėdaID informacija</t>
        </r>
      </text>
    </comment>
    <comment ref="H1004" authorId="3" shapeId="0">
      <text>
        <r>
          <rPr>
            <sz val="9"/>
            <color indexed="81"/>
            <rFont val="Tahoma"/>
            <family val="2"/>
            <charset val="186"/>
          </rPr>
          <t xml:space="preserve">2019 m. LEZ - išleista 15 leidinių investuotojams anglų kalba; KlaipėdaID - atnaujinti produktų vienlapiai 6 vnt.; atnaujintas leidinys investuotojams.  </t>
        </r>
      </text>
    </comment>
    <comment ref="G1005" authorId="3" shapeId="0">
      <text>
        <r>
          <rPr>
            <sz val="9"/>
            <color indexed="81"/>
            <rFont val="Tahoma"/>
            <family val="2"/>
            <charset val="186"/>
          </rPr>
          <t xml:space="preserve">2018 m. Klaipėda ID palaiko tinklapį www.klaipedaid.lt ir 5 skaitmeninius kanalus: - facebook paskyra „Klaipėda ID", LinkedIn paskyra „Klaipėda ID",instagram paskyra „Klaipėda ID", Twitter paskyra „Klaipėda ID", „Klaipėda ID" naujienlaiškis.
</t>
        </r>
      </text>
    </comment>
    <comment ref="G1006" authorId="3" shapeId="0">
      <text>
        <r>
          <rPr>
            <b/>
            <sz val="9"/>
            <color indexed="81"/>
            <rFont val="Tahoma"/>
            <family val="2"/>
            <charset val="186"/>
          </rPr>
          <t xml:space="preserve">KlaipėdaID </t>
        </r>
        <r>
          <rPr>
            <sz val="9"/>
            <color indexed="81"/>
            <rFont val="Tahoma"/>
            <family val="2"/>
            <charset val="186"/>
          </rPr>
          <t xml:space="preserve">2018 m. 1. The Economist straipsnis "Lithuania hopes the next century is quieter than the last" (lietuviškai      „Lietuva tikisi ramesnio šimtmečio“); 2. - Emerging Europe straipsnis „Investing in Klaipėda“ (lietuviškai „Investicijos Klaipėdoje“); 3. Maritimt-forum.no straipsnis „Les Maritimt Forums intervju med Litauens ambassador til Norge“ (lietuviškai „Interviu su Lietuvos ambasadoriumi Norvegijoje). </t>
        </r>
      </text>
    </comment>
    <comment ref="I1006" authorId="1" shapeId="0">
      <text>
        <r>
          <rPr>
            <sz val="9"/>
            <color indexed="81"/>
            <rFont val="Tahoma"/>
            <family val="2"/>
            <charset val="186"/>
          </rPr>
          <t xml:space="preserve">
Nacionalinėje ir užsienio spaudoje, siekiant pristatyti investavimo galimybes Klaipėdoje parengta ir publikuota 17 unikalių straipsnių nacionalinėje spaudoje, 9 regioninėje, 2 straipsniai, užsienio leidiniuose (Tarptautinis žurnalas „The Baltic Course“ ir tarptautinis žurnalas skirtas Vokietijos rinkai). 2020 m. Klaipėdos LEZ parengė daugiau kaip 20 pranešimų ir straipsnių (Rehau, Retal Baltic Films, Autoverslo plėtra, didžiausias plastikų hub'as Baltijos regione, Baldai 1 augimas, Dancer bus veikla, fDI Tvarumo apdovanojimas ir kitą). Klaipėdos LEZ ir jos įmonės 2020 m. buvo paminėtos daugiau nei 220 kartų Lietuvos žiniasklaidos kanaluose: daugiau nei 170 kartų nacionalinėje žiniasklaidoje, virš 40 kartų regioninėje. Pagrindiniai TOP 3 portalai pagal paminėjimą DELFI, 15 min, Verslo žinios. </t>
        </r>
      </text>
    </comment>
    <comment ref="E1010" authorId="3"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F1010" authorId="3" shapeId="0">
      <text>
        <r>
          <rPr>
            <b/>
            <sz val="9"/>
            <color indexed="81"/>
            <rFont val="Tahoma"/>
            <family val="2"/>
            <charset val="186"/>
          </rPr>
          <t xml:space="preserve">2017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G1010" authorId="3" shapeId="0">
      <text>
        <r>
          <rPr>
            <b/>
            <sz val="9"/>
            <color indexed="81"/>
            <rFont val="Tahoma"/>
            <family val="2"/>
            <charset val="186"/>
          </rPr>
          <t>2018-2019 m.</t>
        </r>
        <r>
          <rPr>
            <sz val="9"/>
            <color indexed="81"/>
            <rFont val="Tahoma"/>
            <family val="2"/>
            <charset val="186"/>
          </rPr>
          <t xml:space="preserve">
</t>
        </r>
        <r>
          <rPr>
            <b/>
            <i/>
            <sz val="9"/>
            <color indexed="81"/>
            <rFont val="Tahoma"/>
            <family val="2"/>
            <charset val="186"/>
          </rPr>
          <t xml:space="preserve">vandens transportu (jūrų keltais) </t>
        </r>
        <r>
          <rPr>
            <sz val="9"/>
            <color indexed="81"/>
            <rFont val="Tahoma"/>
            <family val="2"/>
            <charset val="186"/>
          </rPr>
          <t>-</t>
        </r>
        <r>
          <rPr>
            <b/>
            <sz val="9"/>
            <color indexed="81"/>
            <rFont val="Tahoma"/>
            <family val="2"/>
            <charset val="186"/>
          </rPr>
          <t xml:space="preserve"> 4 </t>
        </r>
        <r>
          <rPr>
            <sz val="9"/>
            <color indexed="81"/>
            <rFont val="Tahoma"/>
            <family val="2"/>
            <charset val="186"/>
          </rPr>
          <t xml:space="preserve">Karlshamnas (Švedija) ir  Kylis (Vokietija) (DFDS keltų linijos); Travemiundė (Vokietija) ir Treleborgas (Švedija) (TT-LINE); </t>
        </r>
        <r>
          <rPr>
            <b/>
            <i/>
            <sz val="9"/>
            <color indexed="81"/>
            <rFont val="Tahoma"/>
            <family val="2"/>
            <charset val="186"/>
          </rPr>
          <t xml:space="preserve">oro transportu (per tarptautinį Palangos oro uostą) - 7 </t>
        </r>
        <r>
          <rPr>
            <sz val="9"/>
            <color indexed="81"/>
            <rFont val="Tahoma"/>
            <family val="2"/>
            <charset val="186"/>
          </rPr>
          <t xml:space="preserve">- Kopenhaga (Danija); Londono du oro uostai (Jungtinė Karalystė); Oslas (Norvegija); Ryga (Latvija); Minskas (Baltarusija); Varšuva (Lenkija); </t>
        </r>
        <r>
          <rPr>
            <b/>
            <i/>
            <sz val="9"/>
            <color indexed="81"/>
            <rFont val="Tahoma"/>
            <family val="2"/>
            <charset val="186"/>
          </rPr>
          <t xml:space="preserve"> sausumos keliais (reguliaraus susisiekimo viešuoju kelių transportu) - 3  </t>
        </r>
        <r>
          <rPr>
            <sz val="9"/>
            <color indexed="81"/>
            <rFont val="Tahoma"/>
            <family val="2"/>
            <charset val="186"/>
          </rPr>
          <t>Kaliningradas (Rusija), Ryga (Latvija), Liepoja (Latvija) ;</t>
        </r>
        <r>
          <rPr>
            <b/>
            <i/>
            <sz val="9"/>
            <color indexed="81"/>
            <rFont val="Tahoma"/>
            <family val="2"/>
            <charset val="186"/>
          </rPr>
          <t xml:space="preserve"> sausumos keliais (geležinkelio transportu) </t>
        </r>
        <r>
          <rPr>
            <sz val="9"/>
            <color indexed="81"/>
            <rFont val="Tahoma"/>
            <family val="2"/>
            <charset val="186"/>
          </rPr>
          <t xml:space="preserve">- 0   </t>
        </r>
      </text>
    </comment>
    <comment ref="H1010" authorId="3" shapeId="0">
      <text>
        <r>
          <rPr>
            <b/>
            <sz val="9"/>
            <color indexed="81"/>
            <rFont val="Tahoma"/>
            <family val="2"/>
            <charset val="186"/>
          </rPr>
          <t>2019 m.</t>
        </r>
        <r>
          <rPr>
            <sz val="9"/>
            <color indexed="81"/>
            <rFont val="Tahoma"/>
            <family val="2"/>
            <charset val="186"/>
          </rPr>
          <t xml:space="preserve">
Oro keliais (per Palangos oro uostą) - 10 - Kopenhaga (Danija); Londonas (JK); Oslas (Norvegija); Ryga (Latvija); Minskas (Baltarusija); Varšuva (Lenkija); Dortmundas (Vokietija); Dublinas (Airija); Stokholmas (Švedija), Bergenas (Norvegija);
3 vandens transporto kryptys iš/į Klaipėdos uostą:  Karlshamnas (Švedija) ir  Kylis (Vokietija) (DFDS keltų linijos); Treleborgas (Švedija) (TT-LINE). 
 3 sausumos transporto kryptys iš/į Klaipėdos autobusų parką: Kaliningradas (Rusija), Ryga (Latvija), Liepoja (Latvija). Geležinkelio transportu - 0.</t>
        </r>
      </text>
    </comment>
    <comment ref="I1010" authorId="1" shapeId="0">
      <text>
        <r>
          <rPr>
            <sz val="9"/>
            <color indexed="81"/>
            <rFont val="Tahoma"/>
            <family val="2"/>
            <charset val="186"/>
          </rPr>
          <t xml:space="preserve">
2020 m. dėl pandemijos liko 3 skrydžių kryptys iš/į Palangos oro uostą,  3 vandens transporto kryptys iš/į Klaipėdos uostą:  Karlshamnas (Švedija) ir  Kylis (Vokietija) (DFDS keltų linijos); Treleborgas (Švedija) (TT-LINE), 3 sausumos transporto kryptys iš/į Klaipėdos autobusų parką: Kaliningradas (Rusija), Ryga (Latvija), Liepoja (Latvija).</t>
        </r>
      </text>
    </comment>
    <comment ref="G1027" authorId="3" shapeId="0">
      <text>
        <r>
          <rPr>
            <sz val="9"/>
            <color indexed="81"/>
            <rFont val="Tahoma"/>
            <family val="2"/>
            <charset val="186"/>
          </rPr>
          <t xml:space="preserve">2018 m. įgyvendintas I etapas, restauruotas Klaipėdos pilies ir bastionų kompleksas (Šiaurinė ir Rytinė kurtinos). Restauruotoje Šiaurinėje kurtinoje įrengta muziejaus ekspozicija, Rytinėje kurtinoje - konferencijų centras, prie konferencijų centro Priešpilio g. 2. rekonstruoti vaikščiojimo takai. </t>
        </r>
      </text>
    </comment>
    <comment ref="G1031" authorId="3" shapeId="0">
      <text>
        <r>
          <rPr>
            <sz val="9"/>
            <color indexed="81"/>
            <rFont val="Tahoma"/>
            <family val="2"/>
            <charset val="186"/>
          </rPr>
          <t>2018 m. parengti techniniai darbo projektai: 1) Smiltynės pagrindinio tako su apšvietimu; 2) atraminių apsauginių įėjimo į Girulių paplūdimį sienų projektas. Ppakeista 1,4 tūkst. kv. m. medinių takų ir laiptų. Įrengta nuovaža Antrosios Melnragės paplūdimyje neįgaliesiems prie jūros. Įrengti 4 dviračių stovai prie įėjimo į Melnragės paplūdimį. Paplūdimiuose įrengti 4 elektros įvadai, siekiant pagerinti sąlygas verslui (Melnragėje, Neįgaliųjų, I Girulių ir II Girulių paplūdimiuose).</t>
        </r>
      </text>
    </comment>
    <comment ref="E1039" authorId="3" shapeId="0">
      <text>
        <r>
          <rPr>
            <b/>
            <sz val="9"/>
            <color indexed="81"/>
            <rFont val="Tahoma"/>
            <family val="2"/>
            <charset val="186"/>
          </rPr>
          <t xml:space="preserve">2016 m. </t>
        </r>
        <r>
          <rPr>
            <sz val="9"/>
            <color indexed="81"/>
            <rFont val="Tahoma"/>
            <family val="2"/>
            <charset val="186"/>
          </rPr>
          <t xml:space="preserve">
Per 2016 m. atlikti šie darbai:
1. Š.m. vasario mėn. Muziejaus specialistai viešėjo Vokietijos (Friedrihskoog) ir Olandijos (Pitersburen) centruose, kurie atlieka panašias funkcijas kaip mūsų planuojamas centras. Susitikimų metu išsiaiškintas jų veiklos mechanizmas, finansavimo šaltiniai, teikiamos paslaugos, technologinė įranga ir procesai, jų stipriosios ir silpnosios pusės. 
2. Bendradarbiaujant su KU mokslininkais buvo praplėsta  centro veiklos paskirtis , pritaikant jį ne tik jūrų žinduoliams, bet ir jūrinių  paukščių perlaikymui, gelbėjimui  ir tyrimams, kas yra itin aktualu Valstybei planuojant ekonominę veiklą Baltijos jūroje (ekonominiai sklypai jau yra patvirtinti, todėl tokių tyrimų ir stebėjimų tikrai reikės). 
3. Remiantis užsienio patirtimi ir KU poreikiu, suformuotas funkcinis centro patalpų planas – kiek ir kokių patalpų reikia, koks jų plotas ir taikomi STR bei kt. reikalavimai;
4. 2016-03 remiantis planuojamo centro funkcine schema sudarytos objektinė ir suvestinė sąmatos.
5. Projektas 2016-04 įtrauktas į Klaipėdos m. savivaldybės 2013-2020 m. strateginį plėtros planą;
6. 2016-09 atlikta architektūrinės idėjos atrankos procedūra – turime vizualinį sprendinį; 
7. 2016-03 pradėta detaliojo plano korekcijos procedūra – turime užbaigti 2017 m. kovo mėn. 
8. Pilnai parengti techninio projekto pirkimo dokumentai.</t>
        </r>
      </text>
    </comment>
    <comment ref="G1047" authorId="3" shapeId="0">
      <text>
        <r>
          <rPr>
            <b/>
            <sz val="9"/>
            <color indexed="81"/>
            <rFont val="Tahoma"/>
            <family val="2"/>
            <charset val="186"/>
          </rPr>
          <t xml:space="preserve">2018 m. parengti techniniai projektai: 
</t>
        </r>
        <r>
          <rPr>
            <sz val="9"/>
            <color indexed="81"/>
            <rFont val="Tahoma"/>
            <family val="2"/>
            <charset val="186"/>
          </rPr>
          <t>1. K. Donelaičio aikštės sutvarkymo techninis projektas;
2. Skvero Bokštų gatvėje sutvarkymo techninis projektas;
3. Atgimimo aikštės sutvarkymo techninis projektas;
4. Viešosios erdvės prie buvusio „Vaidilos“ kino teatro konversijos techninis projektas;
5. Danės upės krantinių ir prieigų sutvarkymo techninis projektas;
6. Malūno parko teritorijos sutvarkymo techninis projektas;
7. Ąžuolyno giraitės sutvarkymo techninis projektas;
8. Melnragės parko įrengimo techninis projektas;
9. I. Kanto ir S. Daukanto skvero bei jame esančio memorialo sutvarkymo techninis projektas;
10. Skulptūrų parko (buv. senųjų miesto kapinių) sutvarkymo techninis projektas</t>
        </r>
        <r>
          <rPr>
            <b/>
            <sz val="9"/>
            <color indexed="81"/>
            <rFont val="Tahoma"/>
            <family val="2"/>
            <charset val="186"/>
          </rPr>
          <t xml:space="preserve">
</t>
        </r>
        <r>
          <rPr>
            <sz val="9"/>
            <color indexed="81"/>
            <rFont val="Tahoma"/>
            <family val="2"/>
            <charset val="186"/>
          </rPr>
          <t xml:space="preserve">
</t>
        </r>
      </text>
    </comment>
    <comment ref="H1047" authorId="3" shapeId="0">
      <text>
        <r>
          <rPr>
            <b/>
            <sz val="9"/>
            <color indexed="81"/>
            <rFont val="Tahoma"/>
            <family val="2"/>
            <charset val="186"/>
          </rPr>
          <t xml:space="preserve">2019 m. parengti techniniai projektai: 
</t>
        </r>
        <r>
          <rPr>
            <sz val="9"/>
            <color indexed="81"/>
            <rFont val="Tahoma"/>
            <family val="2"/>
            <charset val="186"/>
          </rPr>
          <t>1. K. Donelaičio aikštės sutvarkymo techninis projektas;
2. Skvero Bokštų gatvėje sutvarkymo techninis projektas;
3. Atgimimo aikštės sutvarkymo techninis projektas;
4. Viešosios erdvės prie buvusio „Vaidilos“ kino teatro konversijos techninis projektas;
5. Danės upės krantinių ir prieigų sutvarkymo techninis projektas;
6. Malūno parko teritorijos sutvarkymo techninis projektas;
7. Ąžuolyno giraitės sutvarkymo techninis projektas;
8. Melnragės parko įrengimo techninis projektas;
9. I. Kanto ir S. Daukanto skvero bei jame esančio memorialo sutvarkymo techninis projektas;
10. Skulptūrų parko (buv. senųjų miesto kapinių) sutvarkymo techninis projektas</t>
        </r>
        <r>
          <rPr>
            <b/>
            <sz val="9"/>
            <color indexed="81"/>
            <rFont val="Tahoma"/>
            <family val="2"/>
            <charset val="186"/>
          </rPr>
          <t xml:space="preserve">
</t>
        </r>
        <r>
          <rPr>
            <sz val="9"/>
            <color indexed="81"/>
            <rFont val="Tahoma"/>
            <family val="2"/>
            <charset val="186"/>
          </rPr>
          <t xml:space="preserve">
</t>
        </r>
      </text>
    </comment>
    <comment ref="E1060" authorId="0" shapeId="0">
      <text>
        <r>
          <rPr>
            <sz val="9"/>
            <color indexed="81"/>
            <rFont val="Tahoma"/>
            <family val="2"/>
            <charset val="186"/>
          </rPr>
          <t xml:space="preserve">Jūros šventė, Baltic sail, Klaipėdos laivų paradas, Tradicinių istorinių laivų diena „Dangės flotilė“
</t>
        </r>
      </text>
    </comment>
    <comment ref="F1060" authorId="0" shapeId="0">
      <text>
        <r>
          <rPr>
            <sz val="9"/>
            <color indexed="81"/>
            <rFont val="Tahoma"/>
            <family val="2"/>
            <charset val="186"/>
          </rPr>
          <t xml:space="preserve">„Klaipėdos laivų paradas“, „Baltic Sail“, „The Tall Ships Races C104017“, „Dangės flotilė“, „Jūros šventė“
</t>
        </r>
      </text>
    </comment>
    <comment ref="G1060" authorId="3" shapeId="0">
      <text>
        <r>
          <rPr>
            <sz val="9"/>
            <color indexed="81"/>
            <rFont val="Tahoma"/>
            <family val="2"/>
            <charset val="186"/>
          </rPr>
          <t>2018 m. organizuoti 5 jūriniai renginiai - „Klaipėdos laivų paradas“, „Baltic Sail“, „Dangės flotilė“, „Jūros šventė“,  jachtos "Lietuva" kelionė per Baltijos jūros uostus.</t>
        </r>
      </text>
    </comment>
    <comment ref="H1060" authorId="3" shapeId="0">
      <text>
        <r>
          <rPr>
            <b/>
            <sz val="9"/>
            <color indexed="81"/>
            <rFont val="Tahoma"/>
            <family val="2"/>
            <charset val="186"/>
          </rPr>
          <t>2019 m. organizuoti 4 renginiai - „Klaipėdos laivų paradas“, „Baltic Sail“, „Dangės flotilė“, „Jūros šventė“.</t>
        </r>
        <r>
          <rPr>
            <sz val="9"/>
            <color indexed="81"/>
            <rFont val="Tahoma"/>
            <family val="2"/>
            <charset val="186"/>
          </rPr>
          <t xml:space="preserve">
</t>
        </r>
      </text>
    </comment>
    <comment ref="I1060" authorId="1" shapeId="0">
      <text>
        <r>
          <rPr>
            <sz val="9"/>
            <color indexed="81"/>
            <rFont val="Tahoma"/>
            <family val="2"/>
            <charset val="186"/>
          </rPr>
          <t xml:space="preserve">
„Baltic Sail“, „Dangės flotilė“, „Jūros šventė“</t>
        </r>
      </text>
    </comment>
    <comment ref="F1064" authorId="3" shapeId="0">
      <text>
        <r>
          <rPr>
            <sz val="9"/>
            <color indexed="81"/>
            <rFont val="Tahoma"/>
            <family val="2"/>
            <charset val="186"/>
          </rPr>
          <t>KTIC organizavo
 7 pažintines ir 11 teminių ekskursijų</t>
        </r>
      </text>
    </comment>
    <comment ref="G1064" authorId="3" shapeId="0">
      <text>
        <r>
          <rPr>
            <sz val="9"/>
            <color indexed="81"/>
            <rFont val="Tahoma"/>
            <family val="2"/>
            <charset val="186"/>
          </rPr>
          <t>2018 m. VšĮ Klaipėdos TKIC organizavo 8 pažintines ir 13 teminių ekskursijų.</t>
        </r>
      </text>
    </comment>
    <comment ref="H1064" authorId="3" shapeId="0">
      <text>
        <r>
          <rPr>
            <sz val="9"/>
            <color indexed="81"/>
            <rFont val="Tahoma"/>
            <family val="2"/>
            <charset val="186"/>
          </rPr>
          <t>VšĮ KTKIC sukūrė naują marinistinį-degustacinį maršrutą-ekskursiją „Paragauk Klaipėdos“, taip pat sukurti 3 nauji maršrutai po miestą – „Saldi Klaipėda“, „Išraiškinga Klaipėda“, „Jūrinė Klaipėda“.</t>
        </r>
      </text>
    </comment>
    <comment ref="I1064" authorId="1" shapeId="0">
      <text>
        <r>
          <rPr>
            <sz val="9"/>
            <color indexed="81"/>
            <rFont val="Tahoma"/>
            <family val="2"/>
            <charset val="186"/>
          </rPr>
          <t xml:space="preserve">
2020 m. bendradarbiaujant su Klaipėdos miesto gidais, kultūros įstaigų atstovais, istorikais, regiono turizmo informacijos centrais buvo sukurti ir pristatyti visuomenei šie nauji maršrutai: 1. Maršrutas savarankiškam Klaipėdos miesto pažinimui “Ar pasiruošęs priimti iššūkį iš Klaipėdos?” (8 maršrutai – Gamtinis, Pažintinis, Kultūrinis, Kulinarinis, Aktyvus laisvalaikis, Foto, Crazy, Ir dar…); 2. Kartu su 5-iomis Klaipėdos regiono savivaldybėmis parengtas pažintinis regioninis maršrutas „Pažinimo kelias Lietuvos pajūrio regione”;
3. Ekskursijų ciklas “Vienos Klaipėdos gatvės istorija” - daugiasluoksnės ekskursijos įtraukiant ir vietos menininkus (10 naujų maršrutų ir 11 partnerių); 4. Maršrutas bei leidinys “Prūsijos karalienė Luizė Klaipėdoje”. 2020 metais naudojant ekskursijų įrangą pravesta: 31 ekskursija, 5 užsiėmimai pagal gidų kursų programą “Ekskursijų rengimo ir vedimo metodikos praktiniai užsiėmimai: darbas prie objektų”.</t>
        </r>
      </text>
    </comment>
    <comment ref="G1067" authorId="3" shapeId="0">
      <text>
        <r>
          <rPr>
            <sz val="9"/>
            <color indexed="81"/>
            <rFont val="Tahoma"/>
            <family val="2"/>
            <charset val="186"/>
          </rPr>
          <t>2018 m. atplaukė 58 kruiziniai laivai, kuriais atvyko 69 651 keleivis.</t>
        </r>
      </text>
    </comment>
    <comment ref="H1067" authorId="3" shapeId="0">
      <text>
        <r>
          <rPr>
            <b/>
            <sz val="9"/>
            <color indexed="81"/>
            <rFont val="Tahoma"/>
            <family val="2"/>
            <charset val="186"/>
          </rPr>
          <t xml:space="preserve">51 kruizinis laivas, kuriais atvyko 68 000 keleivių </t>
        </r>
        <r>
          <rPr>
            <sz val="9"/>
            <color indexed="81"/>
            <rFont val="Tahoma"/>
            <family val="2"/>
            <charset val="186"/>
          </rPr>
          <t xml:space="preserve">
</t>
        </r>
      </text>
    </comment>
    <comment ref="H1077" authorId="3" shapeId="0">
      <text>
        <r>
          <rPr>
            <sz val="9"/>
            <color indexed="81"/>
            <rFont val="Tahoma"/>
            <family val="2"/>
            <charset val="186"/>
          </rPr>
          <t>šĮ KTKIC išleido 30 tūkst. Klaipėdos miesto žemėlapių, 40 tūkst. leidinių apie Klaipėdos miesto turizmo produktus ir paslaugas. Išleistų specializuotų leidinių kruizinių laivų turistams, 50 tūkst. egz.</t>
        </r>
      </text>
    </comment>
    <comment ref="I1077" authorId="1" shapeId="0">
      <text>
        <r>
          <rPr>
            <sz val="9"/>
            <color indexed="81"/>
            <rFont val="Tahoma"/>
            <family val="2"/>
            <charset val="186"/>
          </rPr>
          <t xml:space="preserve">
 Klaipėdos TIC išleido 217 000 vnt. informaciniių leidinių apie Klaipėdos miesto turizmo išteklius.</t>
        </r>
      </text>
    </comment>
    <comment ref="I1078" authorId="1" shapeId="0">
      <text>
        <r>
          <rPr>
            <sz val="9"/>
            <color indexed="81"/>
            <rFont val="Tahoma"/>
            <family val="2"/>
            <charset val="186"/>
          </rPr>
          <t xml:space="preserve">
KTKIC vykdant miesto viešinimo veiklą organizavo užsienio žurnalisto iš Prancūzijos - Cedric Tinteroff, www.voyage-yukon.net vizitą. 2020 m. buvo numatyti ir kiti žurnalistų vizitai (Ispanija, JK, Vokietija ir kt.), tačiau jų vizitai buvo atšaukti dėl COVID-19 pandemijos. </t>
        </r>
      </text>
    </comment>
    <comment ref="I1080" authorId="1" shapeId="0">
      <text>
        <r>
          <rPr>
            <sz val="9"/>
            <color indexed="81"/>
            <rFont val="Tahoma"/>
            <family val="2"/>
            <charset val="186"/>
          </rPr>
          <t xml:space="preserve">
VšĮ "Klaipėdos šventės" dalyvauta: Adventur (Vilnius) ir Balttour (Ryga). KTKIC dalyvavo kruizinės laivybos asociacijos Cruise Baltic veikloje -  asociacijos virtualūs susitikimai, online komunikacija, susitikimai/pristatymai su kruizinėmis linijomis, informacijos, gautos iš asociacijos apie kruizinės laivybos situaciją pandemijos metu sklaida Klaipėdos kruizinio verslo bendrovėms. KTKIC kartu su VĮ KVJUD bei kruizinio verslo atstovais dalyvavo 2020 m. spalio mėnesį vykusioje virtualioje “Seatrade cruise global” parodoje. </t>
        </r>
      </text>
    </comment>
    <comment ref="H1081" authorId="3" shapeId="0">
      <text>
        <r>
          <rPr>
            <sz val="9"/>
            <color indexed="81"/>
            <rFont val="Tahoma"/>
            <family val="2"/>
            <charset val="186"/>
          </rPr>
          <t xml:space="preserve">2019 m.  VšĮ „Klaipėdos šventės“ išleido  renginio „Jūros šventė“ programą, kalendorių su svarbiausiais jūriniais ir kultūriniais įstaigos organizuojamais renginiais. </t>
        </r>
      </text>
    </comment>
    <comment ref="I1081" authorId="1" shapeId="0">
      <text>
        <r>
          <rPr>
            <sz val="9"/>
            <color indexed="81"/>
            <rFont val="Tahoma"/>
            <family val="2"/>
            <charset val="186"/>
          </rPr>
          <t xml:space="preserve">
VšĮ „Klaipėdos šventės“ išleido  renginio „Jūros šventė“ programą, 10000 vnt.; kalendorių su svarbiausiais jūriniais ir kultūriniais įstaigos organizuojamais renginiais, 250 vnt.: renginio „Baltic Sail“ lankstinuką, 4000 vnt. </t>
        </r>
      </text>
    </comment>
    <comment ref="H1083" authorId="3" shapeId="0">
      <text>
        <r>
          <rPr>
            <sz val="9"/>
            <color indexed="81"/>
            <rFont val="Tahoma"/>
            <family val="2"/>
            <charset val="186"/>
          </rPr>
          <t xml:space="preserve"> VšĮ KTKIC  dalyvavo 19-oje tarptautinių turizmo verslo renginių : 9 tarptautinėse turizmo parodos, 3 verslo misijose, 3 miesto šventėse, 2 kruizinės laivybos turizmo parodose, 1 konferencinio turizmo parodoje.</t>
        </r>
      </text>
    </comment>
    <comment ref="I1083" authorId="1" shapeId="0">
      <text>
        <r>
          <rPr>
            <sz val="9"/>
            <color indexed="81"/>
            <rFont val="Tahoma"/>
            <family val="2"/>
            <charset val="186"/>
          </rPr>
          <t xml:space="preserve">2020 m. KTKIC Klaipėdos miesto turizmo įvaizdžio kūrimui ir žinomumo didinimui, atvykstamojo turizmo plėtrai skatinti dalyvavo tarptautinėse turizmo parodose bei verslo misijose (renginiuose): 1. Paroda “Vakantiebeurs”, Utrechtas (Nyderlandai) Stende turizmo išteklius pristatė KTKIC bei Palangos, Neringos, Klaipėdos raj., Druskininkų turizmo centrai. 2. Paroda “HolidayWorld Show”, Dublinas (Airija) Stende Lietuvos turizmo išteklius kartu su KTKIC pristatė LR ambasada Airijoje, turizmo agentūra “Travel Addict”. 3. Paroda “Balttours”, Ryga (Latvija). Bendras Klaipėdos regiono stendas (7 regiono savivaldybių turizmo informacijos centrai, VšĮ “Klaipėdos šventės”, regiono turizmo verslas). 4. Paroda “Destinations”, Londonas (Jungtinė Karalystė) Stende dirbo KTKIC bei Neringos, Palangos turizmo informacijos centrai, agentūra “Baltic Holidays”. 5. Paroda “OOHHH!”, Hamburgas (Vokietija) Klaipėdos regiono turizmo išteklius pristatė KTKIC bei Klaipėdos rajono, Palangos, Neringos turizmo centrai, KNNP, kelionių organizatorius “Nehrung Reisen”. 6.Cross border conference “Sustainable tourism”, Sakskjobingas (Danija) Konferencijoje dalyvavome kartu su KU, Kuršių Nerijos nacionalinio parko direkcija, Klaipėdos raj. savivaldybe, Klaipėdos apskr. I. Simonaitytės biblioteka. Konferencijos dalyvių skaičius - 64 asmenys. https://www.facebook.com/KlaipedaTourism/posts/2888055364550311; 7. Virtuali paroda “WTM London Virtual 2020”. Dalyvauta 3-ose organizuotose konferencijose. Klaipėdos miesto turizmo ištekliai pristatyti iš anksto numatytuose virtualiuose susitikimuose - 5 vnt. KTKIC taip dalyvavo turizmo parodose bei verslo misijose (renginiuose) vykstančiuose Lietuvoje, skirtuose vietinio turizmo plėtrai: 1.Paroda “Adventur 2020”, Vilnius Bendras Klaipėdos regiono stendas - 6-ių regiono savivaldybių turizmo informacijos centrai. Klaipėdos miesto zonoje dalyvavo KTKIC, VšĮ “Klaipėdos šventės”, KNNP. Parodos metu taip pat vyko B2B renginys “Turizmo mainai”, kurio metu įvyko 14-ka iš anksto numatytų susitikimų su Lietuvos turizmo agentūromis, organizuojančiomis turus į Klaipėdos regiono kraštą. 2. Miesto renginys “Jūros šventė”, Klaipėda Bendras regiono stendas - 7-ių savivaldybių turizmo informacijos centrai. Stendas buvo įrengtas šalia KTKIC, Turgaus g.; 3. Miesto renginys “Vilniaus Sostinės dienos”, Vilnius  Bendras stendas - KTKIC bei Palangos, Neringos, Kretingos turizmo nformacijos centrai, verslo atstovai. Miesto švenčių metu buvo pateikiama informacija bei pasiūlymai, atsižvelgiant į šalyje esančios pandeminės situacijos reikalavimus. 
</t>
        </r>
      </text>
    </comment>
    <comment ref="D1106" authorId="2" shapeId="0">
      <text>
        <r>
          <rPr>
            <sz val="9"/>
            <color indexed="81"/>
            <rFont val="Tahoma"/>
            <family val="2"/>
            <charset val="186"/>
          </rPr>
          <t>VšĮ KTKIC išleido informacinį bukletą „Mažieji Klaipėdos stebuklai“</t>
        </r>
      </text>
    </comment>
    <comment ref="D1113" authorId="0" shapeId="0">
      <text>
        <r>
          <rPr>
            <b/>
            <sz val="9"/>
            <color indexed="81"/>
            <rFont val="Tahoma"/>
            <family val="2"/>
            <charset val="186"/>
          </rPr>
          <t>Snieguole Kacerauskaite:</t>
        </r>
        <r>
          <rPr>
            <sz val="9"/>
            <color indexed="81"/>
            <rFont val="Tahoma"/>
            <family val="2"/>
            <charset val="186"/>
          </rPr>
          <t xml:space="preserve">
2015 m. vyko susirašinėjimas su abiejų tarptautinių festivalių  organizatoriais, tikslinant festivalių organizavimo laiko ir kitas aplinkybes</t>
        </r>
      </text>
    </comment>
    <comment ref="E1113" authorId="0" shapeId="0">
      <text>
        <r>
          <rPr>
            <sz val="9"/>
            <color indexed="81"/>
            <rFont val="Tahoma"/>
            <family val="2"/>
            <charset val="186"/>
          </rPr>
          <t xml:space="preserve">Vyko derinimo procedūros
</t>
        </r>
      </text>
    </comment>
    <comment ref="F1113" authorId="0" shapeId="0">
      <text>
        <r>
          <rPr>
            <sz val="9"/>
            <color indexed="81"/>
            <rFont val="Tahoma"/>
            <family val="2"/>
            <charset val="186"/>
          </rPr>
          <t xml:space="preserve">Vyko derinimo procedūros
</t>
        </r>
      </text>
    </comment>
    <comment ref="C1124" authorId="0" shapeId="0">
      <text>
        <r>
          <rPr>
            <b/>
            <sz val="9"/>
            <color indexed="81"/>
            <rFont val="Tahoma"/>
            <family val="2"/>
            <charset val="186"/>
          </rPr>
          <t>Snieguole Kacerauskaite:</t>
        </r>
        <r>
          <rPr>
            <sz val="9"/>
            <color indexed="81"/>
            <rFont val="Tahoma"/>
            <family val="2"/>
            <charset val="186"/>
          </rPr>
          <t xml:space="preserve">
2014 m. pradėta rengti bibliotekos modernizavimo galimybių studija</t>
        </r>
      </text>
    </comment>
    <comment ref="C1130" authorId="0" shapeId="0">
      <text>
        <r>
          <rPr>
            <b/>
            <sz val="9"/>
            <color indexed="81"/>
            <rFont val="Tahoma"/>
            <family val="2"/>
            <charset val="186"/>
          </rPr>
          <t>Snieguole Kacerauskaite:</t>
        </r>
        <r>
          <rPr>
            <sz val="9"/>
            <color indexed="81"/>
            <rFont val="Tahoma"/>
            <family val="2"/>
            <charset val="186"/>
          </rPr>
          <t xml:space="preserve">
2014 m. parengtas Dailės palikimo išsaugojimo Klaipėdoje parengiamojo etapo veiksmų planas, pagal kurį 2015 m. numatyta pirkti koncepcijos sukūrimo paslaugą.</t>
        </r>
      </text>
    </comment>
    <comment ref="D1131" authorId="2" shapeId="0">
      <text>
        <r>
          <rPr>
            <sz val="9"/>
            <color indexed="81"/>
            <rFont val="Tahoma"/>
            <family val="2"/>
            <charset val="186"/>
          </rPr>
          <t xml:space="preserve">2015 m. sudaryta sutartis dėl Dailės palikimo išsaugojimo koncepcijos parengimo </t>
        </r>
      </text>
    </comment>
    <comment ref="C1134" authorId="0" shapeId="0">
      <text>
        <r>
          <rPr>
            <b/>
            <sz val="9"/>
            <color indexed="81"/>
            <rFont val="Tahoma"/>
            <family val="2"/>
            <charset val="186"/>
          </rPr>
          <t>Snieguole Kacerauskaite:</t>
        </r>
        <r>
          <rPr>
            <sz val="9"/>
            <color indexed="81"/>
            <rFont val="Tahoma"/>
            <family val="2"/>
            <charset val="186"/>
          </rPr>
          <t xml:space="preserve">
2014 m. parengtas ekspozicijų (Didžioji Vandens g. 2) modernizavimo koncepcija ir projektas. </t>
        </r>
      </text>
    </comment>
    <comment ref="D1134" authorId="2" shapeId="0">
      <text>
        <r>
          <rPr>
            <sz val="9"/>
            <color indexed="81"/>
            <rFont val="Tahoma"/>
            <family val="2"/>
            <charset val="186"/>
          </rPr>
          <t>2015 m. pateikta I etapo paraiška Lietuvos kultūros tarybai dėl Mažosios Lietuvos istorijos muziejaus ekspozicijų atnaujinimo</t>
        </r>
      </text>
    </comment>
    <comment ref="E1134" authorId="0" shapeId="0">
      <text>
        <r>
          <rPr>
            <sz val="9"/>
            <color indexed="81"/>
            <rFont val="Tahoma"/>
            <family val="2"/>
            <charset val="186"/>
          </rPr>
          <t xml:space="preserve">2016 m. pradėtos kurti dvi naujos ekspozicijos Mažosios Lietuvos istorijos muziejuje: atlikti ekspozicijos „Muziejus 39/45“ įrengimo I etapo darbai ir parengta naujos ekspozicijos šiaurinėje kurtinoje koncepcija      
</t>
        </r>
      </text>
    </comment>
    <comment ref="H1134" authorId="0" shapeId="0">
      <text>
        <r>
          <rPr>
            <b/>
            <sz val="9"/>
            <color indexed="81"/>
            <rFont val="Tahoma"/>
            <family val="2"/>
            <charset val="186"/>
          </rPr>
          <t>Snieguole Kacerauskaite:</t>
        </r>
        <r>
          <rPr>
            <sz val="9"/>
            <color indexed="81"/>
            <rFont val="Tahoma"/>
            <family val="2"/>
            <charset val="186"/>
          </rPr>
          <t xml:space="preserve">
2019 m.: 1) buvo atliekami MLIM istorijos laikotarpio XX a. ir Etnografijos ekspozicijos įrengimo Didžioji Vandens g. 2 I etapo darbai, užbaigti 2020 m.; 2) ekspozicijos projektavimas ir įrengimas piliavietės šiaurinėje kurtinoje - įvyko pirkimas, su rangovu pasirašyta sutartis, darbai pradėti 2020 m.      </t>
        </r>
      </text>
    </comment>
    <comment ref="I1134" authorId="1" shapeId="0">
      <text>
        <r>
          <rPr>
            <sz val="9"/>
            <color indexed="81"/>
            <rFont val="Tahoma"/>
            <family val="2"/>
            <charset val="186"/>
          </rPr>
          <t xml:space="preserve">2020 m. įrengta MLIM istorijos laikotarpio XX a. ir Etnografijos ekspozicija (Didžioji Vandens g. 2).  MLIM paruošta Kalvystės muziejaus ekspozicijos atnaujinimo koncepcija.  
</t>
        </r>
      </text>
    </comment>
    <comment ref="D1138" authorId="2" shapeId="0">
      <text>
        <r>
          <rPr>
            <sz val="9"/>
            <color indexed="81"/>
            <rFont val="Tahoma"/>
            <family val="2"/>
            <charset val="186"/>
          </rPr>
          <t>Parengta ekspozicijos atnaujinimo koncepcija, tačiau 2015 m. jai įgyvendinti nebuvo skirta lėšų</t>
        </r>
      </text>
    </comment>
    <comment ref="E1141" authorId="0" shapeId="0">
      <text>
        <r>
          <rPr>
            <sz val="9"/>
            <color indexed="81"/>
            <rFont val="Tahoma"/>
            <family val="2"/>
            <charset val="186"/>
          </rPr>
          <t xml:space="preserve">2016 m. vykdyti ekspozicijos Muziejus 39/45 įrengimo I etapo darbai. II etapas -ekspozicijos pabaigimas planuojamas 2017 m. IV ketvirtį
</t>
        </r>
      </text>
    </comment>
    <comment ref="F1141" authorId="0" shapeId="0">
      <text>
        <r>
          <rPr>
            <sz val="9"/>
            <color indexed="81"/>
            <rFont val="Tahoma"/>
            <family val="2"/>
            <charset val="186"/>
          </rPr>
          <t xml:space="preserve">2017 m. įrengta nauja ekspozicija "Muziejus39/45"
</t>
        </r>
      </text>
    </comment>
    <comment ref="G1141" authorId="0" shapeId="0">
      <text>
        <r>
          <rPr>
            <sz val="9"/>
            <color indexed="81"/>
            <rFont val="Tahoma"/>
            <family val="2"/>
            <charset val="186"/>
          </rPr>
          <t xml:space="preserve">Piliavietėje atidaryta nauja ekspozicija  „Muziejus 39/45“
</t>
        </r>
      </text>
    </comment>
    <comment ref="H1141" authorId="0" shapeId="0">
      <text>
        <r>
          <rPr>
            <b/>
            <sz val="9"/>
            <color indexed="81"/>
            <rFont val="Tahoma"/>
            <family val="2"/>
            <charset val="186"/>
          </rPr>
          <t>Snieguole Kacerauskaite:</t>
        </r>
        <r>
          <rPr>
            <sz val="9"/>
            <color indexed="81"/>
            <rFont val="Tahoma"/>
            <family val="2"/>
            <charset val="186"/>
          </rPr>
          <t xml:space="preserve">
2019 m. įvyko Šiaurinės kurtinos ekspozicijos įrengimo darbų pirkimas, su rangovu pasirašyta sutartis, darbai pradėti 2020 m.           </t>
        </r>
      </text>
    </comment>
    <comment ref="I1141" authorId="1" shapeId="0">
      <text>
        <r>
          <rPr>
            <sz val="9"/>
            <color indexed="81"/>
            <rFont val="Tahoma"/>
            <family val="2"/>
            <charset val="186"/>
          </rPr>
          <t xml:space="preserve">Įrengiant Klaipėdos muziejinę ekspoziciją Klaipėdos piliavietės Šiaurinėje kurtinoje atlikta 60 proc. numatytų darbų, ekspozicijos atidarymas planuojamas 2021 m.                 
</t>
        </r>
      </text>
    </comment>
    <comment ref="D1150" authorId="2" shapeId="0">
      <text>
        <r>
          <rPr>
            <sz val="9"/>
            <color indexed="81"/>
            <rFont val="Tahoma"/>
            <family val="2"/>
            <charset val="186"/>
          </rPr>
          <t>2015 m. parengta Vasaros koncertų estrados modernizavimo galimybių studija</t>
        </r>
      </text>
    </comment>
    <comment ref="H1150" authorId="0" shapeId="0">
      <text>
        <r>
          <rPr>
            <b/>
            <sz val="9"/>
            <color indexed="81"/>
            <rFont val="Tahoma"/>
            <family val="2"/>
            <charset val="186"/>
          </rPr>
          <t>Snieguole Kacerauskaite:</t>
        </r>
        <r>
          <rPr>
            <sz val="9"/>
            <color indexed="81"/>
            <rFont val="Tahoma"/>
            <family val="2"/>
            <charset val="186"/>
          </rPr>
          <t xml:space="preserve">
2019 m. parengta ir patvirtinta Vasaros estrados projekto konkurso techninė specifikacija</t>
        </r>
      </text>
    </comment>
    <comment ref="E1151" authorId="0" shapeId="0">
      <text>
        <r>
          <rPr>
            <sz val="9"/>
            <color indexed="81"/>
            <rFont val="Tahoma"/>
            <family val="2"/>
            <charset val="186"/>
          </rPr>
          <t xml:space="preserve">2016 m. Vasaros koncertų estradoje buvo atlikti einamieji remonto darbai 
</t>
        </r>
      </text>
    </comment>
    <comment ref="F1151" authorId="0" shapeId="0">
      <text>
        <r>
          <rPr>
            <sz val="9"/>
            <color indexed="81"/>
            <rFont val="Tahoma"/>
            <family val="2"/>
            <charset val="186"/>
          </rPr>
          <t xml:space="preserve">2017 m. Vasaros koncertų estradoje buvo atlikti einamieji remonto darbai 
</t>
        </r>
      </text>
    </comment>
    <comment ref="G1151" authorId="0" shapeId="0">
      <text>
        <r>
          <rPr>
            <b/>
            <sz val="9"/>
            <color indexed="81"/>
            <rFont val="Tahoma"/>
            <family val="2"/>
            <charset val="186"/>
          </rPr>
          <t>Snieguole Kacerauskaite:</t>
        </r>
        <r>
          <rPr>
            <sz val="9"/>
            <color indexed="81"/>
            <rFont val="Tahoma"/>
            <family val="2"/>
            <charset val="186"/>
          </rPr>
          <t xml:space="preserve">
2018 m. Vasaros koncertų estradoje buvo atlikti einamieji remonto darbai </t>
        </r>
      </text>
    </comment>
    <comment ref="H1151" authorId="0" shapeId="0">
      <text>
        <r>
          <rPr>
            <b/>
            <sz val="9"/>
            <color indexed="81"/>
            <rFont val="Tahoma"/>
            <family val="2"/>
            <charset val="186"/>
          </rPr>
          <t>Snieguole Kacerauskaite:</t>
        </r>
        <r>
          <rPr>
            <sz val="9"/>
            <color indexed="81"/>
            <rFont val="Tahoma"/>
            <family val="2"/>
            <charset val="186"/>
          </rPr>
          <t xml:space="preserve">
2019 m. atlikti tik einamieji remonto darbai - koncertinėje dalyje suremontuoti visi suoliukai – 5400 m, pakeisti mediniai laiptai – 132 m</t>
        </r>
        <r>
          <rPr>
            <vertAlign val="superscript"/>
            <sz val="9"/>
            <color indexed="81"/>
            <rFont val="Tahoma"/>
            <family val="2"/>
            <charset val="186"/>
          </rPr>
          <t>2</t>
        </r>
        <r>
          <rPr>
            <sz val="9"/>
            <color indexed="81"/>
            <rFont val="Tahoma"/>
            <family val="2"/>
            <charset val="186"/>
          </rPr>
          <t>, perdažytas Vasaros estrados koncertinės dalies fasadas.</t>
        </r>
      </text>
    </comment>
    <comment ref="I1151" authorId="1" shapeId="0">
      <text>
        <r>
          <rPr>
            <sz val="9"/>
            <color indexed="81"/>
            <rFont val="Tahoma"/>
            <family val="2"/>
            <charset val="186"/>
          </rPr>
          <t xml:space="preserve">Vasaros estradoje atliktas avarinės būklės stogo metalinių konstrukcijų remontas, žiūrovų erdvėje suremontuotas gelžbetoninės pakopos, sutvarkyti ir užtaisyti plyšiai, iš kiemo pusės suremontuoti, perdažyti ir sutvarkyti metaliniai turėklai. 
</t>
        </r>
      </text>
    </comment>
    <comment ref="H1152" authorId="0" shapeId="0">
      <text>
        <r>
          <rPr>
            <b/>
            <sz val="9"/>
            <color indexed="81"/>
            <rFont val="Tahoma"/>
            <family val="2"/>
            <charset val="186"/>
          </rPr>
          <t>Snieguole Kacerauskaite:</t>
        </r>
        <r>
          <rPr>
            <sz val="9"/>
            <color indexed="81"/>
            <rFont val="Tahoma"/>
            <family val="2"/>
            <charset val="186"/>
          </rPr>
          <t xml:space="preserve">
2019 m.:
1. Riedam į vasarą, pramoginis sporto renginys, organizatorius BĮ Klaipėdos miesto lengvoji atletikos mokykla
2. Paukščių inkilų kabinimo akcija, organizatorius Klaipėdos senamiesčio ROTARACT klubas
3. Linksmųjų pėdučių bėgimas, organizatorius VšĮ Linksmosios pėdutės
4. Sveikatingumo pėsčiųjų žygis, organizatorius VšĮ Eola plius
5. Tradicinis bėgimas XVIII Ekomaratonas, organizatorius Klaipėdos miesto bėgikų klubas „Maratonas“
6. SEL koncertas, organizatorius UAB Kūrybinė struktūra
7.  Lietuvos Vakarų krašto dainų šventė, organizatorius Klaipėdos chorinė bendrija „Aukuras“
8. Tradicinis bėgimas XIX Ekomaratonas, organizatorius Klaipėdos miesto bėgikų klubas „Maratonas“
9. Sportinės varžybos „10 vėjo krypčių“, organizatorius Klaipėdos vaikų laisvalaikio centras
10. šeimų renginys „mano šeima bėga“, organizatorius VšĮ Auksinė ginsvė</t>
        </r>
      </text>
    </comment>
    <comment ref="H1154" authorId="0" shapeId="0">
      <text>
        <r>
          <rPr>
            <b/>
            <sz val="9"/>
            <color indexed="81"/>
            <rFont val="Tahoma"/>
            <family val="2"/>
            <charset val="186"/>
          </rPr>
          <t>Snieguole Kacerauskaite:</t>
        </r>
        <r>
          <rPr>
            <sz val="9"/>
            <color indexed="81"/>
            <rFont val="Tahoma"/>
            <family val="2"/>
            <charset val="186"/>
          </rPr>
          <t xml:space="preserve">
 2019 m. parengti techniniai projektai - Žvejų g., Teatro g., Sukilėlių g., Daržų g., Aukštoji g., Didžioji Vandens g., Vežėjų g.</t>
        </r>
      </text>
    </comment>
    <comment ref="H1155" authorId="0" shapeId="0">
      <text>
        <r>
          <rPr>
            <b/>
            <sz val="9"/>
            <color indexed="81"/>
            <rFont val="Tahoma"/>
            <family val="2"/>
            <charset val="186"/>
          </rPr>
          <t>Snieguole Kacerauskaite:</t>
        </r>
        <r>
          <rPr>
            <sz val="9"/>
            <color indexed="81"/>
            <rFont val="Tahoma"/>
            <family val="2"/>
            <charset val="186"/>
          </rPr>
          <t xml:space="preserve">
2019 m. įvykdytas projektas „Fachverkinės architektūros pastatų komplekso (Bažnyčių g. 4/Daržų g. 10, Bažnyčių g. 6, Vežėjų g. 4, Aukštoji g. 1/Didžioji Vandens g.2) tvarkyba; (4 pastatai ir 2 teritorijos)“, tačiau dėl pratęsto rangos darbų termino ir užsitęsusio paveldo tvarkybos darbų priėmimo nebuvo gauti statybos užbaigimo aktai/deklaracijos.
</t>
        </r>
      </text>
    </comment>
    <comment ref="I1156" authorId="1" shapeId="0">
      <text>
        <r>
          <rPr>
            <sz val="9"/>
            <color indexed="81"/>
            <rFont val="Tahoma"/>
            <family val="2"/>
            <charset val="186"/>
          </rPr>
          <t xml:space="preserve">2020 m. įkurtas Kultūros kvartalo Facebook puslapis. 2020 m. Kultūros kvartale renginių nevyko dėl Covid-19 pandemijos ir karantino ribojimų, tačiau veikla vykdoma toliau.  
</t>
        </r>
      </text>
    </comment>
    <comment ref="I1167" authorId="1" shapeId="0">
      <text>
        <r>
          <rPr>
            <sz val="9"/>
            <color indexed="81"/>
            <rFont val="Tahoma"/>
            <family val="2"/>
            <charset val="186"/>
          </rPr>
          <t xml:space="preserve">
Rodiklio reikšmė mažesnė, kadangi į rodiklio reikšmę neįtraukti Jūros šventės dalyviai 
</t>
        </r>
      </text>
    </comment>
    <comment ref="E1169" authorId="0" shapeId="0">
      <text>
        <r>
          <rPr>
            <sz val="9"/>
            <color indexed="81"/>
            <rFont val="Tahoma"/>
            <family val="2"/>
            <charset val="186"/>
          </rPr>
          <t xml:space="preserve">Forumą „Common sea, common culture“ planuojama organizuoti 2017 m. </t>
        </r>
      </text>
    </comment>
    <comment ref="F1169" authorId="0" shapeId="0">
      <text>
        <r>
          <rPr>
            <sz val="9"/>
            <color indexed="81"/>
            <rFont val="Tahoma"/>
            <family val="2"/>
            <charset val="186"/>
          </rPr>
          <t xml:space="preserve">2017 m. VšĮ "Klaipėdos šventės" organizavo forumą „Common sea, common culture“ </t>
        </r>
      </text>
    </comment>
    <comment ref="I1169" authorId="1" shapeId="0">
      <text>
        <r>
          <rPr>
            <sz val="9"/>
            <color indexed="81"/>
            <rFont val="Tahoma"/>
            <family val="2"/>
            <charset val="186"/>
          </rPr>
          <t xml:space="preserve">
Klaipėdos miesto savivaldybės tarybos 2020 m. gegužės 21 d. sprendimu Nr. T2-108 nutarta pritarti Tarptautinio buriavimo mokymo ir burlaivių konferencijos Klaipėdoje projektui, tačiau dėl COVID-19 organizatoriai nusprendė atšaukti konferenciją.</t>
        </r>
      </text>
    </comment>
    <comment ref="G1171" authorId="3" shapeId="0">
      <text>
        <r>
          <rPr>
            <sz val="9"/>
            <color indexed="81"/>
            <rFont val="Tahoma"/>
            <family val="2"/>
            <charset val="186"/>
          </rPr>
          <t xml:space="preserve">2018 m. baigtas KPA inicijuotas M. Mažvydo al. suoliukų meninio apipavidalinimo projektas. Iš viso remėjų lėšomis papuošti  40 alėjos suoliukų, kuriuos sukūrė Lietuvos ir Klaipėdos menininkai ir studentai. Viešoji biblioteka vykdė bendrą projektą su Klaipėdos knygų leidėjais ir  leidyklomis - konkursą „Klaipėdos knyga“. </t>
        </r>
      </text>
    </comment>
    <comment ref="I1171" authorId="5" shapeId="0">
      <text>
        <r>
          <rPr>
            <sz val="9"/>
            <color indexed="81"/>
            <rFont val="Tahoma"/>
            <family val="2"/>
            <charset val="186"/>
          </rPr>
          <t xml:space="preserve">2020 m. Klaipėdos m. savivaldybė dalinai finansavo UAB „Druka“ srities projektus „Juozas Šikšnelis „Septyni dešimtmečiai kaitos, siekiant tobulumo“ , „Literatūrinis kultūrinis almanachas „Baltija 2020” ir „Vyto Kvaraciejaus fotografijų albumo leidyba“.
</t>
        </r>
      </text>
    </comment>
    <comment ref="H1183" authorId="3" shapeId="0">
      <text>
        <r>
          <rPr>
            <sz val="9"/>
            <color indexed="81"/>
            <rFont val="Tahoma"/>
            <family val="2"/>
            <charset val="186"/>
          </rPr>
          <t>2018-2019 m. kūrybinių industrijų rėmimas ir plėtra vyko pagal sutartį su savivaldybe (2018-08-09 Nr. J9-1730) dėl viešų paslaugų teikimo SVV subjektams (dalinai prilyginama plėtros ir rėmimo programai).</t>
        </r>
      </text>
    </comment>
    <comment ref="I1183" authorId="1" shapeId="0">
      <text>
        <r>
          <rPr>
            <sz val="9"/>
            <color indexed="81"/>
            <rFont val="Tahoma"/>
            <family val="2"/>
            <charset val="186"/>
          </rPr>
          <t xml:space="preserve">2020 m. Klaipėdos miesto kūrybinių industrijų plėtrai nebuvo skirtas finansavimas. Programa neparengta. Verslo inkubavimo paslaugų teikimas inkubatoriuje tik labai maža dalimi gali būti laikomas kūrybinių industrijų plėtros ir remimo programos dalimi. 
</t>
        </r>
      </text>
    </comment>
    <comment ref="H1187" authorId="3" shapeId="0">
      <text>
        <r>
          <rPr>
            <sz val="9"/>
            <color indexed="81"/>
            <rFont val="Tahoma"/>
            <family val="2"/>
            <charset val="186"/>
          </rPr>
          <t xml:space="preserve">
suorganizavo 44 edukacinius kino renginius vaikams ir 51 nekomercinį seansą su diskusija </t>
        </r>
      </text>
    </comment>
    <comment ref="E1192" authorId="0" shapeId="0">
      <text>
        <r>
          <rPr>
            <sz val="9"/>
            <color indexed="81"/>
            <rFont val="Tahoma"/>
            <family val="2"/>
            <charset val="186"/>
          </rPr>
          <t xml:space="preserve">Bandomąjį kortelės modelį planuojama diegti 2017 m. 
</t>
        </r>
      </text>
    </comment>
    <comment ref="F1192" authorId="0" shapeId="0">
      <text>
        <r>
          <rPr>
            <sz val="9"/>
            <color indexed="81"/>
            <rFont val="Tahoma"/>
            <family val="2"/>
            <charset val="186"/>
          </rPr>
          <t xml:space="preserve">Neįdiegta dėl neįvykusio viešojo pirkimo
</t>
        </r>
      </text>
    </comment>
    <comment ref="G1192" authorId="0" shapeId="0">
      <text>
        <r>
          <rPr>
            <sz val="9"/>
            <color indexed="81"/>
            <rFont val="Tahoma"/>
            <family val="2"/>
            <charset val="186"/>
          </rPr>
          <t xml:space="preserve">Neįdiegta dėl neįvykusio viešojo pirkimo
</t>
        </r>
      </text>
    </comment>
    <comment ref="H1208" authorId="3" shapeId="0">
      <text>
        <r>
          <rPr>
            <sz val="9"/>
            <color indexed="81"/>
            <rFont val="Tahoma"/>
            <family val="2"/>
            <charset val="186"/>
          </rPr>
          <t xml:space="preserve">2019 m. per KMSA e. paslaugų sistemą suteiktos 3222 e. paslaugos. Iš viso užsakytos 22 532 e. paslaugos, kurios apima visas informacines sistemas ir kurias administruoja savivaldybė.
</t>
        </r>
        <r>
          <rPr>
            <b/>
            <sz val="9"/>
            <color indexed="81"/>
            <rFont val="Tahoma"/>
            <family val="2"/>
            <charset val="186"/>
          </rPr>
          <t xml:space="preserve">Mažėjimo priežastys. Per 2019 m. panaikintos 23 paslaugos. Priežastys – paslaugos gali būti panaikinamos perdavus funkcijas kitoms institucijoms, keičiantis teisės aktams. Paslaugos ne tik panaikinamos, bet ir dėl tų pačių priežasčių atsiranda naujos paslaugos -  per 2019 m. pradėta teikti 14 naujų paslaugų. Dar skaičius gali kisti dėl paslaugų apjungimo arba išskaidymo.
</t>
        </r>
      </text>
    </comment>
    <comment ref="I1210" authorId="1" shapeId="0">
      <text>
        <r>
          <rPr>
            <sz val="9"/>
            <color indexed="81"/>
            <rFont val="Tahoma"/>
            <family val="2"/>
            <charset val="186"/>
          </rPr>
          <t xml:space="preserve">atlikta kasmetinė apklausa dėl asmenų aptarnavimo kokybės vertinimo, apklausos rezultatai skelbiami KMSA interneto svetainėje www.klaipeda.lt. 
</t>
        </r>
      </text>
    </comment>
    <comment ref="H1212" authorId="3" shapeId="0">
      <text>
        <r>
          <rPr>
            <sz val="9"/>
            <color indexed="81"/>
            <rFont val="Tahoma"/>
            <family val="2"/>
            <charset val="186"/>
          </rPr>
          <t>2019-07-01 pradėta naudoti nauja KMSA e. paslaugų sistema</t>
        </r>
      </text>
    </comment>
    <comment ref="G1214" authorId="3" shapeId="0">
      <text>
        <r>
          <rPr>
            <sz val="9"/>
            <color indexed="81"/>
            <rFont val="Tahoma"/>
            <family val="2"/>
            <charset val="186"/>
          </rPr>
          <t>Parengtas 2018-04-06 įsakymas Nr. AD1-847 „Dėl Klaipėdos miesto savivaldybės administracinių paslaugų tvarkymo“, reglamentuojantis KMSA darbuotojų atsakomybę už administracinių paslaugų patalpinimą paslaugų portaluose, jų savalaikį atnaujinimą, e. paslaugų teikimo režimo užtikrinimą.</t>
        </r>
      </text>
    </comment>
    <comment ref="H1214" authorId="3" shapeId="0">
      <text>
        <r>
          <rPr>
            <sz val="9"/>
            <color indexed="81"/>
            <rFont val="Tahoma"/>
            <family val="2"/>
            <charset val="186"/>
          </rPr>
          <t>2019-01-17 įsakymu Nr. AD1-112 pakeistas Asmenų aptarnavimo Klaipėdos miesto savivaldybės administracijoje tvarkos aprašas.                              2019-07-18 įsakymu Nr. AD2-1127 patvirtintas KMSA teikiamų administracinių paslaugų sąrašas.</t>
        </r>
      </text>
    </comment>
    <comment ref="H1216" authorId="3" shapeId="0">
      <text>
        <r>
          <rPr>
            <sz val="9"/>
            <color indexed="81"/>
            <rFont val="Tahoma"/>
            <family val="2"/>
            <charset val="186"/>
          </rPr>
          <t xml:space="preserve">Šiuo metu teikiamų paslaugų sistemoje yra 213 administracinių paslaugų, iš kurių dvipusės sąveikos būdu (3 brandos lygiu) asmenims teikiamos 66 e. paslaugos, bendradarbiavimo lygiu (4 brandos lygiu) – 27 e. paslaugos, o personalizuotu lygiu (5 brandos lygiu) – 14 e. paslaugų. 2020–2022 m. planuojama palaipsniui (po 5 paslaugas) kelti iki 4 ar 5 brandos lygio.
</t>
        </r>
        <r>
          <rPr>
            <b/>
            <sz val="9"/>
            <color indexed="81"/>
            <rFont val="Tahoma"/>
            <family val="2"/>
            <charset val="186"/>
          </rPr>
          <t xml:space="preserve">Mažėjimo priežastys. </t>
        </r>
        <r>
          <rPr>
            <sz val="9"/>
            <color indexed="81"/>
            <rFont val="Tahoma"/>
            <family val="2"/>
            <charset val="186"/>
          </rPr>
          <t xml:space="preserve">Per 2019 m. panaikintos 23 paslaugos. Priežastys – paslaugos gali būti panaikinamos perdavus funkcijas kitoms institucijoms, keičiantis teisės aktams. Paslaugos ne tik panaikinamos, bet ir dėl tų pačių priežasčių atsiranda naujos paslaugos -  per 2019 m. pradėta teikti 14 naujų paslaugų. Dar skaičius gali kisti dėl paslaugų apjungimo arba išskaidymo.
</t>
        </r>
      </text>
    </comment>
    <comment ref="I1216" authorId="1" shapeId="0">
      <text>
        <r>
          <rPr>
            <sz val="9"/>
            <color indexed="81"/>
            <rFont val="Tahoma"/>
            <family val="2"/>
            <charset val="186"/>
          </rPr>
          <t xml:space="preserve"> KMSA teikia 221 administracinę paslaugą, iš kurių  119 yra elektroninės paslaugos. 
</t>
        </r>
      </text>
    </comment>
    <comment ref="H1231" authorId="3" shapeId="0">
      <text>
        <r>
          <rPr>
            <sz val="9"/>
            <color indexed="81"/>
            <rFont val="Tahoma"/>
            <family val="2"/>
            <charset val="186"/>
          </rPr>
          <t>Šį  dokumentą pagal kompetenciją ruošė viešųjų ryšių specialistai, kurie dabar yra Tarybos ir mero sekretoriato pavaldume</t>
        </r>
      </text>
    </comment>
    <comment ref="G1232" authorId="3" shapeId="0">
      <text>
        <r>
          <rPr>
            <b/>
            <sz val="9"/>
            <color indexed="81"/>
            <rFont val="Tahoma"/>
            <family val="2"/>
            <charset val="186"/>
          </rPr>
          <t xml:space="preserve">Komunikacijos priemonių paketas e. paslaugoms – </t>
        </r>
        <r>
          <rPr>
            <sz val="9"/>
            <color indexed="81"/>
            <rFont val="Tahoma"/>
            <family val="2"/>
            <charset val="186"/>
          </rPr>
          <t xml:space="preserve">atnaujintas videofilmas apie galimybes aptarnauti asmenis, turinčius klausos negalią; sukurtas videofilmas, kuriame išsamiai aptariamos galimybes naudotis Klaipėdos miesto savivaldybės e. paslaugų portalu. Svetainės lankytojams yra sudaryta galimybė el. būdu pateikti nuomonę dėl aptarnavimo ir paslaugų kokybės. Kiekvieną dieną skelbta informacija „Facebook“ paskyroje, „Youtube“ paskyroje įkelti 42 vaizdo filmukai, „Turite klausimų?“ skiltyje per metus sulaukta ir atsakyta į 917 klausimų
</t>
        </r>
        <r>
          <rPr>
            <b/>
            <sz val="9"/>
            <color indexed="81"/>
            <rFont val="Tahoma"/>
            <family val="2"/>
            <charset val="186"/>
          </rPr>
          <t>Savivaldybės įvaizdžio stiprinimo priemonių paketas</t>
        </r>
        <r>
          <rPr>
            <sz val="9"/>
            <color indexed="81"/>
            <rFont val="Tahoma"/>
            <family val="2"/>
            <charset val="186"/>
          </rPr>
          <t xml:space="preserve"> – populiarinti viešieji pristatymai. Lapkričio–sausio mėnesiais jie vyko po vieną kas savaitę. Aktyvinamas bendravimas ir bendradarbiavimas su seniūnaičiais – vietos savivaldos dienos, metų pabaigos bei kitomis progomis daromi vieši susitikimai.
Iki 2018 m. gruodžio 31 d. išplėstas komunikavimas su bendruomene: kiekvieną dieną skelbiama informacija apie savivaldybės veiklą socialinio tinklo „Facebook“ paskyroje, padidintas gyventojams aktualių filmukų „Youtube“ paskyroje skaičius, aktyviai atsakinėta į gyventojų paklausimus, gautus per svetainės „Turite klausimų?“ skiltį</t>
        </r>
      </text>
    </comment>
    <comment ref="I1235" authorId="1" shapeId="0">
      <text>
        <r>
          <rPr>
            <sz val="9"/>
            <color indexed="81"/>
            <rFont val="Tahoma"/>
            <charset val="1"/>
          </rPr>
          <t xml:space="preserve">Savivaldybės tarybos posėdžių vaizdo ir garso tiesioginė transliacija internetu; Problemos mieste; Teisės aktų ir jų projektų paieška ir peržiūra; El. peticija; El. bendruomenės forumas; El. apklausos, sukurta priėmimo į Klaipėdos miesto savivaldybės bendrojo ugdymo mokyklas informacinė sistema
</t>
        </r>
      </text>
    </comment>
    <comment ref="I1238" authorId="1" shapeId="0">
      <text>
        <r>
          <rPr>
            <sz val="9"/>
            <color indexed="81"/>
            <rFont val="Tahoma"/>
            <family val="2"/>
            <charset val="186"/>
          </rPr>
          <t xml:space="preserve">Atlikta vietos gyventojų apklausa dėl Pauosčio geležinkelio kelyno plėtros Melnragės–Girulių miške, apklausos rezultatai pristatyti Tarybos posėdyje. </t>
        </r>
      </text>
    </comment>
    <comment ref="H1257" authorId="3" shapeId="0">
      <text>
        <r>
          <rPr>
            <sz val="9"/>
            <color indexed="81"/>
            <rFont val="Tahoma"/>
            <family val="2"/>
            <charset val="186"/>
          </rPr>
          <t>Parengta Turto valdymo strategija</t>
        </r>
      </text>
    </comment>
    <comment ref="G1262" authorId="3" shapeId="0">
      <text>
        <r>
          <rPr>
            <b/>
            <sz val="9"/>
            <color indexed="81"/>
            <rFont val="Tahoma"/>
            <family val="2"/>
            <charset val="186"/>
          </rPr>
          <t>LEAN metodo „lieknoji vadyba“ (</t>
        </r>
        <r>
          <rPr>
            <sz val="9"/>
            <color indexed="81"/>
            <rFont val="Tahoma"/>
            <family val="2"/>
            <charset val="186"/>
          </rPr>
          <t>angl. lean – lieknas) sistemos tikslas – naudojant mažesnius išteklius sukurti didesnę vertę klientui. Projekte dalyvauja Klaipėdos ir Kretingos rajonų savivaldybės. Paraiškos pateikimo data 2017 m. spalis mėn. Projekto metu numatoma apmokyti 401 administracijos darbuotoją, iš jų  keturi taps sertifikuotais projekto lyderiais, planuojama įdiegti  7 metodus, parengti piliečių chartiją.</t>
        </r>
      </text>
    </comment>
    <comment ref="H1264" authorId="3" shapeId="0">
      <text>
        <r>
          <rPr>
            <sz val="9"/>
            <color indexed="81"/>
            <rFont val="Tahoma"/>
            <family val="2"/>
            <charset val="186"/>
          </rPr>
          <t>2017-2020 programos 2.1.1. priemonė - įsteigti pareigybę ir priimti asmenį, kuris būtų atsakingas už nuolatinę viešųjų pirkimų priežiūrą korupcijos prevencijos srityje - neįgyvendinta, pasikeitus teisiniam reguliavimui.</t>
        </r>
      </text>
    </comment>
    <comment ref="I1264" authorId="1" shapeId="0">
      <text>
        <r>
          <rPr>
            <sz val="9"/>
            <color indexed="81"/>
            <rFont val="Tahoma"/>
            <family val="2"/>
            <charset val="186"/>
          </rPr>
          <t xml:space="preserve">
2020-05-28 Klaipėdos miesto savivaldybės tarybos sprendimu Nr. T2-136 patvirtinta Klaipėdos miesto savivaldybės korupcijos prevencijos 2020-2022 programa. 2021-02-04 mero potvarkiu M-10 patvirtinta Klaipėdos miesto savivaldybės korupcijos prevencijos 2020-2022 m. programos įgyvendinimo 2020 metų ataskaita - visos priemonės yra vykdomos. 2020-10-12 Klaipėdos miesto savivaldybės administracijos direktoriaus sprendimu Nr. AD1-1112 patvirtintas Dovanų, gautų pagal tarptautinį protokolą ar tradicijas, taip pat reprezentacijai skirtų dovanų perdavimo, vertinimo, registravimo ir saugojimo tvarkos aprašas. 2020-12-31 Klaipėdos miesto savivaldybės administracijos direktoriaus įsakymu Nr. AD1-1551 patvirtintos Savivaldybės institucijų, įmonių ir įstaigų nulinės tolerancijos korupcijai politikos gairės. 2020 m. buvo atliktas klaipėdos miesto savivaldybės administracijos valstybės tarnautojų (darbuotojų) tolerancijos korupcijai indekso nustatymas - įvertinus apklausos rezultatus, darytina išvada, jog KMSA darbuotojų korupcijos netoleravimo lygis yra gana aukštas, o korupcinio pobūdžio veikų pasireiškimo galimybė KMSA (apklaustųjų nuomone) yra minimali. 2020 m. buvo atliktas korupcijos pasireiškimo tikimybės nustatymas. Sritis - KMSA direktoriaus rezervo lėšų naudojimas. KMSA rezervo lėšų naudojimo srityje, korupcijos pasireiškimo tikimybė minimali, rizika, susijusi su korupcijos pasireiškimu, yra valdoma.</t>
        </r>
      </text>
    </comment>
  </commentList>
</comments>
</file>

<file path=xl/sharedStrings.xml><?xml version="1.0" encoding="utf-8"?>
<sst xmlns="http://schemas.openxmlformats.org/spreadsheetml/2006/main" count="5062" uniqueCount="3433">
  <si>
    <t>planuotas veiksmo įgyvendinimo lygis nepasiektas</t>
  </si>
  <si>
    <t>veiksmo įgyvendinimo lygis atitinka planą</t>
  </si>
  <si>
    <t xml:space="preserve">pasiektas planuotas veiksmo įgyvendinimo lygis </t>
  </si>
  <si>
    <t>veiksmas dėl objektyvių priežasčių nevykdytinas</t>
  </si>
  <si>
    <t>n.d.</t>
  </si>
  <si>
    <t>nėra duomenų</t>
  </si>
  <si>
    <t>Schemos paaiškinimas</t>
  </si>
  <si>
    <t>Veiksmas</t>
  </si>
  <si>
    <t xml:space="preserve">Parengti techniniai projektai </t>
  </si>
  <si>
    <t>Įkurtas delfinų terapijos centras</t>
  </si>
  <si>
    <t>Rodiklio  pavadinimas</t>
  </si>
  <si>
    <t>Informacijos šaltinis</t>
  </si>
  <si>
    <t>Parengta galimybių studija</t>
  </si>
  <si>
    <t>1. VIZIJOS RODIKLIAI</t>
  </si>
  <si>
    <t>2.</t>
  </si>
  <si>
    <t>3.</t>
  </si>
  <si>
    <t>4.</t>
  </si>
  <si>
    <t>vnt.</t>
  </si>
  <si>
    <t>%</t>
  </si>
  <si>
    <t>IŠ VISO (VISI PRIORITETAI)</t>
  </si>
  <si>
    <t>Eil.    Nr.</t>
  </si>
  <si>
    <t>−</t>
  </si>
  <si>
    <t>1.1.2.1.  Remti jaunimo ir su jaunimu dirbančių organizacijų nuolatinę ir ilgalaikę programinę veiklą, jaunimo iniciatyvas, skatinti jaunimą užsiimti savanoriška veikla</t>
  </si>
  <si>
    <t>Pateikta paraiškų, vnt.</t>
  </si>
  <si>
    <t>Paremtų programų (organizacijų), iniciatyvų  skaičius</t>
  </si>
  <si>
    <t>2.1.3.15.  Šiaurinėje miesto dalyje pastatyti naują šilumos šaltinį</t>
  </si>
  <si>
    <t>Parengta techninė dokumentacija</t>
  </si>
  <si>
    <t>Įrengta infrastruktūra, objektų skaičius</t>
  </si>
  <si>
    <t>1 prioritetas. SVEIKA, SUMANI IR SAUGI BENDRUOMENĖ</t>
  </si>
  <si>
    <t>2 prioritetas. TVARI URBANISTINĖ RAIDA</t>
  </si>
  <si>
    <t>3 prioritetas. MIESTO PATRAUKLUMO DIDINIMAS</t>
  </si>
  <si>
    <t xml:space="preserve">Tiesioginės užsienio investicijos, tenkančios vienam gyventojui </t>
  </si>
  <si>
    <t>1.1. Tikslas. Skatinti miesto gyventojų bendruomeniškumą ir pilietiškumą</t>
  </si>
  <si>
    <t>1.1.1. Uždavinys. Skatinti bendruomenių ir visuomeninių organizacijų kūrimąsi ir plėtrą</t>
  </si>
  <si>
    <t>1.1.2. Uždavinys. Sudaryti sąlygas kokybiškai jaunimo saviraiškai</t>
  </si>
  <si>
    <t>1.2. Tikslas. Užtikrinti aukštą sveikatos priežiūros paslaugų lygį</t>
  </si>
  <si>
    <t>1.2.1. Uždavinys. Didinti sveikatos priežiūros paslaugų prieinamumą miesto gyventojams</t>
  </si>
  <si>
    <t>1.2.2. Uždavinys. Stiprinti visuomenės sveikatinimo veiklą</t>
  </si>
  <si>
    <t>1.2.3. Uždavinys. Modernizuoti savivaldybės sveikatos priežiūros įstaigas, siekiant aukštesnės jų teikiamų paslaugų kokybės</t>
  </si>
  <si>
    <t>1.3. Tikslas. Gerinti socialinių paslaugų kokybę, didinti jų įvairovę ir prieinamumą miesto gyventojams</t>
  </si>
  <si>
    <t>1.3.1. Uždavinys. Didinti bendrųjų socialinių paslaugų įvairovę ir aprėptį</t>
  </si>
  <si>
    <t>1.3.2. Uždavinys. Didinti socialinės priežiūros paslaugų aprėptį ir prieinamumą</t>
  </si>
  <si>
    <t>1.3.3. Uždavinys. Didinti socialinės globos paslaugų aprėptį ir prieinamumą</t>
  </si>
  <si>
    <t>1.3.4. Uždavinys. Didinti socialinės paramos tikslingumą, prieinamumą, administravimo kokybę bei efektyvumą</t>
  </si>
  <si>
    <t>1.4. Tikslas. Siekti visapusiško mokymo proceso dalyvių poreikių tenkinimo, optimizuojant švietimo sistemą</t>
  </si>
  <si>
    <t>1.4.1. Uždavinys. Sudaryti galimybes kiekvienam klaipėdiečiui tapti išsilavinusia, pilietiška, atsakinga ir kūrybinga asmenybe</t>
  </si>
  <si>
    <t>1.4.2. Uždavinys. Plėtoti mokymosi visą gyvenimą galimybes</t>
  </si>
  <si>
    <t>1.4.3. Uždavinys. Užtikrinti saugias, šiuolaikiškas ugdymosi sąlygas ir racionalų švietimo infrastruktūros panaudojimą</t>
  </si>
  <si>
    <t>1.5. Tikslas. Užtikrinti saugią aplinką miesto gyventojams ir svečiams</t>
  </si>
  <si>
    <t>1.5.1. Uždavinys. Tobulinti viešosios tvarkos palaikymo sistemą</t>
  </si>
  <si>
    <t>1.5.2. Uždavinys. Diegti veiksmingas saugumą užtikrinančias priemones</t>
  </si>
  <si>
    <t>1.6. Tikslas. Sudaryti sąlygas miesto gyventojų sveikai gyvensenai, kūno kultūrai ir sportui</t>
  </si>
  <si>
    <t>1.6.1. Uždavinys. Sukurti į rinkos poreikius orientuotą veiksmingą sporto administravimo sistemą</t>
  </si>
  <si>
    <t>1.6.2. Uždavinys. Skatinti sveiką gyvenseną ir aktyvų gyvenimo būdą</t>
  </si>
  <si>
    <t>1.6.3. Uždavinys. Plėtoti gyventojų poreikius atitinkančią sporto infrastruktūrą</t>
  </si>
  <si>
    <t>2.1. Tikslas. Racionaliai vystyti miesto infrastruktūrą</t>
  </si>
  <si>
    <t>2.1.1. Uždavinys. Formuoti kompaktišką ir daugiafunkcę urbanistinę struktūrą, išskiriant prioritetines miesto vystymosi zonas</t>
  </si>
  <si>
    <t>2.1.2. Uždavinys. Įdiegti darnaus judumo principus susisiekimo sistemoje</t>
  </si>
  <si>
    <t>2.1.3. Uždavinys. Efektyviai naudoti ir vystyti inžinerinę infrastruktūrą</t>
  </si>
  <si>
    <t>2.2. Tikslas. Koordinuoti miesto plėtros veiksmus</t>
  </si>
  <si>
    <t>2.2.1. Uždavinys. Subalansuoti miesto ir uosto plėtrą</t>
  </si>
  <si>
    <t>2.3. Tikslas. Tapti aplinkai nekenksmingu, žaliuoju miestu</t>
  </si>
  <si>
    <t>2.3.2. Uždavinys. Diegti energijos taupymo ir atsinaujinančių energijos išteklių sistemas</t>
  </si>
  <si>
    <t>2.3.3. Uždavinys. Vykdyti prevencines aplinkosaugos priemones</t>
  </si>
  <si>
    <t>2.4. Tikslas. Didinti miesto patrauklumą</t>
  </si>
  <si>
    <t>2.4.1. Uždavinys. Pritaikyti bendruomenės poreikiams teritorijas prie vandens</t>
  </si>
  <si>
    <t>2.4.2. Uždavinys. Skatinti centrinės miesto dalies ir gyvenamųjų kvartalų regeneravimą bei plėtrą</t>
  </si>
  <si>
    <t>2.4.3. Uždavinys. Efektyviai naudoti turimą paveldą</t>
  </si>
  <si>
    <t>3.1. Tikslas. Kurti verslui palankią aplinką</t>
  </si>
  <si>
    <t>3.1.1. Uždavinys. Skatinti verslumą</t>
  </si>
  <si>
    <t>3.1.2. Uždavinys. Sudaryti sąlygas pramonės ir kitų verslų plėtrai</t>
  </si>
  <si>
    <t>Įsteigtų logistikos centrų skaičius</t>
  </si>
  <si>
    <t>3.1.3. Uždavinys. Plėtoti savivaldos, mokslo ir verslo subjektų partnerystę</t>
  </si>
  <si>
    <t>Inkubatoriuje veikiančių SVV subjektų skaičius</t>
  </si>
  <si>
    <t>3.1.4. Uždavinys. Skatinti investicijų pritraukimą</t>
  </si>
  <si>
    <t>3.2. Tikslas. Plėtoti turizmo ir rekreacijos infrastruktūrą ir paslaugas</t>
  </si>
  <si>
    <t>3.2.1. Uždavinys. Formuoti strateginius turistų traukos centrus</t>
  </si>
  <si>
    <t>3.2.2. Uždavinys. Skatinti turizmo paslaugų specializaciją</t>
  </si>
  <si>
    <t>3.3. Tikslas. Formuoti Klaipėdos kultūrinį tapatumą, integruotą į Baltijos jūros regiono kultūrinę erdvę</t>
  </si>
  <si>
    <t>3.3.1. Uždavinys. Stiprinti jūrinį tapatumą</t>
  </si>
  <si>
    <t>3.3.2. Uždavinys. Atnaujinti esamas ir kurti naujas savitas viešąsias kultūros erdves</t>
  </si>
  <si>
    <t>3.3.3. Uždavinys. Plėtoti kultūrinę partnerystę Baltijos jūros regione</t>
  </si>
  <si>
    <t>3.3.4. Uždavinys. Sudaryti sąlygas kultūrinių ir kūrybinių industrijų plėtrai</t>
  </si>
  <si>
    <t>3.4. Tikslas. Diegti pažangios vadybos principus viešajame sektoriuje</t>
  </si>
  <si>
    <t>3.4.1. Uždavinys. Didinti viešųjų paslaugų efektyvumą</t>
  </si>
  <si>
    <t>3.4.2. Uždavinys. Skatinti bendruomenės dalyvavimą priimant sprendimus</t>
  </si>
  <si>
    <t>3.4.3. Uždavinys. Tobulinti Savivaldybės administracijos veiklos valdymą</t>
  </si>
  <si>
    <t>2.2.2. Uždavinys. Planavimo procese skatinti integruotumą, inovatyvumą ir socialinę atsakomybę už miesto teritorijų vystymą bei priežiūrą</t>
  </si>
  <si>
    <t>I  PRIORITETAS. SVEIKA, SUMANI IR SAUGI BENDRUOMENĖ</t>
  </si>
  <si>
    <t>Paremtų iniciatyvų skaičius</t>
  </si>
  <si>
    <t>NVO teikiamų viešųjų paslaugų skaičius</t>
  </si>
  <si>
    <t>Išleistų leidinių, spaudoje arba interneto erdvėje paskelbtų straipsnių ir kitų reprezentacinių priemonių skaičius ir sąrašas</t>
  </si>
  <si>
    <t>Suorganizuota jaunimo renginių, vnt.</t>
  </si>
  <si>
    <t>Atliktas jaunimo užimtumo poreikių tyrimas</t>
  </si>
  <si>
    <t>Įdarbinta darbuotojų</t>
  </si>
  <si>
    <t>Suorganizuotų mokymų skaičius</t>
  </si>
  <si>
    <t>Mokymų dalyvių skaičius</t>
  </si>
  <si>
    <t>Paremtų ir įgyvendintų projektų skaičius</t>
  </si>
  <si>
    <t>Įkurtų jaunimo erdvių skaičius</t>
  </si>
  <si>
    <t>Atliktas tyrimas</t>
  </si>
  <si>
    <t>Sukurta vertinimo sistema</t>
  </si>
  <si>
    <t>Numatytos poveikio priemonės</t>
  </si>
  <si>
    <t>Kasmet rengiamos ataskaitos</t>
  </si>
  <si>
    <t xml:space="preserve">Įstaigų, įdiegusių e. sveikatos paslaugas, skaičius </t>
  </si>
  <si>
    <t>Įsteigtas centras</t>
  </si>
  <si>
    <t>Sukurta analizės ir stebėsenos sistema</t>
  </si>
  <si>
    <t xml:space="preserve">Periodiškai rengiamos ataskaitos </t>
  </si>
  <si>
    <t>Organizuojamų patirties sklaidos renginių skaičius</t>
  </si>
  <si>
    <t xml:space="preserve">Paremtų asmenų skaičius </t>
  </si>
  <si>
    <t>Naujų paslaugų ir jų gavėjų skaičius</t>
  </si>
  <si>
    <t>Parengta strategija</t>
  </si>
  <si>
    <t>Įgyvendintų priemonių skaičius ir dalis, proc.</t>
  </si>
  <si>
    <t>Sukurta ir veikianti sistema</t>
  </si>
  <si>
    <t xml:space="preserve">Švietimo įstaigų, dalyvaujančių sistemoje, skaičius  </t>
  </si>
  <si>
    <t>Asmenų, pasinaudojusių valstybinėmis sveikatos prevencinėmis programomis, skaičius</t>
  </si>
  <si>
    <t>Surengtų mokymų ir seminarų skaičius</t>
  </si>
  <si>
    <t xml:space="preserve">Asmenų, dalyvavusių mokymuose ir seminaruose, skaičius </t>
  </si>
  <si>
    <t xml:space="preserve">Priemonių, vykdytų prioritetinėse srityse, skaičius </t>
  </si>
  <si>
    <t xml:space="preserve">Asmenų, dalyvavusių profilaktinėse programose, skaičius pagal sritis </t>
  </si>
  <si>
    <t>Sukurta koncepcija</t>
  </si>
  <si>
    <t>Įgyvendintų sveiko senėjimo propagavimą skatinančių priemonių skaičius</t>
  </si>
  <si>
    <t>Asmenų, dalyvavusių sveiko senėjimo propagavimą skatinančiose priemonėse, skaičius</t>
  </si>
  <si>
    <t>Naujai įsigytų transporto priemonių skaičius ir sąrašas</t>
  </si>
  <si>
    <t xml:space="preserve">Įsigytų centralizuotų technologijų skaičius ir sąrašas </t>
  </si>
  <si>
    <t>Savivaldybės sveikatos priežiūros įstaigų, atnaujinusių  medicinos technologijų bazę, skaičius ir sąrašas</t>
  </si>
  <si>
    <t xml:space="preserve">Savivaldybės sveikatos priežiūros įstaigų, kurių pastatai, patalpos ir (ar) inžineriniai tinklai bei įrenginiai buvo atnaujinti, skaičius </t>
  </si>
  <si>
    <t xml:space="preserve">Teikiamų bendrųjų ir specialiųjų socialinių paslaugų sąrašas </t>
  </si>
  <si>
    <t>Asmenų, gavusių paslaugas, skaičius</t>
  </si>
  <si>
    <t xml:space="preserve">Tikslinės grupės asmenų, gaunančių sociokultūrines paslaugas, skaičius </t>
  </si>
  <si>
    <t xml:space="preserve">Senyvo amžiaus asmenų, dalyvaujančių užimtumą skatinančiose priemonėse, skaičius </t>
  </si>
  <si>
    <t>Asmenų, gavusių specialiojo transporto paslaugas, skaičius</t>
  </si>
  <si>
    <t xml:space="preserve">Įgyvendintų projektų skaičius </t>
  </si>
  <si>
    <t xml:space="preserve">Organizacijų, įgyvendinančių tokius projektus, skaičius </t>
  </si>
  <si>
    <t>Asmenų, dalyvavusių tokiuose projektuose, skaičius</t>
  </si>
  <si>
    <t>Asmenų, gaunančių nemokamą maitinimą, skaičius per metus</t>
  </si>
  <si>
    <t>Jų dalis nuo visų socialiai remtinų asmenų, pareiškusių norą gauti nemokamą maitinimą, skaičiaus, proc.</t>
  </si>
  <si>
    <t xml:space="preserve">Asmenų, gaunančių minėtas paslaugas, dalis visos tikslinės grupės struktūroje, proc. </t>
  </si>
  <si>
    <t xml:space="preserve">Tikslinės grupės asmenų, gaunančių atitinkamas paslaugas, skaičius </t>
  </si>
  <si>
    <t xml:space="preserve">Vaikų su negalia ir jų šeimų, gaunančių šias paslaugas, skaičius </t>
  </si>
  <si>
    <t xml:space="preserve">Suaugusių asmenų su negalia, gaunančių šias paslaugas, skaičius </t>
  </si>
  <si>
    <t xml:space="preserve">Senyvo amžiaus asmenų su negalia, gaunančių šias paslaugas, skaičius </t>
  </si>
  <si>
    <t>Savivaldybės tarybos sprendimas dėl savarankiško gyvenimo namų steigimo</t>
  </si>
  <si>
    <t>Įsteigta įstaiga ir teikiamos paslaugos</t>
  </si>
  <si>
    <t>Tikslinių grupių, kurioms teikiamos paslaugos, skaičius</t>
  </si>
  <si>
    <t>Asmenų, gaunančių šias paslaugas, skaičius</t>
  </si>
  <si>
    <t xml:space="preserve">Senyvo amžiaus asmenų, gaunančių dienos socialinės globos paslaugas institucijoje, skaičius </t>
  </si>
  <si>
    <t xml:space="preserve">Asmenų su fizine negalia, gaunančių dienos socialinės globos paslaugas institucijoje, skaičius </t>
  </si>
  <si>
    <t>Asmenų su psichine negalia, gaunančių dienos socialinės globos paslaugas institucijoje, skaičius</t>
  </si>
  <si>
    <t>Asmenų su negalia, gaunančių socialinės globos paslaugas namuose, skaičius</t>
  </si>
  <si>
    <t xml:space="preserve">Vaikų, gaunančių dienos socialinės globos paslaugas institucijoje, skaičius </t>
  </si>
  <si>
    <t>Vaikų, gaunančių minėtas paslaugas, dalis visos tikslinės grupės struktūroje, proc.</t>
  </si>
  <si>
    <t xml:space="preserve">Vaikų su negalia, gaunančių dienos socialinės globos paslaugas namuose, skaičius </t>
  </si>
  <si>
    <t xml:space="preserve">Vaikų, gaunančių minėtas paslaugas, dalis visos tikslinės grupės struktūroje, proc. </t>
  </si>
  <si>
    <t xml:space="preserve">Vaikų su negalia, gaunančių trumpalaikes socialinės globos paslaugas institucijoje, skaičius </t>
  </si>
  <si>
    <t xml:space="preserve">Asmenų su negalia ir senyvo amžiaus asmenų, gaunančių ilgalaikės socialinės globos paslaugas, skaičius </t>
  </si>
  <si>
    <t xml:space="preserve">Savivaldybės tarybos sprendimai dėl grupinio gyvenimo namų įsteigimo </t>
  </si>
  <si>
    <t>Įsteigta ir veikianti įstaiga</t>
  </si>
  <si>
    <t>Vaikų, likusių be tėvų globos, ir globojamų šeimose, skaičius</t>
  </si>
  <si>
    <t>Vaikų, globojamų šeimose, dalis tarp visų vaikų, likusių be tėvų globos, proc.</t>
  </si>
  <si>
    <t>Patvirtinti savivaldybės institucijų norminiai teisės aktai, jų sąrašas</t>
  </si>
  <si>
    <t>Atliktas socialinių išmokų ir socialinių paslaugų administravimo įvertinimas ir numatytos poveikio priemonės</t>
  </si>
  <si>
    <t>Pasirašytos bendradarbiavimo sutartys, vnt.</t>
  </si>
  <si>
    <t>Bendradarbiaujančių partnerių skaičius</t>
  </si>
  <si>
    <t>Parengtas priemonių planas</t>
  </si>
  <si>
    <t>Įgyvendintų priemonių dalis, proc.</t>
  </si>
  <si>
    <t xml:space="preserve">Nupirkta socialinio būsto (butų skaičius; plotas kv. m) </t>
  </si>
  <si>
    <t>Pastatyta socialinio būsto (butų skaičius; plotas kv. m)</t>
  </si>
  <si>
    <t>Atnaujinta socialinio būsto (butų skaičius; plotas kv. m)</t>
  </si>
  <si>
    <t>Paremtų iniciatyvų skaičius ir sąrašas</t>
  </si>
  <si>
    <t>Mokinių, dalyvaujančių socialinių įgūdžių ugdymo programose, skaičius</t>
  </si>
  <si>
    <t>Švietimo įstaigų, įgyvendinančių atitinkamas programas, skaičius</t>
  </si>
  <si>
    <t>Švietimo įstaigų, įgyvendinančių atitinkamas programas, dalis bendroje tokių įstaigų struktūroje, proc.</t>
  </si>
  <si>
    <t>Įvykdytų talentingų mokinių ugdymo ir skatinimo priemonių skaičius</t>
  </si>
  <si>
    <t>Paskatintų mokinių skaičius</t>
  </si>
  <si>
    <t>Švietimo įstaigų, įgyvendinančių atitinkamas priemones, skaičius</t>
  </si>
  <si>
    <t>Švietimo įstaigų, įgyvendinančių atitinkamas priemones, dalis bendroje tokių įstaigų struktūroje, proc.</t>
  </si>
  <si>
    <t xml:space="preserve">Švietimo įstaigų, kuriose aktyviai veikia savivaldos institucijos, dalis bendroje tokių įstaigų struktūroje, proc. </t>
  </si>
  <si>
    <t>Sugrįžusių į mokyklas vaikų skaičius</t>
  </si>
  <si>
    <t>Sukurta sistema</t>
  </si>
  <si>
    <t>Sukurta ir veikianti centralizuoto priėmimo į ugdymo įstaigas sistema</t>
  </si>
  <si>
    <t>Įdiegta ir veikianti mokinio e. bilieto sistema</t>
  </si>
  <si>
    <t>Paslaugų, teikiamų mokinio  e. bilieto sistemoje, skaičius ir sąrašas</t>
  </si>
  <si>
    <t>Įstaigų, teikiančių nuotolinio mokymo paslaugas, skaičius</t>
  </si>
  <si>
    <t>Mokinių, besimokančių nuotolinio mokymosi forma, skaičius</t>
  </si>
  <si>
    <t xml:space="preserve">Neformaliojo švietimo paslaugomis mokykloje ir kitur pasinaudojančių vaikų skaičius  </t>
  </si>
  <si>
    <t>Nepatekusių į neformaliojo švietimo įstaigas skaičius ir dalis,  proc.</t>
  </si>
  <si>
    <t>Švietimo įstaigų, įgyvendinančių gamtosauginius projektus, skaičius</t>
  </si>
  <si>
    <t>Įgyvendintų projektų skaičius</t>
  </si>
  <si>
    <t xml:space="preserve">Projektuose dalyvavusių mokinių ir vaikų skaičius </t>
  </si>
  <si>
    <t>Mokinių, dalyvaujančių tautiškumo ugdymo projektuose, dalis, proc.</t>
  </si>
  <si>
    <t>Tobulinimosi kursus baigusių neformaliojo švietimo darbuotojų  skaičius</t>
  </si>
  <si>
    <t>Tobulinimosi kursus baigusių ir dirbančių su nuotolinio mokymosi programomis mokytojų skaičius</t>
  </si>
  <si>
    <t>Mokyklų, kuriose įdiegta profesinės pagalbos sistema, skaičius ir sąrašas</t>
  </si>
  <si>
    <t>Mentoriaus kompetenciją įgijusių mokytojų skaičius</t>
  </si>
  <si>
    <t>Jaunų mokytojų (dirbančių pedagoginį darbą ne ilgiau kaip dvejus metus), kuriems suteikta pagalba, skaičius</t>
  </si>
  <si>
    <t xml:space="preserve">Tobulinimosi kursus baigusių mokytojų skaičius </t>
  </si>
  <si>
    <t>Numatytų ir įgyvendintų priemonių skaičius ir sąrašas</t>
  </si>
  <si>
    <t xml:space="preserve">Atliktas suaugusiųjų neformaliojo švietimo paslaugų poreikio tyrimas </t>
  </si>
  <si>
    <t>Veikiančių nevalstybinių švietimo įstaigų skaičius</t>
  </si>
  <si>
    <t>Mokinių, lankančių nevalstybines mokyklas, skaičius</t>
  </si>
  <si>
    <t>Veikiančių individualius mokinių poreikius tenkinančių mokyklų skaičius, vnt.</t>
  </si>
  <si>
    <t xml:space="preserve">Parengti planai </t>
  </si>
  <si>
    <t>Švietimo įstaigų, kurių pastatai buvo suremontuoti ar rekonstruoti, skaičius</t>
  </si>
  <si>
    <t>Mokyklų, kuriose atnaujintos sporto bazės, skaičius ir sąrašas</t>
  </si>
  <si>
    <t>Jų dalis nuo mokyklų, kurių sporto bazės yra tvarkytinos, skaičiaus, proc.</t>
  </si>
  <si>
    <t>Atnaujintų ikimokyklinio ugdymo įstaigų ir mokyklų-darželių žaidimų aikštelių skaičius ir sąrašas</t>
  </si>
  <si>
    <t xml:space="preserve">Švietimo įstaigų, kurių teritorijos aptvertos, skaičius </t>
  </si>
  <si>
    <t xml:space="preserve">Įstaigos, prie kurių įrengtas apšvietimas, skaičius </t>
  </si>
  <si>
    <t xml:space="preserve">Parengtas techninis projektas </t>
  </si>
  <si>
    <t>Pastatytas ir įrengtas pastatų kompleksas, kv. m</t>
  </si>
  <si>
    <t>Atlikta studija</t>
  </si>
  <si>
    <t>Parengtas detalusis planas</t>
  </si>
  <si>
    <t xml:space="preserve">Įstaigų, iškeltų į pritaikytas patalpas arba naujus pastatus, skaičius </t>
  </si>
  <si>
    <t>Naujų ugdymo vietų ikimokyklinio amžiaus vaikams skaičius</t>
  </si>
  <si>
    <t>Rekonstruotas pastatas</t>
  </si>
  <si>
    <t xml:space="preserve">Parengti oficialūs kreipimaisi į tikslines institucijas, vnt. </t>
  </si>
  <si>
    <t>Teisės aktų pakeitimai, suteikiantys savivaldybėms didesnius įgaliojimus viešosios tvarkos srityje</t>
  </si>
  <si>
    <t>Kontroliuojamų savivaldybės institucijų patvirtintų teisės aktų skaičius</t>
  </si>
  <si>
    <t>Kontroliuojamų valstybės institucijų patvirtintų teisės aktų skaičius</t>
  </si>
  <si>
    <t>Bendrų patikrinimų skaičius</t>
  </si>
  <si>
    <t xml:space="preserve">Tarpžinybinio bendradarbiavimo priemonių skaičius (pasitarimai, mokymai, atvejų analizė ir kt.) </t>
  </si>
  <si>
    <t>Įdiegtas pasitikėjimo telefonas, el. paštas</t>
  </si>
  <si>
    <t xml:space="preserve">Paviešintų užfiksuotų viešosios tvarkos pažeidimų dalis nuo visų pažeidimų, proc. </t>
  </si>
  <si>
    <t>Veikiančių greičio matuoklių skaičius</t>
  </si>
  <si>
    <t xml:space="preserve">Perėjų, kuriose naujai įrengtas apšvietimas, skaičius </t>
  </si>
  <si>
    <t>Įrengtų greičio ribojimo kalnelių skaičius</t>
  </si>
  <si>
    <t>Atliktas vaizdo stebėjimo kamerų efektyvumo tyrimas</t>
  </si>
  <si>
    <t>Įrengtų vaizdo stebėjimo kamerų skaičius</t>
  </si>
  <si>
    <t>Vaizdo stebėjimo kameromis užfiksuotų  nusikalstamų veikų ir kitų teisės pažeidimų skaičius</t>
  </si>
  <si>
    <t>Inventorizuota objektų, vnt.</t>
  </si>
  <si>
    <t>Stebimų pastatų ir kt. objektų skaičius</t>
  </si>
  <si>
    <t>Sutvarkytų buvusių apleistų pastatų ir kt. objektų skaičius</t>
  </si>
  <si>
    <t>Parengti ir patvirtinti pertvarkos dokumentai</t>
  </si>
  <si>
    <t>Parengti stebėseną reglamentuojantys dokumentai</t>
  </si>
  <si>
    <t>Kasmet rengiamos stebėsenos ataskaitos, skaičius ir periodiškumas</t>
  </si>
  <si>
    <t>Mokymų skaičius</t>
  </si>
  <si>
    <t>Mokymuose dalyvavusių sporto įstaigų darbuotojų skaičius</t>
  </si>
  <si>
    <t>Parengtas veiksmų planas</t>
  </si>
  <si>
    <t>Prestižinių šalies ir tarptautinių sporto renginių skaičius</t>
  </si>
  <si>
    <t>Prestižinių šalies ir tarptautinių sporto renginių dalyvių skaičius</t>
  </si>
  <si>
    <t>Parengta programa</t>
  </si>
  <si>
    <t xml:space="preserve">Įgyvendintų programoje numatytų priemonių dalis, proc. </t>
  </si>
  <si>
    <t>Dalyvių skaičius mieste organizuotuose masiniuose sporto ir sveikatingumo renginiuose</t>
  </si>
  <si>
    <t>Organizuota bendrų renginių su profesionaliais sportininkais, klubais</t>
  </si>
  <si>
    <t>Viešinimo priemonių sporto visiems tema skaičius</t>
  </si>
  <si>
    <t>Užimtų vaikų skaičius</t>
  </si>
  <si>
    <t>Pasirašytų sutarčių su sporto kompleksais ir sporto mokyklomis skaičius</t>
  </si>
  <si>
    <t>Įstaigų, įgyvendinančių sveikos gyvensenos programas, skaičius</t>
  </si>
  <si>
    <t>Parengta sporto kompleksų poreikio analizė pagal atskirus gyvenamuosius rajonus</t>
  </si>
  <si>
    <t>Renovuotų sporto aikštynų skaičius</t>
  </si>
  <si>
    <t>Įrengtų treniruoklių aikštelių gyvenamuosiuose kvartaluose ir rekreacinėse teritorijose skaičius</t>
  </si>
  <si>
    <t>Įrengti sveikatingumo takai, km</t>
  </si>
  <si>
    <t>Įrengtos bėgimo trasos, km</t>
  </si>
  <si>
    <t>Įrengtų riedutininkų aikštelių skaičius</t>
  </si>
  <si>
    <t>Įrengtų BMX dviračių trasų skaičius</t>
  </si>
  <si>
    <t>Įrengtų slidinėjimo trasų skaičius</t>
  </si>
  <si>
    <t>Parengtas detalus planas</t>
  </si>
  <si>
    <t>Parengtas techninis projektas</t>
  </si>
  <si>
    <t>Pastatytas 50 m distancijos baseinas su sveikatingumo centru</t>
  </si>
  <si>
    <t>Rekonstruotas kompleksas, kv. m</t>
  </si>
  <si>
    <t>Įrengtas universalus sporto statinys, kv. m</t>
  </si>
  <si>
    <t>Jame kultivuojamų sporto šakų skaičius</t>
  </si>
  <si>
    <t>Rekonstruotų bazių skaičius, vnt.</t>
  </si>
  <si>
    <t>Įrengta sporto aikštelių</t>
  </si>
  <si>
    <t>Įrengtos paplūdimio tinklinio aikštelės, vnt.</t>
  </si>
  <si>
    <t>Įrengta paplūdimio futbolo aikštė, vnt.</t>
  </si>
  <si>
    <t>Pastatyta specializuota rankinio salė, kv. m</t>
  </si>
  <si>
    <t>II  PRIORITETAS.  TVARI URBANISTINĖ RAIDA</t>
  </si>
  <si>
    <t>Suformuota ir nuolat atnaujinama duomenų bazė GIS pagrindu</t>
  </si>
  <si>
    <t>Atnaujinta kvartalų schema</t>
  </si>
  <si>
    <t>Parengtas Bendrasis planas</t>
  </si>
  <si>
    <t>Parengtų galimybių studijų skaičius</t>
  </si>
  <si>
    <t>Parengtų koncepcijų skaičius</t>
  </si>
  <si>
    <t>Atlikta galimybių studija</t>
  </si>
  <si>
    <t>Parengtas darnaus judumo planas</t>
  </si>
  <si>
    <t>Įrengta infrastruktūros objektų, vnt.</t>
  </si>
  <si>
    <t>Viešojo transporto prioritetinių (A) juostų ilgis, km</t>
  </si>
  <si>
    <t>Atstumas nuo viešojo transporto maršruto stotelės iki tolimiausio namo daugiaaukštės statybos ir individualios statybos kvartaluose, km</t>
  </si>
  <si>
    <t xml:space="preserve">Galimybė e. bilietu atsiskaityti už automobilių laikymą </t>
  </si>
  <si>
    <t>Galimybė e. bilietu atsiskaityti už viešojo transporto paslaugas</t>
  </si>
  <si>
    <t>Parengtas specialusis planas</t>
  </si>
  <si>
    <t>Sukurta ekologiško transporto plėtros koncepcija</t>
  </si>
  <si>
    <t>Įrengtų elektromobilių zonų skaičius</t>
  </si>
  <si>
    <t>Parengtas dviračių ir pėsčiųjų takų plėtros specialusis planas</t>
  </si>
  <si>
    <t>Įrengta pėsčiųjų gatvių, km</t>
  </si>
  <si>
    <t>Parengti teritorijų planavimo dokumentai ir techninė dokumentacija</t>
  </si>
  <si>
    <t>Įrengtų pėsčiųjų zonų, takų, gatvių ilgis, km</t>
  </si>
  <si>
    <t>Įrengtų informacinių kelio ženklų skaičius</t>
  </si>
  <si>
    <t>Įdiegta koordinuota transporto valdymo sistema</t>
  </si>
  <si>
    <t>Rekonstruotos arba įrengtos gatvės, km</t>
  </si>
  <si>
    <t>Restauruoti arba įrengti  tiltai, m</t>
  </si>
  <si>
    <t>Rekonstruotos sankryžos</t>
  </si>
  <si>
    <t>Įrengta tinklų, km</t>
  </si>
  <si>
    <t>Prijungtų prie centralizuotų nuotekų surinkimo tinklų viešųjų tualetų skaičius</t>
  </si>
  <si>
    <t>Sukurtas duomenų bankas</t>
  </si>
  <si>
    <t xml:space="preserve">Parengtas specialusis planas </t>
  </si>
  <si>
    <t>Įrengti vandentiekio ir nuotekų tinklai „Dobilo“, „Inkaro“, „Ramunės“, „Baltijos“, „Renetos“, „Švyturio“ sodų teritorijose, teritorijų skaičius ir sąrašas</t>
  </si>
  <si>
    <t>Parengtas techninis projektas, vnt.</t>
  </si>
  <si>
    <t>Atlikta rekonstrukcija, obj. skaičius</t>
  </si>
  <si>
    <t>Įsigyta tinklų, km</t>
  </si>
  <si>
    <t>Pastatyta tinklų privačių investuotojų lėšomis, km</t>
  </si>
  <si>
    <t>Parengtas projektas</t>
  </si>
  <si>
    <t>Nutiesta tinklų, km</t>
  </si>
  <si>
    <t>Pastatytų įrenginių skaičius</t>
  </si>
  <si>
    <t xml:space="preserve">Įrengta kaupykla </t>
  </si>
  <si>
    <t>Pastatytų paviršinių nuotekų valymo įrenginių skaičius</t>
  </si>
  <si>
    <t>Rekonstruotų lietaus baseinų skaičius ir sąrašas</t>
  </si>
  <si>
    <t>Sutvarkytų paviršinių nuotekų sistemos  probleminių taškų skaičius ir sąrašas</t>
  </si>
  <si>
    <t>Rekonstruotų nuotekų surinkimo ir valymo įrenginių skaičius</t>
  </si>
  <si>
    <t>Įgyvendintų bandomųjų lietaus nuotekų kaupyklų projektų naujai užstatomuose kvartaluose skaičius</t>
  </si>
  <si>
    <t>Prie centralizuotų šildymo sistemų prisijungusių naujai statomų pastatų skaičius</t>
  </si>
  <si>
    <t>Parengtas arba atnaujintas planas</t>
  </si>
  <si>
    <t>Įrengtų aikštelių skaičius</t>
  </si>
  <si>
    <t>Iškelta linija</t>
  </si>
  <si>
    <t>Parengti teritorijų planavimo dokumentai</t>
  </si>
  <si>
    <t>Atlikta statybos darbų</t>
  </si>
  <si>
    <t>Pasirašytos bendradarbiavimo sutartys (susitarimai)</t>
  </si>
  <si>
    <t>Parengtas uosto plėtros planas</t>
  </si>
  <si>
    <t xml:space="preserve">Sudaryta programa </t>
  </si>
  <si>
    <t>Rekonstruotų arba įrengtų sankryžų skaičius</t>
  </si>
  <si>
    <t>Parengtas planas</t>
  </si>
  <si>
    <t>Įgyvendinta priemonių, proc.</t>
  </si>
  <si>
    <t>Parengta galimybių studija ir koncepcinis plėtros modelis</t>
  </si>
  <si>
    <t>Parengta galimybių studija ir atlikti joje numatyti darbai</t>
  </si>
  <si>
    <t>Pasirašytų bendradarbiavimo sutarčių skaičius</t>
  </si>
  <si>
    <t>Įgyvendintų bendrų projektų skaičius</t>
  </si>
  <si>
    <t>Miesto plotas, kv. m</t>
  </si>
  <si>
    <t>Naujai įrengtų objektų, pritaikytų visoms visuomenės grupėms, skaičius</t>
  </si>
  <si>
    <t>Atnaujintų objektų, pritaikytų visoms visuomenės grupėms, skaičius</t>
  </si>
  <si>
    <t>Parengtas ir patvirtintas ekonominių skatinimo priemonių asmenims, prisidedantiems prie investicinių aplinkos tvarkymo projektų, įgyvendinimo planas</t>
  </si>
  <si>
    <t>Įgyvendintų plane numatytų priemonių skaičius ir dalis, proc.</t>
  </si>
  <si>
    <t>Parengtų ir patvirtintų detaliųjų planų skaičius</t>
  </si>
  <si>
    <t>Suformuota ir priskirta žemės sklypų, ha</t>
  </si>
  <si>
    <t>Sukurta struktūra</t>
  </si>
  <si>
    <t>Asmenų, besinaudojančių e. paslaugomis, dalis visų interesantų struktūroje</t>
  </si>
  <si>
    <t>iš jų – pietinėje miesto dalyje tarp gyvenamųjų kvartalų ir pramonės teritorijų; uosto teritorijoje – panaudojant statinių stogus arba šalia uosto esančiose miesto teritorijose</t>
  </si>
  <si>
    <t>Įrengtų rekreacinių želdynų plotas, ha</t>
  </si>
  <si>
    <t>Parengtų ir įgyvendintų jūrinių krantų ir paplūdimių atkūrimo bei stabilizavimo projektų skaičius</t>
  </si>
  <si>
    <t>- vystyti Poilsio parko infrastruktūrą;</t>
  </si>
  <si>
    <t xml:space="preserve"> - sutvarkyti Trinyčių parko infrastruktūrą; </t>
  </si>
  <si>
    <t>- įrengti naują parką prie Smeltalės upės  (ruože nuo Minijos g. iki Jūrininkų pr.);</t>
  </si>
  <si>
    <t>- sutvarkyti Skulptūrų parką</t>
  </si>
  <si>
    <t>Sutvarkytų arba naujai įrengtų parkų bei želdynų skaičius</t>
  </si>
  <si>
    <t>Sutvarkytų arba naujai įrengtų parkų bei želdynų plotas, ha</t>
  </si>
  <si>
    <t>Išvalytų vandens telkinių skaičius</t>
  </si>
  <si>
    <t>Viešosios paskirties pastatų, kuriuos statant įdiegti energijos taupymo ir atsinaujinančių energijos išteklių sprendimai, skaičius</t>
  </si>
  <si>
    <t>Viešosios paskirties pastatų, kuriuose padidintas energijos vartojimo efektyvumas, skaičius</t>
  </si>
  <si>
    <t xml:space="preserve">Numatytų įrengti tinklų ilgis, km </t>
  </si>
  <si>
    <t>Veikiančių šviestuvų skaičius</t>
  </si>
  <si>
    <t>Veikiančių šviestuvų dalis, proc.</t>
  </si>
  <si>
    <t>Įrengta apšvietimo reguliavimo įtaisų kiekis</t>
  </si>
  <si>
    <t>Atlikta rekonstrukcija</t>
  </si>
  <si>
    <t>Rekonstruota tinklų, km</t>
  </si>
  <si>
    <t>Įsigytų ekologiškų viešojo transporto priemonių, naudojančių gamtines dujas, skaičius  ir dalis, proc.</t>
  </si>
  <si>
    <t>Įgyvendintų priemonių sąrašas</t>
  </si>
  <si>
    <t>Sukurtas nuolat veikiantis interneto tinklalapis apie aplinkos kokybę</t>
  </si>
  <si>
    <t>Surengtų aplinkosauginio švietimo priemonių skaičius</t>
  </si>
  <si>
    <t>Suorganizuotų aplinkos tvarkymo akcijų skaičius</t>
  </si>
  <si>
    <t>Priimtas sprendimas dėl mokesčio už atliekų išvežimą antrines žaliavas rūšiuojantiems paslaugų vartotojams sumažinimo</t>
  </si>
  <si>
    <t>Įgyvendintų visuomenės informavimo priemonių skaičius</t>
  </si>
  <si>
    <t>Įrengtų fizinių triukšmo prevencijos priemonių skaičius</t>
  </si>
  <si>
    <t>Teritorijų, kurių pakeista paskirtis, kiekis, ha</t>
  </si>
  <si>
    <t xml:space="preserve">Įgyvendintų konversijos projektų sąrašas </t>
  </si>
  <si>
    <t>Parengtų techninių projektų skaičius</t>
  </si>
  <si>
    <t>Sutvarkytos teritorijos, ha</t>
  </si>
  <si>
    <t>Įrengtų rekreacinių uostų skaičius</t>
  </si>
  <si>
    <t>Veikiančių rekreacinės laivybos linijų skaičius</t>
  </si>
  <si>
    <t>Įrengta mažųjų laivelių prieplauka</t>
  </si>
  <si>
    <t>Pastatytų ar įrengtų vandens turizmo ir sporto infrastruktūros objektų skaičius</t>
  </si>
  <si>
    <t>Vietų skaičius mažųjų priekrantės laivų švartavimuisi uoste (palyginti su bendru laivų skaičiumi)</t>
  </si>
  <si>
    <t>Rekonstruota krantinė, km</t>
  </si>
  <si>
    <t>Senamiestyje naujai veiklą pradėjusių vykdyti verslininkų ir menininkų skaičius</t>
  </si>
  <si>
    <t>Renovuotų daugiabučių namų skaičius</t>
  </si>
  <si>
    <t>Atnaujintų arba sutvarkytų viešųjų erdvių skaičius</t>
  </si>
  <si>
    <t>Atnaujintų fontanų skaičius</t>
  </si>
  <si>
    <t>Atnaujintų aikščių ir kitų viešųjų erdvių skaičius ir sąrašas</t>
  </si>
  <si>
    <t>Parengta techninių projektų, vnt.</t>
  </si>
  <si>
    <t>Sutvarkyta teritorija, kv. m</t>
  </si>
  <si>
    <t xml:space="preserve">Įrengtų automobilių stovėjimo vietų skaičius </t>
  </si>
  <si>
    <t>Kompleksiškai sutvarkytų arba naujai įrengtų poilsio zonų skaičius ir sąrašas</t>
  </si>
  <si>
    <t>Kompleksiškai sutvarkytų arba atnaujintų paplūdimių ruožų, kuriuose įrengti takai, dušai, viešieji tualetai ir kiti poilsio infrastruktūros objektai, skaičius ir sąrašas</t>
  </si>
  <si>
    <t>Parengta strategija (kryptys)</t>
  </si>
  <si>
    <t>Sutvarkytų kultūros paveldo objektų skaičius</t>
  </si>
  <si>
    <t>Sutvarkytų fasadų skaičius</t>
  </si>
  <si>
    <t>Sutvarkytų piliakalnių skaičius</t>
  </si>
  <si>
    <t>Sutvarkytų kapinių skaičius</t>
  </si>
  <si>
    <t>Objektų, kurių nuosavybė įteisinta, skaičius</t>
  </si>
  <si>
    <t>Parengtų detaliųjų planų skaičius</t>
  </si>
  <si>
    <t xml:space="preserve">Atkurtas pastatas </t>
  </si>
  <si>
    <t>Parengtas teritorijos detalusis planas</t>
  </si>
  <si>
    <t>Restauruotų pastatų, pritaikant juos naujai paskirčiai, skaičius</t>
  </si>
  <si>
    <t>III  PRIORITETAS. MIESTO KONKURENCINGUMO DIDINIMAS</t>
  </si>
  <si>
    <t>Suorganizuotų renginių skaičius</t>
  </si>
  <si>
    <t>Suformuota verslo aplinkos stebėsenos sistema</t>
  </si>
  <si>
    <t>Teikiamos ataskaitos</t>
  </si>
  <si>
    <t>Bendradarbiavimo sutarčių skaičius</t>
  </si>
  <si>
    <t>Sukurti ir patvirtinti nominacijų nuostatai</t>
  </si>
  <si>
    <t>Kasmet organizuojami apdovanojimai</t>
  </si>
  <si>
    <t xml:space="preserve">Įrengta geležinkelio atšaka iki Pramonės g., km </t>
  </si>
  <si>
    <t>Įrengtų 10 kV skirstomųjų punktų skaičius</t>
  </si>
  <si>
    <t>Rekonstruotos Metalo, Verslo, Kretainio g., km</t>
  </si>
  <si>
    <t>Įrengti lietaus nuotekų tinklai, km</t>
  </si>
  <si>
    <t>Įrengta magistralinė šilumos trasa, km</t>
  </si>
  <si>
    <t>Įrengtas pėsčiųjų ir dviračių takų tinklas, km</t>
  </si>
  <si>
    <t>Įrengtų viešojo transporto infrastruktūros objektų skaičius</t>
  </si>
  <si>
    <t>Suplanuotų ar įsisavintų teritorijų dalis, ha</t>
  </si>
  <si>
    <t>Įsteigtas inkubatorius</t>
  </si>
  <si>
    <t>Suorganizuotų susitikimų (forumų, apskritojo stalo diskusijų) skaičius</t>
  </si>
  <si>
    <t>Suorganizuotas metinis tematinis renginys</t>
  </si>
  <si>
    <t>Viešųjų projektų, kurie grindžiami VPP principu, skaičius ir sąrašas</t>
  </si>
  <si>
    <t>Atnaujinta  strategija, miesto prekės ženklas ir įgyvendinimo stebėsenos tvarka</t>
  </si>
  <si>
    <t>Strategijoje numatytų ir per metus įgyvendintų priemonių sąrašas bei dalis, proc.</t>
  </si>
  <si>
    <t>Suformuotų investicinių paketų skaičius; sukurta investicinių objektų duomenų bazė</t>
  </si>
  <si>
    <t xml:space="preserve">Informacinių leidinių skaičius </t>
  </si>
  <si>
    <t>Informacijos platinimo kanalų skaičius ir  sąrašas</t>
  </si>
  <si>
    <t xml:space="preserve">Informacinių pranešimų ir straipsnių apie Klaipėdos miesto ekonomikos galimybes skaičius </t>
  </si>
  <si>
    <t>Organizuotų verslo delegacijų vizitų skaičius</t>
  </si>
  <si>
    <t>Sausumos, oro ir vandens transporto maršrutų (krypčių) iš Klaipėdos miesto skaičius</t>
  </si>
  <si>
    <t>Rekonstruotų, įrengtų infrastruktūros objektų skaičius</t>
  </si>
  <si>
    <t>Įrengtų infrastruktūros objektų skaičius</t>
  </si>
  <si>
    <t>Sutvarkytų ir įrengtų infrastruktūros objektų skaičius</t>
  </si>
  <si>
    <t>Atkurta smuklė ir įrengtas kempingas Smiltynėje</t>
  </si>
  <si>
    <t>Paplūdimiams suteiktas Mėlynosios vėliavos statusas</t>
  </si>
  <si>
    <t>Rekonstruotų muziejaus akvariumo ekspozicijų skaičius</t>
  </si>
  <si>
    <t xml:space="preserve">Parengtas informacinis paketas investuotojams </t>
  </si>
  <si>
    <t>Surengtų pristatymų skaičius parodose ir kituose renginiuose</t>
  </si>
  <si>
    <t>Sutvarkytų aikščių skaičius</t>
  </si>
  <si>
    <t>Atlikta analizė</t>
  </si>
  <si>
    <t xml:space="preserve">Suorganizuotų jūrinių renginių skaičius </t>
  </si>
  <si>
    <t>Suorganizuotų regatų skaičius</t>
  </si>
  <si>
    <t>Atplaukusių burinių laivų skaičius</t>
  </si>
  <si>
    <t>Sukurtų maršrutų skaičius</t>
  </si>
  <si>
    <t>Numatytos ir įgyvendintos viešinimo priemonės</t>
  </si>
  <si>
    <t>Klaipėdoje apsilankiusių turistų, keliaujančių keleiviniais laivais, skaičius</t>
  </si>
  <si>
    <t>Leidinių tiražas, tūkst. vnt.</t>
  </si>
  <si>
    <t>Jūrinio turizmo parodų, kuriose dalyvauta, skaičius</t>
  </si>
  <si>
    <t>Išleistų specializuotų jūrinio turizmo leidinių skaičius</t>
  </si>
  <si>
    <t>Tarptautinių parodų, kuriose buvo pristatytos Klaipėdos turizmo galimybės, skaičius (tarp jų – bendrų su regiono savivaldybėmis pristatymų)</t>
  </si>
  <si>
    <t xml:space="preserve">Užmegztų kontaktų su užsienio turizmo agentūromis skaičius </t>
  </si>
  <si>
    <t>Parengtų informacinių paketų skaičius (tarp jų – bendrų su regiono savivaldybėmis pristatymų)</t>
  </si>
  <si>
    <t>Vykdytų tyrimų skaičius</t>
  </si>
  <si>
    <t>Parengtų projektų skaičius</t>
  </si>
  <si>
    <t>Įrengtų mažosios architektūros objektų skaičius</t>
  </si>
  <si>
    <t>Įgyvendintų tikslinių priemonių skaičius</t>
  </si>
  <si>
    <t>Įgyvendinta projektų</t>
  </si>
  <si>
    <t>Įstaigų, įgyvendinančių kultūrinius projektus savivaldybės infrastruktūroje, skaičius</t>
  </si>
  <si>
    <t>Parengta dailės palikimo išsaugojimo koncepcija</t>
  </si>
  <si>
    <t>Parengta ir patvirtinta dailės palikimo išsaugojimo programa</t>
  </si>
  <si>
    <t>Modernizuotų ekspozicijų skaičius</t>
  </si>
  <si>
    <t>Suremontuotas ir turizmo reikmėms pritaikytas burlaivis „Meridianas“</t>
  </si>
  <si>
    <t>Restauruotų istorinių laivų skaičius</t>
  </si>
  <si>
    <t>Įrengta senovinių laivų ekspozicijų, vnt.</t>
  </si>
  <si>
    <t>Parengta koncepcija</t>
  </si>
  <si>
    <t>Įrengta ekspozicija</t>
  </si>
  <si>
    <t>Suformuotų kultūrinių erdvių skaičius</t>
  </si>
  <si>
    <t>Parengtas detalusis planas, rekonstruotas  pastatas</t>
  </si>
  <si>
    <t>Įgyvendintų programų skaičius</t>
  </si>
  <si>
    <t xml:space="preserve">Programose dalyvavusių asmenų skaičius </t>
  </si>
  <si>
    <t>Įrengto po rekonstrukcijos inkubatoriaus buvusiame tabako fabrike plotas, kv. m</t>
  </si>
  <si>
    <t>Parengta ir patvirtinta programa</t>
  </si>
  <si>
    <t xml:space="preserve">Įkurtas kino centras ir kino biuras (esamoje savivaldybės įstaigų infrastruktūroje) </t>
  </si>
  <si>
    <t xml:space="preserve">Organizuotų kino meno festivalių ir edukacinių renginių skaičius </t>
  </si>
  <si>
    <t>Sukurta ir veikianti informacinė sistema, apimanti projektų, sutarčių, dokumentų bei visų viešųjų paslaugų valdymą</t>
  </si>
  <si>
    <t>Atliktų apklausų skaičius</t>
  </si>
  <si>
    <t>Įgyvendintos poveikio priemonės</t>
  </si>
  <si>
    <t>Priimti teisės aktai dėl savivaldybės paslaugų teikimo bei asmenų aptarnavimo savivaldybėje tvarkų pakeitimo</t>
  </si>
  <si>
    <t>Sukurta vieno langelio infrastruktūra</t>
  </si>
  <si>
    <t>Paslaugų, integruotų į vieno langelio sistemą, skaičius</t>
  </si>
  <si>
    <t>Elektroninių viešųjų paslaugų, teikiamų 3 ir 4 lygiu, skaičius ir sąrašas</t>
  </si>
  <si>
    <t>Įgyvendintų strategijoje numatytų veiksmų skaičius ir dalis</t>
  </si>
  <si>
    <t>Sukurta strategija</t>
  </si>
  <si>
    <t>Įgyvendintų priemonių skaičius</t>
  </si>
  <si>
    <t>Įgyvendintų priemonių dalis nuo visų planuotų, proc.</t>
  </si>
  <si>
    <t>Numatytų priemonių skaičius</t>
  </si>
  <si>
    <t>Seniūnaičių, kuriems suteiktos sąlygos veikti savivaldybės infrastruktūroje, dalis, proc.</t>
  </si>
  <si>
    <t xml:space="preserve">Bendruomenių poreikiams skirtų patalpų skaičius, vnt. </t>
  </si>
  <si>
    <t>Sukurta darbuotojų kvalifikacijos kėlimo ir skatinimo sistema</t>
  </si>
  <si>
    <t>Parengti sistemos veikimą reglamentuojantys dokumentai</t>
  </si>
  <si>
    <t>Darbuotojų, kėlusių kvalifikaciją, skaičius</t>
  </si>
  <si>
    <t>Atliktų analizių skaičius</t>
  </si>
  <si>
    <t>Įdiegta kokybės vadybos sistema</t>
  </si>
  <si>
    <t xml:space="preserve">Įgyvendintų antikorupcinių priemonių skaičius </t>
  </si>
  <si>
    <t>Užfiksuotų korupcijos atvejų skaičius</t>
  </si>
  <si>
    <t>Gautų gyventojų skundų dėl korupcijos pasireiškimo skaičius</t>
  </si>
  <si>
    <t>-        kapitališkai  suremontuoti Pilies tiltą per Danės upę;</t>
  </si>
  <si>
    <t>-        rekonstruoti Daržų g. ir kitas senamiesčio gatves;</t>
  </si>
  <si>
    <t>-        rekonstruoti Kūlių Vartų g., Galinio Pylimo g. ir Taikos pr. sankryžą;</t>
  </si>
  <si>
    <t>-        nutiesti Bastionų g. ir pastatyti naują tiltą per Danės upę;</t>
  </si>
  <si>
    <t>-        įrengti įvažiuojamąjį kelią į  Klaipėdos piliavietės teritoriją</t>
  </si>
  <si>
    <t>-        rekonstruoti Minijos g. nuo Baltijos pr. iki Jūrininkų pr.;</t>
  </si>
  <si>
    <t xml:space="preserve">-        rekonstruoti Tilžės g. nuo Šilutės pl. iki geležinkelio pervažos, pertvarkant žiedinę Mokyklos g. ir Šilutės pl. sankryžą; </t>
  </si>
  <si>
    <t>-        nutiesti Taikos pr. 2-ą juostą nuo Smiltelės g. iki Kairių g.;</t>
  </si>
  <si>
    <t>-        nutiesti Šilutės pl. tęsinį iki pietinio aplinkkelio</t>
  </si>
  <si>
    <t>-        rekonstruoti įvažiuojamąjį kelią į miestą per Tauralaukį (Pajūrio g.);</t>
  </si>
  <si>
    <t xml:space="preserve">-        rekonstruoti Utenos, Pakruojo, Radviliškio, Rokiškio g. įrengiant pratęsimą iki Šiaurės pr.; </t>
  </si>
  <si>
    <t>-        rekonstruoti prioritetines Tauralaukio gyvenamųjų kvartalų gatves</t>
  </si>
  <si>
    <t>-        rekonstruoti Joniškės g.;</t>
  </si>
  <si>
    <t>-        nutiesti Statybininkų pr. tęsinį nuo Šilutės pl. per LEZ teritoriją iki 141 kelio;</t>
  </si>
  <si>
    <t>-        rekonstruoti Klemiškės g.;</t>
  </si>
  <si>
    <t>-        įrengti Kauno gatvės tęsinį iki Palangos plento</t>
  </si>
  <si>
    <t>-        rekonstruoti Pamario g. ir jos priklausinius, pritaikant turizmui;</t>
  </si>
  <si>
    <t>-        parengti galimybių studiją ir projektinius pasiūlymus dėl Švyturio g. rekonstrukcijos;</t>
  </si>
  <si>
    <t>-        modernizuoti Klaipėdos valstybinio jūrų uosto centrinio įvado jungtį rekonstruojant Baltijos pr. su žiedinėmis sankryžomis;</t>
  </si>
  <si>
    <t>-        įrengti dviejų lygių sankryžą tarp Vilniaus g. ir Pramonės g.;</t>
  </si>
  <si>
    <t>-        nutiesti pietinę jungtį tarp Klaipėdos valstybinio jūrų uosto ir IXB transporto koridoriaus</t>
  </si>
  <si>
    <t>2.3.1. Uždavinys. Užtikrinti žaliųjų miesto plotų vystymą</t>
  </si>
  <si>
    <t>1.3.4.1. Savivaldybės institucijų norminiais aktais užtikrinti socialinės paramos skyrimo tikslingumą</t>
  </si>
  <si>
    <t xml:space="preserve">2.1.2.9. Pagerinti miesto transporto susisiekimo informacinę sistemą, mažinant automobilių ridą reikiamam objektui surasti </t>
  </si>
  <si>
    <t>1.1.1.2. Skatinti nevyriausybinių organizacijų įtraukimą į viešųjų paslaugų teikimą</t>
  </si>
  <si>
    <t xml:space="preserve">1.1.2.1. Remti jaunimo ir su jaunimu dirbančių organizacijų nuolatinę ir ilgalaikę programinę veiklą, jaunimo iniciatyvas, skatinti jaunimą užsiimti savanoriška veikla </t>
  </si>
  <si>
    <t xml:space="preserve">1.1.2.2. Koordinuotai teikti informaciją apie jaunimo veiklą ir jos galimybes </t>
  </si>
  <si>
    <t>1.1.2.3. Didinti jaunimo darbuotojų ir su jaunimu dirbančių asmenų skaičių, gerinti jų kompetencijas ir gebėjimus</t>
  </si>
  <si>
    <t>1.1.2.4. Kurti ir įgyvendinti projektus, siekiant įtraukti socialiai pažeidžiamą ir neaktyvų jaunimą</t>
  </si>
  <si>
    <t>1.1.2.5. Taikyti Atviros erdvės jaunimo centro veiklos principus ir patirtį BĮ Klaipėdos vaikų laisvalaikio centro struktūroje, įsteigiant atviras erdves jaunimui įvairiuose miesto rajonuose</t>
  </si>
  <si>
    <t>1.2.1.2. Plėsti e. sveikatos paslaugų spektrą asmens sveikatos priežiūros įstaigose</t>
  </si>
  <si>
    <t>1.2.1.3. Įsteigti psichikos sveikatos dienos centrą vaikams</t>
  </si>
  <si>
    <t>1.2.1.4. Sukurti gerosios ir blogosios patirties analizės ir stebėsenos tarpinstitucinę sistemą sveikatos sektoriuje</t>
  </si>
  <si>
    <t>1.2.2.1. Sukurti ir vykdyti sveiko miesto principų viešinimo strategiją</t>
  </si>
  <si>
    <t>1.2.2.2. Sukurti bendrą visuomenės sveikatos priežiūros sistemą švietimo įstaigose</t>
  </si>
  <si>
    <t>1.2.2.3. Aktyvinti valstybinių prevencinių sveikatos programų, finansuojamų iš PSDF, įgyvendinimą</t>
  </si>
  <si>
    <t>1.2.2.4. Ugdyti visuomenės sveikatos srityje veikiančių NVO kompetencijas</t>
  </si>
  <si>
    <t>1.2.2.5. Organizuoti  ir vykdyti visuomenės sveikatinimo veiklą prioritetinėse srityse</t>
  </si>
  <si>
    <t xml:space="preserve">1.2.2.6. Sukurti ir įgyvendinti sveiko senėjimo koncepciją  </t>
  </si>
  <si>
    <t>1.2.3.1. Užtikrinti greitosios medicinos pagalbos operatyvumą ir kokybę</t>
  </si>
  <si>
    <t>1.2.3.2. Atnaujinti savivaldybės sveikatos priežiūros įstaigų medicinos technologijų bazę</t>
  </si>
  <si>
    <t>1.2.3.3. Renovuoti savivaldybės sveikatos priežiūros įstaigų pastatus, patalpas, inžinerinius tinklus bei įrenginius</t>
  </si>
  <si>
    <t>1.3.1.1. Įkurti socialinių paslaugų klasterį</t>
  </si>
  <si>
    <t>1.3.1.2. Išplėsti sociokultūrines paslaugas senyvo amžiaus asmenims, asmenims su negalia ir socialinės rizikos asmenims</t>
  </si>
  <si>
    <t>1.3.1.3. Plėtoti specialiojo transporto paslaugų teikimą socialinių paslaugų gavėjams</t>
  </si>
  <si>
    <t>1.3.1.4. Stiprinti nevyriausybinių organizacijų veiklą, teikiant pagalbą asmenims su negalia, taip pat asmenims, patiriantiems socialinę atskirtį</t>
  </si>
  <si>
    <t>1.3.1.5. Užtikrinti socialiai remtinų asmenų (šeimų) galimybę gauti nemokamą maitinimą</t>
  </si>
  <si>
    <t>1.3.2.1. Išplėsti pagalbos į namus paslaugas senyvo amžiaus asmenims ir asmenims su negalia</t>
  </si>
  <si>
    <t>1.3.2.2. Pradėti teikti pagalbos į namus paslaugas vaikams su negalia ir jų šeimoms</t>
  </si>
  <si>
    <t>1.3.2.3. Pradėti teikti socialinių įgūdžių ugdymo ir palaikymo paslaugas vaikams su negalia ir jų šeimoms, suaugusiems asmenims su negalia, senyvo amžiaus asmenims</t>
  </si>
  <si>
    <t>1.3.2.4. Inicijuoti savarankiško gyvenimo namų steigimą</t>
  </si>
  <si>
    <t>1.3.2.5. Pradėti teikti laikino nakvynės suteikimo paslaugas asmenims, kurie yra benamiai, piktnaudžiauja alkoholiu, narkotinėmis, psichotropinėmis medžiagomis, esant krizinei situacijai</t>
  </si>
  <si>
    <t>1.3.3.1. Pradėti teikti dienos socialinės globos paslaugas institucijoje senyvo amžiaus asmenims bei asmenims su fizine negalia, išplėsti paslaugas asmenims su psichine negalia</t>
  </si>
  <si>
    <t>1.3.3.2. Plėtoti dienos socialinės globos paslaugas namuose asmenims su sunkia negalia</t>
  </si>
  <si>
    <t>1.3.3.3. Plėtoti dienos socialinės globos paslaugas institucijoje vaikams su sunkia negalia</t>
  </si>
  <si>
    <t>1.3.3.4. Pradėti teikti dienos socialinės globos paslaugas namuose vaikams su negalia</t>
  </si>
  <si>
    <t>1.3.3.5. Pradėti teikti trumpalaikės ir ilgalaikės  socialinės globos paslaugas vaikams su negalia institucijoje ir (arba) namuose</t>
  </si>
  <si>
    <t>1.3.3.6. Plėtoti ilgalaikės socialinės globos paslaugas asmenims su negalia ir senyvo amžiaus asmenims</t>
  </si>
  <si>
    <t xml:space="preserve">1.3.3.7. Inicijuoti grupinio gyvenimo namų įsteigimą </t>
  </si>
  <si>
    <t>1.3.3.8. Skatinti vaikų, likusių be tėvų globos, globą šeimoje, numatant savivaldybės paramą</t>
  </si>
  <si>
    <t>1.3.4.2. Užtikrinti kokybišką socialinių išmokų ir socialinių paslaugų administravimą ir priežiūrą optimizuojant žmogiškuosius resursus</t>
  </si>
  <si>
    <t>1.3.4.3. Stiprinti komandinį darbą teikiant socialines ir slaugos namuose paslaugas</t>
  </si>
  <si>
    <t>1.3.5.1. Parengti ir įgyvendinti priemonių planą, leidžiantį efektyviai panaudoti savivaldybės gyvenamąsias patalpas, plėsti socialinio būsto fondą</t>
  </si>
  <si>
    <t>1.3.5.2. Plėsti socialinio būsto fondą valstybės ir savivaldybės biudžetų lėšomis</t>
  </si>
  <si>
    <t>1.3.5.3. Atnaujinti (suremontuoti) savivaldybės gyvenamąsias patalpas</t>
  </si>
  <si>
    <t>1.4.1.1. Remti  mokinių ir jų organizacijų nuolatinę ir  ilgalaikę programinę veiklą, pilietines iniciatyvas, skatinant  jų savarankišką veiklą</t>
  </si>
  <si>
    <t>1.4.1.2. Išplėsti socialinių įgūdžių ugdymo programų įgyvendinimą visose bendrojo ugdymo ir ikimokyklinio ugdymo įstaigose pagal amžiaus grupes</t>
  </si>
  <si>
    <t>1.4.1.4. Vykdyti kompleksines talentingų mokinių ugdymo ir skatinimo priemones</t>
  </si>
  <si>
    <t>1.4.1.6. Įgyvendinti nesimokančių ir mokyklos nelankančių vaikų grąžinimo į švietimo sistemą programą</t>
  </si>
  <si>
    <t>1.4.1.7. Sukurti ir įgyvendinti bendrojo ugdymo mokyklų kokybės užtikrinimo sistemą, gerinant mokinių bendrąjį raštingumą</t>
  </si>
  <si>
    <t>1.4.1.8. Didinti švietimo ir kitų paslaugų mokiniui prieinamumą ir kompleksiškumą diegiant e. paslaugas</t>
  </si>
  <si>
    <t>1.4.1.9. Diegti ir plėtoti nuotolinį mokymą užtikrinant nuosekliojo ir nepertraukiamo mokymosi galimybes pagal bendrojo ugdymo programas</t>
  </si>
  <si>
    <t>1.4.2.1. Gerinti neformaliojo švietimo darbuotojų  kompetencijas ir gebėjimus</t>
  </si>
  <si>
    <t>1.4.2.2. Didinti vaikų neformaliojo švietimo galimybes ir plėtoti užklasinę veiklą bendrojo ugdymo įstaigose</t>
  </si>
  <si>
    <t>1.4.2.3. Tobulinti mokytojų gebėjimus dirbti nuotolinio mokymo būdu</t>
  </si>
  <si>
    <t>1.4.2.4. Diegti mokytojų profesinės pagalbos ir naujų kompetencijų įgijimo sistemą</t>
  </si>
  <si>
    <t>1.4.2.5. Sukurti ir įgyvendinti rezultatyviai dirbančių formaliojo ir neformaliojo  švietimo mokytojų skatinimo sistemą</t>
  </si>
  <si>
    <t>1.4.2.6. Sukurti mokytojų ir vadovų realių lyderystės sėkmės istorijų sklaidos sistemą</t>
  </si>
  <si>
    <t>1.4.2.7. Didinti suaugusiųjų neformaliojo švietimo paslaugų įvairovę</t>
  </si>
  <si>
    <t>1.4.3.2. Sudaryti galimybes veikti individualius mokinių poreikius tenkinančioms mokykloms</t>
  </si>
  <si>
    <t xml:space="preserve">1.4.3.3. Parengti ir įgyvendinti bendrojo ir ikimokyklinio ugdymo įstaigų tinklo pertvarkos planus </t>
  </si>
  <si>
    <t>1.4.3.4. Remontuoti ir (ar) rekonstruoti savivaldybės švietimo įstaigų pastatus, patalpas, inžinerinius tinklus ir įrenginius, neatitinkančius keliamų higienos ir technologinių reikalavimų</t>
  </si>
  <si>
    <t>1.4.3.5. Kompleksiškai sutvarkyti bendrojo ugdymo mokyklų ir ikimokyklinio ugdymo įstaigų teritorijas</t>
  </si>
  <si>
    <t>1.4.3.6. Vystyti Klaipėdos universiteto infrastruktūrą</t>
  </si>
  <si>
    <t xml:space="preserve">1.4.3.7. Diegti ir (ar) atnaujinti savivaldybės švietimo įstaigų informacines ir komunikacines technologijas, jų tinklus </t>
  </si>
  <si>
    <t>1.4.3.9. Iškelti švietimo įstaigas iš uosto plėtros teritorijos</t>
  </si>
  <si>
    <t>1.5.1.1. Inicijuoti Lietuvos Respublikos įstatymų ir kitų teisės aktų pakeitimus, siekiant didesnių įgaliojimų savivaldybei viešosios tvarkos palaikymo srityje</t>
  </si>
  <si>
    <t>1.5.1.2. Numatyti priemones apleistų ir neprižiūrimų pastatų bei kitų statinių tvarkymui, siekiant įstatyminių galių inicijuoti bei savarankiškai spręsti šiuos klausimus perdavimo savivaldybei</t>
  </si>
  <si>
    <t xml:space="preserve">1.5.1.3. Didinti viešosios tvarkos palaikymo efektyvumą </t>
  </si>
  <si>
    <t>1.5.1.4. Stiprinti tarpžinybinį bendradarbiavimą fiksuojant ir forminant teisės aktų pažeidimus ir sprendžiant smurto artimoje aplinkoje problemas</t>
  </si>
  <si>
    <t>1.5.1.5. Diegti saugios kaimynystės principus bendruomenėje, skatinti bendruomenės iniciatyvas išaiškinant viešosios tvarkos pažeidėjus</t>
  </si>
  <si>
    <t>1.5.2.1. Parengti kompleksines, atitinkančias tarptautinius standartus, eismo saugumo gerinimo priemones ir jas įgyvendinti</t>
  </si>
  <si>
    <t>1.5.2.2. Atlikti viešose vietose įrengtų vaizdo stebėjimo kamerų efektyvumo tyrimą ir, esant pagrindimui, plėsti vaizdo stebėjimo kamerų tinklą potencialiai pavojingose teritorijose</t>
  </si>
  <si>
    <t>1.5.2.3. Inventorizuoti apleistus pastatus ir kitus objektus, vykdyti jų stebėseną, organizuoti darbą su apleistų pastatų ar kitų objektų ir sandėliavimo patalpų, esančių senamiestyje ir centrinėje miesto dalyje, savininkais dėl jų sutvarkymo,  nugriovimo ar išmontavimo, siekiant išvengti potencialiai pavojingų židinių susidarymo mieste</t>
  </si>
  <si>
    <t>1.6.1.1. Atskirti ugdymo proceso organizavimą nuo sporto bazių administravimo funkcijos</t>
  </si>
  <si>
    <t>1.6.1.2. Sukurti ir įgyvendinti  sportuojančio vaiko krepšelio sistemą</t>
  </si>
  <si>
    <t>1.6.1.3. Suformuoti sporto paslaugų stebėsenos sistemą</t>
  </si>
  <si>
    <t>1.6.1.4. Sistemingai kelti sporto ir kūno kultūros įstaigų darbuotojų vadybos, kvalifikacijos ir kompetencijų lygį</t>
  </si>
  <si>
    <t>1.6.1.5. Pritraukti į Klaipėdą prestižinius šalies ir tarptautinius sporto renginius</t>
  </si>
  <si>
    <t>1.6.2.1. Parengti sporto visiems renginių programą ir užtikrinti jos vykdymą</t>
  </si>
  <si>
    <t xml:space="preserve">1.6.2.2. Organizuoti silpnos sveikatos, nesportuojančių vaikų, taip pat turinčių tam tikrų sveikatos sutrikimų vaikų kūno kultūros ir sporto ugdymą </t>
  </si>
  <si>
    <t>1.6.2.3. Sudaryti galimybę gyventojams sportuoti sporto kompleksuose, įstaigose ir bendrojo ugdymo mokyklose laisvu nuo užsiėmimų metu</t>
  </si>
  <si>
    <t>1.6.2.4. Plėtoti sveikos gyvensenos programas ikimokyklinio ugdymo įstaigose</t>
  </si>
  <si>
    <t>1.6.3.1. Atnaujinti ir išplėtoti gyvenamųjų ir rekreacinių zonų viešąją sporto infrastruktūrą</t>
  </si>
  <si>
    <t>1.6.3.2. Pastatyti Klaipėdos miesto baseiną (50 m) su sveikatingumo centru</t>
  </si>
  <si>
    <t>1.6.3.3. Pertvarkyti futbolo mokyklos ir baseino pastatus (taikant modernias technologijas ir atsinaujinančius energijos šaltinius), įkuriant sporto paslaugų kompleksą, skirtą įvairioms amžiaus grupėms</t>
  </si>
  <si>
    <t>1.6.3.4. Rekonstruoti sporto sveikatingumo kompleksą (Smiltynės g. 13), pritaikant turizmo, sporto ir rekreacijos funkcijoms</t>
  </si>
  <si>
    <t xml:space="preserve">1.6.3.5. Rekonstruoti dviračių treką (Kretingos g. 38) į universalų sporto statinį, siekiant pritaikyti jį kuo įvairesnėms sporto šakoms </t>
  </si>
  <si>
    <t>1.6.3.6. Sudaryti palankias sąlygas irklavimo sporto vystymuisi rekonstravus Klaipėdos irklavimo centrą (Gluosnių skg. 8) ir senąją irklavimo bazę (Pylimo g. 6)</t>
  </si>
  <si>
    <t>1.6.3.8. Inicijuoti sezoninių bei įvairių netradicinio sporto šakų aikštelių įrengimą Melnragės, Smiltynės ir Girulių paplūdimių zonose</t>
  </si>
  <si>
    <t>1.6.3.9. Pastatyti specializuotą rankinio sporto salę</t>
  </si>
  <si>
    <t>2.1.1.1. Atlikti socialinius ekonominius tyrimus ir pasirengti Klaipėdos miesto bendrojo plano rengimui</t>
  </si>
  <si>
    <t>2.1.1.2. Parengti Klaipėdos miesto bendrąjį planą</t>
  </si>
  <si>
    <t>2.1.1.3. Vykdant miesto urbanistinę plėtrą rengti atskirų teritorijų perspektyvinio vystymo galimybių studijas ir koncepcijas, apimančias teritorijos vystymą urbanistiniu erdviniu, paveldosauginiu, gamtosauginiu, ekonominiu bei socialiniu požiūriais</t>
  </si>
  <si>
    <t>2.1.2.1. Parengti Klaipėdos miesto susisiekimo plėtros studiją ir darnaus judumo planą</t>
  </si>
  <si>
    <t>2.1.2.2. Plėtoti viešojo ir privataus transporto sąveikos sistemą įrengiant transporto priemonių laikymo aikšteles</t>
  </si>
  <si>
    <t>2.1.2.3. Formuoti patogų gyventojams viešojo transporto tinklą, jį optimizuojant atsižvelgus į reguliarių keleivių srautų tyrimus</t>
  </si>
  <si>
    <t>2.1.2.4. Integruoti reguliaraus viešojo transporto (autobusų, maršrutinių taksi ir kitų rūšių) maršrutų ir tvarkaraščių tinklus bei bilietų sistemas mieste ir priemiesčiuose</t>
  </si>
  <si>
    <t>2.1.2.6. Skatinti ekologiško individualaus transporto plėtrą įrengiant elektromobilių zonas</t>
  </si>
  <si>
    <t>2.1.2.7. Vystyti dviračių, pėsčiųjų takų ir gatvių sistemą didinant tinklo integralumą, rišlumą ir kokybę</t>
  </si>
  <si>
    <t xml:space="preserve">2.1.2.8. Centrinėje miesto dalyje suformuoti pėsčiųjų takų, zonų ir gatvių tinklą </t>
  </si>
  <si>
    <t>2.1.3.1. Vystyti inžinerinę infrastruktūrą intensyviai naudojamose rekreacinėse pajūrio teritorijose ir centrinėje miesto dalyje</t>
  </si>
  <si>
    <t>2.1.3.2. Sukurti inžinerinių tinklų ir susisiekimo koridorių duomenų banką GIS pagrindu pagal Klaipėdos miesto bendrąjį planą ir parengtus specialiuosius planus</t>
  </si>
  <si>
    <t>2.1.3.3. Parengti naują Klaipėdos miesto vandens tiekimo ir nuotekų tvarkymo infrastruktūros plėtros specialųjį planą</t>
  </si>
  <si>
    <t>2.1.3.4. Plėsti vandentiekio ir nuotekų tinklus sodininkų bendrijų teritorijose</t>
  </si>
  <si>
    <t xml:space="preserve">2.1.3.5. Vykdyti vandentiekio ir nuotekų tinklų plėtrą gyvenamuosiuose kvartaluose </t>
  </si>
  <si>
    <t>2.1.3.6. Rekonstruoti pritekėjimo kolektorių iš pietinės LEZ dalies į 19 nuotekų siurblinę</t>
  </si>
  <si>
    <t>2.1.3.7. Atlikti vandentiekio ir buitinių nuotekų tinklų, kurių savininkas nežinomas, teisinę registraciją</t>
  </si>
  <si>
    <t>2.1.3.8. Įsigyti magistralinių, kvartalinių vandentiekio ir buitinių nuotekų tinklų, kurie būtini viešajam vandens tiekimui bei nuotekų šalinimui</t>
  </si>
  <si>
    <t>2.1.3.9. Plėtoti (statyti) naujus vandens tiekimo ir nuotekų šalinimo objektus, jei užsakovas ne viešasis vandens tiekėjas ar savivaldybė, tik esant trišalei savivaldybės, viešojo vandens tiekėjo ir užsakovo (objekto statytojo) sutarčiai</t>
  </si>
  <si>
    <t>2.2.1.1. Siekti ilgalaikių susitarimų dėl abipusiškai miestui ir uostui reikalingos infrastruktūros vystymo ir gyvenimo kokybės mieste augimo</t>
  </si>
  <si>
    <t>2.2.1.2. Plėtoti bendrus poreikius atitinkančią susisiekimo infrastruktūrą:</t>
  </si>
  <si>
    <t>2.2.1.3. Parengti uosto transporto vidinio judėjimo Nemuno gatve infrastruktūros vystymo planą</t>
  </si>
  <si>
    <t xml:space="preserve">2.2.1.4. Pradėti Smeltės pusiasalio plėtros parengiamuosius darbus, parengiant galimybių studiją ir koncepcinį plėtros modelį </t>
  </si>
  <si>
    <t>2.2.1.5. Parengti galimybių studiją, siekiant išsiaiškinti maksimalius Klaipėdos uosto įplaukos ir laivybos kanalo parametrus, ir atlikti joje numatytus darbus</t>
  </si>
  <si>
    <t xml:space="preserve">2.2.2.1. Bendradarbiaujant su aplinkinėmis savivaldybėmis spręsti priemiesčio teritorijų integravimo klausimus </t>
  </si>
  <si>
    <t>2.2.2.2. Diegti universalaus dizaino (prieinamumo ir patogumo visoms visuomenės grupėms) principus planuojant teritorijas, atnaujinant ir statant naujus objektus</t>
  </si>
  <si>
    <t>2.2.2.3. Taikyti ekonominio skatinimo priemones asmenims, prisidedantiems prie investicinių miesto aplinkos tvarkymo projektų</t>
  </si>
  <si>
    <t>2.2.2.4. Parengti esamų daugiabučių gyvenamųjų namų kvartalų ir teritorijų detaliuosius planus, priskirti ir suformuoti žemės sklypus</t>
  </si>
  <si>
    <t>2.2.2.5. Sukurti struktūrą, kurios veikla būtų orientuota į miesto teritorijų kompleksinio vystymo koordinavimą, miesto ir privačių investuotojų interesų suderinimą vystant teritorijas ir kooperuojant lėšas</t>
  </si>
  <si>
    <t>2.2.2.6. Diegti elektronines priemones teritorijų planavimo bei visuomenės informavimo procesuose</t>
  </si>
  <si>
    <t>2.3.1.1. Planuoti ir įrengti apsauginius ir rekreacinius želdynus</t>
  </si>
  <si>
    <t>2.3.1.2. Užtikrinti gamtinių vertybių apsaugą kuriant ir atnaujinant infrastruktūrą pajūrio ruože</t>
  </si>
  <si>
    <t xml:space="preserve">2.3.1.3. Atnaujinti ir plėtoti miesto parkus: </t>
  </si>
  <si>
    <t>2.3.1.4. Išvalyti užterštus ir rekultivuoti apleistus vandens telkinius, vykdyti jų stebėseną</t>
  </si>
  <si>
    <t>2.3.2.1. Parengti ir įgyvendinti atsinaujinančių energijos šaltinių panaudojimo plėtros planą</t>
  </si>
  <si>
    <t>2.3.2.2. Skatinti diegti energijos taupymo ir atsinaujinančių energijos išteklių sprendimus statant naujus viešosios paskirties pastatus</t>
  </si>
  <si>
    <t>2.3.2.3. Renovuoti viešosios paskirties pastatus didinant energijos vartojimo efektyvumą</t>
  </si>
  <si>
    <t>2.3.2.5. Gerinti Klaipėdos miesto viešųjų erdvių apšvietimo efektyvumą ir kokybę</t>
  </si>
  <si>
    <t>2.3.2.6. Rekonstruoti AB „Klaipėdos energija“ Klaipėdos rajoninę katilinę, įrengiant naują biokuro katilą su kondensaciniu ekonomaizeriu</t>
  </si>
  <si>
    <t>2.3.2.7. Kasmet rekonstruoti ne mažiau kaip po 5 km termofikacinių šilumos tiekimo tinklų, panaudojant poliuretano izoliacija izoliuotus vamzdynus</t>
  </si>
  <si>
    <t>2.3.2.8. Parengti viešojo transporto – elektrobusų plėtros Klaipėdos mieste programą</t>
  </si>
  <si>
    <t>2.3.2.9. Didinti ekologiško kuro naudojimą miesto viešajame transporte</t>
  </si>
  <si>
    <t xml:space="preserve">2.3.3.2. Vykdyti visuomenės aplinkosauginį švietimą </t>
  </si>
  <si>
    <t>2.3.3.3. Vykdyti triukšmo prevencijos priemones</t>
  </si>
  <si>
    <t>2.4.1.1. Centrinės miesto dalies zonose prie vandens (jūros, marių, Danės upės) teikti pirmenybę daugiafunkcės paskirties teritorijų vystymui</t>
  </si>
  <si>
    <t>2.4.1.2. Sutvarkyti ir pritaikyti visuomenės arba rekreaciniams poreikiams Danės upės slėnio ir žiočių teritorijas; Danės upę pritaikyti laivybai, rekonstruoti Danės upės krantines nuo Biržos tilto iki Mokyklos gatvės tilto</t>
  </si>
  <si>
    <t>2.4.1.3. Kartu su regiono savivaldybėmis dalyvauti sukuriant rekreacinių uostų, pritaikytų šiuolaikinei laivybai ir poilsiui, tinklą Kuršių marių pakrantės ruože</t>
  </si>
  <si>
    <t>2.4.1.4. Efektyviai panaudoti rekreacinę zoną prie marių pietinėje miesto dalyje, įrengiant mažųjų laivelių prieplauką ir kitą vandens turizmo, sporto ir aktyvaus poilsio infrastruktūrą</t>
  </si>
  <si>
    <t>2.4.1.5. Kurti smulkiajam ir vidutiniam žuvų verslui reikalingą uosto infrastruktūrą: užtikrinti pakankamą vietų skaičių mažųjų priekrantės laivų švartavimuisi prieplaukose, sudaryti sąlygas mažmeninei prekybai šviežia žuvimi</t>
  </si>
  <si>
    <t>2.4.1.6. Sutvarkyti ir pritaikyti visuomenės rekreaciniams poreikiams Smeltalės upės žiočių teritoriją</t>
  </si>
  <si>
    <t>2.4.2.1. Regeneruoti Klaipėdos senamiestį, skatinant kultūros ir verslų veiklų vystymą</t>
  </si>
  <si>
    <t>2.4.3.1. Parengti savivaldybės paveldo apsaugos strategiją (kryptis)</t>
  </si>
  <si>
    <t>2.4.3.2. Vykdant kultūros paveldo prevencinę apsaugą tvarkyti savivaldybės kultūros paveldo objektus, skatinti kultūros paveldo objektų valdytojus ir naudotojus tinkamai prižiūrėti ir naudoti kultūros paveldo objektus</t>
  </si>
  <si>
    <t>2.4.3.3. Pagal parengtus techninius projektus sutvarkyti miesto teritorijoje esančius piliakalnius ir istorines miesto kapines</t>
  </si>
  <si>
    <t>2.4.3.4. Parengti buvusių karinės paskirties objektų pajūryje (bunkerių, zenitinių pabūklų lizdų) pritaikymo kultūros ir rekreacijos reikmėms detaliuosius planus</t>
  </si>
  <si>
    <t>2.4.3.5. Atkurti Šv. Jono bažnyčios pastatą</t>
  </si>
  <si>
    <t>2.4.3.6. Restauruoti ir pritaikyti naujai paskirčiai buvusios spirito-alaus gamyklos statinių kompleksą Herkaus Manto g. 38 / Šaulių g. 25</t>
  </si>
  <si>
    <t>3.1.1.1. Skleisti verslumo idėjas tarp mokinių, studentų ir jaunimo</t>
  </si>
  <si>
    <t>3.1.1.2. Periodiškai vykdyti Klaipėdos miesto verslo aplinkos tyrimus</t>
  </si>
  <si>
    <t>3.1.1.3. Skatinti projektus, gerinančius smulkiojo ir vidutinio verslo sąlygas Klaipėdos mieste</t>
  </si>
  <si>
    <t xml:space="preserve">3.1.1.4. Siekiant gerinti verslininko įvaizdį, įsteigti verslo nominacijas </t>
  </si>
  <si>
    <t>3.1.2.1. Klaipėdos LEZ teritorijoje plėtoti susisiekimo ir inžinerinę infrastruktūrą, reikiamas plėtrai lėšas siekiant gauti iš ES bei valstybės fondų ir programų</t>
  </si>
  <si>
    <t>3.1.2.2. Skatinti verslo ir pramonės plėtrai numatytų teritorijų įsisavinimą</t>
  </si>
  <si>
    <t>3.1.2.3. Skatinti logistikos centrų kūrimąsi</t>
  </si>
  <si>
    <t>3.1.2.4. Įkurti verslo inkubatorių siekiant gerinti verslo sąlygas mieste</t>
  </si>
  <si>
    <t>3.1.3.1. Sukurti reguliariai veikiančią diskusijų erdvę tarp mokslo, verslo ir viešojo sektorių dalyvių</t>
  </si>
  <si>
    <t>3.1.3.2. Bendradarbiauti taikomųjų teritorinių tyrimų srityje</t>
  </si>
  <si>
    <t>3.1.3.3. Taikyti viešojo ir privataus sektoriaus partnerystės principus teikiant viešąsias paslaugas</t>
  </si>
  <si>
    <t xml:space="preserve">3.1.4.1. Atnaujinti ir įgyvendinti miesto rinkodaros strategiją atsižvelgiant į stebėsenos rezultatus ir aktualius pokyčius rinkose </t>
  </si>
  <si>
    <t>3.1.4.2. Rengti ir platinti informaciją apie miesto investicinę aplinką ir investicinius projektus, prisistatyti tiksliniuose nacionaliniuose ir tarptautiniuose renginiuose</t>
  </si>
  <si>
    <t xml:space="preserve">3.1.4.3. Didinti Klaipėdos miesto pasiekiamumą įvairiomis transporto rūšimis </t>
  </si>
  <si>
    <t>3.2.1.1. Atkurti Klaipėdos piliavietę bei pritaikyti kultūros ir turizmo poreikiams</t>
  </si>
  <si>
    <t>3.2.1.2. Įrengti turizmo maršruto „Karalienės Luizės keliais“ infrastruktūrą</t>
  </si>
  <si>
    <t>3.2.1.3. Įrengti turizmo infrastruktūrą Smiltynėje, Antrojoje Melnragėje, Giruliuose</t>
  </si>
  <si>
    <t>3.2.1.4. Siekti Mėlynosios vėliavos statuso Girulių ir Smiltynės paplūdimiams</t>
  </si>
  <si>
    <t>3.2.1.5. Įkurti jūros teikiamų pramogų, pažinimo ir sveikatingumo kompleksą Kopgalyje</t>
  </si>
  <si>
    <t>3.2.1.6. Parengus planavimo dokumentus ir platinant rinkodaros medžiagą, pritraukti investuotojus Girulių laisvalaikio ir pramogų centro, nepriklausančio nuo sezonų, statybai</t>
  </si>
  <si>
    <t xml:space="preserve">3.2.1.7. Sutvarkyti senamiesčio ir istorinės miesto dalies reprezentacinių viešųjų erdvių (Teatro, Turgaus, Atgimimo aikščių, Ferdinando ir kitų skverų) infrastruktūrą pritaikant jas turizmo reikmėms bei renginiams </t>
  </si>
  <si>
    <t>3.2.1.8. Atlikti poreikio analizę dėl parodų ir konferencijų turizmo perspektyvų Klaipėdos mieste</t>
  </si>
  <si>
    <t>3.2.2.2. Sukurti ir viešinti pažintinius maršrutus, integruoti juos į tarptautinius kultūros ir turizmo kelius</t>
  </si>
  <si>
    <t>3.2.2.3. Skatinti laivais keliaujančių turistų pritraukimą į Klaipėdos miestą</t>
  </si>
  <si>
    <t>3.2.3.1. Periodiškai rengti, leisti ir platinti Klaipėdą ir jos turizmo produktus (įtraukiant ir svarbiausius Klaipėdos regiono turizmo produktus) pristatančius leidinius, skirtus tikslinėms teritorijoms</t>
  </si>
  <si>
    <t>3.2.3.2. Įgyvendinti tikslines jūrinio turizmo rinkodaros priemones</t>
  </si>
  <si>
    <t>3.2.3.3. Pristatyti Klaipėdos miesto turizmo galimybes tarptautinėse parodose ir kituose renginiuose bendradarbiaujant su regiono savivaldybėmis</t>
  </si>
  <si>
    <t>3.3.2.2. Išanalizuoti esamą bendruomenės centrų ir bibliotekų struktūrą; parengti ir įgyvendinti naują veiklos koncepciją</t>
  </si>
  <si>
    <t>3.3.2.3. Sudaryti sąlygas naudotis savivaldybės infrastruktūra  įgyvendinant visuomeninius kultūrinius projektus</t>
  </si>
  <si>
    <t>3.3.2.4. Parengti ir įgyvendinti dailės palikimo išsaugojimo Klaipėdos mieste koncepciją ir programą</t>
  </si>
  <si>
    <t>3.3.2.5. Modernizuoti Mažosios Lietuvos istorijos muziejaus ekspozicijas</t>
  </si>
  <si>
    <t>3.3.2.6. Išsaugoti ir puoselėti miesto jūrinį tapatumą atspindinčius jūrinius simbolius ir objektus bei panaudoti juos turizmo tikslams</t>
  </si>
  <si>
    <t>3.3.2.7. Parengti miesto piliavietėje naujai įrengiamų erdvių muziejifikavimo koncepciją ir įrengti ekspozicijas</t>
  </si>
  <si>
    <t>3.3.2.9. Sukurti kokybiškas kultūrines erdves miesto viešosiose vietose</t>
  </si>
  <si>
    <t>3.3.3.1. Dalyvauti Baltijos jūros regiono šalių kultūrinėse programose bei jas inicijuoti</t>
  </si>
  <si>
    <t>3.3.3.2. Organizuoti Baltijos jūros regiono šalių  kultūros forumus</t>
  </si>
  <si>
    <t>3.3.3.3. Inicijuoti bendrus verslo struktūrų ir kultūros subjektų projektus</t>
  </si>
  <si>
    <t xml:space="preserve">3.3.4.2. Parengti ir įgyvendinti Klaipėdos miesto kūrybinių industrijų plėtros ir rėmimo programą </t>
  </si>
  <si>
    <t>3.3.4.3. Sudaryti palankias sąlygas kino meno plėtotei įkuriant kino biurą ir kino centrą Kultūros fabrike</t>
  </si>
  <si>
    <t xml:space="preserve">3.3.4.4. Vykdyti bendrus projektus su Vilniaus dailės akademijos Klaipėdos urbanistikos ir dizaino institutu </t>
  </si>
  <si>
    <t>3.4.1.1. Sukurti ir plėtoti viešųjų paslaugų administravimo informacinę sistemą</t>
  </si>
  <si>
    <t>3.4.1.2. Periodiškai atlikti apklausas, skirtas nustatyti savivaldybės, jos įstaigų ir įmonių teikiamų viešųjų paslaugų vartotojų poreikių patenkinimo lygį (indeksą); remiantis apklausų rezultatais nustatyti tobulintinas veiklos sritis</t>
  </si>
  <si>
    <t xml:space="preserve">3.4.1.3. Įdiegti vieno langelio principą visoms savivaldybėms teikiamoms paslaugoms  </t>
  </si>
  <si>
    <t>3.4.1.4. Įdiegti 3 (dalinio interaktyvumo) ir 4 (visiško interaktyvumo) elektroninių paslaugų brandos lygių savivaldybės viešųjų paslaugų teikimo sistemą</t>
  </si>
  <si>
    <t>3.4.1.5. Parengti ir įgyvendinti savivaldybės teikiamų paslaugų prieinamumo didinimo Klaipėdos miesto gyvenamuosiuose kvartaluose strategiją</t>
  </si>
  <si>
    <t>3.4.2.1. Parengti ir įgyvendinti Klaipėdos miesto savivaldybės komunikacijos ir gyventojų įtraukimo į sprendimų priėmimą strategiją</t>
  </si>
  <si>
    <t>3.4.2.2. Skatinti gyventojus naudotis e. demokratijos priemonėmis</t>
  </si>
  <si>
    <t>3.4.2.3. Organizuoti visuotines gyventojų apklausas svarbiais miestui klausimais</t>
  </si>
  <si>
    <t>3.4.2.4. Stiprinti seniūnaičio instituciją, sudarant sąlygas veikti esamoje savivaldybės infrastruktūroje</t>
  </si>
  <si>
    <t>3.4.3.1. Sukurti darbuotojų kvalifikacijos kėlimo ir skatinimo sistemą</t>
  </si>
  <si>
    <t>3.4.3.2. Periodiškai atlikti personalo užimtumo ir poreikio analizę siekiant užtikrinti žmogiškųjų resursų balansą Savivaldybės administracijoje</t>
  </si>
  <si>
    <t>3.4.3.3. Parengti ir įgyvendinti savivaldybės turto valdymo strategiją</t>
  </si>
  <si>
    <t>3.4.3.4. Sukurti bendrą apskaitos sistemą savivaldybės įstaigose</t>
  </si>
  <si>
    <t>3.4.3.5. Diegti visuotinės kokybės vadybos principus Savivaldybės administracijoje</t>
  </si>
  <si>
    <t>3.4.3.6. Parengti ir įgyvendinti antikorupcinių priemonių kompleksą savivaldybėje</t>
  </si>
  <si>
    <t>1.4.1.10. Įgyvendinti principą „pinigai paskui vaiką“ neformaliojo švietimo sistemoje</t>
  </si>
  <si>
    <t>1.4.1.11. Vykdyti gamtosauginius projektus švietimo įstaigose</t>
  </si>
  <si>
    <t>1.4.1.12. Vykdyti tautiškumo ugdymo projektus</t>
  </si>
  <si>
    <t>1.4.3.10. Didinti ugdymo vietų skaičių ikimokyklinio amžiaus vaikams šiaurinėje ir kt. miesto dalyse pagal poreikį</t>
  </si>
  <si>
    <t>1.4.3.11. Renovuoti Jaunimo centro pastatus Puodžių g. 1</t>
  </si>
  <si>
    <t xml:space="preserve">2.1.2.10. Parengti ir įdiegti koordinuotą šviesoforų reguliavimo ir valdymo sistemą </t>
  </si>
  <si>
    <t>2.1.2.11. Modernizuoti centrinės miesto dalies gatvių tinklą:</t>
  </si>
  <si>
    <t>2.1.2.12. Modernizuoti šiaurės–pietų transporto koridorių gatvių tinklą:</t>
  </si>
  <si>
    <t>2.1.2.13. Modernizuoti šiaurinės miesto dalies gatvių tinklą:</t>
  </si>
  <si>
    <t>2.1.2.14. Modernizuoti rytų–vakarų krypties gatvių tinklą:</t>
  </si>
  <si>
    <t>2.1.2.15. Pagerinti susisiekimą su  rekreacinėmis  pajūrio teritorijomis:</t>
  </si>
  <si>
    <t>2.1.3.10. Pastatyti antrą nuotekų spaudiminę liniją iš Klaipėdos m. į Klaipėdos m. nuotekų valymo įrenginius</t>
  </si>
  <si>
    <t>2.1.3.11. Pastatyti Klaipėdos m. nuotekų valykloje susidariusio dumblo utilizacijos įrenginius</t>
  </si>
  <si>
    <t>2.1.3.12. Įrengti Klaipėdos m. nuotekų valykloje sukaupto nestabilizuoto dumblo saugojimo kaupyklą</t>
  </si>
  <si>
    <t>2.1.3.13. Plėsti lietaus nuotakyno sistemas, rekonstruoti senus ir įrengti naujus nuotekų surinkimo ir valymo įrenginius</t>
  </si>
  <si>
    <t>2.1.3.14. Skatinti gyventojus prisijungti prie esamų centralizuotų šildymo sistemų</t>
  </si>
  <si>
    <t>2.1.3.15. Šiaurinėje miesto dalyje pastatyti naują šilumos šaltinį</t>
  </si>
  <si>
    <t>2.1.3.16. Peržiūrėti ir pagal poreikį atnaujinti arba parengti naują šilumos ūkio specialųjį planą</t>
  </si>
  <si>
    <t>2.1.3.17. Įrengti požemines ir pusiau požemines komunalinių atliekų ir antrinių žaliavų surinkimo konteinerių aikšteles</t>
  </si>
  <si>
    <t>2.1.3.18. Iškelti aukštos įtampos oro liniją, einančią per Klaipėdos universiteto teritoriją</t>
  </si>
  <si>
    <t>2.1.3.19. Plėsti kapinių infrastruktūrą siekiant užtikrinti miesto poreikius atitinkantį laidojimo vietų skaičių</t>
  </si>
  <si>
    <t>3.3.2.10. Atnaujinti Klaipėdos muzikinio teatro infrastruktūrą</t>
  </si>
  <si>
    <t>I PRIORITETAS. SVEIKA, SUMANI IR SAUGI BENDRUOMENĖ</t>
  </si>
  <si>
    <t>Savivaldybės tarybos rinkimuose dalyvavusių rinkėjų skaičius, palyginti su visų rinkėjų skaičiumi</t>
  </si>
  <si>
    <t>33,55 (2011)</t>
  </si>
  <si>
    <t>12,34 (2010)</t>
  </si>
  <si>
    <t>46,39 (2010)</t>
  </si>
  <si>
    <t>1.1.1.1</t>
  </si>
  <si>
    <t>Visuomeninių tarybų narių, manančių, kad į jų pasiūlymus savivaldybės institucijos atsižvelgia, dalis</t>
  </si>
  <si>
    <t>1.1.2.1</t>
  </si>
  <si>
    <t>Savivaldybės pavaldumo atvirų jaunimo centrų ir erdvių skaičius</t>
  </si>
  <si>
    <t>1 (2012)</t>
  </si>
  <si>
    <t>1.1.2.2</t>
  </si>
  <si>
    <t>1.1.2.3</t>
  </si>
  <si>
    <t>Jaunimo darbuotojų skaičius</t>
  </si>
  <si>
    <t>0 (2012)</t>
  </si>
  <si>
    <t>Jaunuolių, priklausančių jaunimo NVO, dalis</t>
  </si>
  <si>
    <t>5,4 (2010)</t>
  </si>
  <si>
    <t>61,8 (2012)</t>
  </si>
  <si>
    <t>Visiškai sveikų mokinių dalis nuo visų mokinių</t>
  </si>
  <si>
    <t>1.2.1.1</t>
  </si>
  <si>
    <t>1.2.2.1</t>
  </si>
  <si>
    <t>1.2.2.2</t>
  </si>
  <si>
    <t>42,8 (2012)</t>
  </si>
  <si>
    <t>1.2.2.3</t>
  </si>
  <si>
    <t>50/ 30</t>
  </si>
  <si>
    <t>21 (2012)</t>
  </si>
  <si>
    <t>22 (2012)</t>
  </si>
  <si>
    <t>34 (2012)</t>
  </si>
  <si>
    <t>11 (2012)</t>
  </si>
  <si>
    <t>1.2.3.1</t>
  </si>
  <si>
    <t>1.2.3.2</t>
  </si>
  <si>
    <t>1.2.3.3</t>
  </si>
  <si>
    <t>Vidutinis socialinių paslaugų vertinimas</t>
  </si>
  <si>
    <t>7,01 (2012)</t>
  </si>
  <si>
    <t>Socialinės pašalpos gavėjų skaičius 1000-iui gyventojų</t>
  </si>
  <si>
    <t>38,23 (2012)</t>
  </si>
  <si>
    <t>15 (2012)</t>
  </si>
  <si>
    <t>Vidutinis laukimo socialinio būsto nuomos sąrašuose laikas (nuo įtraukimo į sąrašą iki nuomos sutarties pasirašymo)</t>
  </si>
  <si>
    <t>13 (2012)</t>
  </si>
  <si>
    <t>1.3.1.1</t>
  </si>
  <si>
    <t>Teikiamų bendrųjų socialinių paslaugų rūšių skaičius</t>
  </si>
  <si>
    <t>8 (2012)</t>
  </si>
  <si>
    <t>1.3.1.2</t>
  </si>
  <si>
    <t>Bendrąsias socialines paslaugas gaunančių gyventojų dalis, palyginti su prašymus pateikusiais asmenimis</t>
  </si>
  <si>
    <t>93,98 (2012)</t>
  </si>
  <si>
    <t>1.3.2.1</t>
  </si>
  <si>
    <t>Teikiamų socialinės priežiūros paslaugų rūšių skaičius</t>
  </si>
  <si>
    <t>4 (2012)</t>
  </si>
  <si>
    <t>1.3.2.2</t>
  </si>
  <si>
    <t>Socialinės priežiūros paslaugų aprėptis ir prieinamumas:</t>
  </si>
  <si>
    <t>92,5 (2012)</t>
  </si>
  <si>
    <t>100 (2012)</t>
  </si>
  <si>
    <t>1.3.3.1</t>
  </si>
  <si>
    <t>Teikiamų socialinės globos paslaugų rūšių skaičius</t>
  </si>
  <si>
    <t>3 (2012)</t>
  </si>
  <si>
    <t>1.3.3.2</t>
  </si>
  <si>
    <t>86,8 (2012)</t>
  </si>
  <si>
    <t>1.3.3.3</t>
  </si>
  <si>
    <t>Atskirų socialinės globos paslaugų prieinamumas ir aprėptis:</t>
  </si>
  <si>
    <t>86,2 (2012)</t>
  </si>
  <si>
    <t>1.3.3.4</t>
  </si>
  <si>
    <t>Vidutinė laukimo eilėje nuo dienos socialinės globos asmens namuose paskyrimo iki jos gavimo trukmė</t>
  </si>
  <si>
    <t>19 (2012)</t>
  </si>
  <si>
    <t>1.3.3.5</t>
  </si>
  <si>
    <t>Vidutinė laukimo eilėje nuo dienos socialinės globos institucijoje paskyrimo iki jos gavimo trukmė</t>
  </si>
  <si>
    <t>216 (2012)</t>
  </si>
  <si>
    <t>1.3.3.6</t>
  </si>
  <si>
    <t>1.3.3.7</t>
  </si>
  <si>
    <t>Vidutinė laukimo eilėje nuo trumpalaikės socialinės globos paskyrimo suaugusiems su negalia ar senyvo amžiaus asmenims iki jos gavimo socialinės globos paslaugų įstaigoje trukmė</t>
  </si>
  <si>
    <t>Vidutinė laukimo eilėje nuo ilgalaikės socialinės globos paskyrimo suaugusiems su negalia ar senyvo amžiaus asmenims iki jos gavimo socialinės globos paslaugų įstaigoje trukmė</t>
  </si>
  <si>
    <t>92 (2012)</t>
  </si>
  <si>
    <t>1.3.4.1</t>
  </si>
  <si>
    <t>6 (2012)</t>
  </si>
  <si>
    <t>1.3.5. Uždavinys. Plėsti socialinio būsto fondą ir gerinti savivaldybės gyvenamojo fondo kokybę</t>
  </si>
  <si>
    <t>1.3.5.1</t>
  </si>
  <si>
    <t>Vidutinis švietimo paslaugų vertinimas</t>
  </si>
  <si>
    <t>7,22 (2012)</t>
  </si>
  <si>
    <t>70,9 (2011)</t>
  </si>
  <si>
    <t>2,83 (2011)</t>
  </si>
  <si>
    <t>Lietuvos socialinis žemėlapis</t>
  </si>
  <si>
    <t>Per pastaruosius 15 metų rekonstruotų bent už 1 mln. Lt švietimo įstaigų dalis</t>
  </si>
  <si>
    <t>19,05 (2009)</t>
  </si>
  <si>
    <t>Švietimo valdymo informacinė sistema</t>
  </si>
  <si>
    <t xml:space="preserve">100-ui vaikų, lankančių ikimokyklinio ugdymo įstaigas, tenka vietų </t>
  </si>
  <si>
    <t>96 (2011)</t>
  </si>
  <si>
    <t>Probleminio ir kritinio užpildomumo mokyklų dalis</t>
  </si>
  <si>
    <t>7 (2012)</t>
  </si>
  <si>
    <t>1.4.1.1</t>
  </si>
  <si>
    <t>Mokinių, lankančių neformaliojo ugdymo užsiėmimus, dalis nuo visų mokinių</t>
  </si>
  <si>
    <t>28 (2012)</t>
  </si>
  <si>
    <t>1.4.1.2</t>
  </si>
  <si>
    <t>Mokinių dalykinių pasiekimų didinimas (mokinių, užėmusių prizines vietas šalies dalyko olimpiadose, skaičius)</t>
  </si>
  <si>
    <t>41 (2012)</t>
  </si>
  <si>
    <t>1.4.1.3</t>
  </si>
  <si>
    <t>0,3 (2012)</t>
  </si>
  <si>
    <t>1.4.1.4</t>
  </si>
  <si>
    <t>1.4.2.1</t>
  </si>
  <si>
    <t>28,82 (2009)</t>
  </si>
  <si>
    <t>32,78 (2009)</t>
  </si>
  <si>
    <t>50,98 (2009)</t>
  </si>
  <si>
    <t>1.4.2.2</t>
  </si>
  <si>
    <t>Bent 5 dienas per metus kvalifikaciją tobulinusių mokytojų dalis</t>
  </si>
  <si>
    <t>53 (2012)</t>
  </si>
  <si>
    <t>1.4.3.1</t>
  </si>
  <si>
    <t>Mokinių, besimokančių pagal netradicinio ugdymo sampratos elementus, skaičius</t>
  </si>
  <si>
    <t>85 (2012)</t>
  </si>
  <si>
    <t>1.4.3.2</t>
  </si>
  <si>
    <t>1.4.3.3</t>
  </si>
  <si>
    <t>56,6 (2012)</t>
  </si>
  <si>
    <t>1.4.3.4</t>
  </si>
  <si>
    <t>Švietimo įstaigų, prisijungusių prie greitaveikio internetinio ryšio, dalis</t>
  </si>
  <si>
    <t>78 (2012)</t>
  </si>
  <si>
    <t>1.4.3.5</t>
  </si>
  <si>
    <t>Švietimo įstaigų, neturinčių higienos paso, dalis</t>
  </si>
  <si>
    <t>11,46 (2012)</t>
  </si>
  <si>
    <t>1.4.3.6</t>
  </si>
  <si>
    <t>10 (2012)</t>
  </si>
  <si>
    <t>1.4.3.7</t>
  </si>
  <si>
    <t>10,7 (2012)</t>
  </si>
  <si>
    <t>1.4.3.8</t>
  </si>
  <si>
    <t>2,7 (2012)</t>
  </si>
  <si>
    <t>Vidutinis miesto viešosios tvarkos ir rimties užtikrinimo vertinimas</t>
  </si>
  <si>
    <t>6,6 (2012)</t>
  </si>
  <si>
    <t>16,48 (2011)</t>
  </si>
  <si>
    <t>Žuvusiųjų eismo įvykiuose skaičius</t>
  </si>
  <si>
    <t>9 (2011)</t>
  </si>
  <si>
    <t>1.5.1.1</t>
  </si>
  <si>
    <t>KMSA Viešosios tvarkos skyrius</t>
  </si>
  <si>
    <t>1.5.2.1</t>
  </si>
  <si>
    <t>1.5.2.2</t>
  </si>
  <si>
    <t>Organizuotai sportuojančių gyventojų dalis</t>
  </si>
  <si>
    <t>7,5 (2012)</t>
  </si>
  <si>
    <t>Visai nesportuojančio jaunimo dalis</t>
  </si>
  <si>
    <t>36,76 (2010)</t>
  </si>
  <si>
    <t>6,94 (2012)</t>
  </si>
  <si>
    <t>Vidutinis aktyvaus laisvalaikio ir sporto infrastruktūros vertinimas</t>
  </si>
  <si>
    <t>6,23 (2012)</t>
  </si>
  <si>
    <t>1.6.1.1</t>
  </si>
  <si>
    <t>1.6.1.2</t>
  </si>
  <si>
    <t>Dirbančių trenerių-sporto mokytojų, turinčių kvalifikacinę kategoriją, dalis</t>
  </si>
  <si>
    <t>96,8 (2011)</t>
  </si>
  <si>
    <t>1.6.2.1</t>
  </si>
  <si>
    <t>3,4 (2011)</t>
  </si>
  <si>
    <t>1.6.2.2</t>
  </si>
  <si>
    <t>Silpnos sveikatos, nesportuojančių vaikų, taip pat turinčių tam tikrų sveikatos sutrikimų vaikų, įtrauktų į kūno kultūros ir sporto ugdymą, dalis</t>
  </si>
  <si>
    <t>1.6.2.3</t>
  </si>
  <si>
    <t>20 (2012)</t>
  </si>
  <si>
    <t>1.6.3.1</t>
  </si>
  <si>
    <t>1.6.3.2</t>
  </si>
  <si>
    <t>1,06 (2011)</t>
  </si>
  <si>
    <t>1.6.3.3</t>
  </si>
  <si>
    <t>Seniūnaitijų, kuriose reguliariai organizuojamos bendruomenės sporto varžybos, dalis nuo visų seniūnaitijų</t>
  </si>
  <si>
    <t>II PRIORITETAS. TVARI URBANISTINĖ RAIDA</t>
  </si>
  <si>
    <t>Vidutinis vandens tiekimo paslaugų vertinimas</t>
  </si>
  <si>
    <t>7,88 (2012)</t>
  </si>
  <si>
    <t>Vidutinis nuotekų valymo paslaugų vertinimas</t>
  </si>
  <si>
    <t>7,71 (2012)</t>
  </si>
  <si>
    <t>Vidutinis atliekų tvarkymo paslaugų vertinimas</t>
  </si>
  <si>
    <t>6,84 (2012)</t>
  </si>
  <si>
    <t>6,02 (2012)</t>
  </si>
  <si>
    <t>Vidutinis viešojo transporto paslaugų vertinimas</t>
  </si>
  <si>
    <t>7,10 (2012)</t>
  </si>
  <si>
    <t>6,29 (2012)</t>
  </si>
  <si>
    <t>Bendrų (su kitomis savivaldybėmis) viešojo transporto maršrutų skaičius</t>
  </si>
  <si>
    <t>Viešojo transporto vidutinis eksploatacinis greitis</t>
  </si>
  <si>
    <t>23 (2012)</t>
  </si>
  <si>
    <t>2.1.1.1</t>
  </si>
  <si>
    <t>2.1.1.2</t>
  </si>
  <si>
    <t>2.1.1.3</t>
  </si>
  <si>
    <t>Išskirtų miesto plėtros prioritetinių zonų skaičius (sąrašas)</t>
  </si>
  <si>
    <t>2.1.1.4</t>
  </si>
  <si>
    <t>Miesto plėtros prioritetinėse zonose naujai įrengtų patalpų plotas</t>
  </si>
  <si>
    <t>2.1.1.5</t>
  </si>
  <si>
    <t>Tyrimų duomenys</t>
  </si>
  <si>
    <t>2.1.1.6</t>
  </si>
  <si>
    <t>Gyventojų tankis atnaujintuose miesto kvartaluose</t>
  </si>
  <si>
    <t>2.1.2.1</t>
  </si>
  <si>
    <t>119 (2011)</t>
  </si>
  <si>
    <t>2.1.2.2</t>
  </si>
  <si>
    <t>2.1.2.3</t>
  </si>
  <si>
    <t>2.1.2.4</t>
  </si>
  <si>
    <t>37 (2012)</t>
  </si>
  <si>
    <t>2.1.2.5</t>
  </si>
  <si>
    <t>66 (2012)</t>
  </si>
  <si>
    <t>2.1.2.6</t>
  </si>
  <si>
    <t>2.1.2.7</t>
  </si>
  <si>
    <t>2.1.2.8</t>
  </si>
  <si>
    <t>2.1.2.9</t>
  </si>
  <si>
    <t>69,1 (2011)</t>
  </si>
  <si>
    <t>2.1.2.11</t>
  </si>
  <si>
    <t>Autobusų, kurių amžius neviršija 15 metų, dalis miesto viešajame transporte</t>
  </si>
  <si>
    <t>31,0 (2012)</t>
  </si>
  <si>
    <t>Viešojo transporto priemonių, varomų alternatyviuoju kuru, dalis</t>
  </si>
  <si>
    <t>5 (2012)</t>
  </si>
  <si>
    <t>Viešojo transporto priemonių, pritaikytų senyvo amžiaus, riboto judumo, neįgaliųjų keleivių poreikiams, dalis</t>
  </si>
  <si>
    <t>55 (2012)</t>
  </si>
  <si>
    <t>2.1.3.1</t>
  </si>
  <si>
    <t>Gyventojų, kurie naudojasi centralizuoto nuotekų surinkimo paslauga, dalis</t>
  </si>
  <si>
    <t>98 (2012)</t>
  </si>
  <si>
    <t>2.1.3.2</t>
  </si>
  <si>
    <t>Įregistruotų vandentiekio ir buitinių nuotekų tinklų dalis nuo visų bešeimininkių tinklų</t>
  </si>
  <si>
    <t>2.1.3.3</t>
  </si>
  <si>
    <t>Gyventojų, kurie naudojasi centralizuotai tiekiamu geriamuoju vandeniu, dalis</t>
  </si>
  <si>
    <t>2.1.3.4</t>
  </si>
  <si>
    <t>Apšviestų vietinės reikšmės kelių dalis nuo visų vietinės reikšmės kelių</t>
  </si>
  <si>
    <t>95 (2012)</t>
  </si>
  <si>
    <t>2.1.3.5</t>
  </si>
  <si>
    <t>Apšvietimo linijų ilgis</t>
  </si>
  <si>
    <t>2.1.3.6</t>
  </si>
  <si>
    <t>8,6 (2012)</t>
  </si>
  <si>
    <t>2.1.3.7</t>
  </si>
  <si>
    <t>6,5 (2012)</t>
  </si>
  <si>
    <t>2.2.1.1</t>
  </si>
  <si>
    <t>2.2.2.1</t>
  </si>
  <si>
    <t>2.2.2.2</t>
  </si>
  <si>
    <t>2.2.2.3</t>
  </si>
  <si>
    <t>2.2.2.4</t>
  </si>
  <si>
    <t>Parų skaičius, kai buvo viršijamos ribinės teršalų vertės per metus (KD10; matavimų oro kokybės stotyse duomenys)</t>
  </si>
  <si>
    <t>Ne daugiau kaip 30 (neviršija norminių rodiklių)</t>
  </si>
  <si>
    <t>75,7 (2011)</t>
  </si>
  <si>
    <t>75,3 (2011)</t>
  </si>
  <si>
    <t>70,3 (2011)</t>
  </si>
  <si>
    <t>2.3.1.1</t>
  </si>
  <si>
    <t xml:space="preserve">Želdynų (apsauginių, rekreacinių), tenkančių 1 gyv., dalis </t>
  </si>
  <si>
    <t>255 (2011)</t>
  </si>
  <si>
    <t>2.3.1.2</t>
  </si>
  <si>
    <t>2.3.2.1</t>
  </si>
  <si>
    <t>Klaipėdos miesto savivaldybės vieta didžiųjų Lietuvos miestų šilumos kainų reitinge</t>
  </si>
  <si>
    <t>2.3.2.2</t>
  </si>
  <si>
    <t>Energijos suvartojimas daugiabučių namų (centralizuotam) šildymui</t>
  </si>
  <si>
    <t>116 (2012)</t>
  </si>
  <si>
    <t>2.3.2.3</t>
  </si>
  <si>
    <t>Šilumos nuostoliai perdavimo tinkluose</t>
  </si>
  <si>
    <t>2.3.2.4</t>
  </si>
  <si>
    <t>Atsinaujinančio kuro dalis centrinio šildymo sistemoje</t>
  </si>
  <si>
    <t>2.3.2.5</t>
  </si>
  <si>
    <t>Kuro kiekis, suvartojamas šilumos vienetui pagaminti centralizuotose katilinėse</t>
  </si>
  <si>
    <t>93,5 (2012)</t>
  </si>
  <si>
    <t>2.3.2.6</t>
  </si>
  <si>
    <t>Suvartota elektros energijos miesto gatvių apšvietimui, vidutiniškai per metus</t>
  </si>
  <si>
    <t>610 (2012)</t>
  </si>
  <si>
    <t>2.3.2.7</t>
  </si>
  <si>
    <t>45 (2012)</t>
  </si>
  <si>
    <t>2.3.3.1</t>
  </si>
  <si>
    <t>2.3.3.2</t>
  </si>
  <si>
    <t>7,1 (2012)</t>
  </si>
  <si>
    <t>2.4.1.1</t>
  </si>
  <si>
    <t>2.4.2.1</t>
  </si>
  <si>
    <t>Senamiestyje veiklą vykdančių verslininkų ir menininkų skaičius</t>
  </si>
  <si>
    <t>2.4.2.2</t>
  </si>
  <si>
    <t>2.4.2.3</t>
  </si>
  <si>
    <t>2.4.3.1</t>
  </si>
  <si>
    <t>Kultūros paveldo objektų, įtrauktų į tematinius turizmo maršrutus, skaičius</t>
  </si>
  <si>
    <t>2.4.3.2</t>
  </si>
  <si>
    <t>III PRIORITETAS. MIESTO KONKURENCINGUMO DIDINIMAS</t>
  </si>
  <si>
    <t>Lietuvos darbo birža</t>
  </si>
  <si>
    <t>Jaunų žmonių (16–25) nedarbo lygis Klaipėdos mieste</t>
  </si>
  <si>
    <t>24,3 (2012)</t>
  </si>
  <si>
    <t>29,95 (2012)</t>
  </si>
  <si>
    <t>3.1.1.1</t>
  </si>
  <si>
    <t>3.1.1.2</t>
  </si>
  <si>
    <t>3.1.1.3</t>
  </si>
  <si>
    <t>3.1.2.1</t>
  </si>
  <si>
    <t>3.1.2.2</t>
  </si>
  <si>
    <t>3.1.2.3</t>
  </si>
  <si>
    <t>3.1.3.1</t>
  </si>
  <si>
    <t>3.1.3.2</t>
  </si>
  <si>
    <t>3.1.3.3</t>
  </si>
  <si>
    <t>3.1.4.1</t>
  </si>
  <si>
    <t>3.1.4.2</t>
  </si>
  <si>
    <t>3.1.4.3</t>
  </si>
  <si>
    <t>2 (2012)</t>
  </si>
  <si>
    <t>3.1.4.4</t>
  </si>
  <si>
    <t>41,95 (2012)</t>
  </si>
  <si>
    <t>213,67 (2012)</t>
  </si>
  <si>
    <t>3.2.1.1</t>
  </si>
  <si>
    <t>3.2.1.2</t>
  </si>
  <si>
    <t>3.2.1.3</t>
  </si>
  <si>
    <t>Suorganizuotų ekskursijų skaičius (per metus)</t>
  </si>
  <si>
    <t>190 (2012)</t>
  </si>
  <si>
    <t>3.2.2.1</t>
  </si>
  <si>
    <t>3.2.2.2</t>
  </si>
  <si>
    <t>Naujai sukurtų maršrutų, įtrauktų į tarptautinius pažintinius turizmo maršrutus, skaičius</t>
  </si>
  <si>
    <t>26,8 (2012)</t>
  </si>
  <si>
    <t>1,1 (2012)</t>
  </si>
  <si>
    <t>168,6 (2012)</t>
  </si>
  <si>
    <t>3.2.3.1</t>
  </si>
  <si>
    <t>Vidutinis kultūros paslaugų (kultūros įstaigų paslaugų) vertinimas</t>
  </si>
  <si>
    <t>6,99 (2012)</t>
  </si>
  <si>
    <t>3.3.1.1</t>
  </si>
  <si>
    <t>3.3.2.1</t>
  </si>
  <si>
    <t>3.3.2.2</t>
  </si>
  <si>
    <t>3.3.2.3</t>
  </si>
  <si>
    <t>3.3.2.4</t>
  </si>
  <si>
    <t>3.3.3.1</t>
  </si>
  <si>
    <t>3.3.4.1</t>
  </si>
  <si>
    <t>3.3.4.2</t>
  </si>
  <si>
    <t>3.3.4.3</t>
  </si>
  <si>
    <t>8,65 (2012)</t>
  </si>
  <si>
    <t>Nenaudojamo veikloje turto dalis, palyginti su visu savivaldybės turtu</t>
  </si>
  <si>
    <t>3.4.1.1</t>
  </si>
  <si>
    <t xml:space="preserve">Elektroninių paslaugų vartotojų ir bendro interesantų skaičiaus santykis </t>
  </si>
  <si>
    <t>3.4.1.2</t>
  </si>
  <si>
    <t>3.4.2.1</t>
  </si>
  <si>
    <t>Veikiančių visuomeninių tarybų skaičius</t>
  </si>
  <si>
    <t>3.4.3.1</t>
  </si>
  <si>
    <t xml:space="preserve">Savivaldybės darbuotojų, per metus kėlusių kvalifikaciją, dalis </t>
  </si>
  <si>
    <t>3.4.3.2</t>
  </si>
  <si>
    <t>Savivaldybės administracijos darbuotojų, savo įstaigą ir darbą vertinančių teigiamai, dalis (nuo visų darbuotojų)</t>
  </si>
  <si>
    <t>1.1.1.</t>
  </si>
  <si>
    <t>1.1.2.</t>
  </si>
  <si>
    <t>1.1.3.</t>
  </si>
  <si>
    <t>1.3.1.</t>
  </si>
  <si>
    <t>1.3.2.</t>
  </si>
  <si>
    <t>1.3.3.</t>
  </si>
  <si>
    <t>1.3.4.</t>
  </si>
  <si>
    <t>1.4.1.</t>
  </si>
  <si>
    <t>1.4.2.</t>
  </si>
  <si>
    <t>1.4.3.</t>
  </si>
  <si>
    <t>1.4.4.</t>
  </si>
  <si>
    <t>1.4.6.</t>
  </si>
  <si>
    <t>1.4.7.</t>
  </si>
  <si>
    <t>1.5.1.</t>
  </si>
  <si>
    <t>1.5.2.</t>
  </si>
  <si>
    <t>1.5.3.</t>
  </si>
  <si>
    <t>1.5.4.</t>
  </si>
  <si>
    <t>1.6.1.</t>
  </si>
  <si>
    <t>1.6.2.</t>
  </si>
  <si>
    <t>1.6.3.</t>
  </si>
  <si>
    <t>1.6.4.</t>
  </si>
  <si>
    <t>1.6.5.</t>
  </si>
  <si>
    <t>2.1.1.</t>
  </si>
  <si>
    <t>2.1.2.</t>
  </si>
  <si>
    <t>2.1.3.</t>
  </si>
  <si>
    <t>2.1.4.</t>
  </si>
  <si>
    <t>2.1.5.</t>
  </si>
  <si>
    <t>2.1.6.</t>
  </si>
  <si>
    <t>2.1.7.</t>
  </si>
  <si>
    <t>2.1.8.</t>
  </si>
  <si>
    <t>2.1.9.</t>
  </si>
  <si>
    <t>2.3.1.</t>
  </si>
  <si>
    <t>2.3.2.</t>
  </si>
  <si>
    <t>2.3.3.</t>
  </si>
  <si>
    <t>3.1.1.</t>
  </si>
  <si>
    <t>3.1.2.</t>
  </si>
  <si>
    <t>3.1.3.</t>
  </si>
  <si>
    <t>3.1.4.</t>
  </si>
  <si>
    <t>3.1.5.</t>
  </si>
  <si>
    <t>3.2.1.</t>
  </si>
  <si>
    <t>3.2.2.</t>
  </si>
  <si>
    <t>3.2.3.</t>
  </si>
  <si>
    <t>3.2.4.</t>
  </si>
  <si>
    <t>3.4.1.</t>
  </si>
  <si>
    <t>3. Prioritetų įgyvendinimas</t>
  </si>
  <si>
    <t>Vnt.</t>
  </si>
  <si>
    <t>Mato vienetas</t>
  </si>
  <si>
    <t>dBA</t>
  </si>
  <si>
    <t>kgn.e./MWh</t>
  </si>
  <si>
    <t>2.4.1.</t>
  </si>
  <si>
    <t>Patikrintų asmenų, kurie kreipėsi dėl piniginės socialinės paramos, dalis nuo visų besikreipusiųjų</t>
  </si>
  <si>
    <t xml:space="preserve">21 (2012) </t>
  </si>
  <si>
    <t>Dviračių takų rišlumo, saugumo ir kokybės vertinimas</t>
  </si>
  <si>
    <t>2.1.2.10</t>
  </si>
  <si>
    <t>2.2.1</t>
  </si>
  <si>
    <t>Gyventojų, savo gyvenamojoje vietovėje jaučiančių pašalinį kvapą, dalis</t>
  </si>
  <si>
    <t>72,8 (2012)</t>
  </si>
  <si>
    <t>Siūlomų turizmo maršrutų skaičius</t>
  </si>
  <si>
    <t>3.3.2</t>
  </si>
  <si>
    <t>3.3.1</t>
  </si>
  <si>
    <t>Kultūros įstaigų lankytojų skaičius</t>
  </si>
  <si>
    <t>590,3 (2011)</t>
  </si>
  <si>
    <t>Savivaldybės kultūros įstaigų pritrauktų papildomų (ne savivaldybės disponuojamų finansavimo šaltinių) lėšų apimtis</t>
  </si>
  <si>
    <t>3.4.3.3</t>
  </si>
  <si>
    <t>18 (2012)</t>
  </si>
  <si>
    <t>0,5</t>
  </si>
  <si>
    <t>54,5 (2012)</t>
  </si>
  <si>
    <t>Perdirbamų ar kitaip panaudojamų komunalinių atliekų dalis bendrame komunalinių atliekų sraute</t>
  </si>
  <si>
    <t>15,7 (2012)</t>
  </si>
  <si>
    <t>9,1 (2012)</t>
  </si>
  <si>
    <t>Mirtingumas dėl išorinių mirties priežasčių</t>
  </si>
  <si>
    <t>102,1 (2012)</t>
  </si>
  <si>
    <t>1.2.1</t>
  </si>
  <si>
    <t>1.2.2</t>
  </si>
  <si>
    <t>1.2.3</t>
  </si>
  <si>
    <t>1.2.4</t>
  </si>
  <si>
    <t>74,0 (2012)</t>
  </si>
  <si>
    <t>1.2.5</t>
  </si>
  <si>
    <t>1.2.2.4</t>
  </si>
  <si>
    <t>1.2.2.5</t>
  </si>
  <si>
    <t>Rūkančių gyventojų dalis</t>
  </si>
  <si>
    <t>31,3 (2012)</t>
  </si>
  <si>
    <t>1.2.2.6</t>
  </si>
  <si>
    <t>Gyventojų, turinčių antsvorio, ir nutukusių gyventojų (KMI didesnis nei 25) dalis</t>
  </si>
  <si>
    <t>46,4 (2012)</t>
  </si>
  <si>
    <t>1.2.2.7</t>
  </si>
  <si>
    <t>Visai nesimankštinančių gyventojų dalis</t>
  </si>
  <si>
    <t>45,5 (2012)</t>
  </si>
  <si>
    <t>48,9 (2012)</t>
  </si>
  <si>
    <t>6,8 (2012)</t>
  </si>
  <si>
    <t>1,3 (2012)</t>
  </si>
  <si>
    <t>43,5 (2012)</t>
  </si>
  <si>
    <t>48,0 (2012)</t>
  </si>
  <si>
    <t>50,4 (2012)</t>
  </si>
  <si>
    <t>39,6 (2012)</t>
  </si>
  <si>
    <t>Įregistruotų daugiabučių namų arba jų kvartalų žemės sklypų skaičius (per metus)</t>
  </si>
  <si>
    <t>96,6 (2012)</t>
  </si>
  <si>
    <t>3.2.3. Uždavinys. Gerinti miesto turistinį įvaizdį rinkodaros priemonėmis</t>
  </si>
  <si>
    <t>KMSA</t>
  </si>
  <si>
    <t>55,3 (2012)</t>
  </si>
  <si>
    <t xml:space="preserve">Savivaldybės teikiamų 3 ir 4 lygių  elektroninių viešųjų paslaugų skaičius </t>
  </si>
  <si>
    <t>3 (2011)</t>
  </si>
  <si>
    <t>3.4.1.3</t>
  </si>
  <si>
    <t>780 (2011)</t>
  </si>
  <si>
    <t>129,5 (2012)</t>
  </si>
  <si>
    <t>25 (2012)</t>
  </si>
  <si>
    <t>Rodiklio reikšmė (metai)</t>
  </si>
  <si>
    <t>Bendrasis gyventojų sergamumas (sergančių asmenų skaičius, tenkantis nurodytai gyventojų grupei):</t>
  </si>
  <si>
    <t>Sveikatos priežiūros įstaigų, įdiegusių elektroninės sveikatos paslaugas, dalis:</t>
  </si>
  <si>
    <t>Švietimo įstaigų, dalyvaujančių visuomenės sveikatos priežiūros sistemoje, dalis:</t>
  </si>
  <si>
    <t>Valstybinių prevencinių sveikatos programų, finansuojamų iš PSDF, tikslingumas:</t>
  </si>
  <si>
    <t>KMSA Viešosios tvarkos skyriaus kontroliuojamų sričių (ATPK straipsnių) skaičius</t>
  </si>
  <si>
    <t>Vidutinis miesto apšvietimo paslaugų vertinimas</t>
  </si>
  <si>
    <t>Vidutinis miesto viešųjų erdvių būklės vertinimas</t>
  </si>
  <si>
    <t>Viešajame transporte naudojamų ekologiškų transporto rūšių skaičius</t>
  </si>
  <si>
    <t>vaikų fizinis aktyvumas</t>
  </si>
  <si>
    <t>suaugusiųjų fizinis aktyvumas</t>
  </si>
  <si>
    <t xml:space="preserve">Vidutinis savivaldybės įstaigų teikiamų sporto paslaugų vertinimas </t>
  </si>
  <si>
    <t>Mokinių, lankančių sporto mokyklas ir klubus, dalis nuo viso mokinių skaičiaus</t>
  </si>
  <si>
    <t>pėsčiomis</t>
  </si>
  <si>
    <t>dviračiu</t>
  </si>
  <si>
    <t>viešuoju transportu</t>
  </si>
  <si>
    <t>individualiuoju automobiliu</t>
  </si>
  <si>
    <t>Klaipėdos apskrities VPK</t>
  </si>
  <si>
    <t>km/val.</t>
  </si>
  <si>
    <t>km</t>
  </si>
  <si>
    <t xml:space="preserve">46 (2012) 
</t>
  </si>
  <si>
    <t>km/proc.</t>
  </si>
  <si>
    <t>m</t>
  </si>
  <si>
    <t>Požeminių buitinių atliekų surinkimo konteinerių aikštelių skaičius</t>
  </si>
  <si>
    <t xml:space="preserve"> AB „Klaipėdos vanduo“</t>
  </si>
  <si>
    <t>AB „Klaipėdos vanduo“</t>
  </si>
  <si>
    <t>Naujai įrengtų lietaus nuotekų tinklų ilgis, vidutiniškai per metus</t>
  </si>
  <si>
    <t>KVJUD</t>
  </si>
  <si>
    <t>Daugiabučių gyvenamųjų namų teritorijų, kuriose namams suformuoti ir priskirti žemės sklypai, dalis nuo bendro daugiabučių gyvenamųjų namų teritorijų ploto</t>
  </si>
  <si>
    <t>30/39 (2012)</t>
  </si>
  <si>
    <t>apsauginių želdynų</t>
  </si>
  <si>
    <t>miškų</t>
  </si>
  <si>
    <t>rekreacinių želdynų</t>
  </si>
  <si>
    <t>parkų, skverų</t>
  </si>
  <si>
    <t>ha</t>
  </si>
  <si>
    <t>kWh vienam šviestuvui</t>
  </si>
  <si>
    <t>KWh/m2</t>
  </si>
  <si>
    <t>Įdiegtų apšvietimo reguliavimo įtaisų skaičius</t>
  </si>
  <si>
    <t>Popieriaus ir kartono, metalo, plastiko ir stiklo atliekų dalis, paruošiama pakartotinai naudoti ir perdirbti, bendrame komunalinių atliekų sraute</t>
  </si>
  <si>
    <t>Naujai įrengtų (per 5 metus) rekreacijai, aktyviam poilsiui ir turizmui pritaikytų teritorijų prie vandens skaičius (perduoti eksploatuoti objektai)</t>
  </si>
  <si>
    <t>Kompleksiškai atnaujintų daugiabučių gyvenamųjų namų kvartalų (kai kompleksiškai renovuojami namai ir teritorijos aplink juos) skaičius</t>
  </si>
  <si>
    <t>Į visuomeninę, gyvenamąją ar kitokią paskirtį pakeistos pramoninės paskirties žemės plotas centrinėje miesto dalyje ir senamiestyje (pagal Bendrojo plano sprendinius)</t>
  </si>
  <si>
    <t>Valstybinė mokesčių inspekcija</t>
  </si>
  <si>
    <t>Veikiančių ūkio subjektų skaičiaus pokytis</t>
  </si>
  <si>
    <t>Verslo ir pramonės plėtrai numatytų teritorijų panaudojimo dalis (santykis tarp numatytų ir naudojamų (įsisavintų) teritorijų)</t>
  </si>
  <si>
    <t>Klaipėdos LEZ valdymo bendrovė</t>
  </si>
  <si>
    <t>Inkubuojamų SVV subjektų skaičius</t>
  </si>
  <si>
    <t xml:space="preserve">Investuotojams parengtų projektinių pasiūlymų, investicinių paketų ir pan. pasiūlymų skaičius </t>
  </si>
  <si>
    <t>Užsienio šalių, iš kurių sausumos, oro ir vandens transporto maršrutais (tiesiogiai) galima pasiekti Klaipėdos miestą, skaičius:</t>
  </si>
  <si>
    <t>vandens transportu (jūrų keltais)</t>
  </si>
  <si>
    <t>sausumos keliais (reguliaraus susisiekimo viešuoju kelių transportu)</t>
  </si>
  <si>
    <t>sausumos keliais (geležinkelio transportu)</t>
  </si>
  <si>
    <t>Naujai suformuotų stambių turistų traukos centrų skaičius</t>
  </si>
  <si>
    <t>jūrų keltais</t>
  </si>
  <si>
    <t>pramoginiais laivais</t>
  </si>
  <si>
    <t>kruiziniais laivais</t>
  </si>
  <si>
    <t>Savivaldybei nuosavybės teise priklausančių patalpų, suteiktų ne savivaldybės sistemoje veikiančioms kultūros įstaigoms ar neformalioms organizacijoms (grupėms), skaičius</t>
  </si>
  <si>
    <t>Bendrai su kitomis Baltijos regiono šalimis organizuojamų kultūros renginių skaičius</t>
  </si>
  <si>
    <t>Paremtų kūrybines iniciatyvas įgyvendinančių subjektų skaičius</t>
  </si>
  <si>
    <t>Vartotojų pasitenkinimo savivaldybės teikiamomis paslaugomis indeksas</t>
  </si>
  <si>
    <t>Nuomonės tyrimų duomenys</t>
  </si>
  <si>
    <t xml:space="preserve">ikimokyklinio ugdymo </t>
  </si>
  <si>
    <t>bendrojo ugdymo</t>
  </si>
  <si>
    <t>profesinio ugdymo</t>
  </si>
  <si>
    <t>pagalbos į namus paslaugas gaunančių gyventojų dalis, palyginti su prašymus pateikusių asmenų skaičiumi</t>
  </si>
  <si>
    <t>socialinių įgūdžių ugdymas ir palaikymo paslaugos gaunančių gyventojų dalis, palyginti su prašymus pateikusių asmenų skaičiumi</t>
  </si>
  <si>
    <t>gavusių intensyvią krizių įveikimo pagalbą asmenų skaičius, palyginti su pateikusių prašymus asmenų skaičiumi</t>
  </si>
  <si>
    <t>gavusių psichosocialinę pagalbą asmenų skaičius, palyginti su pateikusių prašymus asmenų skaičiumi</t>
  </si>
  <si>
    <t xml:space="preserve">Asmenų (šeimų), buvusių sąrašuose socialiniam būstui nuomoti, skaičius metų pabaigoje </t>
  </si>
  <si>
    <t>Mokytojų pasiskirstymas pagal amžių (mokytojų iki 39 m. dalis):</t>
  </si>
  <si>
    <t>pradinėse mokyklose</t>
  </si>
  <si>
    <t>pagrindinėse mokyklose</t>
  </si>
  <si>
    <t>gimnazijose</t>
  </si>
  <si>
    <t>Klaipėdos m. visuomenės sveikatos biuras</t>
  </si>
  <si>
    <t>Tyrimų duomenys  (Klaipėdos m. visuomenės sveikatos biuras)</t>
  </si>
  <si>
    <t>Savivaldybės teritorijoje teikiamų socialinių paslaugų rūšių skaičius</t>
  </si>
  <si>
    <t>Mokinių, dalyvaujančių socialinių įgūdžių ugdymo programose, dalis (pagal amžiaus grupes)</t>
  </si>
  <si>
    <t>Kelionių susisiekimo sistemoje dalis (tiriama kelionių iš namų į darbą ir atgal struktūra):</t>
  </si>
  <si>
    <t>Vidutinis klaipėdiečių Klaipėdos miesto (kaip gyvenamosios vietovės) vertinimas</t>
  </si>
  <si>
    <t>oro transportu (per tarptautinį Palangos oro uostą)</t>
  </si>
  <si>
    <t>Planuota priemonių</t>
  </si>
  <si>
    <t>Įgyvendinta priemonių</t>
  </si>
  <si>
    <t>Vykdoma priemonių</t>
  </si>
  <si>
    <t>Nevykdoma priemonių</t>
  </si>
  <si>
    <t>Eil. Nr.</t>
  </si>
  <si>
    <t>Šalys: Lenkija, Latvija, Vokietija, Rusija, Estija, Norvegija, Švedija, Vokietija, Suomija, Danija.</t>
  </si>
  <si>
    <t>2012 m. tokia paslauga nebuvo teikiama.</t>
  </si>
  <si>
    <t>Kadangi siuntimai pas gydytojus specialistus gali būti realizuoti ne tik Klaipėdos m. savivaldybės asmens sveikatos įstaigose, šis skaičius gali kisti.</t>
  </si>
  <si>
    <r>
      <t>Jaunuolių, pasižyminčių žemu aplinkos pilietiškumo-labdaringumo rodikliu</t>
    </r>
    <r>
      <rPr>
        <vertAlign val="superscript"/>
        <sz val="11"/>
        <rFont val="Times New Roman"/>
        <family val="1"/>
        <charset val="186"/>
      </rPr>
      <t>1</t>
    </r>
    <r>
      <rPr>
        <sz val="11"/>
        <rFont val="Times New Roman"/>
        <family val="1"/>
        <charset val="186"/>
      </rPr>
      <t>, dalis</t>
    </r>
  </si>
  <si>
    <r>
      <t>0</t>
    </r>
    <r>
      <rPr>
        <vertAlign val="superscript"/>
        <sz val="11"/>
        <rFont val="Times New Roman"/>
        <family val="1"/>
      </rPr>
      <t>5</t>
    </r>
    <r>
      <rPr>
        <sz val="11"/>
        <rFont val="Times New Roman"/>
        <family val="1"/>
        <charset val="186"/>
      </rPr>
      <t xml:space="preserve"> (2012)</t>
    </r>
  </si>
  <si>
    <r>
      <t>m</t>
    </r>
    <r>
      <rPr>
        <vertAlign val="superscript"/>
        <sz val="11"/>
        <rFont val="Times New Roman"/>
        <family val="1"/>
        <charset val="186"/>
      </rPr>
      <t>2</t>
    </r>
  </si>
  <si>
    <r>
      <t>26 ir 31</t>
    </r>
    <r>
      <rPr>
        <vertAlign val="superscript"/>
        <sz val="11"/>
        <rFont val="Times New Roman"/>
        <family val="1"/>
        <charset val="186"/>
      </rPr>
      <t xml:space="preserve">7 </t>
    </r>
    <r>
      <rPr>
        <sz val="11"/>
        <rFont val="Times New Roman"/>
        <family val="1"/>
        <charset val="186"/>
      </rPr>
      <t>(2011)</t>
    </r>
  </si>
  <si>
    <t>KEPA – Klaipėdos ekonominės plėtros agentūra;</t>
  </si>
  <si>
    <t>KMSA – Klaipėdos miesto savivaldybės administracija;</t>
  </si>
  <si>
    <t>KTKIC – Klaipėdos turizmo ir kultūros informacijos centras;</t>
  </si>
  <si>
    <t>KVJUD – Klaipėdos valstybinio jūrų uosto direkcija;</t>
  </si>
  <si>
    <t>LEZ – laisvoji ekonominė zona;</t>
  </si>
  <si>
    <t>NVO – nevyriausybinė organizacija;</t>
  </si>
  <si>
    <t>KTKIC</t>
  </si>
  <si>
    <t xml:space="preserve"> KTKIC</t>
  </si>
  <si>
    <t>Lietuvos statistikos departamentas</t>
  </si>
  <si>
    <t>Vietinės reikšmės automobilių kelių su patobulinta danga dalis, palyginti su visų vietinės reikšmės kelių ilgiu</t>
  </si>
  <si>
    <t>Įgyvendinta  priemonių</t>
  </si>
  <si>
    <t>Vykdoma  priemonių</t>
  </si>
  <si>
    <t>Nevykdoma  priemonių</t>
  </si>
  <si>
    <t>Priemonių įgyvendinimo rodikliai</t>
  </si>
  <si>
    <t>Automatinės eismo priežiūros matuokliais užfiksuotų greičio viršijimo atvejų skaičius</t>
  </si>
  <si>
    <t>Tendencija 2030 m.</t>
  </si>
  <si>
    <t>20/15 (2012)</t>
  </si>
  <si>
    <t>Tyrimų duomenys                             (Klaipėdos m. visuomenės sveikatos biuras)</t>
  </si>
  <si>
    <t>Tyrimų duomenys                                    (Klaipėdos m. visuomenės sveikatos biuras)</t>
  </si>
  <si>
    <t>apgyvendintų savarankiško gyvenimo namuose asmenų skaičius, palyginti su pateikusių prašymus asmenų skaičiumi</t>
  </si>
  <si>
    <t>Užsienio šalių, iš kurių į Klaipėdą atvyksta KTKIC apsilankę turistai, skaičius</t>
  </si>
  <si>
    <t>Mokyklinio amžiaus vaikai, nesimokantys mokykloje („iškritusių“ iš švietimo sistemos skaičius 1000-iui mokinių)</t>
  </si>
  <si>
    <t xml:space="preserve">Švietimo įstaigų, kurių aplinka per 10 m. yra kompleksiškai sutvarkyta (įrengtos / iš esmės atnaujintos žaidimų aikštelės, stadionai, saugumo priemonės), dalis  </t>
  </si>
  <si>
    <t xml:space="preserve">Žemės sklypų, kuriems pagal Bendrąjį planą numatyta konversija ir kurių paskirtis pakeista (per 3 metus), skaičius / plotas </t>
  </si>
  <si>
    <t>Gatvių, kuriose išskirtos prioritetinės viešojo transporto judėjimo juostos, ilgis / dalis visoje vietinės reikšmės su patobulinta danga kelių sistemoje</t>
  </si>
  <si>
    <t>Reguliaraus susisiekimo viešojo transporto rūšių / viešojo transporto priemonių, integruotų į vieną veikimo / atsiskaitymo sistemą, skaičius</t>
  </si>
  <si>
    <t>UAB „Gatvių apšvietimas“</t>
  </si>
  <si>
    <t>AB „Klaipėdos energija“</t>
  </si>
  <si>
    <t>LEZ teritorijoje veikiančių verslo subjektų / darbuotojų skaičius</t>
  </si>
  <si>
    <t>5.</t>
  </si>
  <si>
    <t>3/2</t>
  </si>
  <si>
    <t>teritorijų skaičius ir sąrašas</t>
  </si>
  <si>
    <t>46/54</t>
  </si>
  <si>
    <t>3 objektai</t>
  </si>
  <si>
    <t>5 km</t>
  </si>
  <si>
    <t>1,3 km</t>
  </si>
  <si>
    <t>Integruoti 38 maršrutai</t>
  </si>
  <si>
    <t>19 vnt./12 proc.</t>
  </si>
  <si>
    <t>Verslo subjektų, vertinančių verslo aplinką Klaipėdos mieste teigiamai, dalis</t>
  </si>
  <si>
    <t>www.klaipedos monitoringas.lt</t>
  </si>
  <si>
    <t>25 ir 35</t>
  </si>
  <si>
    <t>7/2 (2012)</t>
  </si>
  <si>
    <t>0/0</t>
  </si>
  <si>
    <t xml:space="preserve">11; 527,77 </t>
  </si>
  <si>
    <t>2013 m.</t>
  </si>
  <si>
    <t>3279,3 (2012)</t>
  </si>
  <si>
    <t>2389,39 (2012)</t>
  </si>
  <si>
    <t>2/229 (senamiesčio ir centro prieigose neįrengta)</t>
  </si>
  <si>
    <t>12 vnt. ekologiškų autobusų</t>
  </si>
  <si>
    <t>1100 jachtų</t>
  </si>
  <si>
    <t>1/0</t>
  </si>
  <si>
    <r>
      <t>1728 m</t>
    </r>
    <r>
      <rPr>
        <vertAlign val="superscript"/>
        <sz val="10"/>
        <rFont val="Times New Roman"/>
        <family val="1"/>
        <charset val="186"/>
      </rPr>
      <t xml:space="preserve">2 </t>
    </r>
    <r>
      <rPr>
        <sz val="10"/>
        <rFont val="Times New Roman"/>
        <family val="1"/>
        <charset val="186"/>
      </rPr>
      <t xml:space="preserve">medinių takų </t>
    </r>
  </si>
  <si>
    <t>89/61</t>
  </si>
  <si>
    <t>Sistema įdiegta</t>
  </si>
  <si>
    <t>Rengiama galimybių studija</t>
  </si>
  <si>
    <t>Pradėta rengti galimybių studija</t>
  </si>
  <si>
    <t>Paskelbtas konkursas dėl konteinerių įsigijimo</t>
  </si>
  <si>
    <t>Girulių gyvenamojo rajono vakarinėje ir rytinėje dalyse, Smeltės, Kalotės, Medelyno gyvenamuosiuose rajonuose, gyvenamųjų teritorijų skaičius ir sąrašas</t>
  </si>
  <si>
    <t>Pateikta ES paraiška</t>
  </si>
  <si>
    <t>Inicijuotas spec. plano rengimas</t>
  </si>
  <si>
    <t>Rengiamas</t>
  </si>
  <si>
    <t>0,03 ha rožynų</t>
  </si>
  <si>
    <t>Rekonstrukcija vykdoma</t>
  </si>
  <si>
    <t>1/2</t>
  </si>
  <si>
    <t>Mechanizuotu būdu laistomos ir valomos pagrindinės gatvės</t>
  </si>
  <si>
    <t>Parinktas darbų vykdymo rangovas</t>
  </si>
  <si>
    <t>Strategija bus integruota į naujai rengiamo bendrojo plano sudėtį</t>
  </si>
  <si>
    <t xml:space="preserve">8,315
</t>
  </si>
  <si>
    <t>Tyrimas neatliktas</t>
  </si>
  <si>
    <t>Tyrimai neatlikti</t>
  </si>
  <si>
    <t>33; 1457,12</t>
  </si>
  <si>
    <t>5,4</t>
  </si>
  <si>
    <r>
      <t>30/50</t>
    </r>
    <r>
      <rPr>
        <vertAlign val="superscript"/>
        <sz val="11"/>
        <rFont val="Times New Roman"/>
        <family val="1"/>
        <charset val="186"/>
      </rPr>
      <t>4</t>
    </r>
    <r>
      <rPr>
        <sz val="11"/>
        <rFont val="Times New Roman"/>
        <family val="1"/>
        <charset val="186"/>
      </rPr>
      <t xml:space="preserve"> </t>
    </r>
  </si>
  <si>
    <t>25/11 (2012)</t>
  </si>
  <si>
    <t>Įgyvendinta iki 50 proc. darbų</t>
  </si>
  <si>
    <t>Pradėtas rengti</t>
  </si>
  <si>
    <t>Kultūros veiklos bus vystomos Kultūros fabrike</t>
  </si>
  <si>
    <t>Priemonės įgyvendinimo rodiklis</t>
  </si>
  <si>
    <t>Pasiekta priemonės įgyvendimo rodiklio  reikšmė nurodytais metais</t>
  </si>
  <si>
    <t>Rengiama koncepcija</t>
  </si>
  <si>
    <r>
      <t>Paremtų DNS</t>
    </r>
    <r>
      <rPr>
        <i/>
        <sz val="10"/>
        <rFont val="Times New Roman"/>
        <family val="1"/>
        <charset val="186"/>
      </rPr>
      <t>B ir daugiabučių namų</t>
    </r>
    <r>
      <rPr>
        <i/>
        <sz val="10"/>
        <rFont val="Times New Roman"/>
        <family val="1"/>
      </rPr>
      <t xml:space="preserve"> skaičius</t>
    </r>
  </si>
  <si>
    <t>Rengiami 3 teritorijų pajūryje detalieji ir spec. planai</t>
  </si>
  <si>
    <t>18/1425 (2012)</t>
  </si>
  <si>
    <t xml:space="preserve">Viešbučių ir motelių numerių ir vietų užimtumas </t>
  </si>
  <si>
    <t>48,7/36</t>
  </si>
  <si>
    <t>51/36,1 (2012)</t>
  </si>
  <si>
    <t>Savivaldybės organizuojamų jūrinės tematikos renginių skaičius</t>
  </si>
  <si>
    <t>0/0 (2012)</t>
  </si>
  <si>
    <t>planuotas priemonės įgyvendinimo lygis nepasiektas</t>
  </si>
  <si>
    <t>priemonės įgyvendinimo lygis atitinka planą</t>
  </si>
  <si>
    <t xml:space="preserve">pasiektas planuotas priemonės įgyvendinimo lygis </t>
  </si>
  <si>
    <t>TURINYS</t>
  </si>
  <si>
    <t>Sutartiniai žymėjimai</t>
  </si>
  <si>
    <t>1. Vizijos rodikliai</t>
  </si>
  <si>
    <t>2. TIKSLŲ IR UŽDAVINIŲ RODIKLIAI</t>
  </si>
  <si>
    <t>2. Tikslų ir uždavinių rodikliai</t>
  </si>
  <si>
    <t>3. PRIORITETŲ ĮGYVENDINIMAS</t>
  </si>
  <si>
    <t>4. PRIEMONIŲ ĮGYVENDINIMAS</t>
  </si>
  <si>
    <t>4. Priemonių įgyvendinimas</t>
  </si>
  <si>
    <t>n. d.</t>
  </si>
  <si>
    <t>Priemonės įgyvendinimo lygis nurodytais metais                  (1 – įgyvendinama, 2 – įgyvendinta, 0 –  neįgyvendinta)</t>
  </si>
  <si>
    <t>Iš viso</t>
  </si>
  <si>
    <t>SVV – smulkusis ir vidutinis verslas;</t>
  </si>
  <si>
    <t>Metai</t>
  </si>
  <si>
    <t>Proc.</t>
  </si>
  <si>
    <t xml:space="preserve"> Teigiamas</t>
  </si>
  <si>
    <t>Didėjančios</t>
  </si>
  <si>
    <t>Didėjantis</t>
  </si>
  <si>
    <t>Mažėjantis</t>
  </si>
  <si>
    <t>Didėjanti</t>
  </si>
  <si>
    <t>Mažėjanti</t>
  </si>
  <si>
    <t>Didesnis</t>
  </si>
  <si>
    <t>Ne mažiau kaip 5</t>
  </si>
  <si>
    <t>Ne mažiau kaip 15</t>
  </si>
  <si>
    <t>Nemažėjantis</t>
  </si>
  <si>
    <t>Ne mažiau kaip 25</t>
  </si>
  <si>
    <t>Paslauga neteikiama (2012)</t>
  </si>
  <si>
    <t>Ne mažiau kaip 15 (2012)</t>
  </si>
  <si>
    <t>3 065,5 (2011)</t>
  </si>
  <si>
    <t>2 149,5 (2011)</t>
  </si>
  <si>
    <t xml:space="preserve">n. d. </t>
  </si>
  <si>
    <t>Atvejų skaičius     100 000-ių gyventojų</t>
  </si>
  <si>
    <t>Dienos</t>
  </si>
  <si>
    <t xml:space="preserve">Proc. </t>
  </si>
  <si>
    <t>Vnt./ha</t>
  </si>
  <si>
    <t>Balai (iš 10)</t>
  </si>
  <si>
    <t>Asmenys</t>
  </si>
  <si>
    <t>Val. per dieną</t>
  </si>
  <si>
    <t>Tūkst. asm.</t>
  </si>
  <si>
    <t>n. d. (2012)</t>
  </si>
  <si>
    <t>asm./asm.</t>
  </si>
  <si>
    <t>Vieta</t>
  </si>
  <si>
    <t>Tūkst. MWh</t>
  </si>
  <si>
    <t>Asm.</t>
  </si>
  <si>
    <t>Vnt./vnt.</t>
  </si>
  <si>
    <t>Vnt./asm.</t>
  </si>
  <si>
    <t>Nemažėjanti</t>
  </si>
  <si>
    <t>Ne mažesnė kaip 75</t>
  </si>
  <si>
    <t>Ne didesnė kaip 0,2</t>
  </si>
  <si>
    <t>Ne mažesnis kaip 30</t>
  </si>
  <si>
    <t>Yra</t>
  </si>
  <si>
    <t>Gerėjantis</t>
  </si>
  <si>
    <t>Ne mažiau kaip 3</t>
  </si>
  <si>
    <t>Mažesnis</t>
  </si>
  <si>
    <t>Didėjantis / didėjančios</t>
  </si>
  <si>
    <t>Didėjantis, ne mažesnis kaip 16</t>
  </si>
  <si>
    <t>Didėjantis, ne mažesnis kaip 5</t>
  </si>
  <si>
    <t>Didėjantis, ne mažesnis kaip 25</t>
  </si>
  <si>
    <t>Didėjantis, ne mažesnis kaip 50</t>
  </si>
  <si>
    <t>Didėjanti, ne mažesnė kaip 50</t>
  </si>
  <si>
    <t>Didėjanti, ne mažesnė kaip 60</t>
  </si>
  <si>
    <t>Didėjanti, ne mažesnė kaip 90</t>
  </si>
  <si>
    <t>14–29 m. jaunuolių, dalyvavusių ir dalyvaujančių savanoriškoje veikloje, dalis</t>
  </si>
  <si>
    <t>bendrasis vaikų sergamumas (1 000-iui vaikų)</t>
  </si>
  <si>
    <t>bendrasis suaugusiųjų sergamumas (1 000-iui suaugusiųjų)</t>
  </si>
  <si>
    <t>11,0 (2012–2013 m. m.)</t>
  </si>
  <si>
    <t>10,4 (2013–2014 m. m.)</t>
  </si>
  <si>
    <t>e. registracijos paslauga</t>
  </si>
  <si>
    <t>e. paciento kortelės paslauga</t>
  </si>
  <si>
    <t>e. recepto paslauga</t>
  </si>
  <si>
    <t xml:space="preserve">Palauga neteikiama </t>
  </si>
  <si>
    <t>Gyventojų, savo sveikatą vertinančių gerai arba gana gerai, dalis</t>
  </si>
  <si>
    <t>Gyventojų pasitenkinimas sveikatos priežiūros paslaugomis: gyventojų, pirminės sveikatos priežiūros centrus (PSPC) vertinančių labai gerai ir gerai, dalis</t>
  </si>
  <si>
    <t>pacientų, dalyvavusių gimdos kaklelio vėžio prevencijos programoje, aprėptis (25–60 m. moterų, kurioms suteiktos informavimo / citologinio tepinėlio paėmimo paslaugos, dalis nuo įregistruotų moterų)</t>
  </si>
  <si>
    <t>pacientų, dalyvavusių atrankinėse mamografinėse patikrose dėl krūties vėžio, dalis (50–69 m. moterų, kurioms suteiktos informavimo paslaugos, dalis nuo įregistruotų moterų)</t>
  </si>
  <si>
    <t>pacientų, dalyvavusių priešinės liaukos vėžio ankstyvosios diagnostikos programoje, dalis (informacijos suteikimas vyrams 50–75 m. ir vyrams nuo 45 m., kurių tėvai ar broliai yra sirgę prostatos vėžiu)</t>
  </si>
  <si>
    <r>
      <t>pacientų, dalyvavusių storosios žarnos vėžio ankstyvosios diagnostikos</t>
    </r>
    <r>
      <rPr>
        <b/>
        <sz val="11"/>
        <rFont val="Times New Roman"/>
        <family val="1"/>
        <charset val="186"/>
      </rPr>
      <t xml:space="preserve"> </t>
    </r>
    <r>
      <rPr>
        <sz val="11"/>
        <rFont val="Times New Roman"/>
        <family val="1"/>
        <charset val="186"/>
      </rPr>
      <t>programoje, dalis (50–75 m. asmenų, kuriems suteiktos informavimo / gydytojo specialisto konsultavimo paslaugos, dalis)</t>
    </r>
  </si>
  <si>
    <t>ištirtų asmenų, priskirtinų širdies ir kraujagyslių ligų didelės rizikos grupei, skaičius (40–55 m. vyrų ir 50–65 m. moterų, kuriems suteiktos informavimo paslaugos, dalis)</t>
  </si>
  <si>
    <t>vaikų, dalyvavusių krūminių dantų dengimo silantinėmis medžiagomis programoje, dalis (6–14 m. vaikų, kuriems suteiktos paslaugos, dalis)</t>
  </si>
  <si>
    <t>Bent 2–3 kartus per mėnesį stipriųjų alkoholinių gėrimų (degtinė, konjakas, brendis, trauktinė) vartojančių gyventojų dalis</t>
  </si>
  <si>
    <t>Bent 2–3 kartus per mėnesį lengvųjų alkoholinių gėrimų (alus, sidras) vartojančių gyventojų dalis</t>
  </si>
  <si>
    <t>Ne mažesnis kaip 98,0</t>
  </si>
  <si>
    <t>Apytiksliai 50 (2012)</t>
  </si>
  <si>
    <t>Greitosios medicinos pagalbos prieinamumas (išvažiuojamųjų brigadų operatyvumas nuo kvietimo užregistravimo iki pirmosios medicinos pagalbos teikimo pradžios GMP darbuotojams atvykus pas pacientą – iki 15 min.)</t>
  </si>
  <si>
    <t>Sveikatos priežiūros įstaigų (kurių steigėja yra KMSA), kuriose buvo atlikti renovacijos darbai (per paskutinius 5 m.), dalis</t>
  </si>
  <si>
    <t>Sveikatos priežiūros įstaigų (kurių steigėja yra KMSA) per 3 metus įdiegtų naujų gydymo ir diagnostikos metodikų ir technologijų skaičius</t>
  </si>
  <si>
    <t>Stabilus</t>
  </si>
  <si>
    <t>Ne mažesnė kaip 98</t>
  </si>
  <si>
    <t>Ne mažesnė kaip 95</t>
  </si>
  <si>
    <t xml:space="preserve">Metai </t>
  </si>
  <si>
    <t>gavusių laikino apnakvindinimo paslaugas asmenų skaičius, palyginti su pateikusių prašymus asmenų skaičiumi</t>
  </si>
  <si>
    <t>Ne mažiau kaip 94</t>
  </si>
  <si>
    <t>Ne mažesnė kaip 90</t>
  </si>
  <si>
    <t>Mažesnė</t>
  </si>
  <si>
    <t>Ne daugiau kaip 80</t>
  </si>
  <si>
    <t>Gavusių dienos socialinės globos paslaugas, palyginti su prašymus pateikusių asmenų skaičiumi</t>
  </si>
  <si>
    <t>suaugusių su negalia ar senyvo amžiaus asmenų, gavusių trumpalaikės socialinės globos paslaugas, dalis, palyginti su pateikusių prašymus asmenų skaičiumi</t>
  </si>
  <si>
    <t>suaugusių su negalia ar senyvo amžiaus asmenų, gavusių ilgalaikės socialinės globos paslaugas, dalis, palyginti su pateikusių prašymus asmenų skaičiumi</t>
  </si>
  <si>
    <t>Ne mažiau kaip 35</t>
  </si>
  <si>
    <t>Asmenys (šeimos)</t>
  </si>
  <si>
    <t>2 465 (2012)</t>
  </si>
  <si>
    <t>7 (2012), 16 %</t>
  </si>
  <si>
    <t>1–6 m. vaikai, dalyvaujantys ikimokykliniame ugdyme, nuo visų atitinkamo amžiaus vaikų</t>
  </si>
  <si>
    <t>Nedidėjantis</t>
  </si>
  <si>
    <t>Ne mažiau kaip 60</t>
  </si>
  <si>
    <t>Ne mažiau kaip 1000</t>
  </si>
  <si>
    <t>3 149 (2011)</t>
  </si>
  <si>
    <t xml:space="preserve">Užregistruotų nusikalstamų veikų skaičius, tenkantis 100 000-ių gyventojų </t>
  </si>
  <si>
    <t>Eismo įvykių skaičius, tenkantis 10 000-ių gyventojų</t>
  </si>
  <si>
    <t>Ne mažiau kaip 4,0</t>
  </si>
  <si>
    <t>Ne mažiau kaip 30</t>
  </si>
  <si>
    <t>Ne mažiau kaip 2</t>
  </si>
  <si>
    <t>Nėra (2012)</t>
  </si>
  <si>
    <t xml:space="preserve">Institucijų, finansuojamų pagal  sportuojančio vaiko krepšelio metodiką, skaičius </t>
  </si>
  <si>
    <t>Sporto ir sveikatingumo renginių dalyvių skaičius, tenkantis 10 000-ių gyventojų</t>
  </si>
  <si>
    <t>Ne mažiau kaip 10</t>
  </si>
  <si>
    <r>
      <t>Nemažėjanti</t>
    </r>
    <r>
      <rPr>
        <vertAlign val="superscript"/>
        <sz val="12"/>
        <rFont val="Times New Roman"/>
        <family val="1"/>
        <charset val="186"/>
      </rPr>
      <t/>
    </r>
  </si>
  <si>
    <t>Sporto infrastruktūros objektų (bazių), tenkančių        10 000-ių gyventojų, skaičius:</t>
  </si>
  <si>
    <t>universalių sporto aikštelių, tenkančių 10 000-ių gyventojų, skaičius</t>
  </si>
  <si>
    <t>sporto bazių, skirtų didelio meistriškumo sportininkams ugdyti, tenkančių 10 000-ių gyventojų, skaičius</t>
  </si>
  <si>
    <t>23–27</t>
  </si>
  <si>
    <t>Didėjantis / didėjantis</t>
  </si>
  <si>
    <t>Didėjantis  / didėjantis</t>
  </si>
  <si>
    <r>
      <t>Gyv./km</t>
    </r>
    <r>
      <rPr>
        <vertAlign val="superscript"/>
        <sz val="11"/>
        <rFont val="Times New Roman"/>
        <family val="1"/>
        <charset val="186"/>
      </rPr>
      <t>2</t>
    </r>
  </si>
  <si>
    <t>Statybos leidimų, išduotų pastatų rekonstrukcijai ir (ar) statybai žemės sklypuose, kuriems pagal Bendrąjį planą numatyta konversija, skaičius (per 3 metus)</t>
  </si>
  <si>
    <t>Kelionių, naudojant transporto e. bilietą, dalis</t>
  </si>
  <si>
    <t>Stabili</t>
  </si>
  <si>
    <t>Didesnė</t>
  </si>
  <si>
    <t>Sudarytų ilgalaikio bendradarbiavimo susitarimų (sutarčių) tarp KMSA ir KVJUD skaičius</t>
  </si>
  <si>
    <t>Mažėjantis, neviršijantis normos (70)</t>
  </si>
  <si>
    <t>Mažėjantis, neviršijantis normos (60)</t>
  </si>
  <si>
    <t>Mažėjantis, neviršijantis normos (65)</t>
  </si>
  <si>
    <t>Savivaldybės, gyventojų ir (ar) juridinių asmenų bendrai įgyvendintų projektų skaičius per metus</t>
  </si>
  <si>
    <t>06–18 val.</t>
  </si>
  <si>
    <t>18–22 val.</t>
  </si>
  <si>
    <t>22–06 val.</t>
  </si>
  <si>
    <t xml:space="preserve">2.3.1. Uždavinys. Užtikrinti žaliųjų miesto plotų vystymą </t>
  </si>
  <si>
    <t>Naujai įrengtų želdynų plotas:</t>
  </si>
  <si>
    <t>Ne žemesnė</t>
  </si>
  <si>
    <t>Ne daugiau kaip 100</t>
  </si>
  <si>
    <t>Ne daugiau kaip 120,7</t>
  </si>
  <si>
    <t>Daugiau kaip 50</t>
  </si>
  <si>
    <t>Ne daugiau kaip 91,5</t>
  </si>
  <si>
    <t>Iš viso iki 2013 m. – 27,391</t>
  </si>
  <si>
    <t>21 (2007–2012)</t>
  </si>
  <si>
    <t>Teigiamas</t>
  </si>
  <si>
    <t>Materialinės investicijos, tenkančios vienam gyventojui</t>
  </si>
  <si>
    <t>Išduotų verslo liudijimų skaičius, tenkantis 1000-iui gyventojų</t>
  </si>
  <si>
    <t>Verslumo lygis (veikiančių SVV įmonių skaičius, tenkantis 1000-iui gyv.)</t>
  </si>
  <si>
    <t>Jaunų žmonių (14–29 m.), manančių, kad Klaipėdoje sudarytos sąlygos plėtoti savo verslą, dalis</t>
  </si>
  <si>
    <t>Savivaldybės įgyvendinamų verslumo priemonių, skirtų jaunimo verslumui gerinti, dalyvių skaičius</t>
  </si>
  <si>
    <t>Nematuojama (2012)</t>
  </si>
  <si>
    <t>Vnt./tūkst. Lt</t>
  </si>
  <si>
    <t xml:space="preserve">Savivaldos, mokslo ir verslo subjektų partnerystės pagrindu vykdomų projektų / juose dalyvaujančių institucijų skaičius </t>
  </si>
  <si>
    <t>Savivaldybės pastangomis pritrauktų investuotojų skaičius / investicijos pinigine išraiška</t>
  </si>
  <si>
    <t>Turizmo sezoniškumas: interesantų Klaipėdos turizmo ir kultūros informacijos centre dalis sezono metu (gegužės–rugpjūčio mėn.), palyginti su bendruoju metiniu interesantų skaičiumi</t>
  </si>
  <si>
    <t>Lankytojų skaičius KTKIC</t>
  </si>
  <si>
    <t>KTKIC svetainės (www.klaipedainfo.lt) metinis lankytojų skaičius</t>
  </si>
  <si>
    <t>Klaipėdoje apsilankiusių asmenų, keliaujančių laivais, skaičius per metus:</t>
  </si>
  <si>
    <t>Įkurtų daugiafunkcės paskirties centrų skaičius</t>
  </si>
  <si>
    <t>Naujai įsteigtų ir savarankiškai veikiančių kultūrinių ir kūrybinių industrijų subjektų skaičius per pirmus trejus metus nuo inkubatoriaus įkūrimo</t>
  </si>
  <si>
    <t>Asmenų, besinaudojančių savivaldybės teikiamomis 3 ir 4 lygių elektroninėmis viešosiomis paslaugomis, skaičius</t>
  </si>
  <si>
    <t>Aplinkos pilietiškumo ir labdaringumo rodiklis – tai suminis rodiklis, matuojamas 7 indikatoriais, atspindinčiais jaunuolių tėvų, draugų pilietinio aktyvumo ir labdaringumo apraiškas, pvz., dalyvavimą ir aukojimą labdaros paramos renginiuose, dalyvavimą NVO veikloje, pagalbą kaimynams ir pan.</t>
  </si>
  <si>
    <t>Statistikos duomenys renkami tik apie tuos svarstymus, kuriuose svarstomi teritorijų planavimo dokumentai, kurių planavimo organizatorė yra KMSA.</t>
  </si>
  <si>
    <t>Skaičiuojamos maksimalaus garso reikšmės dBA pagal atitinkamo paros laiko pavasario, vasaros ir rudens vidurkius.</t>
  </si>
  <si>
    <t>1.1.1.1. Skatinti bendruomenių ir visuomeninių organizacijų projektinę veiklą, suteikiant konsultacinę ir finansinę pagalbą</t>
  </si>
  <si>
    <t xml:space="preserve">Paremtų programų (organizacijų), iniciatyvų skaičius </t>
  </si>
  <si>
    <t>1.4.1.5. Parengti ir įgyvendinti lyderystės ir kūrybiškumo ugdymo priemones</t>
  </si>
  <si>
    <t>1.4.3.1. Sudaryti sąlygas švietimo paslaugas teikti nevalstybiniam sektoriui</t>
  </si>
  <si>
    <t>Pėsčiųjų perėjų, kuriose įrengta prie eismo prisitaikanti (adaptyvi) šviesoforo valdymo sistema, skaičius</t>
  </si>
  <si>
    <t xml:space="preserve">Metinis sporto renginių skaičius mieste </t>
  </si>
  <si>
    <t xml:space="preserve">Įrengtų automobilių laikymo aikštelių ir vietų jose skaičius, iš jų – vietų, įrengtų senamiesčio ir centro prieigose, skaičius </t>
  </si>
  <si>
    <t>Įrengtų dviračių laikymo aikštelių ir vietų jose skaičius</t>
  </si>
  <si>
    <t>Atliekami tyrimai, analizuojami duomenys, reikalingi programai parengti</t>
  </si>
  <si>
    <t>Savivaldybės tarybos 2013-11-28 sprendimas Nr. T2-301</t>
  </si>
  <si>
    <t>Inicijuotas projektas „Memelio miestelis“  Klaipėdos senamiestyje</t>
  </si>
  <si>
    <t>Parodų ir kitų renginių, kuriuose pristatytos investavimo Klaipėdoje galimybės, skaičius</t>
  </si>
  <si>
    <t>Nesuteiktas</t>
  </si>
  <si>
    <t>3.2.2.1. Stiprinti tarptautinių jūrinių renginių (Jūros šventė, laivų paradas ir kt.), regatų („Baltic Sprint Cup“, „Tall Ship Race“, „Baltic Sail“, „Volvo Ocean Race“ ir kt.) tradicijas</t>
  </si>
  <si>
    <t>Surengtų užsienio valstybių žurnalistų priėmimų skaičius</t>
  </si>
  <si>
    <t>3.3.4.1. Įkurti kūrybinio verslo inkubatorių Kultūros fabrike, siekiant plėtoti kūrybinių ir kultūrinių industrijų veiklą</t>
  </si>
  <si>
    <t xml:space="preserve"> -       rekonstruoti Taikos pr. nuo Sausio 15-osios g. iki Kauno g.;</t>
  </si>
  <si>
    <t>Nebuvo rinkimų</t>
  </si>
  <si>
    <t>Ikimokyklinio amžiaus vaikų – 61,3; mokyklinio amžiaus – 99,6</t>
  </si>
  <si>
    <t>Mokinių, kartojančių kursą, dalis</t>
  </si>
  <si>
    <t>2014 m.</t>
  </si>
  <si>
    <t>Atvejų skaičius, apie kuriuos policija praneša SPC (Socialinės ir psichologinės pagalbos centrui)</t>
  </si>
  <si>
    <t>Atvejų skaičius, apie kuriuos policija praneša VTAS (Vaiko teisių apsaugos skyriui)</t>
  </si>
  <si>
    <t xml:space="preserve">11; 365,11 </t>
  </si>
  <si>
    <t xml:space="preserve">53; 2029,36 </t>
  </si>
  <si>
    <t>Vieno langelio ir e. paslaugų poskyryje gauta 13909 prašymų, iš jų  užsakyta 40 e. paslaugų, tai sudaro apie 0,3 proc.</t>
  </si>
  <si>
    <t>66 paslaugos teikiamos 3 lygiu</t>
  </si>
  <si>
    <t>Pradėtas vykdyti projektas</t>
  </si>
  <si>
    <t>Paruoštas projektas derinimui</t>
  </si>
  <si>
    <t>Pradėta rengti</t>
  </si>
  <si>
    <t>1/2 km</t>
  </si>
  <si>
    <t xml:space="preserve">Palauga neteikiama  </t>
  </si>
  <si>
    <t>Lietuvos statistikos departamentas (Klaipėdos apskrities VPK)</t>
  </si>
  <si>
    <t>Lietuvos kelių policijos tarnyba (http://www.lkpt.lt/lt/statistika/2014/)</t>
  </si>
  <si>
    <t>Klaipėdos ligonių kasa (Sveikatos apsaugos skyrius)</t>
  </si>
  <si>
    <t>1.2.1.1. Atlikti sveikatos priežiūros paslaugų ekonominio ir geografinio prieinamumo tyrimą, nustatyti sveikatos priežiūros paslaugų organizavimo kokybės vertinimo kriterijus ir taikyti juos asmens sveikatos priežiūros įstaigose</t>
  </si>
  <si>
    <t>0,76 (pramoninės paskirties žemės plotas, kurio paskirtis lygiagrečiai papildyta komercine paskirtimi)</t>
  </si>
  <si>
    <t>Plėtros prioritetų zonų schema pradedama rengti</t>
  </si>
  <si>
    <t xml:space="preserve">0,7 proc. nuo viso savivaldybės turto </t>
  </si>
  <si>
    <t>5946 (2012 m. pradžia)</t>
  </si>
  <si>
    <t>Registruotų bedarbių ir darbingo amžiaus gyventojų santykis (nedarbo lygis)</t>
  </si>
  <si>
    <t>Nuolat atnaujinama</t>
  </si>
  <si>
    <t>8 km</t>
  </si>
  <si>
    <t>Integruoti 44 maršrutai</t>
  </si>
  <si>
    <t>37,4 m Pilies g. tiltas</t>
  </si>
  <si>
    <t>Rengiama</t>
  </si>
  <si>
    <t xml:space="preserve">Priemonė įtraukta į 2015-2017 SVP </t>
  </si>
  <si>
    <t>Pasirašytos sutartys dėl darbų atlikimo</t>
  </si>
  <si>
    <t>Užbaigti Lėbartų kapinių ir kolumbariumo statybos darbai. Parengtas 16,8 ha plotas laidojimui</t>
  </si>
  <si>
    <t>Rengiamas gilinimo ir platinimo galimybių plėtros pl.</t>
  </si>
  <si>
    <t>0,3 proc.</t>
  </si>
  <si>
    <t>1,16 proc.</t>
  </si>
  <si>
    <t>0,082 ha rožynų</t>
  </si>
  <si>
    <t>12 tualetų (5 konteineriniai ir 7 biotualetai)</t>
  </si>
  <si>
    <t>Pastatytos informacinės nuorodos</t>
  </si>
  <si>
    <t>Parengtas Lietuvos karių kapo remonto techn. projektas</t>
  </si>
  <si>
    <t>Draugystės ir Žardės parkų telkiniai, Kuršių marios</t>
  </si>
  <si>
    <t>Mumlaukio ežeras ir Danės upė</t>
  </si>
  <si>
    <t xml:space="preserve">  apie 95</t>
  </si>
  <si>
    <t xml:space="preserve">Atlikta </t>
  </si>
  <si>
    <t xml:space="preserve"> Parengtas supaprastintas projektas</t>
  </si>
  <si>
    <t>Išvalyta 44,3 ha Danės upės ir sutvarkyta 5,4 ha pakrančių</t>
  </si>
  <si>
    <t>Rengiama studija dėl prieplaukos įrengimo kitoje vietoje</t>
  </si>
  <si>
    <t xml:space="preserve"> Įrengta 111 vnt. atmušų saugiam švartavimuisi dešiniajame upės krante</t>
  </si>
  <si>
    <t>Sukurtos 25 darbo vietos ir 4 verslo subjektai</t>
  </si>
  <si>
    <t>4 ir 25</t>
  </si>
  <si>
    <t xml:space="preserve">Įtrauktas į 2014–2020 metų integruotų investicijų  programą </t>
  </si>
  <si>
    <t>„Žvejo“ fontanas</t>
  </si>
  <si>
    <t xml:space="preserve">5 konteineriniai ir 7 biotualetai su mediniais priėjimo takais </t>
  </si>
  <si>
    <t xml:space="preserve">Žardės piliakalnyje vyko talka </t>
  </si>
  <si>
    <t xml:space="preserve"> Įrengta 3 vnt. informacinių stendų</t>
  </si>
  <si>
    <t>Parengtas, bet nepatvirtintas</t>
  </si>
  <si>
    <t>1135 jachtų</t>
  </si>
  <si>
    <t>1 tarptautinis dokumentinio kino festivalis ir keletas edukacinių renginių</t>
  </si>
  <si>
    <t>Rekonstruotas</t>
  </si>
  <si>
    <r>
      <t>2.3.3.1. Vykdyti prevencines priemones, siekiant neviršyti leistinų oro taršos kietosiomis dalelėmis (KD</t>
    </r>
    <r>
      <rPr>
        <vertAlign val="subscript"/>
        <sz val="10"/>
        <rFont val="Times New Roman"/>
        <family val="1"/>
        <charset val="186"/>
      </rPr>
      <t>10</t>
    </r>
    <r>
      <rPr>
        <sz val="10"/>
        <rFont val="Times New Roman"/>
        <family val="1"/>
      </rPr>
      <t>) normatyvų</t>
    </r>
  </si>
  <si>
    <r>
      <t>Įrengta ir atstatyta 1257 m</t>
    </r>
    <r>
      <rPr>
        <vertAlign val="superscript"/>
        <sz val="10"/>
        <rFont val="Times New Roman"/>
        <family val="1"/>
        <charset val="186"/>
      </rPr>
      <t xml:space="preserve">2 </t>
    </r>
    <r>
      <rPr>
        <sz val="10"/>
        <rFont val="Times New Roman"/>
        <family val="1"/>
        <charset val="186"/>
      </rPr>
      <t>medinių takų ir laiptų</t>
    </r>
  </si>
  <si>
    <t>2 objektai</t>
  </si>
  <si>
    <t>Eur/gyv.</t>
  </si>
  <si>
    <t>Eur/mėn.</t>
  </si>
  <si>
    <t>1 / 2000</t>
  </si>
  <si>
    <t>Eur</t>
  </si>
  <si>
    <t xml:space="preserve"> 1,142 km  Lypkių g.</t>
  </si>
  <si>
    <t>Parengta „Žaliosios bangos“ sistemos Klaipėdos mieste galimybių studija</t>
  </si>
  <si>
    <t>7,4 ↓</t>
  </si>
  <si>
    <t>5 ↑</t>
  </si>
  <si>
    <t>96,3 ↑</t>
  </si>
  <si>
    <t>4153,54 (2013) ↑</t>
  </si>
  <si>
    <t>2580,03(2013) ↑</t>
  </si>
  <si>
    <t>10,3 (2014–2015 m. m.) ↓</t>
  </si>
  <si>
    <t>17 ↑</t>
  </si>
  <si>
    <t>100  ↑</t>
  </si>
  <si>
    <t>37 ↑</t>
  </si>
  <si>
    <t>29 ↓</t>
  </si>
  <si>
    <t>0,27 ↓</t>
  </si>
  <si>
    <t>40 ↑</t>
  </si>
  <si>
    <t>8 ↓</t>
  </si>
  <si>
    <t>94,2  ↑</t>
  </si>
  <si>
    <t>63  ↑</t>
  </si>
  <si>
    <t>23,78 ↓</t>
  </si>
  <si>
    <t>100 ↑</t>
  </si>
  <si>
    <t>6 ↑</t>
  </si>
  <si>
    <t>87,2 ↓</t>
  </si>
  <si>
    <t>80,7 ↓</t>
  </si>
  <si>
    <t>81,9 ↓</t>
  </si>
  <si>
    <t>58 ↑</t>
  </si>
  <si>
    <t>700 ↑</t>
  </si>
  <si>
    <t>152 ↑</t>
  </si>
  <si>
    <t>7,2 ↑</t>
  </si>
  <si>
    <t>2537 ↑</t>
  </si>
  <si>
    <t>79,3 ↑</t>
  </si>
  <si>
    <t>28,9 ↓</t>
  </si>
  <si>
    <t>33 ↓</t>
  </si>
  <si>
    <t>0,2 ↓</t>
  </si>
  <si>
    <t>20,4 ↓</t>
  </si>
  <si>
    <t>24,4 ↓</t>
  </si>
  <si>
    <t>20,8 ↑</t>
  </si>
  <si>
    <t>50,2 ↑</t>
  </si>
  <si>
    <t>1304 ↑</t>
  </si>
  <si>
    <t>89 ↑</t>
  </si>
  <si>
    <t>78 ↓</t>
  </si>
  <si>
    <t>31,03 ↑</t>
  </si>
  <si>
    <t>3,4 ↑</t>
  </si>
  <si>
    <t>2 497 ↓</t>
  </si>
  <si>
    <t>15 ↓</t>
  </si>
  <si>
    <t>10 ↑</t>
  </si>
  <si>
    <t>29 ↑</t>
  </si>
  <si>
    <t>589 ↑</t>
  </si>
  <si>
    <t>2929 ↑</t>
  </si>
  <si>
    <t>8,3 ↑</t>
  </si>
  <si>
    <t>83,2  ↓</t>
  </si>
  <si>
    <t>4,5  ↑</t>
  </si>
  <si>
    <t>25  ↑</t>
  </si>
  <si>
    <t>14  ↑</t>
  </si>
  <si>
    <t>42 ↑</t>
  </si>
  <si>
    <t>73 ↑</t>
  </si>
  <si>
    <t>583048 ↑</t>
  </si>
  <si>
    <t>88 ↑</t>
  </si>
  <si>
    <t>32 ir 43 ↑</t>
  </si>
  <si>
    <t>74,5  ↓</t>
  </si>
  <si>
    <t>68,5  ↓</t>
  </si>
  <si>
    <t>60,3  ↓</t>
  </si>
  <si>
    <t>33 ↑</t>
  </si>
  <si>
    <t>21/2121 ↑</t>
  </si>
  <si>
    <t>87,25 ↑</t>
  </si>
  <si>
    <t>42,5 ↑</t>
  </si>
  <si>
    <t>51,1/38,2 ↑</t>
  </si>
  <si>
    <t>57,08  ↑</t>
  </si>
  <si>
    <t>211,4 ↑</t>
  </si>
  <si>
    <t>93 ↑</t>
  </si>
  <si>
    <t>1004 ↑</t>
  </si>
  <si>
    <t>1019,6 ↑</t>
  </si>
  <si>
    <t>34 vnt/19 proc.</t>
  </si>
  <si>
    <t>Užtruko gyventojų iškeldinimo procesas</t>
  </si>
  <si>
    <t>Vyksta darbai</t>
  </si>
  <si>
    <t>Neapsispręsta dėl logistikos centro vietos, todėl nevykdomi tolimesni veiksmai</t>
  </si>
  <si>
    <t>Neapsispręsta dėl logistikos centro vietos, todėl nevykdomi  tolimesni veiksmai</t>
  </si>
  <si>
    <t>4 *</t>
  </si>
  <si>
    <t>4*</t>
  </si>
  <si>
    <t>2015 m.</t>
  </si>
  <si>
    <t xml:space="preserve">  </t>
  </si>
  <si>
    <t>597339↑</t>
  </si>
  <si>
    <t>79,9 ↑</t>
  </si>
  <si>
    <t>50↑</t>
  </si>
  <si>
    <t>0,06↓</t>
  </si>
  <si>
    <t>20↓</t>
  </si>
  <si>
    <t>23,9↓</t>
  </si>
  <si>
    <t>13 ↓</t>
  </si>
  <si>
    <t>70 ↓</t>
  </si>
  <si>
    <t>79,5↑</t>
  </si>
  <si>
    <t>12↑</t>
  </si>
  <si>
    <t>5,5 ↑</t>
  </si>
  <si>
    <t>70,9↓</t>
  </si>
  <si>
    <t>66,5↓</t>
  </si>
  <si>
    <t>59,5↓</t>
  </si>
  <si>
    <t>20 ir 34 ↓</t>
  </si>
  <si>
    <t>36 (6,7%)</t>
  </si>
  <si>
    <t>Pertvarkytų įstaigų skaičius</t>
  </si>
  <si>
    <t>8,2 ↓</t>
  </si>
  <si>
    <t>24,5 ↓</t>
  </si>
  <si>
    <t>89,9 ↑</t>
  </si>
  <si>
    <t>26,5 ↑</t>
  </si>
  <si>
    <t>0,38 (2012)</t>
  </si>
  <si>
    <t>60,2↑</t>
  </si>
  <si>
    <t>1/3</t>
  </si>
  <si>
    <t xml:space="preserve"> Pradėta rengti Draugystės geležinkelio stoties dalyje galimybių studija ir kaštų analizė</t>
  </si>
  <si>
    <t>5*</t>
  </si>
  <si>
    <t xml:space="preserve"> Parengta turizmo rinkodaros ir komunikacijos strategija</t>
  </si>
  <si>
    <r>
      <t>Įrengta ir atstatyta 3800 m</t>
    </r>
    <r>
      <rPr>
        <vertAlign val="superscript"/>
        <sz val="10"/>
        <rFont val="Times New Roman"/>
        <family val="1"/>
        <charset val="186"/>
      </rPr>
      <t xml:space="preserve">2 </t>
    </r>
    <r>
      <rPr>
        <sz val="10"/>
        <rFont val="Times New Roman"/>
        <family val="1"/>
        <charset val="186"/>
      </rPr>
      <t>medinių takų ir laiptų</t>
    </r>
  </si>
  <si>
    <t>Įrengtas Delfinų terapijos centras</t>
  </si>
  <si>
    <t>Parengtas ir patvirtintas</t>
  </si>
  <si>
    <t>Atliktas Karlskronos aikštės dangų remontas</t>
  </si>
  <si>
    <t>1187 jachtų</t>
  </si>
  <si>
    <t>60 200</t>
  </si>
  <si>
    <t>Patvirtintas Asmenų aptarnavimo  tvarkos aprašas</t>
  </si>
  <si>
    <t>Nevykdytina  priemonių</t>
  </si>
  <si>
    <t>52; 2416,36</t>
  </si>
  <si>
    <t>1; 2600</t>
  </si>
  <si>
    <t>1.4.3.8. Sudaryti galimybes II vandenvietės teritorijoje įkurti Mokslo ir technologijų populiarinimo, kultūros ir laisvalaikio centrą, skirtą viešiesiems poreikiams tenkinti</t>
  </si>
  <si>
    <t>1.6.3.3. Rekonstruoti Futbolo mokyklos ir baseinų pastatus (taikant modernias technologijas ir atsinaujinančius energijos šaltinius), įkuriant sporto paslaugų kompleksą, skirtą įvairių amžiaus grupių kvartalo gyventojams ir sporto bendruomenei</t>
  </si>
  <si>
    <t>1.6.3.7. Sudaryti sąlygas Klaipėdos regiono stadiono statybai galimybių studijos parinktoje vietoje</t>
  </si>
  <si>
    <t>3.3.1.1. Aktualizuoti, fiksuoti, kaupti ir populiarinti jūrinio kultūros paveldo vertybes bei marinistinės meninės kūrybos palikimą, sudaryti sąlygas jūrinio kultūrinio palikimo platesniam pažinimui</t>
  </si>
  <si>
    <t xml:space="preserve">3.3.1.2. Gerinti miesto vizualinį vaizdą jūrinės kultūros ženklais, mažosios architektūros formomis </t>
  </si>
  <si>
    <t xml:space="preserve">Parengta ir įgyvendinta Lietuvos kultūros sostinės programa </t>
  </si>
  <si>
    <t>Parengta paraiška nacionaliniam konkursui dėl Europos kultūros sostinės statuso suteikimo Klaipėdai 2022 m.</t>
  </si>
  <si>
    <t>Pasirašytos bendradarbiavimo sutartys arba ketinimų protokolai su tarptautine chorų festivalių organizacija „Interkultur“ ir Europos folkloro festivaliu „Europiada“ dėl festivalių organizavimo Klaipėdoje, įgyvendintos kultūros programos</t>
  </si>
  <si>
    <t xml:space="preserve">Parengta kultūros centro Žvejų rūmų modernizavimo galimybių studija </t>
  </si>
  <si>
    <t>Parengta bibliotekos tinklo optimizavimo bei veiklos modernizavimo galimybių studija</t>
  </si>
  <si>
    <t>Veikiančių bendruomenės centrų-bibliotekų skaičius</t>
  </si>
  <si>
    <t xml:space="preserve">3.3.2.8. Aktyvinti miesto kultūros ir kitų sektorių bendradarbiavimą </t>
  </si>
  <si>
    <t>Organizuotų renginių (konferencijų, seminarų, apskritojo stalo diskusijų, mokymų, kūrybinių dirbtuvių ir kt.) skaičius</t>
  </si>
  <si>
    <t>Įgyvendintų tarpsektorinių projektų skaičius</t>
  </si>
  <si>
    <t>Modernizuota Vasaros koncertų estrados infrastruktūra</t>
  </si>
  <si>
    <t>Įgyvendintų renginių skaičius</t>
  </si>
  <si>
    <t>Sutvarkytas fachverkinės architektūros  pastatų kompleksas</t>
  </si>
  <si>
    <t>Kultūros kvartale įgyvendintų projektų skaičius</t>
  </si>
  <si>
    <r>
      <t>3.3.1.3. Sukurti  veiksmingą Klaipėdos miesto kultūros komunikavimo ir įvaizdžio formavimo sistemą</t>
    </r>
    <r>
      <rPr>
        <i/>
        <sz val="10"/>
        <rFont val="Times New Roman"/>
        <family val="1"/>
        <charset val="186"/>
      </rPr>
      <t xml:space="preserve"> (nuo 2015 m.)</t>
    </r>
  </si>
  <si>
    <r>
      <t xml:space="preserve">3.3.1.4. Inicijuoti ir įgyvendinti valstybinės ir tarptautinės reikšmės kultūrinius projektus </t>
    </r>
    <r>
      <rPr>
        <i/>
        <sz val="10"/>
        <rFont val="Times New Roman"/>
        <family val="1"/>
        <charset val="186"/>
      </rPr>
      <t>(nuo 2015 m.)</t>
    </r>
  </si>
  <si>
    <r>
      <t xml:space="preserve">3.3.2.1. Parengti kultūros centro Žvejų rūmų modernizavimo koncepciją </t>
    </r>
    <r>
      <rPr>
        <i/>
        <sz val="10"/>
        <rFont val="Times New Roman"/>
        <family val="1"/>
        <charset val="186"/>
      </rPr>
      <t>(nuo 2015 m.)</t>
    </r>
  </si>
  <si>
    <r>
      <t>3.3.2.11. Modernizuoti Vasaros koncertų estradą</t>
    </r>
    <r>
      <rPr>
        <i/>
        <sz val="10"/>
        <rFont val="Times New Roman"/>
        <family val="1"/>
        <charset val="186"/>
      </rPr>
      <t xml:space="preserve"> (nuo 2015 m.)</t>
    </r>
  </si>
  <si>
    <r>
      <t xml:space="preserve">3.3.2.12. Suformuoti senamiestyje Kultūros kvartalą, sudarant palankias sąlygas verslo,  kultūros ir kūrybinių organizacijų sinergiškai veiklai </t>
    </r>
    <r>
      <rPr>
        <i/>
        <sz val="10"/>
        <rFont val="Times New Roman"/>
        <family val="1"/>
        <charset val="186"/>
      </rPr>
      <t>(nuo 2015 m.)</t>
    </r>
  </si>
  <si>
    <t>8 ↑</t>
  </si>
  <si>
    <t>4**</t>
  </si>
  <si>
    <t>792</t>
  </si>
  <si>
    <t>KVJUD investicijų, nukreiptų į ne uosto teritoriją, dalis visoje KVJUD investicijų struktūroje (Klaipėdos miesto savivaldybei pervedamos lėšos)</t>
  </si>
  <si>
    <t>Įdiegta 59 vnt. objektinių modulių mikrovaldiklių plokščių</t>
  </si>
  <si>
    <t>32 ↑</t>
  </si>
  <si>
    <t>Parengta</t>
  </si>
  <si>
    <t>Įrengti 4 dvigubi dviračių saugojimo konteineriai (prie Park&amp;Ride)</t>
  </si>
  <si>
    <t>2275 ↓</t>
  </si>
  <si>
    <t>2 ↓</t>
  </si>
  <si>
    <t>252 ↓</t>
  </si>
  <si>
    <t>4482 ↑</t>
  </si>
  <si>
    <t>17 ↓</t>
  </si>
  <si>
    <t>18 ↑</t>
  </si>
  <si>
    <t>6,6 ↓</t>
  </si>
  <si>
    <t>Detalusis planas parengtas</t>
  </si>
  <si>
    <t>4449,8 (2014) ↑</t>
  </si>
  <si>
    <t>2980,0 (2014) ↑</t>
  </si>
  <si>
    <r>
      <t>91,88</t>
    </r>
    <r>
      <rPr>
        <sz val="11"/>
        <rFont val="Calibri"/>
        <family val="2"/>
        <charset val="186"/>
      </rPr>
      <t>↓</t>
    </r>
  </si>
  <si>
    <t>66/47 ↑</t>
  </si>
  <si>
    <t>55 ↑</t>
  </si>
  <si>
    <t>6 ↓</t>
  </si>
  <si>
    <t>90 ↑</t>
  </si>
  <si>
    <t>7/2</t>
  </si>
  <si>
    <t>45↑</t>
  </si>
  <si>
    <t>77↑</t>
  </si>
  <si>
    <t>72↑</t>
  </si>
  <si>
    <t>92 ↑</t>
  </si>
  <si>
    <t xml:space="preserve">1/14/1200 </t>
  </si>
  <si>
    <t>76,51 ↑</t>
  </si>
  <si>
    <t>Piliavietė</t>
  </si>
  <si>
    <t>priemonė, dėl objektyvių priežasčių nevykdytina</t>
  </si>
  <si>
    <t>Įdiegta miestiečio-kultūros vartotojo kortelės sistema</t>
  </si>
  <si>
    <t>Remontuotos 4 aikštelės/įrengta 150 vietų; parengtas  Pilies g. 2A techninis projektas</t>
  </si>
  <si>
    <t>9,5 km</t>
  </si>
  <si>
    <t>0,8 km</t>
  </si>
  <si>
    <t>Integruoti 45 maršrutai</t>
  </si>
  <si>
    <t>7,22 km ir 2,5 km</t>
  </si>
  <si>
    <t>Rengiamas techninis projektas</t>
  </si>
  <si>
    <t>Atliktas žemės sklypo sąnaudų ir naudos analizės vertinimas Priešpilio g. tiesimui, siekiant pradėti  žemės paėmimą visuomenės poreikiams</t>
  </si>
  <si>
    <t>Parengtas techninis projektas, tačiau negautas statybos leidimas</t>
  </si>
  <si>
    <t>Rengiami techniniai projektai</t>
  </si>
  <si>
    <t xml:space="preserve"> Pradėtas II etapo  techninio projekto parengimas</t>
  </si>
  <si>
    <t>Rengiamas detalusis planas</t>
  </si>
  <si>
    <t>Atliktas Rokiškio g. I etapas (280 m)</t>
  </si>
  <si>
    <t>Rekonstruotas Klemiškės g.  Ruožas (138 m)</t>
  </si>
  <si>
    <t>Atliktas Joniškės g. I etapas (1133 m)</t>
  </si>
  <si>
    <t xml:space="preserve">Duomenų bazė „Klaipėdos miesto žemėlapis“ patalpintas internetiniame psl. www.klaipeda.lt   </t>
  </si>
  <si>
    <t>Nepradėtas rengti</t>
  </si>
  <si>
    <t>Įrengta „Dobilo“, „Inkaro“, „Ramunės“, „Renetos“ vandentiekio ir buitinių nuotekų (L~5,3 km)</t>
  </si>
  <si>
    <t xml:space="preserve"> Rimkų g. iki Klaipėdos m. ribos (L~1,6 km)</t>
  </si>
  <si>
    <t>Tinklai nuo Rokiškio g. iki Šiaurės pr., prijungtas naujai pastatytas prekybos centras</t>
  </si>
  <si>
    <t xml:space="preserve">Tauro sodai, Užupio g., Ruonių g. </t>
  </si>
  <si>
    <t>Jaunystės g. dalyje, Klaipėdos g. 15, Klaipėdos g. 17, Liepų g. 54, Rūko g., Švepelių g., Turistų g. vandentiekio ir nuotekų tinklų (L~1,8 km)</t>
  </si>
  <si>
    <t>3 (Artojo g. 3, Kauno g. 6, Šilutės pl. 109)</t>
  </si>
  <si>
    <t>110 kV įtampos oro linijos atšakos nuo Stadiono g. iki magistralinio kelio A13 pakeitimo kabeline linija specialusis planas</t>
  </si>
  <si>
    <t>Parengtas miesto tapatumą reprezentuojančių jūrinio paveldo objektų pritaikymo kultūrinio turizmo reikmėms sąvadas ir rekomendacijos kultūros bei verslo subjektams</t>
  </si>
  <si>
    <t xml:space="preserve">Parengtų ir įgyvendintų projektų skaičius </t>
  </si>
  <si>
    <t>49/98 ↑</t>
  </si>
  <si>
    <t>41 ↑</t>
  </si>
  <si>
    <t>49 ↑</t>
  </si>
  <si>
    <t xml:space="preserve"> 2 (projektiniai pasiūlymai)</t>
  </si>
  <si>
    <t>8,08 proc.</t>
  </si>
  <si>
    <t>480 vnt.  rožynų Kurpių skvere</t>
  </si>
  <si>
    <t>Parengta Skulptūrų parko detaliojo plano sprendinių įgyvendinimo programa</t>
  </si>
  <si>
    <t xml:space="preserve">Pašalinti helofitai iš Žardės tvenkinio </t>
  </si>
  <si>
    <t xml:space="preserve">  apie 98</t>
  </si>
  <si>
    <t>Parengta Klaipėdos valstybinio jūrų uosto pietinių vartų techninė koncepcija</t>
  </si>
  <si>
    <t xml:space="preserve">Rezidavo 10 rezidentų grupių/SVV kūrybinių įmonių ir 30 fizinių asmenų </t>
  </si>
  <si>
    <t>10 ir 30</t>
  </si>
  <si>
    <t>Atnaujintų arba sutvarkytų daugiabučių namų kiemų skaičius</t>
  </si>
  <si>
    <t>Pastatytų arba atnaujintų viešųjų arba komercinių pastatų skaičius</t>
  </si>
  <si>
    <t>Rekonstruotų, nutiestų ar atnaujintų kelių ilgis</t>
  </si>
  <si>
    <t xml:space="preserve">2.4.2.3. Atnaujinti miesto centre esančius fontanus įrengiant šviesos instaliacijas ar kt. efektus </t>
  </si>
  <si>
    <t>Debreceno aikštės  I ir II etapai, šalia esanti automobilių laikymo aikštelė</t>
  </si>
  <si>
    <t>2.4.2.4. Atnaujinti gyvenamųjų kvartalų centrines aikštes ir kitas viešąsias erdves</t>
  </si>
  <si>
    <t xml:space="preserve"> Pradėta rengti Daugiabučių gyvenamųjų namų kvartalų priežiūros programa</t>
  </si>
  <si>
    <t>2.4.2.5. Atnaujinti Atgimimo aikštės teritoriją</t>
  </si>
  <si>
    <t>2.4.2.6. Skatinti automobilių stovėjimo vietų ir aikštelių įrengimą miegamuosiuose rajonuose</t>
  </si>
  <si>
    <t>2.4.2.7. Diegti aukšto lygio paslaugų ir infrastruktūros parametrus miesto paplūdimiuose ir kitose poilsio zonose</t>
  </si>
  <si>
    <t>2.4.2.8. Atlikti mieste esančių sodų teritorijų vystymo perspektyvų analizę su ekonominiais skaičiavimais</t>
  </si>
  <si>
    <t>Gustavo Katzkės kalvės šiaurinio ir pietinio fasadų tvarkymo darbai</t>
  </si>
  <si>
    <t>Parengta  galimybių studija</t>
  </si>
  <si>
    <t>98/64</t>
  </si>
  <si>
    <t>4 ↓</t>
  </si>
  <si>
    <t>Tyrimų duomenys (Klaipėdos m. visuomenės sveikatos biuras)</t>
  </si>
  <si>
    <t>Nevykdytina priemonių</t>
  </si>
  <si>
    <t>www.investinklaipeda.com., www.fez.lt</t>
  </si>
  <si>
    <t>Surinkta ir pateikta Aplinkos ministerijai informacija dėl sodininkų bendrijose esančių bendro naudojimo kelių</t>
  </si>
  <si>
    <t xml:space="preserve">Didėjanti </t>
  </si>
  <si>
    <t>11,5↑</t>
  </si>
  <si>
    <t>10 ↓</t>
  </si>
  <si>
    <t>32,7 ↓</t>
  </si>
  <si>
    <t>7 ↑</t>
  </si>
  <si>
    <t>91 ↑</t>
  </si>
  <si>
    <t>88↓</t>
  </si>
  <si>
    <t>15,3 ↓</t>
  </si>
  <si>
    <t>2 730 ↓</t>
  </si>
  <si>
    <t>7 ↓</t>
  </si>
  <si>
    <t>28 ↑</t>
  </si>
  <si>
    <t>10,5 ↑</t>
  </si>
  <si>
    <t>Lietuvos Respublikos
vyriausioji rinkimų komisija</t>
  </si>
  <si>
    <t>Tyrimai neatlikti, nes neatnaujinti miesto kvartalai</t>
  </si>
  <si>
    <t xml:space="preserve"> Įrengtas kempingas pajūryje, II etapas, stacionarūs nameliai poilsiui Girulių kempinge </t>
  </si>
  <si>
    <t>Išvalyta Danės upė ir sutvarkytos pakrantės</t>
  </si>
  <si>
    <t>170 (2012)</t>
  </si>
  <si>
    <t>Vnt./Vnt.</t>
  </si>
  <si>
    <t xml:space="preserve">77↑ </t>
  </si>
  <si>
    <t>Pradėti rengti 2 projektai: 47,4 ha Medelyno gyvenamojo rajono infrastruktūros išvystymas, Atgimimo aikštės sutvarkymas</t>
  </si>
  <si>
    <t>20 ↑</t>
  </si>
  <si>
    <t xml:space="preserve">22 ↑ </t>
  </si>
  <si>
    <t>įrengtos 9 stotelės</t>
  </si>
  <si>
    <t>4552 (2012)</t>
  </si>
  <si>
    <t xml:space="preserve"> 0,544 km</t>
  </si>
  <si>
    <t xml:space="preserve"> 21 ha Lypkių kaimo vietoje</t>
  </si>
  <si>
    <t>5,2721 ha</t>
  </si>
  <si>
    <t>14,82 ha</t>
  </si>
  <si>
    <t xml:space="preserve"> 115/4014 ↑</t>
  </si>
  <si>
    <t>0,2 proc. nuo viso savivaldybės turto</t>
  </si>
  <si>
    <t>Gyventojų skaičiaus metinis pokytis</t>
  </si>
  <si>
    <t>-1 (2012)</t>
  </si>
  <si>
    <t xml:space="preserve">Natūrali gyventojų kaita </t>
  </si>
  <si>
    <t>1.</t>
  </si>
  <si>
    <t>6.</t>
  </si>
  <si>
    <t>Atliktas I etapas     (571 m)</t>
  </si>
  <si>
    <t>VPK – Vyriausiasis policijos komisariatas.</t>
  </si>
  <si>
    <t>7/21,2% ↑           Rodiklis blogėja, dėl mažėjančio mokinių skaičiaus 5–12 klasėse. Šiose klasėse daugėja tuščių mokymosi vietų, t. y. mokinių vidurkis klasėje neatitinka mokinių vidurkio pagal LR Vyriausybės nustatytą Mokinio krepšelio metodiką</t>
  </si>
  <si>
    <t>Vnt./proc.</t>
  </si>
  <si>
    <t>Ikimokyklinio amžiaus vaikų – 94,2; mokyklinio – 100  ↑</t>
  </si>
  <si>
    <t>Sporto objektų, kuriuose gali būti organizuojami Europos ir tarptautinio lygio renginiai (varžybos), skaičius</t>
  </si>
  <si>
    <t>Plėtros prioritetų zonų schema rengiama, preliminarus rodiklis – 1000 ha</t>
  </si>
  <si>
    <t xml:space="preserve">2014–2020 m. integruotos teritorijos vystymo programos plotas (tikslinės teritorijos plotas – 512 ha, susietos – 60 ha) </t>
  </si>
  <si>
    <t>Gatvių su viešuoju transportu ilgis</t>
  </si>
  <si>
    <t>Viešojo transporto maršrutų, kuriuose veikia bendro e. bilieto sistema, skaičius</t>
  </si>
  <si>
    <t>Suformuota visuomeninių renginių infrastruktūra buvusioje pilies teritorijoje:  rekonstruotas Antrojo pasaulinio karo laikų dažų (kuro) sandėlis, atkurta rytinė kurtina, požeminis statinys pritaikytas daugiafunkcei salei. Įrengtas dviračių ir pėsčiųjų takas nuo Biržos tilto iki Klaipėdos g. tilto</t>
  </si>
  <si>
    <t xml:space="preserve">Kultūros fabrike buvo įsikūrę 4 SVV subjektai, kuriuose dirbo 25 žmonės </t>
  </si>
  <si>
    <t>Klaipėdos m. bendrajame plane numatytų teritorijų plotas – 4942,5 ha; KVJUD – 1415,9 ha, iš to skaičiaus uosto teritorija – 538,7 ha, uosto akvatorija – 877,2 ha;  LEZ teritorija yra 412 ha, paruoštas verslui plotas – 260 ha</t>
  </si>
  <si>
    <t>94 paslaugos teikiamos 3 lygiu, 23 – 4 lygiu ↑</t>
  </si>
  <si>
    <t>99 e. paslaugos teikiamos 3 lygiu, 23 – 4 lygiu</t>
  </si>
  <si>
    <t>Vaikų, besinaudojančių neformaliojo švietimo paslaugomis, skaičius</t>
  </si>
  <si>
    <t>Įrengti vandentiekio ir nuotekų tinklai Labrenciškės, Labrencų Dvaro g. kvartaluose</t>
  </si>
  <si>
    <t>teritorijoje  nuo Liepų g. į šiaurę link Tauralaukio</t>
  </si>
  <si>
    <t>Rimkų gyvenvietės pietinėje dalyje; Kalotės kvartale Klaipėdos mieste</t>
  </si>
  <si>
    <t>Paupio kvartale nuo Jaunystės g. iki Klemiškės g.</t>
  </si>
  <si>
    <t>Jūrininkų pr. ir Mogiliovo g. tęsinyje</t>
  </si>
  <si>
    <t>kvartale tarp Taikos pr., Jūrininkų pr., Varpų g. ir Laukininkų g.</t>
  </si>
  <si>
    <t>Tauralaukio kvartale Gabijos g., Medeinos g., Austėjos g., Laukpačio g.</t>
  </si>
  <si>
    <t xml:space="preserve"> nuo Vėjo g. iki Klaipėdos m. ribos sudarant galimybę prisijungti Aukštkiemių k.</t>
  </si>
  <si>
    <t xml:space="preserve"> kvartale tarp Šiaurės pr. ir Kosmonautų kv.</t>
  </si>
  <si>
    <t>Jungų g., Kapitonų g., Ajerų g., Salos g., Ratilų g.</t>
  </si>
  <si>
    <t>Žardupės g.</t>
  </si>
  <si>
    <t xml:space="preserve"> Rekonstruota 275,15 m. lietaus nuotekų tinklų  Klaipėdos senamiesčio ir centrinėje miesto dalyse ir 325 m. – Pilies ir Mokyklos g.</t>
  </si>
  <si>
    <t xml:space="preserve"> Nutiesta 73 m įvažiavimo ir kiemo lietaus nuotekų tinklų J. Karoso g. 21  / Mažvydo g. 11</t>
  </si>
  <si>
    <t>Planuojama konteinerius įsigyti ir aikšteles įrengti, pasinaudojant 2014–2020 m. ES parama</t>
  </si>
  <si>
    <t>Atsodinta 135 vnt. medžių</t>
  </si>
  <si>
    <t>Atsodinta 173 vnt. medžių</t>
  </si>
  <si>
    <t>Įrenginėjami 12 tualetų</t>
  </si>
  <si>
    <t>Rengiamas  investicijų projektas</t>
  </si>
  <si>
    <t xml:space="preserve">Sutvarkytos krantinės prieigos (0,5 ha), suremontuoti suoliukai, nutiesta 7,2 km dviračių ir pėsčiųjų tako palei Danę, įrengta asfalto danga (354 m) </t>
  </si>
  <si>
    <t xml:space="preserve">Parengtas laikino slipo techninis  projektas </t>
  </si>
  <si>
    <t>Pašalinti upės pylimai iki vandens lygio Smeltalėje</t>
  </si>
  <si>
    <t xml:space="preserve"> „Anikės“ fontanas</t>
  </si>
  <si>
    <r>
      <t xml:space="preserve"> Pakeista medinių takų 3,5 tūkst. m</t>
    </r>
    <r>
      <rPr>
        <sz val="10"/>
        <rFont val="Calibri"/>
        <family val="2"/>
        <charset val="186"/>
      </rPr>
      <t>²</t>
    </r>
    <r>
      <rPr>
        <sz val="10"/>
        <rFont val="Times New Roman"/>
        <family val="1"/>
        <charset val="186"/>
      </rPr>
      <t xml:space="preserve"> ir laiptų 0,3 tūkst. m</t>
    </r>
    <r>
      <rPr>
        <sz val="10"/>
        <rFont val="Calibri"/>
        <family val="2"/>
        <charset val="186"/>
      </rPr>
      <t>²</t>
    </r>
    <r>
      <rPr>
        <sz val="10"/>
        <rFont val="Times New Roman"/>
        <family val="1"/>
        <charset val="186"/>
      </rPr>
      <t>, vedančių per apsauginį pajūrio kopagūbrį, nupinta 2500 m žabtvorių ir paklota 14500 m</t>
    </r>
    <r>
      <rPr>
        <sz val="10"/>
        <rFont val="Calibri"/>
        <family val="2"/>
        <charset val="186"/>
      </rPr>
      <t>²</t>
    </r>
    <r>
      <rPr>
        <sz val="10"/>
        <rFont val="Times New Roman"/>
        <family val="1"/>
        <charset val="186"/>
      </rPr>
      <t xml:space="preserve"> šakų klojinių</t>
    </r>
  </si>
  <si>
    <t xml:space="preserve">Strategijos I etapas </t>
  </si>
  <si>
    <t xml:space="preserve">Iš dalies sutvarkytas Žardės piliakalnis </t>
  </si>
  <si>
    <t xml:space="preserve"> Įgyvendintas Lietuvos karių kapo, 1923 metų sukilimo dalyviams paminklo, Klaipėdoje, remonto (restauravimo) techninis projektas</t>
  </si>
  <si>
    <t>Kultūros fabrike buvo įsikūrę keturi SVV subjektai</t>
  </si>
  <si>
    <t>Kultūros fabrike rezidavo 10 rezidentų grupių/SVV kūrybinių įmonių ir 30 fizinių asmenų</t>
  </si>
  <si>
    <t>Neįrengta dėl techninio poreikio nebuvimo</t>
  </si>
  <si>
    <r>
      <t>Įrengta ir atstatyta 1825 m</t>
    </r>
    <r>
      <rPr>
        <sz val="10"/>
        <rFont val="Calibri"/>
        <family val="2"/>
        <charset val="186"/>
      </rPr>
      <t>²</t>
    </r>
    <r>
      <rPr>
        <sz val="10"/>
        <rFont val="Times New Roman"/>
        <family val="1"/>
        <charset val="186"/>
      </rPr>
      <t xml:space="preserve"> medinių takų ir laiptų</t>
    </r>
  </si>
  <si>
    <t>Atlika 50 proc. darbų</t>
  </si>
  <si>
    <t xml:space="preserve">Ruošiamasi „Baltic Tall Ships Regatta 2015“ </t>
  </si>
  <si>
    <t xml:space="preserve"> 2 regatos, „Baltic Tall Ships Regatta 2015“ ir „Baltic Sail“ </t>
  </si>
  <si>
    <t>Neskaičiuojama</t>
  </si>
  <si>
    <t xml:space="preserve"> Renginių 11 proc., inkubuota įmonių 50/50 proc.( darbo vietų /įsikurusių SVV įmonių)</t>
  </si>
  <si>
    <t>Teikiamos 66 administracinės paslaugos 3 lygiu</t>
  </si>
  <si>
    <t>20 priemonių / 19 įgyvendinamų</t>
  </si>
  <si>
    <t>2016 m.</t>
  </si>
  <si>
    <t>Kadagių g.</t>
  </si>
  <si>
    <t xml:space="preserve">Klemiškės g. </t>
  </si>
  <si>
    <t>Pamario g. ir Rūko g.</t>
  </si>
  <si>
    <t>2016 m. teikta paraiška ES finanansavimui gauti</t>
  </si>
  <si>
    <t xml:space="preserve"> 1772↓</t>
  </si>
  <si>
    <t>14,9↑</t>
  </si>
  <si>
    <t>6905 ↑</t>
  </si>
  <si>
    <t>75,02 (2012)</t>
  </si>
  <si>
    <t>83,1 (2015) ↓</t>
  </si>
  <si>
    <t>4410,5 (2015) ↓</t>
  </si>
  <si>
    <t>3048,54 (2015) ↑</t>
  </si>
  <si>
    <t>73/47 ↑</t>
  </si>
  <si>
    <t>48 ↓</t>
  </si>
  <si>
    <t xml:space="preserve">62 ↑ </t>
  </si>
  <si>
    <t xml:space="preserve">50/112 ↑
           </t>
  </si>
  <si>
    <t>46 ↑</t>
  </si>
  <si>
    <t>60,4↑</t>
  </si>
  <si>
    <t>1.2.1.5. Remti sveikatos priežiūros paslaugas nustatytų kategorijų gyventojams</t>
  </si>
  <si>
    <t>2/182</t>
  </si>
  <si>
    <t>Paslauga nupirkta</t>
  </si>
  <si>
    <t>1.2.1.6. Plėsti paslaugų spektrą vaikams Klaipėdos sutrikusio vystymosi kūdikių namuose</t>
  </si>
  <si>
    <t>Pradėti įgyvendinti 2 projektai</t>
  </si>
  <si>
    <t>Įtraukta į LR SAD ministro 2015-05-05 įsakymu Nr. A1-271 patvirtintą sąrašą</t>
  </si>
  <si>
    <t>1.3.3.9. Pereinant nuo institucinės vaiko globos prie bendruomeninių paslaugų:
- steigti bendruomeninius vaikų globos namus;
- įvesti profesionalių vaikų globėjų pareigybes</t>
  </si>
  <si>
    <t xml:space="preserve">Vaikų, gyvenančių bendruomeniniuose globos namuose, skaičius </t>
  </si>
  <si>
    <t>Įvesta profesionalių globėjų pareigybių, vnt.</t>
  </si>
  <si>
    <t xml:space="preserve">32; 1810,65 </t>
  </si>
  <si>
    <t>apgyvendintų asmenų skaičius nakvynės namuose ar krizių centruose, palyginti su pateikusių prašymus asmenų skaičiumi</t>
  </si>
  <si>
    <t>100 (2014)</t>
  </si>
  <si>
    <t>pagalbos globėjams (rūpintojams) ir įvaikintojams paslaugą gavę asmenys, palyginti su pateikusių prašymus asmenų skaičiumi</t>
  </si>
  <si>
    <t>100-ui mokinių tenka kompiuterių nuo bendro kompiuterių mokykloje skaičiaus</t>
  </si>
  <si>
    <t xml:space="preserve">Mokinių mokymui naudojamų kompiuterių dalis nuo bendro kompiuterių mokykloje skaičiaus </t>
  </si>
  <si>
    <t xml:space="preserve">Mokinių, lankančių nevalstybines mokyklas, dalis nuo bendro mokinių mieste skaičiaus </t>
  </si>
  <si>
    <t>3.3.4.4</t>
  </si>
  <si>
    <t>Realizuota ambicingų kultūrinio turizmo projektų</t>
  </si>
  <si>
    <t>Ne mažesnis kaip 2</t>
  </si>
  <si>
    <t>Pradėta kurti</t>
  </si>
  <si>
    <t>11 (0,2%)</t>
  </si>
  <si>
    <t>52/52</t>
  </si>
  <si>
    <t xml:space="preserve">20
</t>
  </si>
  <si>
    <t xml:space="preserve">1/1/4500 </t>
  </si>
  <si>
    <t>Mokyklose naudojamų kompiuterių skaičius</t>
  </si>
  <si>
    <t xml:space="preserve">Švietimo įstaigų, prisijungusių prie greitaveikio internetinio ryšio, skaičius </t>
  </si>
  <si>
    <t xml:space="preserve">Gyventojų tankis prioritetinėse miesto vystymo zonose </t>
  </si>
  <si>
    <t>Plėtros prioritetų zonų schema rengiama</t>
  </si>
  <si>
    <t>Tyrimai neatlikti, nes miesto kvartalų atnaujinimas nepradėtas</t>
  </si>
  <si>
    <t>46↑</t>
  </si>
  <si>
    <t>82↑</t>
  </si>
  <si>
    <t>598969↑</t>
  </si>
  <si>
    <t>95 ↑</t>
  </si>
  <si>
    <t xml:space="preserve">36/40
</t>
  </si>
  <si>
    <t>9 ir 30↓</t>
  </si>
  <si>
    <t>69,9 ↓</t>
  </si>
  <si>
    <t>66,3 ↓</t>
  </si>
  <si>
    <t>Pasodinta 275 vnt. spygliuočių ir lapuočių medžių Sąjūdžio parke</t>
  </si>
  <si>
    <t xml:space="preserve">0,96 (pakeista 2 žemės sklypų Liepų g. 87M, Liepų g. 87N naudojimo būdas iš pramonės į komercinę paskirtį) </t>
  </si>
  <si>
    <t>Parengtas maršrutas „Po Klaipėdą su karaliene Luize“</t>
  </si>
  <si>
    <t>120↑</t>
  </si>
  <si>
    <t>61,94 ↓</t>
  </si>
  <si>
    <t>51,1/36,3 ↑</t>
  </si>
  <si>
    <t>51,7/39,4 ↑</t>
  </si>
  <si>
    <t>64,3↑</t>
  </si>
  <si>
    <t>neteikia duomenų</t>
  </si>
  <si>
    <t>68 (2012)</t>
  </si>
  <si>
    <t>310,000 ↑</t>
  </si>
  <si>
    <t>595,416 ↑</t>
  </si>
  <si>
    <t>108 e. paslaugos teikiamos 3 lygiu  ↑</t>
  </si>
  <si>
    <t xml:space="preserve">0,5 proc. nuo viso savivaldybės turto </t>
  </si>
  <si>
    <t>0,15 proc. nuo viso savivaldybės turto</t>
  </si>
  <si>
    <t>Viešosios ir privačios partnerystės pagrindu (VPPP) veikiančių objektų skaičius (kai viešoji partnerė yra savivaldybė)</t>
  </si>
  <si>
    <t xml:space="preserve">Atlikta 35 proc. Šiaurinės kurtinos rekonstravimo darbų, parengtas investicijų projektas Danės upės krantinių rekonstrukcijai  ir prieigų sutvarkymui palei Danę nuo Biržos tilto </t>
  </si>
  <si>
    <t>Pasirašyta sutartis</t>
  </si>
  <si>
    <t>13,51 km</t>
  </si>
  <si>
    <t>Integruoti 46 maršrutai</t>
  </si>
  <si>
    <t>Įrengta nuovaža ties Klaipėdos g. tiltu</t>
  </si>
  <si>
    <t>Senamiesčio centrinės dalies ir turgavietės detaliojo plano rengimas nutrauktas</t>
  </si>
  <si>
    <t>Vyko žemės paėmimo visuomenės poreikiams procedūros Priešpilio g. tiesimui</t>
  </si>
  <si>
    <t>Atlikta projekto ekspertizė, gautas statybą leidžiantis dokumentas</t>
  </si>
  <si>
    <t>Rengiamas II etapo techninis projektas, įrengta jungtis (~180 m) iš Lypkių g. į kelią Nr. 141</t>
  </si>
  <si>
    <t xml:space="preserve">Patvirtintas detalusis planas </t>
  </si>
  <si>
    <t>Pasirašyti 6 objektų lietaus nuotekų tinklų rekonstrukcijos statybos užbaigimo aktai – Jūros ir Danės gatvėse, Šilutės pl. prie AB „Klaipėdos energija“, Šturmanų ir Kalnupės gatvėse, Žvejų gatvėje, Mokyklos ir Aguonų g.</t>
  </si>
  <si>
    <t>Sudaryta sutartis dėl detaliojo plano keitimo teritorijoje, ribojamoje Šiaurės pr. ir sklypo Priestočio g. 1 šiaurinės ribos</t>
  </si>
  <si>
    <t>Parengtas ir patvirtintas detalusis planas. Atlikta techninio projekto korektūra. Atlikta ekspertizė</t>
  </si>
  <si>
    <t>Parengti teritorijų projektiniai variantai</t>
  </si>
  <si>
    <t>Nagrinėjama kartu su rengiamu Uosto teritorijos bendruoju planu</t>
  </si>
  <si>
    <t>Parengtas laivybos kanalo maksimalaus gilinimo ir platinimo galimybių plėtros planas</t>
  </si>
  <si>
    <t>2 (tęstinė sutartis)</t>
  </si>
  <si>
    <t xml:space="preserve"> Įsteigtas naujas  Urbanistikos skyrius</t>
  </si>
  <si>
    <t>18,65 proc.</t>
  </si>
  <si>
    <t>Atlikta 70 proc. II etapo sutvarkymo darbų</t>
  </si>
  <si>
    <t>Parengtas investicijų projektas</t>
  </si>
  <si>
    <t xml:space="preserve"> - plėtoti Sąjūdžio parko infrastruktūrą;</t>
  </si>
  <si>
    <t xml:space="preserve"> Parengti 4 energetiniai auditai </t>
  </si>
  <si>
    <t>apie 98</t>
  </si>
  <si>
    <t>Įdiegta 35 vnt. apšvietimo valdymo spintų radijo modulių</t>
  </si>
  <si>
    <t>34 vnt./19 proc.</t>
  </si>
  <si>
    <t>34 vnt./20,6  proc.</t>
  </si>
  <si>
    <t>Rengiamas Klaipėdos uosto bendrasis planas</t>
  </si>
  <si>
    <t>25 (iš viso 220 vietų) Pilies uoste</t>
  </si>
  <si>
    <t>Vyko viešųjų pirkimų procedūros dėl slipo įrengimo</t>
  </si>
  <si>
    <t>Sukurta 91 darbo vieta ir 30 naujai įsikūrę  SVV subjektai</t>
  </si>
  <si>
    <t>91 ir 30</t>
  </si>
  <si>
    <t>Debreceno ir Pempininkų aikščių fontanai</t>
  </si>
  <si>
    <t>Žardininkų aikštės, Taikos pr. 76 aplinkos tvarkybos aprašai</t>
  </si>
  <si>
    <t>Pradėtas rengti investicijų projektas</t>
  </si>
  <si>
    <t>Parengtas investicijų projektas, pradėtas rengti techninis projektas</t>
  </si>
  <si>
    <t xml:space="preserve"> Parengta Daugiabučių gyvenamųjų namų kvartalų priežiūros programa</t>
  </si>
  <si>
    <t>Patvirtinta Klaipėdos miesto paveldo apsaugos strategija</t>
  </si>
  <si>
    <t>Liepų g. 7 fasadų tvarkymo darbai</t>
  </si>
  <si>
    <t>Nuolatinės priežiūros darbai vykdomi Žardės ir Purmalių piliakalniuose</t>
  </si>
  <si>
    <t xml:space="preserve">Vykdomi parengiamieji techninio projekto rengimo darbai </t>
  </si>
  <si>
    <t>Pilies g. 2A įrengti dviračių saugojimo stovai</t>
  </si>
  <si>
    <t>10 stotelių įvažų, 9 naujos realaus laiko švieslentės,  įrengta iškili danga silpnaregiams 41 stotelėje</t>
  </si>
  <si>
    <t>Rengiamas investicijų projektas</t>
  </si>
  <si>
    <t xml:space="preserve"> Ties autobusų stotelėmis įrengta 172 kv. m įspėjamosios dangos</t>
  </si>
  <si>
    <t>Pradėta rengti Klaipėdos ekonominės plėtros strategija</t>
  </si>
  <si>
    <t>6*</t>
  </si>
  <si>
    <t>Filmas apie Klaipėdos miestą</t>
  </si>
  <si>
    <t xml:space="preserve">Administruojama interneto svetainė www.investinklaipeda.com. </t>
  </si>
  <si>
    <t>Parengta ir išsiųsta koordinatoriams Mėlynosios vėliavos programos dokumentacija</t>
  </si>
  <si>
    <t>Įkurtas Baltijos jūros gyvūnų reabilitacijos centras</t>
  </si>
  <si>
    <t>Parengti vizualiniai sprendiniai ir pradėta rengti  detaliojo plano korekcija ir techniniai projektai</t>
  </si>
  <si>
    <t>Įkurtas Jūrų gamtos, technologijų ir inžinerijos eksperimentinės veiklos centras</t>
  </si>
  <si>
    <t>Įkurti atviri baseinai su geoterminiu vandeniu</t>
  </si>
  <si>
    <t xml:space="preserve">Ruošiamasi „Baltic Tall Ships Regatta 2017“ ir „Baltic Sail“ </t>
  </si>
  <si>
    <t>613 jachtų ir mažųjų laivelių</t>
  </si>
  <si>
    <t>www.klaipedainfo. lt</t>
  </si>
  <si>
    <t>Informaciniai terminalai Palangos oro uoste ir Smiltynės perkėloje, tarptautinėse ir vietinėse parodose</t>
  </si>
  <si>
    <t>66 737</t>
  </si>
  <si>
    <t xml:space="preserve">9 kino ir 20 edukacinių renginių </t>
  </si>
  <si>
    <t>Įvykdytas projektas, užsakyta 1181 e. paslauga</t>
  </si>
  <si>
    <t>Teikiamos 94 e. paslaugos 3 brandos lygiu</t>
  </si>
  <si>
    <t>Teikiamos 99 e. paslaugos 3 brandos lygiu</t>
  </si>
  <si>
    <t>Teikiamos 108 e. paslaugos 3 brandos lygiu</t>
  </si>
  <si>
    <t>Skiriamos patalpos Danės g. 17 ir Liepų g. 11</t>
  </si>
  <si>
    <t>Periodiškai atliekama darbuotojų kvalifikacijos kėlimo poreikio analizė</t>
  </si>
  <si>
    <t xml:space="preserve">Socialinės paramos skyriaus  Socialinių išmokų poskyris, panaikinta 30 darbuotojų, dirbančių pagal darbo sutartis pareigybių, ir įvesta 30 valstybės tarnautojų pareigybių </t>
  </si>
  <si>
    <t>57 (2012)</t>
  </si>
  <si>
    <r>
      <t>Įrengta ir atstatyta 3200 m</t>
    </r>
    <r>
      <rPr>
        <vertAlign val="superscript"/>
        <sz val="10"/>
        <rFont val="Times New Roman"/>
        <family val="1"/>
        <charset val="186"/>
      </rPr>
      <t xml:space="preserve">2 </t>
    </r>
    <r>
      <rPr>
        <sz val="10"/>
        <rFont val="Times New Roman"/>
        <family val="1"/>
        <charset val="186"/>
      </rPr>
      <t>medinių takų ir laiptų</t>
    </r>
  </si>
  <si>
    <t>Sutvarkyta inžinerinė infrastruktūra</t>
  </si>
  <si>
    <t>Įrengtas kempingas</t>
  </si>
  <si>
    <r>
      <t>2472,21 m</t>
    </r>
    <r>
      <rPr>
        <vertAlign val="superscript"/>
        <sz val="10"/>
        <rFont val="Times New Roman"/>
        <family val="1"/>
        <charset val="186"/>
      </rPr>
      <t>2</t>
    </r>
  </si>
  <si>
    <t>0</t>
  </si>
  <si>
    <t xml:space="preserve">Smiltynei suteiktas kurortinės teritorijos statusas </t>
  </si>
  <si>
    <r>
      <t>3.3.4.5. Skatinti kultūros inovacijas ir užtikrinti naujų informacinių bei ryšių technologijų pagrindu teikiamų paslaugų kūrimą ir plėtrą</t>
    </r>
    <r>
      <rPr>
        <i/>
        <sz val="10"/>
        <rFont val="Times New Roman"/>
        <family val="1"/>
        <charset val="186"/>
      </rPr>
      <t xml:space="preserve"> (nuo 2016 m.)</t>
    </r>
  </si>
  <si>
    <t>63,5</t>
  </si>
  <si>
    <t>64,7</t>
  </si>
  <si>
    <t>63,9</t>
  </si>
  <si>
    <t>64,3</t>
  </si>
  <si>
    <t>34 ↑</t>
  </si>
  <si>
    <t>Iškeldinti gyventojai, pradėtas rengti  techninis projektas</t>
  </si>
  <si>
    <t>Parengtas techninis projektas (3,601 km)</t>
  </si>
  <si>
    <t>Įrengtas vienas autobusų laukimo paviljonas</t>
  </si>
  <si>
    <t>Nebuvo poreikio įsisavinti teritorijas</t>
  </si>
  <si>
    <t>10,5↓</t>
  </si>
  <si>
    <t>11,1↓</t>
  </si>
  <si>
    <t>84↓</t>
  </si>
  <si>
    <t>96 ↑</t>
  </si>
  <si>
    <t>82,7 ↓</t>
  </si>
  <si>
    <t>80,2 ↓</t>
  </si>
  <si>
    <t>69 ↓</t>
  </si>
  <si>
    <t>56 ↓</t>
  </si>
  <si>
    <t>40 ↓</t>
  </si>
  <si>
    <t>635 ↓</t>
  </si>
  <si>
    <t>0 ↓</t>
  </si>
  <si>
    <t>74 ↓</t>
  </si>
  <si>
    <t>125 ↓</t>
  </si>
  <si>
    <t>87 ↓</t>
  </si>
  <si>
    <t>6,9↑</t>
  </si>
  <si>
    <t>7↑</t>
  </si>
  <si>
    <t>2 513↑</t>
  </si>
  <si>
    <t>578 ↓                            (250 asmenų ir šeimų išbraukta iš sąrašų, patikrinus jų  2015 m.  turto deklaravimo duomenis bei  dėl kitų priežasčių: mirė, pateikė prašymus išbraukti, įsigijo būstą, išvyko nuolat gyventi į kitos savivaldybės teritoriją ar kitą šalį )</t>
  </si>
  <si>
    <t>0,011↓</t>
  </si>
  <si>
    <t>0,02↓</t>
  </si>
  <si>
    <t>81↑</t>
  </si>
  <si>
    <t>79↑</t>
  </si>
  <si>
    <t>13,68↓</t>
  </si>
  <si>
    <t>10/26,3% ↑ Rodiklis blogėja ne dėl nepilnai užpildytų mokyklų (4), o dėl perpildytų (daugiausia šiaurinės ir centrinės miesto dalies) mokyklų (6)</t>
  </si>
  <si>
    <t>74,1↓</t>
  </si>
  <si>
    <t>45↓</t>
  </si>
  <si>
    <t>21,1 ↑</t>
  </si>
  <si>
    <t>22↓</t>
  </si>
  <si>
    <t>16,1↓</t>
  </si>
  <si>
    <t>72,4↓</t>
  </si>
  <si>
    <t>77,3↑</t>
  </si>
  <si>
    <t>1707↑</t>
  </si>
  <si>
    <t>1324↑</t>
  </si>
  <si>
    <t>80,4↑</t>
  </si>
  <si>
    <t>52,85↑</t>
  </si>
  <si>
    <t>41,2↑</t>
  </si>
  <si>
    <t>4,1 ↓</t>
  </si>
  <si>
    <t>1281 ↓</t>
  </si>
  <si>
    <t>85 ↓</t>
  </si>
  <si>
    <t>23 ↑</t>
  </si>
  <si>
    <t>27 ↑</t>
  </si>
  <si>
    <t>4,68 ↑</t>
  </si>
  <si>
    <t>50 ↑</t>
  </si>
  <si>
    <t>7,3 ↓</t>
  </si>
  <si>
    <t>14↑</t>
  </si>
  <si>
    <t>9↑</t>
  </si>
  <si>
    <t>5,2↑</t>
  </si>
  <si>
    <t>1,54↑</t>
  </si>
  <si>
    <t>6 objektai (tvarkybos darbai yra tęstiniai, todėl jų vykdymas numatytas ir 2017 m.)</t>
  </si>
  <si>
    <t>Parengti techniniai projektai</t>
  </si>
  <si>
    <t>Išduotos projektavimo sąlygos</t>
  </si>
  <si>
    <t>13↑</t>
  </si>
  <si>
    <t>Dokumente vartojami sutrumpinimai:</t>
  </si>
  <si>
    <t xml:space="preserve"> Teigiama</t>
  </si>
  <si>
    <t>5/12,5% ↓</t>
  </si>
  <si>
    <t>84,5↑             (žymus padidėjimas  dėl valstybės  skiriamo neformaliojo vaikų švietimo programų finansavimo)</t>
  </si>
  <si>
    <r>
      <t xml:space="preserve">Ikimokyklinio amžiaus vaikų – 96,5; mokyklinio </t>
    </r>
    <r>
      <rPr>
        <b/>
        <sz val="11"/>
        <rFont val="Times New Roman"/>
        <family val="1"/>
        <charset val="186"/>
      </rPr>
      <t xml:space="preserve">– </t>
    </r>
    <r>
      <rPr>
        <sz val="11"/>
        <rFont val="Times New Roman"/>
        <family val="1"/>
        <charset val="186"/>
      </rPr>
      <t>100  ↑</t>
    </r>
  </si>
  <si>
    <t>Švietimo įstaigų pastatų ar jų dalių, kuriems per pastaruosius 15 metų atliktas esminis pagerinimas, dalis</t>
  </si>
  <si>
    <t>Viešosiose erdvėse įrengtų stebėjimo kameromis užfiksuotų viešosios tvarkos pažeidimų ar nusikaltimų skaičius</t>
  </si>
  <si>
    <t>BĮ Klaipėdos m. visuomenės sveikatos biuras</t>
  </si>
  <si>
    <t>Didėjantis, ne mažesnis kaip 8</t>
  </si>
  <si>
    <t>Parengta miesto plėtros prioritetų zonų schema, kurioje nustatytos 3 miesto plėtros prioritetinės zonos. Jos apima visą miesto teritoriją, išskyrus Klaipėdos valstybinio jūrų uosto teritoriją – apie 7600 ha</t>
  </si>
  <si>
    <t>Nerenkami duomenys</t>
  </si>
  <si>
    <t>Kempingas, piliavietė</t>
  </si>
  <si>
    <t>Šaiurinėje dalyje – 1 aikštelė/42 vietos; centre ir senamiestyje – 4 aikštelės/127 vietos</t>
  </si>
  <si>
    <t xml:space="preserve"> Įrengta nauja aikštelė Pilies g. 2A (191 vieta), suremontuota aikštelė Taikos pr. 71 (140 vietų)</t>
  </si>
  <si>
    <t>1.4.1.3. Įgyvendinti mokinių karjeros planavimo ir verslumo ugdymo programas</t>
  </si>
  <si>
    <t>Yra (abonementai nuo 3 dienų iki 1 metų)</t>
  </si>
  <si>
    <t>2.1.2.5. Sudaryti sąlygas naujų ekologiškų viešojo transporto rūšių atsiradimui</t>
  </si>
  <si>
    <t>Savivaldybės tarybos 2017-02-23 sprendimu Nr. T2-37 patvirtintos 8 elektromobilių įkrovimo prieigų vietos</t>
  </si>
  <si>
    <t>Atliktas Rokiškio g. II etapas (366 m). Iš viso – 646 m</t>
  </si>
  <si>
    <t xml:space="preserve"> Pasirašyta sutartys dėl darbų atlikimo s. b. „Švyturys“, dalyje s. b. „Tauras“ ir s. b. „Baltija“  </t>
  </si>
  <si>
    <t xml:space="preserve"> Liepų g. 91 iki Liepų g. 93, 93A, 95, 97 (L~3,4 km)</t>
  </si>
  <si>
    <t>Tinklų, kurių teisinė registracija atlikta, kiekis</t>
  </si>
  <si>
    <t>Pasirašytos 2 rangos darbų sutartys dėl 7 teritorijų</t>
  </si>
  <si>
    <t xml:space="preserve"> Pateiktos 2 paraiškos finansavimui gauti iš ES lėšų ir paskelbtas konkursas rangos darbams dėl paviršinių nuotekų tinklų ir valymo įrenginių statybos – Mokyklos g. ir LEZ teritorijose</t>
  </si>
  <si>
    <t>Įrengtų naujų nuotekų surinkimo ir valymo įrenginių skaičius</t>
  </si>
  <si>
    <t>Rekonstruotų arba įrengtų gatvių ilgis, km</t>
  </si>
  <si>
    <r>
      <t>97,95 km</t>
    </r>
    <r>
      <rPr>
        <sz val="10"/>
        <rFont val="Times New Roman"/>
        <family val="1"/>
        <charset val="186"/>
      </rPr>
      <t>²</t>
    </r>
  </si>
  <si>
    <t>97,95 km²</t>
  </si>
  <si>
    <t>2.3.2.4. Parengti ir įgyvendinti priemones, skatinančias daugiabučių namų savininkų bendrijas ir daugiabučių namų administratorius aktyviau įsitraukti į daugiabučių namų modernizavimo procesus</t>
  </si>
  <si>
    <t>Parengtas planas ir energinio naudingumo sertifikatas</t>
  </si>
  <si>
    <t>Kursavo naujas maršrutas Klaipėda– Juodkrantė–Nida– Juodkrantė–Klaipėda</t>
  </si>
  <si>
    <t>25 (iš viso 220 vietų), 65 – Smiltynės jachtklube</t>
  </si>
  <si>
    <t>Pasirašyta bendradarbia-vimo sutartis</t>
  </si>
  <si>
    <t>Sutvarkyta Debreceno aikštė (5250 m²), Pempininkų aikštė (6000 m²)</t>
  </si>
  <si>
    <r>
      <t xml:space="preserve"> Nupinta žabų tvorelių 660 m, paklota žabų klojinių 5000 m</t>
    </r>
    <r>
      <rPr>
        <sz val="10"/>
        <rFont val="Times New Roman"/>
        <family val="1"/>
        <charset val="186"/>
      </rPr>
      <t>²</t>
    </r>
    <r>
      <rPr>
        <sz val="10"/>
        <rFont val="Times New Roman"/>
        <family val="1"/>
      </rPr>
      <t>, įrengti mediniai takai 2698 m</t>
    </r>
    <r>
      <rPr>
        <sz val="10"/>
        <rFont val="Times New Roman"/>
        <family val="1"/>
        <charset val="186"/>
      </rPr>
      <t>²</t>
    </r>
    <r>
      <rPr>
        <sz val="10"/>
        <rFont val="Times New Roman"/>
        <family val="1"/>
      </rPr>
      <t xml:space="preserve"> ir laiptai 483 m</t>
    </r>
    <r>
      <rPr>
        <sz val="10"/>
        <rFont val="Times New Roman"/>
        <family val="1"/>
        <charset val="186"/>
      </rPr>
      <t>²</t>
    </r>
    <r>
      <rPr>
        <sz val="10"/>
        <rFont val="Times New Roman"/>
        <family val="1"/>
      </rPr>
      <t>. Įgyvendinama Klaipėdos miesto paplūdimių programa</t>
    </r>
  </si>
  <si>
    <t>Naudojamasi VšĮ „Investuok Lietuvoje“ analitikų komandos atliekamomis Lietuvos eksporto, konkurencingumo ir smulkiojo ir vidutinio verslo analizėmis</t>
  </si>
  <si>
    <t xml:space="preserve"> Atsakingo verslo konkursas 4 nominacijose: už atskingą verslą, už mūsų Klaipėdą, už darbuotoją ir atsakingiausia Klaipėdos pramoninkų asociacijos metų įmonė</t>
  </si>
  <si>
    <t xml:space="preserve">Nėra poreikio įrenginėti 10 kV skirstomuosius punktus </t>
  </si>
  <si>
    <t>Parengta Intermodalinio terminalo Klaipėdos viešajame logistikos centre statinio statybos pagrindimo galimybių studija</t>
  </si>
  <si>
    <t>Pasirašytas ketinimų protokolas dėl bendro Klaipėdos ekonominės plėtros strategijos parengimo</t>
  </si>
  <si>
    <t>Atlikta 35 proc. šiaurinės kurtinos rekonstrukcijos darbų</t>
  </si>
  <si>
    <t>„Neringos“ skvero (prie Senojo turgaus) remontas</t>
  </si>
  <si>
    <t>Analizė atlikta Klaipėdos miesto turizmo rinkodaros ir komunikacijos 2016–2020 m strategijoje</t>
  </si>
  <si>
    <t>Studijų ir biurų erdvių, skirtų nuolatiniam kūrybiniam ir vadybiniam darbui, užimtumas siekė apie 65 proc.</t>
  </si>
  <si>
    <t>Studijų ir biurų erdvių, skirtų nuolatiniam kūrybiniam ir vadybiniam darbui, užimtumas siekė apie 35 proc.</t>
  </si>
  <si>
    <t>Užsakytos 1902 e. paslaugos</t>
  </si>
  <si>
    <t>Įsteigti 5 valstybės tarnybos etatai Viešosios tvarkos skyriuje, 3 – Biudžetinių įstaigų centralizuotos apskaitos skyriuje, 2 – Socialinės paramos skyriaus Socialinių paslaugų poskyryje</t>
  </si>
  <si>
    <t>_______________________</t>
  </si>
  <si>
    <t>-0,89</t>
  </si>
  <si>
    <t xml:space="preserve"> -0,76</t>
  </si>
  <si>
    <t xml:space="preserve"> -0,95</t>
  </si>
  <si>
    <t>9,3 (2012)</t>
  </si>
  <si>
    <t>2017 m.</t>
  </si>
  <si>
    <t>7 naujos realaus laiko švieslentės</t>
  </si>
  <si>
    <t>Integruoti 49 maršrutai</t>
  </si>
  <si>
    <t>33 vnt./18 proc.</t>
  </si>
  <si>
    <t>Dalyvaujama projekte „Elektra varomo viešojo transporto naujų galimybių plėtra (DEPO), ELENA“</t>
  </si>
  <si>
    <t>Studijų ir biurų erdvių, skirtų nuolatiniam kūrybiniam ir vadybiniam darbui, užimtumas siekė apie 68 proc.</t>
  </si>
  <si>
    <t>Vyko 260 nekomercinio kino seansai ir 7 kino festivaliai</t>
  </si>
  <si>
    <t xml:space="preserve">Vyko 346 nekomercinio kino seansai </t>
  </si>
  <si>
    <t>Vyko detaliojo planavimo procesas</t>
  </si>
  <si>
    <t>Užsitęsė procedūros dėl miesto ir uosto bendrųjų planų koncepcijų nesuderinamumo</t>
  </si>
  <si>
    <t>Rengiamas Darnaus judumo planas</t>
  </si>
  <si>
    <t>Parengtas investicijų projektas „Naujo tilto su pakeliamu mechanizmu per Danę statyba ir prieigų sutvarkymas“</t>
  </si>
  <si>
    <t>Pradėtas rengti „Naujo tilto su pakeliamu mechanizmu per Danę statyba ir prieigų sutvarkymas“ projektas</t>
  </si>
  <si>
    <t>Parengtas investicijų projektas, gautas statybą leidžiantis dokumentas</t>
  </si>
  <si>
    <t xml:space="preserve">Atlikta 20 proc. gatvės rekonstravimo darbų </t>
  </si>
  <si>
    <t>Atlikta I etapo projekto ekspertizė, gautas statybą leidžiantis dokumentas</t>
  </si>
  <si>
    <t>Parengtas I etapo techninis projektas, tačiau negautas statybos leidimas</t>
  </si>
  <si>
    <t xml:space="preserve"> Atlikta I etapo rekonstravimo darbų – Pamario g. sankryžos su Prano Lideikio g.</t>
  </si>
  <si>
    <t>sankryža</t>
  </si>
  <si>
    <t>Projekto „Uostamiesčiai: darnaus judumo principų integravimas, PORTIS“ galimybių studija</t>
  </si>
  <si>
    <t xml:space="preserve"> -1,69</t>
  </si>
  <si>
    <t xml:space="preserve"> -173</t>
  </si>
  <si>
    <t xml:space="preserve"> -305</t>
  </si>
  <si>
    <t xml:space="preserve">74,56 </t>
  </si>
  <si>
    <t xml:space="preserve">Kadagių g. darbų pabaiga 2018 m. </t>
  </si>
  <si>
    <t xml:space="preserve"> Pasirašyta rangos darbų sutartis</t>
  </si>
  <si>
    <t>Įrengta</t>
  </si>
  <si>
    <t>Pasirašyta rangos darbų sutartis</t>
  </si>
  <si>
    <t>Rekonstruota 1231,18 m kolektoriaus atkarpa</t>
  </si>
  <si>
    <t xml:space="preserve"> Baltijos pr. 113 ir S. Neries g. 16B</t>
  </si>
  <si>
    <t>Urbikių g. ir Lanko g.</t>
  </si>
  <si>
    <t xml:space="preserve">Pasirašytos 3 rangos darbų </t>
  </si>
  <si>
    <t xml:space="preserve">19 probleminių taškų </t>
  </si>
  <si>
    <t>Vyksta</t>
  </si>
  <si>
    <t xml:space="preserve">11 probleminių taškų </t>
  </si>
  <si>
    <t>Nieko nevyko</t>
  </si>
  <si>
    <t xml:space="preserve">Atlikta detalijo plano korekcija, parengtas investicinis projektas ir projektinis pasiūlymas </t>
  </si>
  <si>
    <t>Atlikta 100 proc. II etapo sutvarkymo darbų</t>
  </si>
  <si>
    <t>Atidėtas vėlesniam laikotarpiui</t>
  </si>
  <si>
    <t xml:space="preserve"> pasodinta 275 vnt. medžių</t>
  </si>
  <si>
    <t>Rengiamas II etapo techninis projektas</t>
  </si>
  <si>
    <t>Poilsio parkas</t>
  </si>
  <si>
    <t xml:space="preserve">Pašalinti helofitai iš Žardės tvenkinio, išvalytas Pietinės g. vandens telkinys ir sutvarkyta aplinka   </t>
  </si>
  <si>
    <t>Patvirtintas 2017-12-21 tarybos sprendimas Nr. T2-342 ir 2017-10-31 administracijos direktoriaus įsakymas Nr. AD1-2698</t>
  </si>
  <si>
    <t>Įsteigta 1 jaunimo reikalų koordinatoriaus (vyriausiojo specialisto) pareigybė, 6 pareigybės Vaiko teisių apsaugos skyriuje. Koreaguota organizacinė struktūra</t>
  </si>
  <si>
    <t>36 ↑</t>
  </si>
  <si>
    <t>Patvirtintas Saugomų kultūros paveldo objektų tvarkybos darbų finansavimo tvarkos aprašas</t>
  </si>
  <si>
    <t>Rengiama dokumentacija 4 objektų</t>
  </si>
  <si>
    <t>Rengiama dokumentacija 3 objektų</t>
  </si>
  <si>
    <t>Rengiami Žardės ir Purmalių piliakalnių tvarkybos techniniai projektai</t>
  </si>
  <si>
    <t>Rengiamas Skulptūrų parko (senųjų miesto kapinių) sutvarkymo technininis projektas.  Kasmet tvarkoma 18 vnt. kapinių</t>
  </si>
  <si>
    <t>Rengiamas Skulptūrų parko (senųjų miesto kapinių) sutvarkymo technininis projektas. Kasmet tvarkoma 18 vnt. kapinių</t>
  </si>
  <si>
    <t xml:space="preserve">Pradėtas rengti teritorijos detalusis planas </t>
  </si>
  <si>
    <t>Parengta Šv. Jono bažnyčios archeologinių tyrimų programa, atlikti istoriniai tyrimai</t>
  </si>
  <si>
    <t>Parengtas komplekso sandėlio atskiras paveldo tvarkybos  projektas ir išduotas leidimas vykdyti darbus</t>
  </si>
  <si>
    <t xml:space="preserve"> 2 vnt./2,9305 ha</t>
  </si>
  <si>
    <t>4 vnt./3,1953 ha</t>
  </si>
  <si>
    <t xml:space="preserve"> 3 vnt./3,845 ha</t>
  </si>
  <si>
    <t xml:space="preserve"> 2 vnt. / 2,9305 ha (pakeista Liepų g. 83 ir Gluosnių skg. 2A sklypų iš pramonės ir sandėliavimo objektų teritorijos į komercinę paskirtį)</t>
  </si>
  <si>
    <t>Švyturio gatvė kaip komunikacijos koridorius neplanuojamas dėl labai mažo krovinių srauto augimo</t>
  </si>
  <si>
    <t>Neaktuali</t>
  </si>
  <si>
    <t>Bendrajame plane Nemuno gatvė numatoma kaip infrastruktūros objektų koridorius</t>
  </si>
  <si>
    <t xml:space="preserve"> Parengti projektiniai pasiūlymai</t>
  </si>
  <si>
    <t>Rengiamas poveikio aplinkai vertinimas</t>
  </si>
  <si>
    <t>Dėl slipo statybos darbų konkursas nepaskelbtas</t>
  </si>
  <si>
    <t>64/58</t>
  </si>
  <si>
    <t xml:space="preserve">Rengiamas Klaipėdos m. bendrojo plano keitimas, numatant verslo ir pramonės teritorijų plėtrą </t>
  </si>
  <si>
    <t xml:space="preserve"> 2017-01-12 įsakymu Nr. AD1-122 patvirtintas teritorijos tarp Tilžės gatvės, Klemiškės gatvės, geležinkelio iki kelio A13 detalusis planas</t>
  </si>
  <si>
    <t>Rokiškio g. 0,646</t>
  </si>
  <si>
    <t>Akmenų g. 0,405 m</t>
  </si>
  <si>
    <t>Nebuvo</t>
  </si>
  <si>
    <r>
      <t xml:space="preserve">Tūkst. Lt / tūkst Eur </t>
    </r>
    <r>
      <rPr>
        <sz val="10"/>
        <rFont val="Times New Roman"/>
        <family val="1"/>
        <charset val="186"/>
      </rPr>
      <t>(nuo 2015 m. )</t>
    </r>
  </si>
  <si>
    <t>nebuvo</t>
  </si>
  <si>
    <t>Analizuojami BĮ „Klaipėdos m. sporto bazių valdymo centras“ centralizuoti turto valdymo duomenys</t>
  </si>
  <si>
    <t>16 ↑</t>
  </si>
  <si>
    <t>49↑</t>
  </si>
  <si>
    <t>617083↑</t>
  </si>
  <si>
    <t>3 ir 30 ↓</t>
  </si>
  <si>
    <t xml:space="preserve">Atnaujinta asfalto danga 5 aikštelėse, iš jų didesnės: Debreceno g. 7 už Šv. Brunono Kverfurtiečio bažnyčios (96 vietos); Taikos pr. 70 (20 vietų)  </t>
  </si>
  <si>
    <t>Kartu su UAB Komunalinių atliekų tvarkymo infrastruktūros plėtra Klaipėdos miesto, Skuodo ir Kretingos rajonų bei Neringos savivaldybėse</t>
  </si>
  <si>
    <t xml:space="preserve"> Ties 14 autobusų stotelių įrengta 173 kv. m įspėjamosios dangos</t>
  </si>
  <si>
    <t xml:space="preserve"> Įspėjamoji danga įrengta Vytauto g. šaligatviuose, Žardės aikštėje ir teritorijoje prie Taikos pr. 76</t>
  </si>
  <si>
    <t>Parengtas paveldotvarkos darbų kompensavimo ir rėmimo tvarkos aprašas</t>
  </si>
  <si>
    <t>Nauji gėlynai Debreceno ir Pempininkų rekonstruotose aikštėse bei Melnragės kelio sankryžos žiede, įrengta 300 m2 gazonų</t>
  </si>
  <si>
    <t>Pastatyta 12 vnt dviračių stovų I Melnragės, Neįgaliųjų ir Girulių paplūdimiuose</t>
  </si>
  <si>
    <t xml:space="preserve">Suprojektuoti 4 elektros įvadai verslui (I Melnragėje, Neįgaliųjų, I Giruliuose ir II Giruliuose), sutvarkytos 2 automobilių stovėjimo aikštelių dangos </t>
  </si>
  <si>
    <t>Draugystės ir Žardės parkų telkiniai,  Pietinės g. vandens telkinio dugnas, Danės upės pakrantės, kur įrengtas dviračių takas</t>
  </si>
  <si>
    <t xml:space="preserve"> Parengtas planas derinamas LR energetikos ministerijoje</t>
  </si>
  <si>
    <t xml:space="preserve">Gautos pastabos iš LR energetikos ministerijos. Pastabos analizuojamos </t>
  </si>
  <si>
    <t>6 namams parengti namų energinio naudingumo sertifikatai ir investiciniai planai</t>
  </si>
  <si>
    <t>Atnaujinti (modernizuoti) 6 daugiabučiai namai. Modernizavimo programai pateikė paraiškas 16 namai</t>
  </si>
  <si>
    <t>Atnaujinti (modernizuoti) 5 daugiabučiai namai. Modernizavimo programai pateikė paraiškas 46 namai</t>
  </si>
  <si>
    <t>1,35 km</t>
  </si>
  <si>
    <t>Įdiegta 19 vnt. apšvietimo valdymo spintų radijo modulių</t>
  </si>
  <si>
    <t xml:space="preserve">Mechanizuotu būdu laistomos ir valomos pagrindinės gatvės. 2  kartus per metus  laistomos žvyruotos gatvės </t>
  </si>
  <si>
    <t>www.aplinka.klaipeda.lt</t>
  </si>
  <si>
    <t>Atlikti kraštovaizdį gerinantys kirtimai  Danės upės pakrantėje palei dviračių taką</t>
  </si>
  <si>
    <t>Veikė 56 rezidentai (įmonės ir pavieniai kūrybininkai), tame skaičiuje 41 nuolatinis rezidentas ir 15 trumpalaikių rezidentų; sukurtos 95 naujos arba išlaikytos darbo vietos</t>
  </si>
  <si>
    <t>95 ir 56</t>
  </si>
  <si>
    <t>Parengti 3 tvarkybos aprašai</t>
  </si>
  <si>
    <t>Žardės gyvenamojo kvartalo viešoji erdvė (4730 m2), teritorija šalia pastato Taikos pr. 76 (6550 m2), skveras ties bažnyčia Panevėžio g. (1800 m2 )</t>
  </si>
  <si>
    <t>Nupinta žabų tvorelių 289 m, paklota žabų klojinių – 3100 m2. Įgyvendinama Klaipėdos miesto paplūdimių programa</t>
  </si>
  <si>
    <t>Išvalyta Smiltelės upelio vaga, išvežta 11 tūkst. m3 smėlio grunto</t>
  </si>
  <si>
    <t>Informacija išlieka ta pati</t>
  </si>
  <si>
    <t>Pempininkų ir Debreceno aikščių gėlynai</t>
  </si>
  <si>
    <t xml:space="preserve">Sutvarkytas Poilsio parkas, atlikta 60 proc. Klaipėdos pilies ir bastionų komplekso atkūrimo darbų, parengtas Jono kalnelio ir jo prieigų sutvarkymo techninis projektas </t>
  </si>
  <si>
    <t>36↓</t>
  </si>
  <si>
    <t>6125, pokytis – 38 vnt.</t>
  </si>
  <si>
    <t>6271, pokytis – 146 vnt. ↑</t>
  </si>
  <si>
    <t>6508, pokytis – 237 vnt. ↑</t>
  </si>
  <si>
    <t>56,4/39,8↑</t>
  </si>
  <si>
    <t>Įgyvendinami 2 projektai</t>
  </si>
  <si>
    <t xml:space="preserve">Vieno langelio ir e. paslaugų poskyryje gauti 10197 prašymai, iš jų  užsakyta 1902 e. paslauga, tai sudaro 18,65 proc. </t>
  </si>
  <si>
    <t xml:space="preserve">Vieno langelio ir e. paslaugų poskyryje gauta 9915 prašymų,  užsakytos 2408 e. paslaugos, tai sudaro 24,29 proc. </t>
  </si>
  <si>
    <t xml:space="preserve">Vieno langelio ir e. paslaugų poskyryje gauti 14613 prašymai, iš jų  užsakyta 1181 e. paslauga, tai sudaro 8,08 proc. </t>
  </si>
  <si>
    <t>Vieno langelio ir e. paslaugų poskyryje gauti 12948 prašymai, iš jų  užsakyta 151 e. paslauga, tai sudaro 1,16 proc.</t>
  </si>
  <si>
    <t>rengiama</t>
  </si>
  <si>
    <t>24,9 proc.</t>
  </si>
  <si>
    <t>Užsakytos 2408 e. paslaugos</t>
  </si>
  <si>
    <t>Paruoštas tvirtinimui atnaujintas administracinių paslaugų sarašas</t>
  </si>
  <si>
    <t>Teikiamos 112 e. paslaugos 3 brandos lygiu</t>
  </si>
  <si>
    <t xml:space="preserve"> Priemones e. paslaugų prieinamumui gyventojams didinti planuotos įsigyti kartu su naujos svetainės sukūrimu</t>
  </si>
  <si>
    <t>Įvykęs viešųjų pirkimų konkursas dėl schemos parengimo</t>
  </si>
  <si>
    <t>Pasirašyta sutartis dėl Mėlynosios vėliavos programos koordinavimo ir įgyvendinimo I Smiltynės ir II Melnragės paplūdimiuose</t>
  </si>
  <si>
    <t xml:space="preserve"> Parengta Klaipėdos miesto kultūros paveldo apsaugos strategija, kurioje ženkli dalis skirta jūrinio kultūros paveldo pažinimui </t>
  </si>
  <si>
    <t>Pastatyti 5 moduliai su vėtrungėmis Šiauriniame rage</t>
  </si>
  <si>
    <t>Parengtas Klaipėdos pilies ir kurtinų atkūrimo 3D modelis</t>
  </si>
  <si>
    <t>98,8 (2016) ↑</t>
  </si>
  <si>
    <t>4329,64 (2016) ↓</t>
  </si>
  <si>
    <t>3055,33 (2016) ↑</t>
  </si>
  <si>
    <t>80/48 ↑</t>
  </si>
  <si>
    <t>52  ↑</t>
  </si>
  <si>
    <t>49 ↓</t>
  </si>
  <si>
    <t>47 ↑</t>
  </si>
  <si>
    <t>10,1↓</t>
  </si>
  <si>
    <t>Sistema kuriama</t>
  </si>
  <si>
    <t>18 (0,38%)</t>
  </si>
  <si>
    <t>2/275</t>
  </si>
  <si>
    <t>Parengtas Vaikų globos namų „Rytas“ individualus pertvarkos planas</t>
  </si>
  <si>
    <t>68,1</t>
  </si>
  <si>
    <t xml:space="preserve">28; 1063,94 </t>
  </si>
  <si>
    <t xml:space="preserve">53; 2641,14 </t>
  </si>
  <si>
    <r>
      <rPr>
        <sz val="11"/>
        <rFont val="Times New Roman"/>
        <family val="1"/>
        <charset val="186"/>
      </rPr>
      <t>10↓</t>
    </r>
    <r>
      <rPr>
        <sz val="10"/>
        <rFont val="Times New Roman"/>
        <family val="1"/>
        <charset val="186"/>
      </rPr>
      <t xml:space="preserve"> (3 gimnazijos, 1 pagrindinė mokykla, 2 lopšeliai-darželiai ir Regos ugdymo centras, 2 neformaliojo vaikų švietimo įstaigos)</t>
    </r>
  </si>
  <si>
    <t>Gautas statybos leidimas, pradėti darbai</t>
  </si>
  <si>
    <t>Nebuvo įrengta</t>
  </si>
  <si>
    <t>2,8 ha</t>
  </si>
  <si>
    <t xml:space="preserve"> 95/5446</t>
  </si>
  <si>
    <t>Darbai sustabdyti dėl Klaipėdos miesto ir uosto bendrųjų planų rengimo</t>
  </si>
  <si>
    <t>Kultūros fabrike sukurta 91 darbo vieta ir 30 naujai įsikūrusių SVV subjektų</t>
  </si>
  <si>
    <t>Kultūros fabrike veikė 56 rezidentai, sukurtos 95 naujos arba išlaikytos darbo vietos</t>
  </si>
  <si>
    <t>3 straipsniai</t>
  </si>
  <si>
    <t>Administruojama nauja interneto svetainė www.klaipedaid.lt.</t>
  </si>
  <si>
    <t xml:space="preserve"> www.fez.lt, www.klaipedaid.lt, www.portofklaipeda.lt</t>
  </si>
  <si>
    <t>Parengtas filmas apie Klaipėdos miestą</t>
  </si>
  <si>
    <t>Atlikta 75 proc. Klaipėdos pilies ir bastionų komplekso rekonstrukcijos darbų</t>
  </si>
  <si>
    <t>Organizuojama teminė ekskursija „Prūsijos Karalių takais“</t>
  </si>
  <si>
    <t>Parengtas maršrutas „Karalienės Luizės keliais“</t>
  </si>
  <si>
    <t>Nieko nevyko dėl ribotų įstaigos finansinių resursų</t>
  </si>
  <si>
    <t>Įgyvendinta iki 90 proc. darbų</t>
  </si>
  <si>
    <t>1039 jachtų ir mažųjų laivelių</t>
  </si>
  <si>
    <t>74 716</t>
  </si>
  <si>
    <t>www.klaipedainfo.lt Informaciniai terminalai Palangos oro uoste ir Smiltynės perkėloje, tarptautinėse ir vietinėse parodose</t>
  </si>
  <si>
    <t>Vyko paruošiamieji darbai</t>
  </si>
  <si>
    <t>negauta</t>
  </si>
  <si>
    <t>24 priemonių / 24 įgyvendinamų</t>
  </si>
  <si>
    <t xml:space="preserve"> -1,77</t>
  </si>
  <si>
    <t xml:space="preserve"> 
-323
</t>
  </si>
  <si>
    <t>Vidutinis mėnesinis (bruto) darbo užmokestis (IV ketvirčio)</t>
  </si>
  <si>
    <t>669,4</t>
  </si>
  <si>
    <t>697,2</t>
  </si>
  <si>
    <t>754,8</t>
  </si>
  <si>
    <t>797,8</t>
  </si>
  <si>
    <t>861,9</t>
  </si>
  <si>
    <t>933,5</t>
  </si>
  <si>
    <t>Balai (iš 5)</t>
  </si>
  <si>
    <t>Parengta:                      1) Smiltynės orientavimosi sporto parko trasos žemėlapis;             2) mobilioji programėlė MICE Klaipėda (konferencinio turizmo skatinimas)</t>
  </si>
  <si>
    <t>Informacija nepakito</t>
  </si>
  <si>
    <r>
      <t xml:space="preserve">I prioritetinėje miesto zonoje yra 55 509 gyventojai,   gyvenamosios teritorijos plotą sudaro 264 ha, esamas gyventojų </t>
    </r>
    <r>
      <rPr>
        <b/>
        <sz val="10"/>
        <rFont val="Times New Roman"/>
        <family val="1"/>
        <charset val="186"/>
      </rPr>
      <t>tankis 210 gyv./ha</t>
    </r>
  </si>
  <si>
    <r>
      <t xml:space="preserve">II prioritetinėje miesto zonoje yra 99 928 gyventojai,  gyvenamosios mažaaukštės teritorijos plotą sudaro 559 ha, daugiaaukštės – 306 ha, esamas mažaaukštės teritorijos gyventojų tankis – </t>
    </r>
    <r>
      <rPr>
        <b/>
        <sz val="10"/>
        <rFont val="Times New Roman"/>
        <family val="1"/>
        <charset val="186"/>
      </rPr>
      <t>25 gyv./ha,</t>
    </r>
    <r>
      <rPr>
        <sz val="10"/>
        <rFont val="Times New Roman"/>
        <family val="1"/>
        <charset val="186"/>
      </rPr>
      <t xml:space="preserve"> daugiaaukštės –</t>
    </r>
    <r>
      <rPr>
        <b/>
        <sz val="10"/>
        <rFont val="Times New Roman"/>
        <family val="1"/>
        <charset val="186"/>
      </rPr>
      <t xml:space="preserve"> 281 gyv./ha</t>
    </r>
  </si>
  <si>
    <r>
      <t xml:space="preserve">III prioritetinėje miesto zonoje yra 4678 gyventojai,   gyvenamosios teritorijos plotą sudaro 898 ha, esamas gyventojų </t>
    </r>
    <r>
      <rPr>
        <b/>
        <sz val="10"/>
        <rFont val="Times New Roman"/>
        <family val="1"/>
        <charset val="186"/>
      </rPr>
      <t>tankis – 5 gyv./ha</t>
    </r>
  </si>
  <si>
    <t>Į viešuosius svarstymus ateinančių fizinių / juridinių asmenų skaičius (kasmet)</t>
  </si>
  <si>
    <t>36,5↑</t>
  </si>
  <si>
    <r>
      <t>Nupinta žabų tvorelių 289 m, paklota žabų klojinių 3100 m</t>
    </r>
    <r>
      <rPr>
        <vertAlign val="superscript"/>
        <sz val="10"/>
        <rFont val="Times New Roman"/>
        <family val="1"/>
        <charset val="186"/>
      </rPr>
      <t>2</t>
    </r>
    <r>
      <rPr>
        <sz val="10"/>
        <rFont val="Times New Roman"/>
        <family val="1"/>
        <charset val="186"/>
      </rPr>
      <t>, atnaujintos Neįgaliųjų ir II Melnragės paplūdimių automobilių stovėjimo aikštelių dangos</t>
    </r>
  </si>
  <si>
    <t>Vyko dokumentacijos parengimas dėl lėšų panaudojimo</t>
  </si>
  <si>
    <t>74,7↑</t>
  </si>
  <si>
    <t>110, 606 ↑</t>
  </si>
  <si>
    <t>2018 m.</t>
  </si>
  <si>
    <t>Parengta bendrojo plano keitimo koncepcija, tačiau jai nėra pritarusi miesto taryba</t>
  </si>
  <si>
    <t>Parengtas</t>
  </si>
  <si>
    <t>Projekto „Klaipėdos miesto viešojo transporto atnaujinimas (17 vnt. autobusų įsigijimas)“ paraiška</t>
  </si>
  <si>
    <t xml:space="preserve">Darnaus judumo planas </t>
  </si>
  <si>
    <t>Miesto susisiekimo plėtros galimybių studija</t>
  </si>
  <si>
    <t>Elektromobilių įkrovimo stotelių (6 vnt.) įrengimo  Klaipėdos mieste paraiška ir techninės sąlygos</t>
  </si>
  <si>
    <t>Įrengta ir ekslpoatuojama elektromobilių įkrovimo stotelių</t>
  </si>
  <si>
    <t>Stabilizuota danga dviračių takuose tarp Vokiečių karių kapinių ir P. Lideikio g. (110 m) ir Smiltynėje ties Jachtklubu (260 m)</t>
  </si>
  <si>
    <t>Galimybių studija dėl eismo optimizavimo H. Manto g. ruože nuo Biržos tilto iki J. Janonio g</t>
  </si>
  <si>
    <t>Techninis projektas „Bastionų komplekso (Jono kalnelio) ir jo prieigų sutvarkymas“</t>
  </si>
  <si>
    <t xml:space="preserve">Projektas „Uostamiesčiai: darnaus judumo principų integravimas, PORTIS“ </t>
  </si>
  <si>
    <t>Rengiama projekto „Elektra varomo viešojo transporto naujų galimybių plėtra, ELENA“ galimybių studija</t>
  </si>
  <si>
    <t>Rekonstravimo projektinis pasiūlymas</t>
  </si>
  <si>
    <t>Techninio darbo projekto bendroji ekspertizė ir gautos pastabos jį taisyti</t>
  </si>
  <si>
    <t>Rengiamas techninis projektas „Naujo tilto su pakeliamu mechanizmu per Danę statyba ir prieigų sutvarkymas“</t>
  </si>
  <si>
    <t xml:space="preserve">Atlikta 20 proc. gatvės tiesimo darbų </t>
  </si>
  <si>
    <t>Rengiamas  techninis projektas</t>
  </si>
  <si>
    <t>Vykdomas techninės dokumentacijos koregavimas</t>
  </si>
  <si>
    <t>Atlikta 85 proc. I etapo rekonstravimo darbų, rengiamas II etapo techninis projektas</t>
  </si>
  <si>
    <t xml:space="preserve">Senamiesčio grindinio atnaujinimo investicijų projektas </t>
  </si>
  <si>
    <t>Informacija nepasikeitė</t>
  </si>
  <si>
    <t>Rengiama kapinių plėtros galimybių studija</t>
  </si>
  <si>
    <t>Baltijos pr.–Minijos g. sankryžos transporto srautų monitoringas ir ilgalaikė 5 metų transporto srautų prognozė</t>
  </si>
  <si>
    <t xml:space="preserve"> Rengiamas Baltijos pr. ir Šilutės pl. žiedinės sankryžos techninis projektas</t>
  </si>
  <si>
    <t xml:space="preserve"> Ties 15 autobusų stotelių įrengta 169 kv. m įspėjamosios dangos</t>
  </si>
  <si>
    <t>Įveiklintas Klaipėdos  daugiafunkcis sveikatingumo centras (baseinas)</t>
  </si>
  <si>
    <t>Įrengta 93 kv. m neregių vedimo sistemų  Minijos g. ruože nuo Jūrininkų pr. iki Sulupės g.</t>
  </si>
  <si>
    <t>Vykdoma 3 objektų rekonstrukcija</t>
  </si>
  <si>
    <t>Rekonstruoti 3 objektai</t>
  </si>
  <si>
    <t xml:space="preserve"> Įrengta nuovaža žmonių su negalia patekimui į pastato Debreceno g. 48 patalpas</t>
  </si>
  <si>
    <t xml:space="preserve">Pasodinta 539 medžių, atliktas kraštovaizdžio gerinimo kirtimas, iškertant 1323 medžių ir krūmų </t>
  </si>
  <si>
    <t xml:space="preserve"> Pasodinta 217  medžių ir 365 krūmų vaikų darželių teritorijose, apgenėti medžiai  Draugystės parke ir Danės upės pakrantėje palei dviračių taką</t>
  </si>
  <si>
    <t>Pasodinta 116 medžių ir 2298 krūmų prie magistralinių miesto gatvių, apsodinti želdiniais 9 lopšeliai-darželiai, iškirstos 27 tuopos ir išfrezuoti 34 kelmai</t>
  </si>
  <si>
    <t>Pasodinta 195 medžių ir 3650  krūmų gyvatvorių Šilutės plento skiriamojoje juostoje ir palei gyvenamuosius namus</t>
  </si>
  <si>
    <t>Pasodinta 7000 gyvatvorių, 135  medžių, 1147 krūmų. S. Šimkaus g. buvo  iškirstos 98 liepos ir 77 atsodintos</t>
  </si>
  <si>
    <t>Pasodinta 400 raugerškio gyvatvorės Šilutės plente, 3000 ligustro  gyvatvorės Statybininkų pr.</t>
  </si>
  <si>
    <t xml:space="preserve"> Parengtas techninis projektas, neatlikta ekspertizės paslauga </t>
  </si>
  <si>
    <t>Techninis projektas koreguotas pagal ekspertizės pastabas</t>
  </si>
  <si>
    <t>Vykdomas techninio projekto rengimas ir rangos darbų pirkimas</t>
  </si>
  <si>
    <t>Atlikta techninio projekto korektūra bei 75 proc.  infrastruktūros įrengimo darbų</t>
  </si>
  <si>
    <t>Atlikta 95 proc. infrastruktūros įrengimo darbų</t>
  </si>
  <si>
    <t>Sąjūdžio parkas</t>
  </si>
  <si>
    <t>Parengtas I etapo techninis projektavimas</t>
  </si>
  <si>
    <t>Draugystės ir Žardės parkų telkiniai. Parengtas Žardės tvenkinio išvalymo aprašas</t>
  </si>
  <si>
    <t>Klaipėdos  daugiafunkcis sveikatingumo centras (Klaipėdos baseinas). Parengtas techninis projektas</t>
  </si>
  <si>
    <t>14,794 km</t>
  </si>
  <si>
    <t xml:space="preserve">Sumontuota 660 vnt. šviestuvų su šviesos diodais </t>
  </si>
  <si>
    <t xml:space="preserve">Mechanizuotu būdu laistomos ir valomos pagrindinės gatvės. 6  kartus per metus  laistomos žvyruotos gatvės  </t>
  </si>
  <si>
    <t>Sutvarkytos Danės pakrantėje esančios užterštos teritorijos, suremontuoti suoliukai, atlikta Dviračių ir pėsčiųjų tako (1,539 km)  nuo Paryžiaus Komunos g. iki Jono kalnelio tiltelio 45 proc. įrengimo darbų</t>
  </si>
  <si>
    <t>26 (iš viso 220 vietų), 65 – Smiltynės jachtklube</t>
  </si>
  <si>
    <t>Pradėta Futbolo mokyklos ir baseino pastatų statyba</t>
  </si>
  <si>
    <t xml:space="preserve"> Fontano „Laivelis“ paruošiamieji darbai</t>
  </si>
  <si>
    <t>Rengiami 3 projektai</t>
  </si>
  <si>
    <t>31,66 proc.</t>
  </si>
  <si>
    <t xml:space="preserve"> Pradėti darbai Liepų g. nuo 40 iki 46A kiemuose (numatomas įrengti vietų skaičius – 50), pasirašyta sutartis Taikos pr. 21, 55, 49 kiemų remontui (115 vietų)</t>
  </si>
  <si>
    <t>Įrengta naujų tinklų, km</t>
  </si>
  <si>
    <t>631877↑</t>
  </si>
  <si>
    <t>Parengti Žardės ir Purmalių piliakalnių tvarkybos techniniai projektai, atliekama ekspertizė</t>
  </si>
  <si>
    <t xml:space="preserve">Parengtas dokumentų paketas dėl Šv. Jono bažnyčios atstatymo projekto pripažinimo valstybei svarbiu ekonominiu projektu </t>
  </si>
  <si>
    <t>Rengiami šiaurinio ir pietinio bangolaužių rekonstravimo  ir dalies Kuršių nerijos šlaito tvirtinimo projektinis pasiūlymai</t>
  </si>
  <si>
    <t>Vykdomi darbai</t>
  </si>
  <si>
    <t>Įsigyta 10 vnt. dviračių stovų, kurie pagal poreikį bus sumontuoti paplūdimiuose atšilus orams</t>
  </si>
  <si>
    <t xml:space="preserve">Rengiami 5 energetiniai auditai, įgyvendinami 3 projektai </t>
  </si>
  <si>
    <t xml:space="preserve">Parengti 5 lopšelių-darželių energinio naudingumo sertifikatai, įgyvendinami 4 projektai </t>
  </si>
  <si>
    <t>Klaipėdos  daugiafunkcis sveikatingumo centras (baseinas)</t>
  </si>
  <si>
    <t>1,2 km</t>
  </si>
  <si>
    <t>13 realaus laiko švieslenčių techninių projektų. Įvažos pratęsimo, esančio Naujojo turgaus autobusų stotelėje techninis projektas</t>
  </si>
  <si>
    <t>Yra (abonementai nuo 5/10 dienų iki 1 metų)</t>
  </si>
  <si>
    <t>Integruoti 58 maršrutai</t>
  </si>
  <si>
    <t>37 vnt./ 17 proc.</t>
  </si>
  <si>
    <t>Į Klaipėdos miesto energinio efektyvumo daugiabučiuose namuose programą įtraukti 23 daugiabučiai namai</t>
  </si>
  <si>
    <t xml:space="preserve">22–27 </t>
  </si>
  <si>
    <t>Užsakytos 3151 e. paslaugos</t>
  </si>
  <si>
    <t>Teikiamos 117 e. paslaugos 3 brandos lygiu, 4-5 e. paslaugos perkeltos į 4 brandos lygį</t>
  </si>
  <si>
    <t>Patvirtintas</t>
  </si>
  <si>
    <t>Parengtas gyventojų įtraukimo priemonių planas</t>
  </si>
  <si>
    <t>Komunikacijos priemonių paketas e. paslaugų naudojimosi skatinimui ir savivaldybės įvaizdžio stiprinimo priemonių paketas</t>
  </si>
  <si>
    <t xml:space="preserve">10–20 priemonių </t>
  </si>
  <si>
    <t xml:space="preserve">Rengiami komunikacijos priemonių paketas e. paslaugų naudojimosi skatinimu ir savivaldybės įvaizdžio stiprinimo priemonių paketas </t>
  </si>
  <si>
    <t xml:space="preserve">Skiriamos patalpos Liepų g. 11, bei kompensuotos išlaidos už suteiktas švietimų įstaigų patalpas 9 seniūnaičiams </t>
  </si>
  <si>
    <t>Visi parengti</t>
  </si>
  <si>
    <t xml:space="preserve">Įgyvendinti 3 ir įgyvendinamas 1 </t>
  </si>
  <si>
    <t>Vyko viešasis rangos darbų pirkimas</t>
  </si>
  <si>
    <t>Vykdomi statybos darbai</t>
  </si>
  <si>
    <t>5,9744 ha</t>
  </si>
  <si>
    <t>Organizuota studijinė kelionė į Koperniko mokslo centrą</t>
  </si>
  <si>
    <t>Vieno langelio ir e. paslaugų poskyryje aptarnauta 13379 asmenų, pateikta 9953 prašymų ir skundų, užsakyta 3151 e. paslauga, tai sudaro 31,66 proc.</t>
  </si>
  <si>
    <t>112 e. paslaugos  teikiamos 3 lygiu ↑</t>
  </si>
  <si>
    <t>112 e. paslaugos teikiamos 3 brandos lygiu, 4-5 e. paslaugos perkeltos į 4 brandos lygį↑</t>
  </si>
  <si>
    <t>Tarybos 2018-12-20 sprendimu Nr. T2-282 patvirtintas Klaipėdos miesto savivaldybės valdomų įmonių veiklos tikslų nustatymo, jų vertinimo tvarkos aprašas</t>
  </si>
  <si>
    <t>„Viesulo“ sporto centro nekilnojamojo turto sporto bazės perduotos savivaldybės biudžetinei įstaigai Sporto bazių valdymo centrui</t>
  </si>
  <si>
    <t>Gauti ir paskelbti  2 pranešimai iš vienos įstaigos (elektroninis dienynas, gimnazijos el. paštas)</t>
  </si>
  <si>
    <t>Įstaigoje gautas vienas pranešimas, perduotas prokuratūrai tirti</t>
  </si>
  <si>
    <t>Direktoriaus įsakymas 2018-12-03 Nr. PAD-75, keičiantis 2018-05-23 įsk. Nr. PAD-47, 2018-06-26 įsk. Nr. PAD-56, 2018-08-20 Nr. PAD-62</t>
  </si>
  <si>
    <t>310 administracijos darbuotojų bei 60 biudžetinių įstaigų darbuotojų</t>
  </si>
  <si>
    <t>1024,1</t>
  </si>
  <si>
    <t xml:space="preserve">Rezidavo 35 nuolatiniai ir 16 trumpalaikių rezidentų, vidutiniškai per mėnesį dirba apie 100 rezidentų </t>
  </si>
  <si>
    <t>51 ir 100</t>
  </si>
  <si>
    <t xml:space="preserve"> Parengtas techninis  projektas. Vyksta projekto derinimo darbai</t>
  </si>
  <si>
    <t>Pasirašyta kiemų Taikos pr. 21, 55, 49 remonto sutartis (115 automobilių vietų)</t>
  </si>
  <si>
    <t>Parengtas fontano „Laivelis“ spaudyminės ir pasiurbimo sistemos techninis darbo projektas</t>
  </si>
  <si>
    <t xml:space="preserve">  Vyko 10-15 kino renginių per savaitę (apie 630 kino seansų) ir  5 kino festivaliai</t>
  </si>
  <si>
    <t>Sodų bendrijoje „Tauras“ pastatyti vandentiekio (614 m) ir buitinių nuotekų (789 m) tinklai</t>
  </si>
  <si>
    <t>Sodų bendrijose – „Baltija“ pastatyta vandentiekio  (2679 m) ir nuotekų (2633 m) tinklų, „Tauras“ –  vandentiekio  (1712 m) ir nuotekų (1912 m) tinklų, „Švyturys“ –  vandentiekio  (2209 m) ir nuotekų (1880 m) tinklų</t>
  </si>
  <si>
    <t xml:space="preserve"> Pradėta ruošti konkursinė dokumentacija rangos darbų pirkimui</t>
  </si>
  <si>
    <t>Atlikta</t>
  </si>
  <si>
    <t xml:space="preserve">Skautų g. ir Renetų g. </t>
  </si>
  <si>
    <t>Tauralaukio kvartale Žemynos g. ir Arimų g</t>
  </si>
  <si>
    <t>Pradėtos pirkimo procedūros paviršinių nuotekų valymo įrenginių statybai Klaipėdos mieste (II etapas)</t>
  </si>
  <si>
    <t xml:space="preserve">20 probleminių taškų </t>
  </si>
  <si>
    <t>AB „Klaipėdos vanduo“ žiniomis 4 įmonės pasistatė lietaus valymo įrenginius</t>
  </si>
  <si>
    <t>Techninio darbo projekto „Naujo tilto su pakeliamu mechanizmu per Danę statyba ir prieigų sutvarkymas“ bendroji ekspertizė ir gautos pastabos jį taisyti</t>
  </si>
  <si>
    <t xml:space="preserve">Informacija   nepasikeitė </t>
  </si>
  <si>
    <t>Informacija   nepasikeitė</t>
  </si>
  <si>
    <t>Informacija    nepasikeitė</t>
  </si>
  <si>
    <t xml:space="preserve">  -       nutiesti kelią nuo Medelyno g. ties Labrenciškėmis iki Girulių (Pamario g.);</t>
  </si>
  <si>
    <t xml:space="preserve">AB „Klaipėdos vanduo" kreipėsi į Savivaldybės administraciją dėl infrastruktūros plėtros specialiojo plano rengimo inicijavimo  </t>
  </si>
  <si>
    <t xml:space="preserve">Kadagių g. pastatyta vandentiekio  (583 m) ir nuotekų (716 m) tinklų, Arimų g. pastatyta vandentiekio (660 m) ir nuotekų (660 m) tinklų </t>
  </si>
  <si>
    <t>Pasirašyta rangos darbų paslauga Paribio g.  (Kalotės kvartalas)</t>
  </si>
  <si>
    <t>Žemynos g. pastatyta vandentiekio (290 m) ir nuotekų (290 m) tinklų privačių investuotojų lėšomis</t>
  </si>
  <si>
    <t>Pratęsta rangos darbų sutartis</t>
  </si>
  <si>
    <t>Vyksta paviršinių nuotekų tinklų ir valymo įrenginių statybos – Mokyklos g. ir LEZ teritorijose darbai</t>
  </si>
  <si>
    <t>Pirmosios Smiltynės ir Antrosios Melnragės, Neįgaliųjų paplūdimiai pritaikyti žmonėms su negalia</t>
  </si>
  <si>
    <t>Įgyvendinamas paveldotvarkos darbų kompensavimo ir rėmimo tvarkos aprašas</t>
  </si>
  <si>
    <t xml:space="preserve">Pasodinta 1000 Raugerškio gyvatvorė Šilutės pl. nuo Statybininkų pr. iki Jūrininkų pr., 600 Zyboldo obels gyvatvorės Minijos g. nuo Baltijos pr. iki Naikupės g. </t>
  </si>
  <si>
    <t>Įrengta nuovaža II Melnragės paplūdimyje neįgaliesiems, įrengta 4 elektros įvadų, siekiant pagerinti sąlygas verslui</t>
  </si>
  <si>
    <t xml:space="preserve">2018-07-26 tarybos sprendimu T2-156 patvirtintas Klaipėdos miesto savivaldybės atsinaujinančių išteklių energijos naudojimo plėtros veiksmų planas iki 2020 metų </t>
  </si>
  <si>
    <t>90 proc. (Savivaldybės taryboje patvirtinus planą priemonė būtų įgyvendinta 100 proc.)</t>
  </si>
  <si>
    <t>Rengiamas Klaipėdos m. triukšmo prevencijos planas 2019–2023 m. Atliktas 2018 m. triukšmo monitoringas. 2018-10-25 sprendimas Nr. T2-232 „Dėl gyvenamųjų  ir negyvenamųjų patalpų, esančių Nemuno g. 113 ir 133 Klaipėdoje, iškėlimo“</t>
  </si>
  <si>
    <t xml:space="preserve"> Pradėtos sodų bendrijos „Tauras“ likvidavimo procedūros</t>
  </si>
  <si>
    <t>Parengta Klaipėdos regiono ekonominė apžvalgos ataskaita</t>
  </si>
  <si>
    <t>Kultūros fabrike rezidavo 35 nuolatinių ir 16 trumpalaikių rezidentų. Vidutiniškai per mėnesį dirba apie 100 rezidentų (pastovių darbo vietų skaičius)</t>
  </si>
  <si>
    <t>Vyko derybos dėl geležinkelio atšakos su AB „Klaipėdos energija" ir  AB „Lietuvos geležinkeliai"</t>
  </si>
  <si>
    <t xml:space="preserve"> Sukurta investicinių objektų duomenų bazė (NT žemėlapis) interneto svetainėje www.klaipedaid.lt. </t>
  </si>
  <si>
    <t xml:space="preserve"> Infrastruktūros objektų neįrengta, toliau organizuojama teminė ekskursija „Prūsijos Karalių takais“</t>
  </si>
  <si>
    <t>69 651</t>
  </si>
  <si>
    <t>1160 jachtų ir mažųjų laivelių</t>
  </si>
  <si>
    <t xml:space="preserve">Patvirtintos Klaipėdos ekonominės plėtros strategijos kryptys iki 2030 m. </t>
  </si>
  <si>
    <t>Patvirtintos Klaipėdos ekonominės plėtros strategijos kryptys iki 2030 m. (nuolat vyko derinimas ir aptarimas)</t>
  </si>
  <si>
    <t xml:space="preserve">Patvirtintas Klaipėdos miesto  ekonominės plėtros strategijos veiksmų planas iki 2030 m. Vyko 1 diskusija </t>
  </si>
  <si>
    <t xml:space="preserve">Išleistas leidinys investuotojams anglų kalba </t>
  </si>
  <si>
    <t>1 ("Klaipėdos bauhauzas")</t>
  </si>
  <si>
    <t>82,86 ↑ (turistų skaičius gegužės-rugpjūčio mėn. 100,608)</t>
  </si>
  <si>
    <t>Parengta Klaipėdos regiono ekonominės apžvalgos ataskaita</t>
  </si>
  <si>
    <t xml:space="preserve"> „Baltic Tall Ships Regatta 2017“ ir „Baltic Sail“</t>
  </si>
  <si>
    <t>Ppakeista 1,4 tūkst. kv. m. medinių takų ir laiptų. Įrengta nuovaža II  Melnragės paplūdimyje neįgaliesiems prie jūros. Įrengti 4 dviračių stovai prie įėjimo į Melnragės paplūdimį. Paplūdimiuose įrengti 4 elektros įvadai</t>
  </si>
  <si>
    <t xml:space="preserve"> „Baltic Sail“, vyko paruošiamieji darbai priimant didžiųjų burlaivių regatą „Tall Ships races 2021“</t>
  </si>
  <si>
    <t>80,6 (2017)↓</t>
  </si>
  <si>
    <t xml:space="preserve">4274,49(2017)↓ </t>
  </si>
  <si>
    <t>3173,76(2017)↑</t>
  </si>
  <si>
    <t>n. d. (2018-2019 m.m.)</t>
  </si>
  <si>
    <t>88/52 ↑</t>
  </si>
  <si>
    <t>57 ↑</t>
  </si>
  <si>
    <t>Buvo panaikintas Vaiko teisų apsaugos skyrius (22 pareigybės) bei įvestos 4 pareigybės Socialinių reikalų departamente ir Urbanistinės plėtros departamento Geodezijos ir GIS  skyriuje. Pradėtas Klaipėdos m. sav. administracijos darbo organizavimo vertinimas</t>
  </si>
  <si>
    <t>Pradėta ruošti dokumentacija projektui  „Paslaugų teikimo gyventojams kokybės gerinimas Klaipėdos regiono savivaldybėse, LEAN“</t>
  </si>
  <si>
    <t>Rengiama projekto ELENA galimybių studija</t>
  </si>
  <si>
    <t>Parengta projekto ELENA paraiška ir  pasirašyta sutartis  su Europos investicijų banku</t>
  </si>
  <si>
    <t>Parengtas Skulptūrų parko sutvarkymo technininis projektas. Prižiūrimos (18 vnt.) kapinės. Joniškės ir Lėbartų kapinėse sutvarkyti keliai, išvalyti šuliniai, įrengti ženklai. Suformuotas ir įregistruotas Žydų kapinių sklypas</t>
  </si>
  <si>
    <t>Parengti 2 techniniai projektai</t>
  </si>
  <si>
    <t>Pradėti pėsčiųjų takų įrengimo darbai  Gedminų g. ir Taikos pr. (nuo Nr. 109) ir tarp Gedminų g. ir Taikos pr. (nuo Nr. 99) (Debreceno mikrorajonas)</t>
  </si>
  <si>
    <t xml:space="preserve"> Sutvarkytas pėsčiųjų takas tarp Gedminų g. ir Taikos pr. (nuo Nr. 109) ir tarp Gedminų g. ir Taikos pr. (nuo Nr. 99) (Debreceno mikrorajonas)</t>
  </si>
  <si>
    <t>Sąjūdžio parke įrengta (2548,4 m) dviračio tako</t>
  </si>
  <si>
    <t xml:space="preserve"> Vyko dviračių tako palei Liepojos g. nuo Dragūnų kvartalo iki Savanorių g. įrengimas</t>
  </si>
  <si>
    <t xml:space="preserve">Pėsčiųjų take tarp Gedminų g. ir Taikos pr. (nuo Nr. 99) įrengta (760 m) dviračio tako </t>
  </si>
  <si>
    <t xml:space="preserve">Atlikta 54 proc. darbų dviračių ir pėsčiųjų take (1539 m) nuo Paryžiaus Komunos g. iki Jono kalnelio tiltelio </t>
  </si>
  <si>
    <t>9; 301,97</t>
  </si>
  <si>
    <t xml:space="preserve">67; 2531 </t>
  </si>
  <si>
    <t>Nevertinta, kadangi keitėsi ugdymo lėšų apskaičiavimo metodika (nebėra galimybės perskirstyti mokykloms ugdymo lėšų), taip pat būtina patikslinti bendruosius ugdymo įstaigų plotus</t>
  </si>
  <si>
    <t>3,3 (Vytauto Didžiojo, Vydūno, „Varpo“ gimnazijos)</t>
  </si>
  <si>
    <t>Greitaeigis keltas nekursavo</t>
  </si>
  <si>
    <t xml:space="preserve">Kursavo greitaeigis keltas </t>
  </si>
  <si>
    <t>Klaipėda–Juodkrantė–Nida</t>
  </si>
  <si>
    <t>Patalpų užimtumas bendradarbystės erdvėse siekė 85 proc., renginių ir repeticijų erdvėse 60 proc. (repetuoja ir spektaklius stato mažiausiai 30 scenos meno profesionalų)</t>
  </si>
  <si>
    <t xml:space="preserve"> Igyvendintas I etapas, restauruotas Klaipėdos pilies ir bastionų kompleksas. Šiaurinėje kurtinoje įrengta muziejaus ekspozicija, Rytinėje kurtinoje – konferencijų centras</t>
  </si>
  <si>
    <t xml:space="preserve">Patvirtintas Klaipėdos miesto ekonominės plėtros strategijos veiksmų planas iki 2030 m. </t>
  </si>
  <si>
    <t>Paviršinių nuotekų sistemų tvarkymo Klaipėdos mieste techninis projektas</t>
  </si>
  <si>
    <t xml:space="preserve"> Įrengti paviršinių nuotekų tinklai: Sausio 15-osios g. 17-19; Žalgirio g. 5-3; Danės g. 37; Barškių g.; Kooperacijos g. </t>
  </si>
  <si>
    <t>Šilumos ūkio specialiojo plano parengimas yra numatytas Bendrojo plano parengimo sąlygose</t>
  </si>
  <si>
    <t>Maršrutinių  taksi greitis 25-27, trumpų autobusų – 21-22, ilgų autobusų – 19-20, ekspresų – 22-25</t>
  </si>
  <si>
    <r>
      <t>Integruotų investicijų teritorijoje yra</t>
    </r>
    <r>
      <rPr>
        <b/>
        <sz val="10"/>
        <rFont val="Times New Roman"/>
        <family val="1"/>
        <charset val="186"/>
      </rPr>
      <t xml:space="preserve"> 27 780 </t>
    </r>
    <r>
      <rPr>
        <sz val="10"/>
        <rFont val="Times New Roman"/>
        <family val="1"/>
        <charset val="186"/>
      </rPr>
      <t>gyventojų</t>
    </r>
  </si>
  <si>
    <t>668 vnt., iš jų 83 perregistruoti</t>
  </si>
  <si>
    <t>2 vnt./6,6751 ha</t>
  </si>
  <si>
    <t>30/71</t>
  </si>
  <si>
    <t>35/59</t>
  </si>
  <si>
    <t xml:space="preserve">Klaipėdos m. visuomenės sveikatos biuras </t>
  </si>
  <si>
    <t>Sąjūdžio parke pasodinta 173 medžių, 461 krūmų, 124 daugiamečių žolinių augalų.  Prie dviračių takų pašalinta 7 ir apgenėta 329 medžiai, iškirsta 2200 kv. m krūmų, pasodinta 27 medžiai ir 409 krūmai skvere tarp Puodžių g. ir Bokštų g.</t>
  </si>
  <si>
    <t xml:space="preserve">Kultūros fabrike rezidavo 35 nuolatiniai ir 16 trumpalaikių rezidentų, vidutiniškai per mėnesį dirba apie 100 rezidentų </t>
  </si>
  <si>
    <t xml:space="preserve"> Kultūros fabrike rezidavo 41 nuolatinis ir 15 trumpalaikių rezidentų; sukurtos 95 naujos arba išlaikytos darbo vietos </t>
  </si>
  <si>
    <t>2 vnt. / 6,6751 ha (pakeista  Liepų g. 81 ir Liepų g.74 sklypų iš pramonės ir sandėliavimo objektų teritorijos į komercinę paskirtį)</t>
  </si>
  <si>
    <t xml:space="preserve">4 vnt. / 3,1953 ha  (pakeista piliavietės teritorijoje Priešpilio g. 4,5,6,9 naudojimo būdas iš pramonės į komercinę paskirtį) </t>
  </si>
  <si>
    <t>Atlikta XIX a. statyto Dujų fabriko saugyklų komplekso restauracija (darbai tęsiami 2020 m.)</t>
  </si>
  <si>
    <t>Rekonstruota Klaipėdos pilies ir bastionų komplekso šiaurinė kurtina, atlikta XIX a. statyto Dujų fabriko saugyklų komplekso restauracija (darbai tęsiami 2020 m.) Parengti I. Kanto ir S. Daukanto skvero ir  Skulptūrų parko techniniai projektai. Atlikta 27 proc. rangos darbų Fachverkinės architektūros pastatų komplekse (Bažnyčių g. 4 / Daržų g. 10, Bažnyčių g. 6, Vežėjų g. 4, Aukštoji g. 1 / Didžioji Vandens g. 2).</t>
  </si>
  <si>
    <t>36,4↓</t>
  </si>
  <si>
    <t xml:space="preserve">Vnt.  </t>
  </si>
  <si>
    <t xml:space="preserve">Apgyvendinimo įstaigose apgyvendintų svečių skaičius </t>
  </si>
  <si>
    <t>60,4/45,3↑</t>
  </si>
  <si>
    <t>69, 7↑</t>
  </si>
  <si>
    <t>58↑</t>
  </si>
  <si>
    <t>23–28</t>
  </si>
  <si>
    <t xml:space="preserve">828 ↓                         (1647 asmenys ir šeimos buvo išbraukti iš sąrašų socialinio būsto nuomai, kaip nepateikę LR gyventojų turto deklaravimo įstatyme nustatyta tvarka turto deklaracijų už 2014 m.
</t>
  </si>
  <si>
    <t>96,1↑</t>
  </si>
  <si>
    <t>2/22966</t>
  </si>
  <si>
    <t>Informacija nepasikeitė, verslininkai apdovanoti tose pačiose nominacijose</t>
  </si>
  <si>
    <t xml:space="preserve">VšĮ „Klaipėda ID“ </t>
  </si>
  <si>
    <t>Parengta, tačiau koreguojama schema</t>
  </si>
  <si>
    <t>Atliktas (70 proc.) skvero tarp Puodžių g. ir Bokštų g., skirto Vydūno paminklui įrengti, remontas; Bastionų komplekso (Jono kalnelio) ir jo prieigų sutvarkymas. Atlikta 36 proc. sutvarkymo darbų</t>
  </si>
  <si>
    <t>Pradėti darbai</t>
  </si>
  <si>
    <t>Pradėta pastato rekonstrukcija</t>
  </si>
  <si>
    <t>73,5 ↓</t>
  </si>
  <si>
    <t> 69,0 ↓</t>
  </si>
  <si>
    <t> 62,0 ↓</t>
  </si>
  <si>
    <t>Sutvarkytas Liepų g. 11  pastato fasadas</t>
  </si>
  <si>
    <t>Sutvarkyti Liepų g. 7 pastato fasadai</t>
  </si>
  <si>
    <t xml:space="preserve"> Įrengti 4 elektros įvadai, pkeista 1400 kv. m medinių takų ir laiptų. Įgyvendinama Klaipėdos miesto paplūdimių programa</t>
  </si>
  <si>
    <t>Nutiesta dviračių takų, km</t>
  </si>
  <si>
    <t>Nutiesta pėsčiųjų takų, km</t>
  </si>
  <si>
    <t>2/53</t>
  </si>
  <si>
    <t>Sistema sukurta nacionaliniu lygmeniu</t>
  </si>
  <si>
    <t>17 (0,95%)</t>
  </si>
  <si>
    <t xml:space="preserve"> Sutvarkytas pėsčiųjų takas tarp Gedminų g. ir Taikos pr. (nuo Nr. 109) (555 m) ir tarp Gedminų g. ir Taikos pr. (nuo Nr. 99) (Debreceno mikrorajonas) (2820 m)</t>
  </si>
  <si>
    <t xml:space="preserve"> Įrengtas dviračių ir pėsčiųjų takas (676 m) palei Liepojos g. nuo Dragūnų kvartalo iki Savanorių g. </t>
  </si>
  <si>
    <t>46↓</t>
  </si>
  <si>
    <t>73↓</t>
  </si>
  <si>
    <t>63↓</t>
  </si>
  <si>
    <t>30↓</t>
  </si>
  <si>
    <t>54 ↑</t>
  </si>
  <si>
    <t>75 ↑</t>
  </si>
  <si>
    <t>12 ↑</t>
  </si>
  <si>
    <t>1↓</t>
  </si>
  <si>
    <t>97↓</t>
  </si>
  <si>
    <t>169↑</t>
  </si>
  <si>
    <t>7,2↑</t>
  </si>
  <si>
    <t>7,7↑</t>
  </si>
  <si>
    <t xml:space="preserve">602↓                                        (iš sąrašų išbraukti 126 asmenys ir šeimos, laiku nedeklaravę turto ir dėl kitų priežasčių, socialinis būstas išnuomotas 73 asmenims ir šeimoms, į sąrašą įrašyti nauji 189 asmenys ir šeimos) </t>
  </si>
  <si>
    <t xml:space="preserve">81,6↑ </t>
  </si>
  <si>
    <t xml:space="preserve">85,1↑ </t>
  </si>
  <si>
    <t>0,0002↓</t>
  </si>
  <si>
    <t xml:space="preserve">Nesimoko 1123 (iš viso mokosi 19292), 0,06↑ </t>
  </si>
  <si>
    <t>Nevertinta</t>
  </si>
  <si>
    <t>73,8↓</t>
  </si>
  <si>
    <t>73,1↓</t>
  </si>
  <si>
    <t>33↓</t>
  </si>
  <si>
    <t>35↓</t>
  </si>
  <si>
    <t>23,4↑</t>
  </si>
  <si>
    <t>22,2↑</t>
  </si>
  <si>
    <t>12,5↓</t>
  </si>
  <si>
    <t>21,1↓</t>
  </si>
  <si>
    <t>22,1↓</t>
  </si>
  <si>
    <t>13,1↑</t>
  </si>
  <si>
    <t>79,4↑</t>
  </si>
  <si>
    <t>81,2↑</t>
  </si>
  <si>
    <t>2002↑</t>
  </si>
  <si>
    <t>22,9↑</t>
  </si>
  <si>
    <r>
      <rPr>
        <sz val="11"/>
        <rFont val="Times New Roman"/>
        <family val="1"/>
        <charset val="186"/>
      </rPr>
      <t>3,3</t>
    </r>
    <r>
      <rPr>
        <sz val="10"/>
        <rFont val="Times New Roman"/>
        <family val="1"/>
        <charset val="186"/>
      </rPr>
      <t>↓ (Vytauto Didžiojo, Vydūno, „Varpo“ gimnazijos)</t>
    </r>
  </si>
  <si>
    <t>15,2 ↑</t>
  </si>
  <si>
    <t>23,8↑</t>
  </si>
  <si>
    <t>55,4 ↑</t>
  </si>
  <si>
    <t>57,6 ↑</t>
  </si>
  <si>
    <t>2080↑</t>
  </si>
  <si>
    <t>1792↓</t>
  </si>
  <si>
    <t>6↑</t>
  </si>
  <si>
    <t>11,87↓</t>
  </si>
  <si>
    <t>17,58↑</t>
  </si>
  <si>
    <t>57 ↓</t>
  </si>
  <si>
    <t>24 ↓</t>
  </si>
  <si>
    <t>8025 ↑</t>
  </si>
  <si>
    <t>10579 ↑</t>
  </si>
  <si>
    <t>61,27 ↑</t>
  </si>
  <si>
    <t>55,5 ↓</t>
  </si>
  <si>
    <t>4,8↑</t>
  </si>
  <si>
    <t>4,6↓</t>
  </si>
  <si>
    <t>676 vnt. ↑ Pasikeitus Statybos įstatymui, perregistravimų nebėra</t>
  </si>
  <si>
    <t>649 vnt.  ↑, iš jų 26 perregistruoti</t>
  </si>
  <si>
    <t xml:space="preserve">592 vnt.  ↓, iš jų 23 perregistruoti </t>
  </si>
  <si>
    <t>592 vnt. ↓, iš jų 48 perregistruoti</t>
  </si>
  <si>
    <t>13,5/3,5↑</t>
  </si>
  <si>
    <t>9,5/2,5↑</t>
  </si>
  <si>
    <t>2/188↑</t>
  </si>
  <si>
    <t>2/185↑</t>
  </si>
  <si>
    <t>2/174 ↑</t>
  </si>
  <si>
    <t>83↑</t>
  </si>
  <si>
    <t xml:space="preserve">82,6 ↑(2014) </t>
  </si>
  <si>
    <t xml:space="preserve">82,6 ↑ (2013) </t>
  </si>
  <si>
    <t>83,7 ↑ (2012)</t>
  </si>
  <si>
    <t>56↑</t>
  </si>
  <si>
    <t>60↑</t>
  </si>
  <si>
    <t>67↑</t>
  </si>
  <si>
    <t>36↑</t>
  </si>
  <si>
    <t>33↑</t>
  </si>
  <si>
    <t>34↑</t>
  </si>
  <si>
    <t>19↑</t>
  </si>
  <si>
    <t>44↑</t>
  </si>
  <si>
    <t>68↑</t>
  </si>
  <si>
    <t>38↑</t>
  </si>
  <si>
    <t>2/171↑</t>
  </si>
  <si>
    <t>121↑</t>
  </si>
  <si>
    <t>92↑</t>
  </si>
  <si>
    <t>70↑</t>
  </si>
  <si>
    <t>580556↑</t>
  </si>
  <si>
    <t>99↑</t>
  </si>
  <si>
    <t>100↑</t>
  </si>
  <si>
    <t>63↑</t>
  </si>
  <si>
    <t>8↑</t>
  </si>
  <si>
    <t>53↑</t>
  </si>
  <si>
    <t>61↑</t>
  </si>
  <si>
    <t>4,1↑</t>
  </si>
  <si>
    <t>0,39↑</t>
  </si>
  <si>
    <t>0,4↑</t>
  </si>
  <si>
    <t>6,4 ↓</t>
  </si>
  <si>
    <t>1,4 ↓</t>
  </si>
  <si>
    <t>3↑</t>
  </si>
  <si>
    <t>10↑</t>
  </si>
  <si>
    <t>8↓</t>
  </si>
  <si>
    <t xml:space="preserve">9↓
</t>
  </si>
  <si>
    <t>2↑</t>
  </si>
  <si>
    <t>3 ↓</t>
  </si>
  <si>
    <t>112↓</t>
  </si>
  <si>
    <t>93↓</t>
  </si>
  <si>
    <t>94↓</t>
  </si>
  <si>
    <t>92↓</t>
  </si>
  <si>
    <t>118,2↓</t>
  </si>
  <si>
    <t>115,7↓</t>
  </si>
  <si>
    <t>112,6↓</t>
  </si>
  <si>
    <t>103,96↓</t>
  </si>
  <si>
    <t>119,7 ↑</t>
  </si>
  <si>
    <t>119,1 ↑</t>
  </si>
  <si>
    <t>71,2 ↑</t>
  </si>
  <si>
    <t>72,6 ↑</t>
  </si>
  <si>
    <t>76,1 ↑</t>
  </si>
  <si>
    <t>82,4 ↑</t>
  </si>
  <si>
    <t>89,84↓</t>
  </si>
  <si>
    <t>89,8↓</t>
  </si>
  <si>
    <t>90↓</t>
  </si>
  <si>
    <t>91,47↓</t>
  </si>
  <si>
    <t>92,8↓</t>
  </si>
  <si>
    <t>559↓</t>
  </si>
  <si>
    <t>611↓</t>
  </si>
  <si>
    <t>495↓</t>
  </si>
  <si>
    <t>745 ↑</t>
  </si>
  <si>
    <t>562↑</t>
  </si>
  <si>
    <t>561↑</t>
  </si>
  <si>
    <t>84,5↑</t>
  </si>
  <si>
    <t>90,2↑</t>
  </si>
  <si>
    <t>80,9↑</t>
  </si>
  <si>
    <t>90↑</t>
  </si>
  <si>
    <t>76,8↓</t>
  </si>
  <si>
    <t>77↓</t>
  </si>
  <si>
    <t>6,6↓</t>
  </si>
  <si>
    <t>15↑</t>
  </si>
  <si>
    <t>10,78↑</t>
  </si>
  <si>
    <t>10,2↑</t>
  </si>
  <si>
    <t xml:space="preserve"> 2 objektai (atnaujintas Liepų g. 7 fasadas ir stogas, Liepų g. 11 fasadas)</t>
  </si>
  <si>
    <t>4↑</t>
  </si>
  <si>
    <t>4,3↓</t>
  </si>
  <si>
    <t>3,9↓</t>
  </si>
  <si>
    <t>3,5↓</t>
  </si>
  <si>
    <t>3,8↑</t>
  </si>
  <si>
    <t>5↓</t>
  </si>
  <si>
    <t>25↑</t>
  </si>
  <si>
    <t>28,8↑</t>
  </si>
  <si>
    <t>32↑</t>
  </si>
  <si>
    <t>39,8↑</t>
  </si>
  <si>
    <t>44,1↑</t>
  </si>
  <si>
    <t>30,5↑</t>
  </si>
  <si>
    <t>31↑</t>
  </si>
  <si>
    <t>468↑</t>
  </si>
  <si>
    <t>42↑</t>
  </si>
  <si>
    <t>380↓</t>
  </si>
  <si>
    <t>6616, pokytis – 108 vnt.↓</t>
  </si>
  <si>
    <t>6620, pokytis – 4 vnt.↓</t>
  </si>
  <si>
    <t>6529, pokytis – 91 vnt.↑</t>
  </si>
  <si>
    <t>16/1800↑</t>
  </si>
  <si>
    <t>120/4267↑</t>
  </si>
  <si>
    <t>105/5754↑</t>
  </si>
  <si>
    <t>221, 174 ↑</t>
  </si>
  <si>
    <t>208 ↑</t>
  </si>
  <si>
    <t>213 ↑</t>
  </si>
  <si>
    <t>218 ↑</t>
  </si>
  <si>
    <t>228 ↑</t>
  </si>
  <si>
    <t>240 ↑</t>
  </si>
  <si>
    <t>209 ↓</t>
  </si>
  <si>
    <t>6,82↑</t>
  </si>
  <si>
    <t>2,45↑</t>
  </si>
  <si>
    <t>4,64↓</t>
  </si>
  <si>
    <t>1,1↓</t>
  </si>
  <si>
    <t>1,8↑</t>
  </si>
  <si>
    <t>73↑</t>
  </si>
  <si>
    <t>69↓</t>
  </si>
  <si>
    <t>67↓</t>
  </si>
  <si>
    <t>n.d</t>
  </si>
  <si>
    <t>7↓</t>
  </si>
  <si>
    <t>9↓</t>
  </si>
  <si>
    <t>1↑</t>
  </si>
  <si>
    <t>19↓</t>
  </si>
  <si>
    <t>14↓</t>
  </si>
  <si>
    <t>998↓</t>
  </si>
  <si>
    <t>698↑</t>
  </si>
  <si>
    <t>1100↑</t>
  </si>
  <si>
    <t>1247↑</t>
  </si>
  <si>
    <t>1245↑</t>
  </si>
  <si>
    <t>51↓</t>
  </si>
  <si>
    <t>43↓</t>
  </si>
  <si>
    <t>54↑</t>
  </si>
  <si>
    <t>94↑</t>
  </si>
  <si>
    <t>155↑</t>
  </si>
  <si>
    <t>74↓</t>
  </si>
  <si>
    <t>115↓</t>
  </si>
  <si>
    <t>30↑</t>
  </si>
  <si>
    <t>28↓</t>
  </si>
  <si>
    <t>265,409↓</t>
  </si>
  <si>
    <t>271,515↑</t>
  </si>
  <si>
    <t>80,5↑</t>
  </si>
  <si>
    <t>46,4↓</t>
  </si>
  <si>
    <t>10,61↓</t>
  </si>
  <si>
    <t>47,5↓</t>
  </si>
  <si>
    <t>53↓</t>
  </si>
  <si>
    <t xml:space="preserve">74,56↓ </t>
  </si>
  <si>
    <t>Sukurtas Klaipėdos jūrinio paveldo ženklas</t>
  </si>
  <si>
    <r>
      <t xml:space="preserve">LR susisiekimo ministerija pateikė LR vyriausybei siūlymą </t>
    </r>
    <r>
      <rPr>
        <i/>
        <sz val="10"/>
        <rFont val="Times New Roman"/>
        <family val="1"/>
        <charset val="186"/>
      </rPr>
      <t>panaikinti</t>
    </r>
    <r>
      <rPr>
        <sz val="10"/>
        <rFont val="Times New Roman"/>
        <family val="1"/>
      </rPr>
      <t xml:space="preserve"> nevykdomo Klaipėdos viešojo logistikos centro projekto valstybei svarbaus ekonominio projekto statusą</t>
    </r>
  </si>
  <si>
    <t>Klaipėdos miesto gyventojų fizinio aktyvumo atitiktis Pasaulio sveikatos organizacijos (PSO) rekomendacijoms:</t>
  </si>
  <si>
    <t>97,5 ↑</t>
  </si>
  <si>
    <t>97,6 ↑</t>
  </si>
  <si>
    <t>18,19↑</t>
  </si>
  <si>
    <t>16↓</t>
  </si>
  <si>
    <t>Ši paslauga  pradėta teikti nuo 2017 m.</t>
  </si>
  <si>
    <t>58,8↓</t>
  </si>
  <si>
    <t>76 ↑</t>
  </si>
  <si>
    <t>4,4 ↑</t>
  </si>
  <si>
    <t>5,01 ↑</t>
  </si>
  <si>
    <t xml:space="preserve">2 proc. motociklais </t>
  </si>
  <si>
    <t>76,2↑</t>
  </si>
  <si>
    <t>72,2↑</t>
  </si>
  <si>
    <t xml:space="preserve">65,5↑ </t>
  </si>
  <si>
    <t xml:space="preserve">Sąjūdžio parke pasodinti 173 medžiai, 461 krūmas, 124 daugiamečiai žoliniai augalai. Skvere tarp Puodžių g. ir Bokštų g. pasodinti 27 medžiai ir 409 krūmai </t>
  </si>
  <si>
    <t>Sutvarkytos Danės pakrantėje esančios užterštos teritorijos. Atlikti 45 proc. dviračių ir pėsčiųjų tako (1,539 km) nuo Paryžiaus Komunos g. iki Jono kalnelio tiltelio  įrengimo darbų.  Restauruotas Klaipėdos pilies ir bastionų kompleksas. Šiaurinėje kurtinoje įrengta muziejaus ekspozicija. I Smiltynės ir II Melnragės paplūdimiai atitinka Mėlynosios vėliavos programą</t>
  </si>
  <si>
    <t>0 (Planuota sukurti turistinį maršrutą „Hanzos miestų lyga“, tačiau miestas neatitiko organizacijos nuostatų ir kriterijų)</t>
  </si>
  <si>
    <t>n .d.</t>
  </si>
  <si>
    <t xml:space="preserve">Piliavietėje restauruota rytinė kurtina </t>
  </si>
  <si>
    <t>Restauruota šiaurinė kurtina</t>
  </si>
  <si>
    <t>Pasodinta 734 medžiai, 3650 krūmų</t>
  </si>
  <si>
    <t xml:space="preserve">Pasodinta 199  nauji medžiai, pasodinta 400  raugerškio gyvatvorių, 3000  ligustro  gyvatvorių, pasodinta 18  medžių ir 365  krūmai 5 vaikų darželių teritorijose </t>
  </si>
  <si>
    <r>
      <t>Pasodinta 116 medžių ir 2298 krūmai prie magistralinių miesto gatvių, apsodinti želdiniais 9 lopšeliai-darželiai</t>
    </r>
    <r>
      <rPr>
        <sz val="12"/>
        <color rgb="FFFF0000"/>
        <rFont val="Times New Roman"/>
        <family val="1"/>
        <charset val="186"/>
      </rPr>
      <t/>
    </r>
  </si>
  <si>
    <t>Įdiegta 37 radijo moduliai</t>
  </si>
  <si>
    <t>Kultūros fabrike rezidavo 10 rezidentų grupių / SVV kūrybinių įmonių ir 30 fizinių asmenų , taip pat 50 trumpalaikių rezidentų</t>
  </si>
  <si>
    <t xml:space="preserve">Kultūros fabrike rezidavo 30 rezidentų grupių / SVV kūrybinių įmonių, sukurta ir išlaikyta 91 ilgalaikė darbo vieta </t>
  </si>
  <si>
    <t>Kultūros paveldo objektų, kuriuose, savivaldybei prisidedant, buvo atlikti restauravimo, atnaujinimo ir pan. darbai, skaičius (per 5 metus)</t>
  </si>
  <si>
    <t>Pradėtas kurti maršrutas „Žydų kultūros paveldo kelias“</t>
  </si>
  <si>
    <t>Veikia maršrutas „Žydų kultūros paveldo kelias“</t>
  </si>
  <si>
    <t>Per pastaruosius 12 mėnesių bent kartą baleto, šokio ar operos pasirodyme, koncerte, teatro spektaklyje, kino teatre, muziejuje ar galerijoje apsilankiusių gyventojų dalis</t>
  </si>
  <si>
    <t xml:space="preserve">Naujai įrengtų ar atnaujintų kultūrinių erdvių miesto viešosiose erdvėse skaičius / renginių, organizuojamų jose / dalyvių skaičius </t>
  </si>
  <si>
    <t>Pakeista  pagrindinė žemės naudojimo paskirtis iš žemės ūkio, mėgėjų sodo žemės į kitos paskirties, vienbučių ir dvibučių pastatų statybos – 10 sklypų</t>
  </si>
  <si>
    <t xml:space="preserve"> Sukurta rubrika „Dažniausiai užduodami klausimai“</t>
  </si>
  <si>
    <t>2019 m.</t>
  </si>
  <si>
    <t>Tyrimų duomenys                                     (Jaunimo ir bendruomenių reikalų koordinavimo grupė)</t>
  </si>
  <si>
    <t>Tyrimų duomenys                                    (Jaunimo ir bendruomenių reikalų koordinavimo grupė)</t>
  </si>
  <si>
    <t>Jaunimo ir bendruomenių reikalų koordinavimo grupė</t>
  </si>
  <si>
    <t>Socialinės paramos skyrius</t>
  </si>
  <si>
    <t>Socialinio būsto skyrius</t>
  </si>
  <si>
    <t>Švietimo skyrius</t>
  </si>
  <si>
    <t>Sporto skyrius</t>
  </si>
  <si>
    <t>Transporto skyrius</t>
  </si>
  <si>
    <t xml:space="preserve"> Žemėtvarkos skyrius</t>
  </si>
  <si>
    <t xml:space="preserve"> Statybos leidimų ir statinių priežiūros skyrius</t>
  </si>
  <si>
    <t>Urbanistikos ir architektūros skyrius</t>
  </si>
  <si>
    <t>Projektų skyrius</t>
  </si>
  <si>
    <t xml:space="preserve"> Transporto skyrius</t>
  </si>
  <si>
    <t>Miesto tvarkymo skyrius</t>
  </si>
  <si>
    <t>Žemėtvarkos skyrius</t>
  </si>
  <si>
    <t>Aplinkosaugos skyrius</t>
  </si>
  <si>
    <t>Sveikatos apsaugos skyrius</t>
  </si>
  <si>
    <t>Statinių administravimo skyrius</t>
  </si>
  <si>
    <t xml:space="preserve"> Miesto tvarkymo skyrius</t>
  </si>
  <si>
    <t>Miesto tvarkymo skyrius, Projektų skyrius</t>
  </si>
  <si>
    <t>Ekonominės plėtros grupė</t>
  </si>
  <si>
    <t xml:space="preserve"> Žemėtvarkos skyrius </t>
  </si>
  <si>
    <t>KTKIC, Ekonominės plėtros grupė</t>
  </si>
  <si>
    <t>Paveldosaugos skyrius</t>
  </si>
  <si>
    <t>Ekonominės plėtros grupė, jaunimo reikalų koordinatorius</t>
  </si>
  <si>
    <t>Turto valdymo skyrius</t>
  </si>
  <si>
    <t>Projektų skyrius, KID</t>
  </si>
  <si>
    <t>Ekonominės plėtros grupė, KID</t>
  </si>
  <si>
    <t>Ekonominės plėtros grupė, KTKIC</t>
  </si>
  <si>
    <t>Kultūros skyrius</t>
  </si>
  <si>
    <t>Klientų aptarnavimo skyrius</t>
  </si>
  <si>
    <t>Personalo skyrius</t>
  </si>
  <si>
    <t xml:space="preserve">2019 m. </t>
  </si>
  <si>
    <t>Maršrutinių  taksi greitis 24-26, trumpų autobusų – 20-21, ilgų autobusų – 19-20, ekspresų – 21-24</t>
  </si>
  <si>
    <t>55 vnt. / 24,6 proc.</t>
  </si>
  <si>
    <t>Parengta bendrojo plano koncepcija (2019-03-18 Nr. AD1-477), konkretizuoti sprendiniai (2019-11-08 Nr. AD1-1374)</t>
  </si>
  <si>
    <t>11,31 km (tik viešojo transporto eismas), 2,20 km (kombinuotas A juostas))</t>
  </si>
  <si>
    <t xml:space="preserve"> 7 naujos realaus laiko švieslentės, 8 stotelių įvažos, įvažos pratęsimas Naujojo turgaus stotelėje</t>
  </si>
  <si>
    <t xml:space="preserve">Projektai: URBACT III projektas „Gyvos gatvės“ ir „Darnaus judumo planavimas: bendradarbiavimas bei ryšiai urbanistinėje sistemoje (SUMP- PLUS)“ </t>
  </si>
  <si>
    <t>Nutiestas dviračių takas, einantis lygiagrečiai Pamario g. (1560 m) bei nutiestas atskiras dviračių takas, einantis palei Pamario g., pamiške (2140 m)</t>
  </si>
  <si>
    <t>Parengtas techninis projektas „Danės upės krantinių rekonstrukcija ir prieigų sutvarkymas"</t>
  </si>
  <si>
    <t xml:space="preserve">Rengiama poveikio aplinkai vertinimo ataskaita projektui „Naujo tilto su pakeliamu mechanizmu per Danę statyba ir prieigų sutvarkymas“ </t>
  </si>
  <si>
    <t>Naujai nutiesta (1420 m) dviračių ir pėsčiųjų tako nuo Paryžiaus Komunos g. iki Jono kalnelio tiltelio</t>
  </si>
  <si>
    <t>Senamiesčio grindinio atnaujinimo techninis projektas (50 proc. darbų)</t>
  </si>
  <si>
    <t>Parengta poveikio aplinkai vertinimo programa, kuri buvo patvirtinta Aplinkos apsaugos agentūroje</t>
  </si>
  <si>
    <t>Rekonstruota   Daržų g.</t>
  </si>
  <si>
    <t>Rengiamas techninis projektas „Danės upės krantinių rekonstrukcija ir prieigų sutvarkymas"</t>
  </si>
  <si>
    <t xml:space="preserve">
Rengiama Transporto valdymo sistemos projekto korektūra, „PORTIS“ 
</t>
  </si>
  <si>
    <t xml:space="preserve">Rengiamas  Transporto valdymo modernizavimo techninis  projektas, „PORTIS“ </t>
  </si>
  <si>
    <t xml:space="preserve">Rengiamas Transporto valdymo modernizavimo techninis  projektas, „PORTIS“ </t>
  </si>
  <si>
    <t xml:space="preserve"> Atlikta 75 proc. gatvės tiesimo darbų (su 44 automobilių stovėjimo vietomis, 4 neįgaliųjų vietomis ir 7 autobusų vietomis). Ilgis – 0,55 km</t>
  </si>
  <si>
    <t>Rekonstruotos I etapo gatvės  – Akmenų g. (405 m), Vėjo g. (1373 m), Smėlio g. (960 m) ir Debesų g. (890 m).</t>
  </si>
  <si>
    <t>Atlikta 30 proc. I etapo rekonstravimo darbų. Pradėtas rengti II etapo  techninis projektas</t>
  </si>
  <si>
    <t xml:space="preserve"> Rengiamas II etapo  techninis projektas </t>
  </si>
  <si>
    <t>Parengtas II etapo techninis projektas, atlikta ekspertizės paslauga</t>
  </si>
  <si>
    <t>II etapo darbai nevyko</t>
  </si>
  <si>
    <t xml:space="preserve"> Parengtas techninis projektas, parinktas rangovas</t>
  </si>
  <si>
    <t>4,4 gatvės ir 3,7 dviračio tako</t>
  </si>
  <si>
    <t>Parengta šešių elektromobilių įkrovimo prieigų įrengimo paraiška ir techninės sąlygos</t>
  </si>
  <si>
    <t xml:space="preserve"> Atlikta (80 proc., gatvės ilgis 4,4 km) II-IV etapo rekonstravimo darbų</t>
  </si>
  <si>
    <t>Šilumos ūkio specialiojo plano parengimas yra įtrauktas į 2020–2022 m. strateginį veiklos planą. Darbų pabaiga 2021 m.</t>
  </si>
  <si>
    <t>Kapinių plėtros su papildymu dėl galimų krematoriumo statybos zonų nustatymo galimybių studija</t>
  </si>
  <si>
    <t>Šalia Minijos g. ir Gedminų g. pėsčiųjų ir dviračių takų atnaujinti esantys želdiniai, apgenėti ir pašalinti 107 vnt. medžiai, Kauno g. dviračių take apgenėti 22 medžiai</t>
  </si>
  <si>
    <t>Įrengta 1400 kv.m medinių takų ir laiptų</t>
  </si>
  <si>
    <t>Nupinta žabų tvorelių 289 m, paklota žabų klojinių 2900 kv.m, įrengta medinių takų ir laiptų 3100 kv. m</t>
  </si>
  <si>
    <r>
      <t xml:space="preserve">1908 kv. m </t>
    </r>
    <r>
      <rPr>
        <vertAlign val="superscript"/>
        <sz val="10"/>
        <rFont val="Times New Roman"/>
        <family val="1"/>
        <charset val="186"/>
      </rPr>
      <t xml:space="preserve"> </t>
    </r>
    <r>
      <rPr>
        <sz val="10"/>
        <rFont val="Times New Roman"/>
        <family val="1"/>
        <charset val="186"/>
      </rPr>
      <t>medinių takų ir laiptų</t>
    </r>
  </si>
  <si>
    <r>
      <t>1257 kv. m</t>
    </r>
    <r>
      <rPr>
        <vertAlign val="superscript"/>
        <sz val="10"/>
        <rFont val="Times New Roman"/>
        <family val="1"/>
        <charset val="186"/>
      </rPr>
      <t xml:space="preserve"> </t>
    </r>
    <r>
      <rPr>
        <sz val="10"/>
        <rFont val="Times New Roman"/>
        <family val="1"/>
        <charset val="186"/>
      </rPr>
      <t>medinių takų ir laiptų</t>
    </r>
  </si>
  <si>
    <t>Nupinta 3500 kv. m medinių takų ir 300 kv. m laiptų. Nupinta 2500 m žabtvorių ir paklota 14500 kv. m šakų klojinių</t>
  </si>
  <si>
    <t>Nupinta žabų tvorelių 660 m, paklota žabų klojinių 5000 kv. m, įrengta medinių takų 2698 m²  ir laiptų 483 kv. m</t>
  </si>
  <si>
    <t>Nupinta žabų tvorelių 650 m, paklota žabų klojinių 4900 kv. m, įrengta 1418 kv. m. medinių takų</t>
  </si>
  <si>
    <t>2,7 ha</t>
  </si>
  <si>
    <t xml:space="preserve"> 6,85 ha</t>
  </si>
  <si>
    <t xml:space="preserve">Rangos darbai planuojami 2021 m. </t>
  </si>
  <si>
    <t>86↓</t>
  </si>
  <si>
    <t>108,5↑</t>
  </si>
  <si>
    <t>85,25↑</t>
  </si>
  <si>
    <t>89,24↓</t>
  </si>
  <si>
    <t>90,52↑</t>
  </si>
  <si>
    <t>10,155↓</t>
  </si>
  <si>
    <r>
      <t xml:space="preserve">9,8↓ </t>
    </r>
    <r>
      <rPr>
        <sz val="10"/>
        <rFont val="Times New Roman"/>
        <family val="1"/>
        <charset val="186"/>
      </rPr>
      <t xml:space="preserve">(surinkta mažiau plastikinių pakuočių dėl užstato sistemos įvedimo) </t>
    </r>
  </si>
  <si>
    <t>Tarybos sprendimu (2015-12-22 Nr. T2-350) sumažinta 5 proc. vietinė rinkliava už 2016 m. visiems vietinės rinkliavos mokėtojams</t>
  </si>
  <si>
    <t>Tarybos sprendimu (2017-11-23 Nr. T2-294) sumažinta 5 proc. vietinė rinkliava už 2018 m. visiems vietinės rinkliavos mokėtojams</t>
  </si>
  <si>
    <t>Tarybos sprendimu (2018-12-20 Nr. T2-278) pratęstas 5 proc. vietinės rinkliavos sumažinimas už 2019 m. visiems vietinės rinkliavos mokėtojam</t>
  </si>
  <si>
    <t>Tarybos sprendimu (2019-12-19 Nr. T2-380) sumažinta 10 proc. vietinė rinkliava už 2020 m. visiems vietinės rinkliavos mokėtojams</t>
  </si>
  <si>
    <t>96,2↑</t>
  </si>
  <si>
    <t>Įgyvendinti 3 ir įgyvendinami 4</t>
  </si>
  <si>
    <t>Gautas techninio projekto statybos leidimas. Įvyko rangos darbų viešųjų pirkimų konkursas</t>
  </si>
  <si>
    <t>Užbaigtos detaliojo plano viešinimo procedūros</t>
  </si>
  <si>
    <t>Parengta projekto ELENA galimybių studija. Nepriimtas politinis sprendimas dėl siūlomų viešojo transporto vystymo alternatyvų pasirinkimo</t>
  </si>
  <si>
    <t xml:space="preserve"> Bendrojo ugdymo mokyklos pastato statyba šiaurinėje miesto dalyje techninis projektas</t>
  </si>
  <si>
    <t>Futbolo mokyklos ir baseino pastatų konversijos rangos darbai</t>
  </si>
  <si>
    <t>Bendrojo ugdymo mokyklos pastato  šiaurinėje miesto dalyje dujotiekio ir Klaipėdos energijos tinklų iškėlimo darbai</t>
  </si>
  <si>
    <t>Futbolo mokyklos ir baseino pastatų konversija, atlikta 30 proc. rangos darbų</t>
  </si>
  <si>
    <t>Futbolo mokyklos ir baseino pastatų konversija,  parengtas techninis projektas</t>
  </si>
  <si>
    <t>Futbolo mokyklos ir baseino pastatų konversija,  (Paryžiaus Komunos g. 16A)</t>
  </si>
  <si>
    <t>Futbolo mokyklos ir baseino pastatų konversija,   parinktas darbų rangovas</t>
  </si>
  <si>
    <t>Klaipėdos  daugiafunkcis sveikatingumo centras (Klaipėdos baseinas)</t>
  </si>
  <si>
    <t>Klaipėdos  daugiafunkcis sveikatingumo centras (Klaipėdos baseinas). Rangos darbų konkursas</t>
  </si>
  <si>
    <t>Klaipėdos  daugiafunkcis sveikatingumo centras (Klaipėdos baseinas). Rangos darbai</t>
  </si>
  <si>
    <t xml:space="preserve">Įrengtos  saulės elektrinės – „Verdenės“ progimnazijoje, l.-d. „Ąžuoliukas“.
Pradėtas rengti l.-d. „Klevelis“
Rengiamas projektas l.-d. „Aitvarėlis“
</t>
  </si>
  <si>
    <t>Atliktas 2019 m. triukšmo monitoringas. Vyko neskelbiamos derybos su kiekvienu iš patalpų savininku dėl gyvenamųjų  ir negyvenamųjų patalpų, esančių Nemuno g. 113 ir 133 Klaipėdoje, iškėlimo</t>
  </si>
  <si>
    <t>215↓</t>
  </si>
  <si>
    <t>85,6↑</t>
  </si>
  <si>
    <t>Nesimoko 1151 (iš viso mokosi 19835), 0,058↓</t>
  </si>
  <si>
    <t>Nevertinta, kadangi bendrojo ugdymo mokyklų naujas tinklo pertvarkos planas bus rengiamas 2020 m.</t>
  </si>
  <si>
    <t>74,2↑</t>
  </si>
  <si>
    <t xml:space="preserve">25,6 ↑ </t>
  </si>
  <si>
    <t>78,7 ↑</t>
  </si>
  <si>
    <t>2,1 (Vytauto Didžiojo, Vydūno gimnazijos)</t>
  </si>
  <si>
    <t>30,4↑</t>
  </si>
  <si>
    <t>59,8 ↑</t>
  </si>
  <si>
    <t>5,4 ↑</t>
  </si>
  <si>
    <t>69,3 (2018)</t>
  </si>
  <si>
    <t>82,2 (2018)↑</t>
  </si>
  <si>
    <t xml:space="preserve">4223,54(2018)↓ </t>
  </si>
  <si>
    <t>3402,96(2018)↑</t>
  </si>
  <si>
    <t>80,65/45,46↓</t>
  </si>
  <si>
    <t>50 ↓</t>
  </si>
  <si>
    <t>38,0↓</t>
  </si>
  <si>
    <t>43,1↓</t>
  </si>
  <si>
    <t>6,4 (2018)</t>
  </si>
  <si>
    <t>19,2 (2018)</t>
  </si>
  <si>
    <t>14 (2018)</t>
  </si>
  <si>
    <t>76,8↑</t>
  </si>
  <si>
    <t>69,4↑</t>
  </si>
  <si>
    <t>60,4↓</t>
  </si>
  <si>
    <t>Transliuojami tarybos ir kitų komitetų posėdžiai „Youtube" platformoje</t>
  </si>
  <si>
    <t>Sukurta Priėmimo į Klaipėdos miesto savivaldybės bendrojo ugdymo mokyklas informacinė sistema</t>
  </si>
  <si>
    <t>83,948 km.</t>
  </si>
  <si>
    <t xml:space="preserve"> Sumontuota 675 vnt. šviestuvų su šviesos diodais</t>
  </si>
  <si>
    <t>715825↑</t>
  </si>
  <si>
    <t>560↓</t>
  </si>
  <si>
    <t>Parengtas Baltijos pr. ir Šilutės pl. žiedinės sankryžos techninis projektas</t>
  </si>
  <si>
    <t>Patvirtintas Uosto teritorijos bendrasis  planas, kuriuo numatyta pietinės uosto dalies plėtra</t>
  </si>
  <si>
    <t>LRV nutarimu Nr. 1278 patvirtintas Uosto teritorijos bendrasis  planas,  kuriuo numatyta pietinės uosto dalies plėtra</t>
  </si>
  <si>
    <t>Vadovaujantis LR Vyriausybės sprendimu, logistikos centras ,,Draugystės“ geležinkelio stoties dalyje nebus vykdomas</t>
  </si>
  <si>
    <t>110/5913↑</t>
  </si>
  <si>
    <t>Įrengtas pėsčiųjų dviračių takas 3,601 km</t>
  </si>
  <si>
    <t>Informacija nepasiekeitė</t>
  </si>
  <si>
    <t>Duotas AB „Klaipėdos energija"sutikimas jungtis prie  AB „Klaipėdos energija" atšakos</t>
  </si>
  <si>
    <t>3,6068 ha</t>
  </si>
  <si>
    <t>Plano parengimas įtrauktas į 2020–2022 m. strateginį veiklos planą. Rengimo pabaiga 2022 m.</t>
  </si>
  <si>
    <t>Buvo tęsiami ir užbaiginėjami įrengimo darbai sodų bendrijose</t>
  </si>
  <si>
    <t>Vyko rangos darbai</t>
  </si>
  <si>
    <t>Darbai įvykdyti</t>
  </si>
  <si>
    <t>Tauralaukio kvartale  privačių investuotojų lėšomis tinklai įrengti Laupkočių g., Medeinos g., Austėjos g.</t>
  </si>
  <si>
    <t xml:space="preserve">Vėjo g. pastatyta 0,15 km vandentiekio ir 0,13 km nuotekų tinklų </t>
  </si>
  <si>
    <t>Daugulių g.</t>
  </si>
  <si>
    <t>Tauralaukio ir Paupių kvartaluose</t>
  </si>
  <si>
    <t xml:space="preserve"> 2014 m. pastatyti Klaipėdos m. nuotekų valykloje susidariusio dumblo utilizavimo (džiovinimo) įrenginiai </t>
  </si>
  <si>
    <t>Nepradėta vykdyti dėl lėšų trūkumo</t>
  </si>
  <si>
    <t xml:space="preserve"> 2019 m. baigtas projektas dalinai finansuojamas ES lėšomis. Pastatyti 2 paviršinių nuotekų valymo įrenginiai į Malūno tvenkinį</t>
  </si>
  <si>
    <t>18 probleminių vietų, kuriuose paviršiniu vandeniu užliejamos gyvenamosios arba gatvių vietos</t>
  </si>
  <si>
    <t>AB „Klaipėdos vanduo“ žiniomis 8 įmonės pasistatė lietaus valymo įrenginius</t>
  </si>
  <si>
    <t>Vykdyti Centro statybos darbai</t>
  </si>
  <si>
    <t>Kultūros fabrike rezidavo 35 rezidentai, iš jų naujai įsikūrė 7, nuolat dirba mažiausiai apie 100 žmonių</t>
  </si>
  <si>
    <t>Parengta 10 naujų teminių maršrutų, į kurių sudėtį įeina kultūros paveldo objektai</t>
  </si>
  <si>
    <t>81,54 ↓ (turistų skaičius gegužės-rugpjūčio mėn. 99,178)</t>
  </si>
  <si>
    <t>26 maršrutai: pažintinės pramoginės ekskursijos – 12; ekskursijos po Klaipėdą – 6; šeštadienio ekskursijos – 6; priešmokyklinės edukacinės ekskursijos – 2</t>
  </si>
  <si>
    <t>28 maršrutai: pažintinės pramoginės ekskursijos – 12; ekskursijos po Klaipėdą – 8; šeštadienio ekskursijos – 6; priešmokyklinės edukacinės ekskursijos – 2</t>
  </si>
  <si>
    <t>33 maršrutai: pažintinės pramoginės ekskursijos – 12; ekskursijos po Klaipėdą – 10; šeštadienio ekskursijos – 9; priešmokyklinės edukacinės ekskursijos – 2</t>
  </si>
  <si>
    <t>34 maršrutai: pažintinės pramoginės ekskursijos – 12; ekskursijos po Klaipėdą – 10; šeštadienio ekskursijos – 10; priešmokyklinės edukacinės ekskursijos – 2</t>
  </si>
  <si>
    <t>35 maršrutai: pažintinės pramoginės ekskursijos – 12; ekskursijos po Klaipėdą - 10; šeštadienio ekskursijos – 11; priešmokyklinės edukacinės ekskursijos – 2</t>
  </si>
  <si>
    <t>36 maršrutai: pažintinės pramoginės ekskursijos – 13, ekskursijos po Klaipėdą – 20; priešmokyklinės edukacinės ekskursijos – 3</t>
  </si>
  <si>
    <t>40 maršrutų: pažintiniai pramoginiai maršrutai – 17; maršrutai po Klaipėdą – 20;  priešmokykliniai edukaciniai maršrutai – 3</t>
  </si>
  <si>
    <t>3↓</t>
  </si>
  <si>
    <t>122↑</t>
  </si>
  <si>
    <t xml:space="preserve">Bastionų kompleksas (Jono kalnelis) </t>
  </si>
  <si>
    <t>Miesto rinkodaros taryba parengė 2020-2023 m. rinkodaros stretagiją</t>
  </si>
  <si>
    <t>4 kartus atnaujinta investicinių objektų duomenų bazė (NT žemėlapis).  Suformuoti du investiciniai vertės pasiūlymai (Vėjo jėgainių komponentams ir Bioekonomikai)</t>
  </si>
  <si>
    <t>22 išleisti ir atnaujinti leidiniai</t>
  </si>
  <si>
    <t>24 pranešimai ir straipsniai</t>
  </si>
  <si>
    <t>Pagal sutartį dėl viešų paslaugų teikimo SVV subjektams (dalinai prilyginama plėtros ir rėmimo programai) buvo įgyvendinta  daugiau nei 100 proc.</t>
  </si>
  <si>
    <t xml:space="preserve">  Suorganizuoti 44 edukaciniai kino renginiai vaikams ir 51 nekomercinis seansas su diskusija  (apie 630 kino seansų) ir  7 kino festivaliai, 5 seansai</t>
  </si>
  <si>
    <t>68 000</t>
  </si>
  <si>
    <t>www.klaipedainfo.lt,
www.klaipedatravel.lt. 
Informaciniai terminalai Palangos oro uoste ir Smiltynės perkėloje, tarptautinėse ir vietinėse parodose, socialinėse medijose</t>
  </si>
  <si>
    <t>3 ir 4</t>
  </si>
  <si>
    <t xml:space="preserve">Parengta Klaipėdos miesto ekonominė apžvalga ir patalpinta www.klaipedaid.lt/lt/atsisiuntimui/teisiniai-aspektai-karantino-laikotarpiu-newsec  </t>
  </si>
  <si>
    <t>neaktuali</t>
  </si>
  <si>
    <t>Vyko 9 diskusijos dėl patvirtintos Klaipėdos miesto  ekonominės plėtros strategijos veiksmų plano iki 2030 m. įgyvendinimo</t>
  </si>
  <si>
    <t>Organizuotas priemonių vykdymas</t>
  </si>
  <si>
    <t>Schemos projektas yra parengtas</t>
  </si>
  <si>
    <t>24 priemonių / 23 įgyvendinamų, 1  neįgyvendinta, pasikeitus teisiniam reguliavimui</t>
  </si>
  <si>
    <t>Gauti ir paskelbti  2 pranešimai. Vienos ių jų gautas dėl neteisėto keleivių vežimo, kuris perduotas VMI tirti</t>
  </si>
  <si>
    <t xml:space="preserve">2137.3 </t>
  </si>
  <si>
    <t>7*</t>
  </si>
  <si>
    <t>Vykdomos koncesijos konkurso  (Ledo arena) procedūros</t>
  </si>
  <si>
    <t>0,10 proc. nuo viso savivaldybės turto</t>
  </si>
  <si>
    <t>Vieno langelio ir e. paslaugų poskyryje aptarnauta 13352 asmenų, pateikta 10069 prašymų ir skundų, užsakyta 3222 e. paslaugos, tai sudaro 32 proc.</t>
  </si>
  <si>
    <t>Užsakytos 3222 e. paslaugos</t>
  </si>
  <si>
    <t>Pakeistas KMSA administracijoje tvarkos aprašas ir Teikiamų administracinių paslaugų sąrašas</t>
  </si>
  <si>
    <t>Pakeistas KMSA interneto ir intraneto svetainėse tvarkos aprašas, kuriame nustatyta KMSA darbuotojų  atsakomybė dėl užduodamų klausimų skilties administravimo ir atsakymų gyventojams pateikimo termino</t>
  </si>
  <si>
    <t xml:space="preserve"> - 1,15 </t>
  </si>
  <si>
    <t xml:space="preserve"> -260</t>
  </si>
  <si>
    <t>-329*</t>
  </si>
  <si>
    <t xml:space="preserve">                   Ilgėjanti</t>
  </si>
  <si>
    <t xml:space="preserve">5 934 
</t>
  </si>
  <si>
    <t xml:space="preserve">6 237  
</t>
  </si>
  <si>
    <t xml:space="preserve">6 431  
  </t>
  </si>
  <si>
    <t>4 046</t>
  </si>
  <si>
    <t xml:space="preserve">4 452 </t>
  </si>
  <si>
    <t xml:space="preserve">5 578 </t>
  </si>
  <si>
    <t>1408,4**</t>
  </si>
  <si>
    <t>* Išankstiniai duomenys</t>
  </si>
  <si>
    <t>223,918↓</t>
  </si>
  <si>
    <t>258↑</t>
  </si>
  <si>
    <t>6, 1 objektui vykdomos procedūros</t>
  </si>
  <si>
    <t xml:space="preserve">Teikiama 104 elektroninių paslaugų: iš jų 66 e. paslaugos teikiamos 3 lygu, 27 e. paslaugos teikiamos 4  lygiu, 15 e. paslaugų teikaimos 5  lygiu (teikiamos per SPIS)↑
</t>
  </si>
  <si>
    <t xml:space="preserve"> 2019-11-28 tarybos sprendimas Nr. T2-333</t>
  </si>
  <si>
    <t>Atliktas darbo organizavimo vertinimas, pagal kurį pradėta Klaipėdos m. sav. administracijos struktūros pertvarka</t>
  </si>
  <si>
    <t xml:space="preserve"> Vykdyta Klaipėdos m. sav. administracijos struktūros pertvarka, apimanti struktūros pokyčius, žmogiškųjų išteklių valdymo sistemą.</t>
  </si>
  <si>
    <t xml:space="preserve">22532
</t>
  </si>
  <si>
    <t xml:space="preserve">Skiriamos patalpos Liepų g. 11, bei kompensuotos išlaidos už suteiktas švietimų įstaigų patalpas 6 seniūnaičiams </t>
  </si>
  <si>
    <t>21/10</t>
  </si>
  <si>
    <t>Vydūno aikštėje pastatytas vienas daugiavietis dviračių stovas</t>
  </si>
  <si>
    <t>11,31 km (tik viešojo transporto eismas), 2,20 km (kombinuotos A juostos, skirtos viešajam transportui ir elektromobiliams)</t>
  </si>
  <si>
    <t xml:space="preserve"> Ties 11 autobusų stotelių įrengta 178 kv. m įspėjamosios dangos</t>
  </si>
  <si>
    <t>Pritaikytos Senamiesčio dangos neįgaliųjų specialiesiems poreikiams, įrengtos įspėjamosios dangos Pietinėje miesto dalyje vykdant šaligatvių remonto darbus</t>
  </si>
  <si>
    <t>Prie švietimo įstaigų pietinėje miesto dalyje pasodinta  456 vnt. medžių ir 2406 vnt. krūmų.</t>
  </si>
  <si>
    <t xml:space="preserve"> Pagal parengtą aprašą  išgilinta Žardės kūdra ir sutvarkyta aplinka.
Derinamas Danės upės senvagės tvarkybos projektas.  Parengtas Žardės, Kuncų piliakalnio vandens tvenkinio tvarkymo aprašas
</t>
  </si>
  <si>
    <t xml:space="preserve">Mechanizuotu būdu laistomos ir valomos pagrindinės gatvės. 12  kartus per metus  laistomos žvyruotos gatvės  </t>
  </si>
  <si>
    <t>Parengti 3 projektai</t>
  </si>
  <si>
    <t>Parengti Žardės ir Purmalių piliakalnių sutvarkymo techniniai projektai</t>
  </si>
  <si>
    <t>Skvero tarp Puodžių g. ir Bokštų g., skirto Vydūno paminklui įrengti, sutvarkymas. Atlikta 100 proc. sutvarkymo darbų</t>
  </si>
  <si>
    <t xml:space="preserve">Sutvarkytos Danės pakrantėje esančios užterštos teritorijos </t>
  </si>
  <si>
    <t>Atlikti buvusio Dujų fabriko komplekso dviejų dujų saugyklų II etapo tvarkybos darbai ir S. Šimkaus g. 6 pastato tvarkybos darbai</t>
  </si>
  <si>
    <t xml:space="preserve"> Baigti  Fachverkinės architektūros pastatų komplekso (Bažnyčių g. 4 / Daržų g. 10, Bažnyčių g. 6, Vežėjų g. 4, Aukštoji g. 1 / Didžioji Vandens g. 2) tvarkybos darbai. Baigti dujų fabriko komplekso dviejų dujų saugyklų II etapo tvarkybos darbai. </t>
  </si>
  <si>
    <t>Sutvarkyti Liepų g. 11,  Dujų fabriko ir S. Šimkaus g. 6 pastatų fasadai (4 pastatai).</t>
  </si>
  <si>
    <t>Prižiūrima 18 kapinių  (įskaitant senąsias kapinaites). Parengtas lietaus nuotekų sistemos techninins projektas Joniškės kapinėse. Atlikta Lėbartų kapinių takų remonto darbų. Įrengta 60 vnt., kapaviečių ženklų. Įregistruotas Smeltės senųjų kapinių sklypas</t>
  </si>
  <si>
    <t>Užbaigtas spirito-alaus gamyklos projektinės dokumentacijos rengimas</t>
  </si>
  <si>
    <t>Įgyvendinami strategijos tikslai</t>
  </si>
  <si>
    <t>Pradėti vykdyti</t>
  </si>
  <si>
    <t>262/60</t>
  </si>
  <si>
    <t>Parengta „Elektra varomo viešojo transporto naujų galimybių plėtra, ELENA“ galimybių studija su technine dokumentacija</t>
  </si>
  <si>
    <t>Pradėtas rengti rytinės dalies B teritorijos (tarp Pajūrio g., kelio A13, Liepų g. ir Danės upės) susisiekimo infrastruktūros vystymo specialusis  planas</t>
  </si>
  <si>
    <t>Šv. Jono bažnyčios atstatymo projektas  buvo pripažintas valstybei svarbiu  projektu. Tęsiamas plano keitimas, reikalinga keisti aukštybinių pastatų išdėstymo schemą senamiestyje</t>
  </si>
  <si>
    <t>Rengiamas Klemiškės g. rekonstravimo projektas</t>
  </si>
  <si>
    <t>Įrengta liftas bendruomenės namuose Debreceno g. 48</t>
  </si>
  <si>
    <t>Atlikta 100 proc. infrastruktūros įrengimo darbų. Įrengtas (riedlenčių parkas ir BMX dviračių trasa)</t>
  </si>
  <si>
    <t>3 objektai (pastatas S. Šimkaus g. 6, Klaipėdos dujų fabriko pastatų komplekso I ir II dujų saugyklos)</t>
  </si>
  <si>
    <t>97,95 km</t>
  </si>
  <si>
    <t>4,4↑</t>
  </si>
  <si>
    <t>41,5↑</t>
  </si>
  <si>
    <t>37,05↑</t>
  </si>
  <si>
    <t>6622, pokytis - 93 vnt.↑</t>
  </si>
  <si>
    <t>80,64 ↓ (turistų skaičius gegužės - rugpjūčio mėn. 98,456)</t>
  </si>
  <si>
    <t>32  proc.</t>
  </si>
  <si>
    <t>mln. Eur</t>
  </si>
  <si>
    <t>1,5↓</t>
  </si>
  <si>
    <t xml:space="preserve">Tikslūs duomenys bus žinomi atlikus gyventojų ir būstų surašymo tyrimą (2021 m.) Klaipėdos miesto bendrojo plano keitime pateikiami prognozuojami gyventojų ir būsto rodikliai 10 metų laikotarpiui.  </t>
  </si>
  <si>
    <t>Rengiamame Klaipėdos miesto bendrojo plano dalyje, „Įgyvendinimo prioritetų schemoje" detalizuojamos plėtros prioritetų zonos</t>
  </si>
  <si>
    <t>85,3(2018)</t>
  </si>
  <si>
    <t xml:space="preserve">84,38↑ (2017) </t>
  </si>
  <si>
    <t xml:space="preserve">83,11 ↑(2016) </t>
  </si>
  <si>
    <t xml:space="preserve">82,8 ↑(2015) </t>
  </si>
  <si>
    <t xml:space="preserve"> Įsteigti Laikino apnakvindinimo namai Dubysos g. 39</t>
  </si>
  <si>
    <t>Nėra poreikio (neteikiami prašymai šioms paslaugoms)</t>
  </si>
  <si>
    <t xml:space="preserve">Įrengtos ir praplėstos automobilių aikštelės, iš viso 726 vietos, iš jų centre – Liepų g. 40-46A (50 vietų); kitose vietose – Taikos pr. 21, 49, 55 (115 vietų); Dzūkų g. 6 (26 vietos); Panevėžio g. 5-19 (240 vietų); Liubeko g. 7,9 (108 vietos);  Šilutės pl. 82-88, Vingio g. 1 (187 vietos)
</t>
  </si>
  <si>
    <t>Suremontuota 1,25 ha šaligatvių su dviračių takais</t>
  </si>
  <si>
    <t>Konteinerinis tualetas Smiltynės g. 33 (Naujoji perkėla)</t>
  </si>
  <si>
    <t>Kapinių plėtrai teritorijų mieste nėra,  siekiama vieta –  Klaipėdos rajono teritorija. Dėl vietos derėtasi su aukščiausio lygio vadovybe</t>
  </si>
  <si>
    <t>Įrengtas konteinerinis tualetas Smiltynės g. 33. Vyksta elektros įvado Smiltynės g. 25C projektavimo viešasis pirkimas. Parengti Smiltynės ir Girulių paplūdimių atraminių apsauginių įėjimo į paplūdimius sienučių techniniai projektai</t>
  </si>
  <si>
    <t>Pagal kvietimą į programą įtraukta 19 daugiabučių namų, atnaujinta 15 namų</t>
  </si>
  <si>
    <t xml:space="preserve">www.aplinka.klaipeda. lt </t>
  </si>
  <si>
    <t>Rengiamas „Laivitės“ teritorijos (Memelio miesto) detalusis planas</t>
  </si>
  <si>
    <t xml:space="preserve">          Rengiamas </t>
  </si>
  <si>
    <t xml:space="preserve">Nutiestas dviračių ir pėsčiųjų takas (1,539 km) nuo Paryžiaus Komunos g. iki Jono kalnelio tiltelio </t>
  </si>
  <si>
    <t>Parengtas atrankos aprašas „Smeltalės upės ruožo išvalymas nuo susikaupusių dugno nuosėdų ir perteklinės makrofitinės augalijos“</t>
  </si>
  <si>
    <t>Rekonstruoti kiemai Taikos pr. 21, 49, 55  (115 automobilių vietų). Parengtas „Kompleksinis tikslinės teritorijos daugiabučių namų kiemų tvarkymas“ techninis projektas, parinktas rangovas</t>
  </si>
  <si>
    <t>Automobilių aikštelės buvo įrengtos ir praplėstos:  Taikos pr. 21, 49, 55 (115 vietų), Dzūkų g. 6 (26 vietos), Panevėžio g. 5-19 (240 vietų), Liubeko g. 7,9 (108 vietos), Šilutės pl. 82-88, Vingio g. 1 (187 vietos)</t>
  </si>
  <si>
    <t>Išvalyta 100 kg naftos produktais užterštų atliekų iš vandens Danės upėje ties AB „Klaipėdos baldai“, Smeltalės upelyje prie Minijos g. tilto</t>
  </si>
  <si>
    <t xml:space="preserve">Įrengta 1418 m2 medinių takų, vedančių per apsauginį kopagūbrį, nupinta 650 m tvorelų iš žabų ir paklota 4885 m2 žabų klojinių. Įsigyti 3 nauji mobilūs gelbėtojų postai, atnaujinta Melnragėje II esanti promenada, suremontuota gelbėjimo stotis </t>
  </si>
  <si>
    <t xml:space="preserve"> 872 jachtos bei pramoginiai laiveliai</t>
  </si>
  <si>
    <t>Kursavo laivas „Forelle“ maršrutu Klaipėda–Juodkrantė–Klaipėda</t>
  </si>
  <si>
    <t>36; 2 337,57</t>
  </si>
  <si>
    <t>15 (0,91%)</t>
  </si>
  <si>
    <t>1; 2601</t>
  </si>
  <si>
    <t xml:space="preserve"> Atlikta 37 proc. rekonstrukcijos darbų</t>
  </si>
  <si>
    <t>38,91 -Savivaldos, 53,59 - Prezidento, 50,84 - Europarlamento</t>
  </si>
  <si>
    <t>Ne mažiau kaip 50</t>
  </si>
  <si>
    <t>612↑                              (nežymų padidėjimą lėmė tai, kad  esant gana pastoviam kasmet  įsirašančių į eilę asmenų ir šeimų skaičiui, mažėja išbraukiamų dėl turto nedeklaravimo skaičius – dėl 2016 m. turto nedeklaravimo iš eilės 2017 m. išbraukti 178 asmenys ir šeimos)</t>
  </si>
  <si>
    <t>2/43</t>
  </si>
  <si>
    <t>1209,6↓</t>
  </si>
  <si>
    <t>108↓</t>
  </si>
  <si>
    <t>Nebeaktualus</t>
  </si>
  <si>
    <t>468,374↑</t>
  </si>
  <si>
    <t xml:space="preserve">3 686* </t>
  </si>
  <si>
    <t xml:space="preserve">3 739  
  </t>
  </si>
  <si>
    <r>
      <t>7,0</t>
    </r>
    <r>
      <rPr>
        <sz val="11"/>
        <rFont val="Symbol"/>
        <family val="1"/>
        <charset val="2"/>
      </rPr>
      <t>¯</t>
    </r>
  </si>
  <si>
    <t>8,8↓</t>
  </si>
  <si>
    <t>Remontuotos aikštelės kiemuose, iš viso 82 vietos: J. Janonio g. nuo 16 iki 18 (32 vietos), I. Kanto g. 21 (14 vietų), Sportininkų g. 12 (19 vietų), S. Daukanto g. 26 (7 vietos), Šaulių g. 56 (10 vietų)</t>
  </si>
  <si>
    <t>Dėl rangovo bankroto darbai nevyko, skelbtas naujas rangos konkursas</t>
  </si>
  <si>
    <t xml:space="preserve">Pasirašyta (Klaipėdos g. ir Virkučių g.) rangos darbų sutartis ir projektavimo sutartis – Klaipėdos g., Virkučių g., Slengių g., Lietaus g., Vaivorykštės g., Griaustinio g., Arimų g. </t>
  </si>
  <si>
    <t>Pasirašyta II etapo rangos darbų sutartis (Šienpjovių g. ir Paupio al.)</t>
  </si>
  <si>
    <t>Pabaigta Pamario gatvės (4,4 km) rekonstrukcija. Nutiestas dviračių takas, einantis lygiagrečiai Pamario g. (1,56 km) bei nutiestas atskiras dviračių takas, einantis pamiške (2,14 km)</t>
  </si>
  <si>
    <t xml:space="preserve"> Įrengti paviršinių nuotekų tinklai: 10,4 km Mokyklos g., Šiltnamių g., Aušros g., Dailės g., Trinyčių g. kvartale ir Jūrininkų g. iki Šilutės pl. ir 127,03 km 
 užliejamose gatvių vietose – Minijos g., S. Daukanto g., Danės g., H. Manto g., Rumpiškės g.</t>
  </si>
  <si>
    <t>Parengta ir patvirtinta požeminių konteinerių aikštelių išdėstymo schema, pusiau požeminių konteinerių aikštelių schema derinama</t>
  </si>
  <si>
    <t xml:space="preserve">Rezidavo 35 nuolatiniai (iš jų 7 nauji) rezidentai, vidutiniškai per mėnesį dirba apie 100 rezidentų </t>
  </si>
  <si>
    <t>35 nuolatiniai (iš jų 7 nauji) rezidentai  ir 100</t>
  </si>
  <si>
    <t>Baigti skvero tarp Puodžių g. ir Bokštų g., skirto Vydūno paminklui įrengti, sklypo sutvarkymo darbai (970 kv.m). Pradėti aikštės Bokštų gatvėje statybos darbai.</t>
  </si>
  <si>
    <t>Nutarta nepritarti techninio projekto sprendiniams, siūlyta sumažinti projekto požeminės automobilių saugyklos (požeminio parkingo) kainą ir rasti racionalesnius projekto sprendinius</t>
  </si>
  <si>
    <t>Likviduota sodų bendrija „Tauras“.  Pakeista  pagrindinė žemės naudojimo paskirtis iš žemės ūkio į vienbučių ir dvibučių pastatų statybos paskirtį (iš viso 9 sklypai)</t>
  </si>
  <si>
    <t xml:space="preserve">Kultūros fabrike rezidavo 35 nuolatinių (iš jų 7 nauji ) rezidentai, vidutiniškai per mėnesį dirba apie 100 rezidentų </t>
  </si>
  <si>
    <t>Pasirašyta sutartis su rangovu, vyko statybos darbai (1,2 km)</t>
  </si>
  <si>
    <t>Įgyvendinant projektą „Klaipėdos pilies ir bastionų komplekso restauravimas ir atgaivinimas (II etapas)“ pateikta LR kultūros ministerijai paraiška finansavimui  iš VIP gauti. Parengtas rinkodaros planas. Pasirašyta techninio projekto (TP) parengimo sutartis. Techninis projektas rengiamas</t>
  </si>
  <si>
    <t>** Nuo 2019 m. sausio 1 d. pakeisti darbdavio ir darbuotojo mokamų valstybinio socialinio draudimo įmokų tarifai. Bruto darbo užmokestis indeksuotas 1,289 karto.</t>
  </si>
  <si>
    <t>134↑</t>
  </si>
  <si>
    <t>67 ↑</t>
  </si>
  <si>
    <t>84 ↑</t>
  </si>
  <si>
    <t>80 ↑</t>
  </si>
  <si>
    <t>649 ↑(sąraše įrašytų asmenų skaičiaus padidėjimą lėmė, kad į sąrašą įrašyta 15 asmenų ar šeimų daugiau, nei 2018 metais,  o netekusių teisė į socialinio būsto nuomą dėl įvairių priežasčių išbraukta   net 32 asmenimis mažiau. 2019 metais išnuomoti 72 socialiniai būstai.</t>
  </si>
  <si>
    <t>8,6↑</t>
  </si>
  <si>
    <t>22,8↑</t>
  </si>
  <si>
    <t>13,5↑</t>
  </si>
  <si>
    <r>
      <rPr>
        <sz val="12"/>
        <rFont val="Times New Roman"/>
        <family val="1"/>
        <charset val="186"/>
      </rPr>
      <t>59↓</t>
    </r>
    <r>
      <rPr>
        <sz val="10"/>
        <rFont val="Times New Roman"/>
        <family val="1"/>
        <charset val="186"/>
      </rPr>
      <t xml:space="preserve"> (Ugdymui naudojama technika didžiąja dalimi paseno, sumažėjo naujų kompiuterių skyrimas iš ŠMM, o mokinių bendrojo ugdymo mokyklose padidėjo)</t>
    </r>
  </si>
  <si>
    <r>
      <rPr>
        <sz val="12"/>
        <rFont val="Times New Roman"/>
        <family val="1"/>
        <charset val="186"/>
      </rPr>
      <t>3799↑</t>
    </r>
    <r>
      <rPr>
        <sz val="10"/>
        <rFont val="Times New Roman"/>
        <family val="1"/>
        <charset val="186"/>
      </rPr>
      <t xml:space="preserve"> (padaugėjo, mokyklų, klasių, mokinių)</t>
    </r>
  </si>
  <si>
    <r>
      <rPr>
        <sz val="12"/>
        <rFont val="Times New Roman"/>
        <family val="1"/>
        <charset val="186"/>
      </rPr>
      <t>3613↑</t>
    </r>
    <r>
      <rPr>
        <sz val="10"/>
        <rFont val="Times New Roman"/>
        <family val="1"/>
        <charset val="186"/>
      </rPr>
      <t xml:space="preserve"> </t>
    </r>
  </si>
  <si>
    <t xml:space="preserve">21↓ </t>
  </si>
  <si>
    <t>88↑</t>
  </si>
  <si>
    <t>11,45↓</t>
  </si>
  <si>
    <t>37↑</t>
  </si>
  <si>
    <t>26↑ (ir papildomai užfiksuoti 1349 Kelių eismo taisyklių pažeidimai)</t>
  </si>
  <si>
    <t>34212 ↑</t>
  </si>
  <si>
    <t>189↓</t>
  </si>
  <si>
    <t>2400 (įskaitant Kelių eismo taisyklių pažeidimus)</t>
  </si>
  <si>
    <t>75,6↑</t>
  </si>
  <si>
    <t>32,7↑</t>
  </si>
  <si>
    <t>31,5↑</t>
  </si>
  <si>
    <t>31↓</t>
  </si>
  <si>
    <t>526 vnt.↓</t>
  </si>
  <si>
    <t>574 vnt.↑</t>
  </si>
  <si>
    <t>13,51/3,5</t>
  </si>
  <si>
    <t>13,51/3,5 (11,31 tik viešojo transporto eismas, 2,20 km -kombinuotas eismas: viešas transportas, elektromobiliai ir automobiliai, vežantys ne mažiau kaip 4 keleivius)</t>
  </si>
  <si>
    <t>3/215↑</t>
  </si>
  <si>
    <t>3/223↑</t>
  </si>
  <si>
    <r>
      <t xml:space="preserve">0,576 </t>
    </r>
    <r>
      <rPr>
        <sz val="10"/>
        <rFont val="Times New Roman"/>
        <family val="1"/>
        <charset val="186"/>
      </rPr>
      <t>ir įrengtas drenažas Sąjūdžio parko dalyje (1,50 ha plote)</t>
    </r>
  </si>
  <si>
    <r>
      <t xml:space="preserve">3 objektai </t>
    </r>
    <r>
      <rPr>
        <sz val="10"/>
        <rFont val="Times New Roman"/>
        <family val="1"/>
        <charset val="186"/>
      </rPr>
      <t>(pastatas S. Šimkaus g. 6, Klaipėdos dujų fabriko pastatų komplekso I ir II dujų saugyklos)</t>
    </r>
  </si>
  <si>
    <t xml:space="preserve">Pasodinti 597 nauji medžiai, 454 kalninės pušys, 20 tujų   ir 4931 krūmų (iš jų 4442 gyvatvorės) </t>
  </si>
  <si>
    <t>58,8/42,9↓</t>
  </si>
  <si>
    <t>122,086↑</t>
  </si>
  <si>
    <t>462,990 ↑        (iš jų 4270 www.klaipeda travel.lt)</t>
  </si>
  <si>
    <t>243,379↑</t>
  </si>
  <si>
    <t>228,673↑</t>
  </si>
  <si>
    <t>207,576↑</t>
  </si>
  <si>
    <t>193,943↑</t>
  </si>
  <si>
    <t>200,749↑</t>
  </si>
  <si>
    <t>114,783 ↑</t>
  </si>
  <si>
    <t>121,418 ↑</t>
  </si>
  <si>
    <t>121,630↑</t>
  </si>
  <si>
    <t>101,495 ↑</t>
  </si>
  <si>
    <t>271,783 ↑</t>
  </si>
  <si>
    <t>317,410 ↑</t>
  </si>
  <si>
    <t>334,652 ↑</t>
  </si>
  <si>
    <t>221,412 (9 mėn. duomenys) ↑</t>
  </si>
  <si>
    <t>395,671↑</t>
  </si>
  <si>
    <t>4  (marinistinis-degustacinis maršrutas „Paragauk Klaipėdos“, maršrutai po miestą – „Saldi Klaipėda“, „Išraiškinga Klaipėda“, „Jūrinė Klaipėda“)</t>
  </si>
  <si>
    <t xml:space="preserve">104 e. paslaugos: 66 e. paslaugos teikiamos 3 lygiu, 27 e. paslaugos teikiamos 4  lygiu, 15 e. paslaugų teikiamos 5  lygiu (teikiamos per SPIS)↑
</t>
  </si>
  <si>
    <t>0,07*</t>
  </si>
  <si>
    <t>89↑</t>
  </si>
  <si>
    <r>
      <t xml:space="preserve">Suprojektuotos ir suderintos </t>
    </r>
    <r>
      <rPr>
        <b/>
        <sz val="10"/>
        <rFont val="Times New Roman"/>
        <family val="1"/>
      </rPr>
      <t xml:space="preserve">pusiau požeminių </t>
    </r>
    <r>
      <rPr>
        <sz val="10"/>
        <rFont val="Times New Roman"/>
        <family val="1"/>
      </rPr>
      <t>konteinerių aikštelės. Iš planuojamų 268 aikštelių, patvirtintos 206 aikštelių vietos, 62 vietos derinamos</t>
    </r>
  </si>
  <si>
    <t>Vidutinis maksimalaus garso lygis gyvenamųjų namų, ikimokyklinio bei ugdymo įstaigų teritorijose:</t>
  </si>
  <si>
    <t>17; 700,9</t>
  </si>
  <si>
    <t>KEPS 2030 kontekste bus įgyvendinama  priemonė „Vystyti konferencinį turizmą Klaipėdoje"</t>
  </si>
  <si>
    <t xml:space="preserve"> Atnaujinta 2130 želdynų. Išskirsta 241 kv. m krūmų.  apgenėta 2357 vnt. medžių palei gatves ir šaligatvius, pasivaikščiojimo takus, išfrezuota 1666 vnt.  kelmų, pasodinta 597 vnt. naujų medžių   ir 4931 vnt. krūmų (iš jų 4442 vnt.) gyvatvorės</t>
  </si>
  <si>
    <t>PRITARTA
Klaipėdos miesto savivaldybės tarybos
2021 m.                    sprendimu Nr. T2-</t>
  </si>
  <si>
    <t>2020 m.</t>
  </si>
  <si>
    <t>10,16↓</t>
  </si>
  <si>
    <t>1640.2↓</t>
  </si>
  <si>
    <t>2/557</t>
  </si>
  <si>
    <t>352,91</t>
  </si>
  <si>
    <t>15↓</t>
  </si>
  <si>
    <t>87↑</t>
  </si>
  <si>
    <t>73 ↓</t>
  </si>
  <si>
    <t>86 ↑</t>
  </si>
  <si>
    <t>157 ↑</t>
  </si>
  <si>
    <t>7,2 ↓</t>
  </si>
  <si>
    <t>61,75↓</t>
  </si>
  <si>
    <t>30,1↓</t>
  </si>
  <si>
    <t>86,9 (2019)↑</t>
  </si>
  <si>
    <t>4142,69(2019)↓</t>
  </si>
  <si>
    <t>3595,85(2019)↑</t>
  </si>
  <si>
    <t>65/33↓</t>
  </si>
  <si>
    <t>11 ↓</t>
  </si>
  <si>
    <t>30 ↓</t>
  </si>
  <si>
    <t>6,4 (2019)</t>
  </si>
  <si>
    <t xml:space="preserve">1221 (iš viso mokosi 20402), 0,06↑
</t>
  </si>
  <si>
    <t xml:space="preserve">13,68
</t>
  </si>
  <si>
    <t>75,4↑</t>
  </si>
  <si>
    <t>19,7↓</t>
  </si>
  <si>
    <t>18,9↓</t>
  </si>
  <si>
    <t>16,8↑</t>
  </si>
  <si>
    <t>90,5↑</t>
  </si>
  <si>
    <t>4086↑</t>
  </si>
  <si>
    <t>30,8↑</t>
  </si>
  <si>
    <t>30,6↑</t>
  </si>
  <si>
    <t>6,0↑</t>
  </si>
  <si>
    <t>Tendencija 2021 m.</t>
  </si>
  <si>
    <t>96,9↑</t>
  </si>
  <si>
    <t>Dėl karantino viešieji svarstymai vyko nuotoliniu būdu</t>
  </si>
  <si>
    <t>166,34↓</t>
  </si>
  <si>
    <t>8 objektai (pastatai Turgaus a. 9, 11, 13, Pylimo g. 2, Liepų g. 47, Kurpių g. 2, Žvejų g. 18, Turgaus g. 24 buv. Šv. Jono bažnyčios archeologiniai tyrimai)</t>
  </si>
  <si>
    <t>3/224↑</t>
  </si>
  <si>
    <t>56↓</t>
  </si>
  <si>
    <t>97,68 (100 proc. miesto maršrutuose)</t>
  </si>
  <si>
    <t>55↓</t>
  </si>
  <si>
    <t>26↑</t>
  </si>
  <si>
    <t>52↓</t>
  </si>
  <si>
    <t>488 vnt.↓</t>
  </si>
  <si>
    <t xml:space="preserve">Anksčiau parengta Miesto plėtros prioritetų zonų schema, kurioje nustatytos 3 miesto plėtros prioritetinės zonos. Jos apima visą miesto teritoriją, išskyrus Klaipėdos valstybinio jūrų uosto teritoriją – apie 7600. O rengiamo bendrojo plano keitimo dalyje, „Įgyvendinimo prioritetų schema" detalizuojamos plėtros prioritetų zonos </t>
  </si>
  <si>
    <t>510↓</t>
  </si>
  <si>
    <t>95↑</t>
  </si>
  <si>
    <t>11↑</t>
  </si>
  <si>
    <t>82↓</t>
  </si>
  <si>
    <t>104,09↓</t>
  </si>
  <si>
    <t>89,64↑</t>
  </si>
  <si>
    <t>Patengta 11 naujų teminių maršrutų, į kuriuos patenka  kultūro paveldo objektai</t>
  </si>
  <si>
    <t>Kultūros fabrike per metus vidutiniškai rezidavo 70 SVV subjektų, nuolat dirba apie 100 žmonių</t>
  </si>
  <si>
    <t>27 subjektai Kultūros fabrike</t>
  </si>
  <si>
    <t>1 investuotojas pranešimą planuoja 2021 m. birželio mėn.</t>
  </si>
  <si>
    <t>2↓</t>
  </si>
  <si>
    <t>760084↑</t>
  </si>
  <si>
    <t xml:space="preserve">Tyrimų duomenys, UAB „Gatvių apšvietimas“ </t>
  </si>
  <si>
    <t>Kultūros skyrius, KID</t>
  </si>
  <si>
    <t>Klientų aptarnavimo skyriuje aptarnautas 5921 asmuo, pateikta 9130 prašymų ir skundų, užsakytos 5074 e. paslaugos, tai sudaro 56 proc.</t>
  </si>
  <si>
    <t>12,489 ↓ (COVID-19 reikalavimai, judėjimo apribojimai)</t>
  </si>
  <si>
    <t>-70,82 proc. (COVID-19, judėjimo, renginių organizavimo draudimas)</t>
  </si>
  <si>
    <t>70 ↓ (COVID-19 reikalavimai)</t>
  </si>
  <si>
    <t xml:space="preserve">39 maršrutai: pažintiniai pramoginiai maršrutai – 12; maršrutai po Klaipėdą – 25;  priešmokykliniai edukaciniai maršrutai – 230↓
</t>
  </si>
  <si>
    <t>48↑</t>
  </si>
  <si>
    <t>91↑ (ir papildomai užfiksuoti 22473 Kelių eismo taisyklių pažeidimai)</t>
  </si>
  <si>
    <t>Statybos ir infrastruktūros plėtros skyrius</t>
  </si>
  <si>
    <t>85,3(2019)</t>
  </si>
  <si>
    <t xml:space="preserve"> 23/17 KEPS2030 kontekste įgyvendinami 23 projektai</t>
  </si>
  <si>
    <t>11,7↑</t>
  </si>
  <si>
    <t>37,2↑</t>
  </si>
  <si>
    <t>40,87↓</t>
  </si>
  <si>
    <t>33,8/25,4↓</t>
  </si>
  <si>
    <t>127,813↓</t>
  </si>
  <si>
    <t>0,39</t>
  </si>
  <si>
    <t>-484</t>
  </si>
  <si>
    <t xml:space="preserve">75,48  
  </t>
  </si>
  <si>
    <t xml:space="preserve">75,30 
</t>
  </si>
  <si>
    <t xml:space="preserve">75,58  
  </t>
  </si>
  <si>
    <t xml:space="preserve">76,35  
 </t>
  </si>
  <si>
    <t xml:space="preserve">76,97  
 </t>
  </si>
  <si>
    <t xml:space="preserve">76,59  
 </t>
  </si>
  <si>
    <t xml:space="preserve">n.d.  
 </t>
  </si>
  <si>
    <t>7342</t>
  </si>
  <si>
    <t>1574,0</t>
  </si>
  <si>
    <t>58,1↓</t>
  </si>
  <si>
    <t>52,4↓</t>
  </si>
  <si>
    <t>45,7↓</t>
  </si>
  <si>
    <t>13229 ↓</t>
  </si>
  <si>
    <t>67 ↓ (nurašyti seni kompiuteriai)</t>
  </si>
  <si>
    <t>25↓</t>
  </si>
  <si>
    <t>0,09 proc. nuo viso savivaldybės turto</t>
  </si>
  <si>
    <t>110/5905</t>
  </si>
  <si>
    <t>Klientų aptarnavimo skyrius, Informacinių technologijų skyrius</t>
  </si>
  <si>
    <t>3,7↓</t>
  </si>
  <si>
    <t>Nebuvo savivaldybės tarybos rinkimų</t>
  </si>
  <si>
    <t>Įsigyta 10  vnt. dviračių stovų, kurie pastatyti senamiestyje.</t>
  </si>
  <si>
    <t>Įrengti 4 elektros įvadai švieslentėms.</t>
  </si>
  <si>
    <t xml:space="preserve">Parengta naujų viešojo transporto rūšių diegimo mieste galimybių studija. Pasirinkta studijos siūloma 3-čia viešojo transporto vystymo alternatyva, numatanti greitųjų autobusų (BRT) trasos įrengimą, panaudojant esamas eismo juostas. Kitų sutartyje numatytų paslaugų dėl investicinio projekto, VPP dokumentų paketo ir elektra varomų autobusų dokumentų paketo parengimo atsisakyta. </t>
  </si>
  <si>
    <t xml:space="preserve">2020-10-26 pasirašytas papildomas susitarimas Nr. J9-2857 prie paslaugų sutarties dėl nutraukimo šalių sutarimu. Parengta poveikio aplinkai vertinimo ataskaita. Bus sprendžiama dėl tolimesnės tilto projekto perspektyvos. </t>
  </si>
  <si>
    <t xml:space="preserve">Įgyvendinant projektą, pasirašyta eismo valdymo sistemos su viešojo transporto prioritetu programinės įrangos diegimo ir priežiūros paslaugos sutartis, įrengti  dviračių srauto skaičiuokliai, įrengtos 4 dviračių saugyklos (3 šalia mokyklų, 1 Malūninkų g. 1). </t>
  </si>
  <si>
    <t xml:space="preserve">Gauti statybos leidimai 4 gatvėms: Teatro, Daržų, Sukilėlių ir Vežėjų. 2020-12-07 pasirašyta finansavimo administravimo sutartis iš ES fondų dėl Teatro ir Sukilėlių gatvių rekonstrukcijos darbų. 2020-09-29 pateikta paraiška ES lėšoms gauti CPVA dėl Žvejų g., Daržų g ir Vežėjų g. </t>
  </si>
  <si>
    <t xml:space="preserve">Atlikta apie 90 proc. gatvės rekonstravimo darbų. Pertvarkyta žiedinė sankryža į keturšalę šviesoforais reguliuojamą sankryžą. </t>
  </si>
  <si>
    <t xml:space="preserve">Atlikta 45 proc. gatvės rekonstravimo darbų. </t>
  </si>
  <si>
    <t>Statybos leidimas negautas dėl Lietuvos geležinkelių nederinimo dėl Pauosčio kelyno perspektyvų nežinios.</t>
  </si>
  <si>
    <t>Pastatyta  vandentiekio (98,74 m) ir buitinių nuotekų (30,27 m) tinklų.</t>
  </si>
  <si>
    <t>Barškių g., Gabijos g., Vėluvos g., Pilsoto g., Ragainės g. II ir IV etapas, Lubinų g. II etapas</t>
  </si>
  <si>
    <t xml:space="preserve"> Pradėti vykdyti valymo įrenginių statybos darbai ant išleistuvų Varnėnų g., Nemuno g., Minijos g. ir Liepų g. </t>
  </si>
  <si>
    <t xml:space="preserve">Sutvarkyta paviršinių nuotekų sistemos 16 probleminių vietų, kuriuose paviršiniu vandeniu užliejamos gyvenamosios arba gatvių vietos. </t>
  </si>
  <si>
    <t xml:space="preserve"> 2020-09-10 Klaipėdos miesto savivaldybės administracijos direktoriaus įsakymu patvirtintas teritorijos detalusis planas</t>
  </si>
  <si>
    <t>2020-10-30 su UAB „Stilit“ pasirašyta paslaugų sutartis Nr. J9-2922. Paslaugos teikėjas blogai vykdė sutartinius įsipareigojimus, todėl nuspręsta nutraukti sutartį. Klausimą, ar tikslinga pirkti galimybių studijos papildymą, reikia spręsti dar kartą, nes paslaugų teikėjai neturi įgaliojimų susitarti su kaimyninėmis savivaldybėmis dėl kapinių miesto reikmėms ne miesto teritorijoje.</t>
  </si>
  <si>
    <t>Nebuvo sudaryta naujų sutarčių.</t>
  </si>
  <si>
    <t>100 proc. baigti rangos darbai įgyvendinamuose projektuose: „Ąžuolyno giraitės sutvarkymas, gerinant gamtinę aplinką ir skatinant aktyvų laisvalaikį bei lankytojų srautus“, „Bastionų komplekso (Jono kalnelio) ir jo prieigų sutvarkymas, I, II etapai“, „Klaipėdos miesto bendrojo plano kraštovaizdžio dalies keitimas ir Melnragės parko įrengimas“, „Dviračių ir pėsčiųjų tako Danės upės slėnio teritorijoje nuo Klaipėdos g. tilto iki miesto ribos įrengimas“. Tęsiami lifto įrengimo darbai Klaipėdos sutrikusio vystymosi kūdikių namuose. Buvo keičiamas projektas. Darbai atlikti, tačiau iki gruodžio mėn. pabaigos techninio prižiūrėtojo dar nebuvo patvirtinti, tebevyksta statybos užbaigimo dokumentų tvarkymas.</t>
  </si>
  <si>
    <t>56 proc.</t>
  </si>
  <si>
    <t xml:space="preserve"> Pašalinta 383 vnt. medžių: sausuolių, su kamienų puviniais, išdžiūvusiomis lajomis, vėjovartų, vėjolaužų, tuopų, kitų invazinių medžių, apgenėta 757 vnt. medžių palei gatves ir šaligatvius, pasivaikščiojimo takus, išfrezuota 403 vnt. kelmų, pasodinta 691 vnt. naujų medžių.</t>
  </si>
  <si>
    <t xml:space="preserve">Prie švietimo įstaigų pietinėje miesto dalyje pasodinta  41 vnt. medžių. </t>
  </si>
  <si>
    <r>
      <t>Įrengta 2208,883 m</t>
    </r>
    <r>
      <rPr>
        <vertAlign val="superscript"/>
        <sz val="10"/>
        <rFont val="Times New Roman"/>
        <family val="1"/>
        <charset val="186"/>
      </rPr>
      <t>2</t>
    </r>
    <r>
      <rPr>
        <sz val="10"/>
        <rFont val="Times New Roman"/>
        <family val="1"/>
      </rPr>
      <t xml:space="preserve"> medinių takų ir 143,45 m</t>
    </r>
    <r>
      <rPr>
        <vertAlign val="superscript"/>
        <sz val="10"/>
        <rFont val="Times New Roman"/>
        <family val="1"/>
        <charset val="186"/>
      </rPr>
      <t>2</t>
    </r>
    <r>
      <rPr>
        <sz val="10"/>
        <rFont val="Times New Roman"/>
        <family val="1"/>
      </rPr>
      <t xml:space="preserve"> medinių laiptų, vedančių per apsauginį kopagūbrį, Melnragės – Girulių paplūdimių zonoje, 280 m</t>
    </r>
    <r>
      <rPr>
        <vertAlign val="superscript"/>
        <sz val="10"/>
        <rFont val="Times New Roman"/>
        <family val="1"/>
        <charset val="186"/>
      </rPr>
      <t>2</t>
    </r>
    <r>
      <rPr>
        <sz val="10"/>
        <rFont val="Times New Roman"/>
        <family val="1"/>
      </rPr>
      <t xml:space="preserve"> medinių takų Melnragės poilsio parke. Nupinta žabų tvorelių 1875 m, paklota žabų klojinių – 7744 m</t>
    </r>
    <r>
      <rPr>
        <vertAlign val="superscript"/>
        <sz val="10"/>
        <rFont val="Times New Roman"/>
        <family val="1"/>
        <charset val="186"/>
      </rPr>
      <t>2</t>
    </r>
    <r>
      <rPr>
        <sz val="10"/>
        <rFont val="Times New Roman"/>
        <family val="1"/>
      </rPr>
      <t xml:space="preserve">. </t>
    </r>
  </si>
  <si>
    <t>Miesto tvarkymo skyrius buvo pradėjęs vykdyti rangovo viešuosius pirkimus.</t>
  </si>
  <si>
    <t>Ąžuolyno giraitės sutvarkymo baigiamieji darbai (jungčių  su esamais takais įrengimas) perkelti į 2021 m.</t>
  </si>
  <si>
    <t>Atnaujinta 16 namų</t>
  </si>
  <si>
    <t>56 vnt./24,6 proc.</t>
  </si>
  <si>
    <t>Tarybos sprendimu (2020-12-23 Nr. T2-304) sumažinti  apie 5 proc. vietinės rinkliavos dydžiai už 2021 m. visiems vietinės rinkliavos mokėtojams.</t>
  </si>
  <si>
    <t xml:space="preserve">2020 m. atliktas triukšmo monitoringas (1 ataskaita). Aplinkos triukšmo lygio stebėsena atlikta 44 tyrimo vietose. </t>
  </si>
  <si>
    <t xml:space="preserve"> „Laivitės“ teritorijos (Memelio miesto) detalusis planas patvirtintas 2020-12-16 įsakymu Nr. AD1-1465. </t>
  </si>
  <si>
    <t>Prie vandens tekinių esančių žemės sklypų paskirtis (naudojimo būdas) nebuvo pakeista.</t>
  </si>
  <si>
    <t>Įgyvendinti 2 ir įgyvendinami 2</t>
  </si>
  <si>
    <t xml:space="preserve"> Danės upės krantinių rekonstrukcijos projektavimo darbus atliko UAB „Hidrosfera“ kartu su UAB „ICS projectus group“. 2020-02-19 pasirašyta rangos darbų sutartis su UAB „Plungės lagūna“. Projekto veiklų įgyvendinimo pabaiga 2022-01-06. </t>
  </si>
  <si>
    <t xml:space="preserve">Atlikti antstato ardymo darbai, polių įrengimas, archeologiniai tyrimai, inžinerinių tinklų darbai, krantinių tvirtinimas plieniniais įlaidais. Atliktas ryšių tinklų pragręžimas per Danės upę, skvere tiesiami lietaus nuotekų, vandentiekio, elektros tinklai. Įrengiami tako pagrindai rytinėje skvero dalyje. Įrenginėjamas veloparkas. Atlikti krantinės rekonstrukcijos darbai, klojami inžineriniai tinklai, atlikti archeologiniai tyrimai, suformuoti reljefo kalneliai veloparkui. </t>
  </si>
  <si>
    <t xml:space="preserve">2020-01-03 gauta atrankos išvada dėl Smeltalės upės ruožo išvalymo. </t>
  </si>
  <si>
    <t xml:space="preserve">Futbolo mokyklos ir baseino pastatų konversija: I etapo atlikta 82 proc. rangos darbų, II etapo – 90 proc. rangos darbų. </t>
  </si>
  <si>
    <t>Atlikti fontano prie paminklo „Žvejys“ remonto darbai, pradėti eksploatuoti nauji Vydūno ir Jono kalnelio fontanai.</t>
  </si>
  <si>
    <t>Parengti 2 projektai</t>
  </si>
  <si>
    <t>Užbaigtas I. Kanto g. ir S. Daukanto g. sankryžoje esančio skvero sutvarkymas. Buvo tęsti aikštės Bokštų gatvėje darbai</t>
  </si>
  <si>
    <t xml:space="preserve">Atlikti rekonstravimo ir statybos darbai įrengiant 329 automobilių statymo vietas –  Taikos pr. 99 (20 vietų) ir Debreceno g. 45–51 (132 vietos), Laukininkų g. 21–25 (79 vietos), Budelkiemio g. 16, 18 (98 vietos) kiemuose. </t>
  </si>
  <si>
    <t>Atlikti Žardės dirbtinio nepratekamo vandens telkinio, esančio tarp Statybininkų pr., Smiltelės g. ir I. Simonaitytės g., išvalymo ir aplinkos sutvarkymo darbai.</t>
  </si>
  <si>
    <t>Prižiūrima 18 kapinių  (įskaitant senąsias kapinaites). Pradėtas vykdyti lietaus nuotekų sistemos technikinis projektas Joniškės kapinėse (pabaiga 2021 m.)</t>
  </si>
  <si>
    <t>Neįrengta, klientui pastaruoju metu geležinkelio paslaugos netinkamos ir nereikalingos.</t>
  </si>
  <si>
    <t>Įrengta 62 proc. Metalo ir Verslo gatvių. Kretainio gatvei įrengti nėra reikalingų prielaidų</t>
  </si>
  <si>
    <t xml:space="preserve">Įrengta </t>
  </si>
  <si>
    <t>Baigta rengti projektinė dokumentacija, gautas statybos leidimas</t>
  </si>
  <si>
    <t>Įrengta dalis tako Lypkių gatvėje, numatomas baigti 2021 m.</t>
  </si>
  <si>
    <t>9,7122 ha</t>
  </si>
  <si>
    <t>Vietoj verslo inkubatoriaus įsteigta VšĮ „Klaipėda ID“ ir patvirtinti jos įstatai</t>
  </si>
  <si>
    <t>Įgyvendinant Klaipėdos miesto ekonominės plėtros strategiją iki 2030 (KEPS2030) bendrdarbiavimas vykdomas trijose platformose</t>
  </si>
  <si>
    <t xml:space="preserve"> Klaipėda pradėjo Šv. Jono bažnyčios su bokštu atkūrimo inicijavimo procesus, LR Seimas projektą pripažino svarbiu valstybei, todėl bus prisidedama prie sklandaus projekto įgyvendinimo. 2020 m. atlikti Šv. Jono bažnyčios vietos Klaipėdoje archeologiniai tyrinėjimai.</t>
  </si>
  <si>
    <t xml:space="preserve"> Buvo pasirinkta kurti naują strategijos šūkį. KID gruodžio mėn. atliko paslaugos pirkimą</t>
  </si>
  <si>
    <t>Parengti elektroniniai Klaipėdos vertės pasiūlymai šiose srityse: jūrinė ekonomika; automobilių komponentų gamyba; paslaugų sektorius, bioekonomika, logistika, kūrybinės industrijos. Atnaujinti 6 investiciniai vertės pasiūlymai. Parengti individualūs pasiūlymai konkretiems potencialiems investuotojams</t>
  </si>
  <si>
    <t>Dėl KPD nurodymo papildomai viešinti projektą, projektavimo sutartis buvo sustabdyta iki 2020-12-31 ir prasitęsė iki 2021-01-06</t>
  </si>
  <si>
    <t>Suteiktas Mėlynosios vėliavos statusas Klaipėdos miesto I Smiltynės ir II Melnragės paplūdimiams.</t>
  </si>
  <si>
    <t xml:space="preserve">1 (parengtas aprašas Vilniaus dailės akademijos Klaipėdos fakulteto teritorijos tvarkymui) </t>
  </si>
  <si>
    <t xml:space="preserve">Baigta 100 proc. rangos darbų projekte „Bastionų komplekso (Jono kalnelio) ir jo prieigų sutvarkymas, I, II etapai“; atliktas I. Kanto g. ir S. Daukanto g. sankryžoje esančio skvero sutvarkymas, tęsiami skvero Bokštų g. sutvarkymo darbai. </t>
  </si>
  <si>
    <t>Suorganizuota „Baltic Sail“ regata ir vyko paruošiamieji darbai priimant didžiųjų burlaivių regatą „The Tall Ships Races 2021“</t>
  </si>
  <si>
    <t>105 jachtos bei pramoginiai laiveliai</t>
  </si>
  <si>
    <t>Klaipėdos uoste kruizinė laivyba vykdoma nebuvo dėl COVID-19</t>
  </si>
  <si>
    <t xml:space="preserve"> Vyko pasiruošimo darbai, tačiau atsižvelgiant į sudėtingą situaciją dėl pandemijos, vykdytos derybos su Tarptautiniu „Europeados“ komitetu dėl galimybės nukelti festivalį ir jį rengti ateityje.</t>
  </si>
  <si>
    <t>Užbaigti rekonstrukcijos darbai ir liepos 9 d. atidarytas Klaipėdos miesto savivaldybės viešosios bibliotekos „Kauno atžalyno“ filialas.</t>
  </si>
  <si>
    <t xml:space="preserve"> Planuojama iki 2021 m. pradžios pastatyti naujojo pastato karkasą</t>
  </si>
  <si>
    <t>Dėl koronaviruso pandemijos neįvyko visi planuoti renginiai (Dainų šventė, M.A.M.A Vasara festivalis).</t>
  </si>
  <si>
    <t>Gauti statybos užbaigimo aktai/deklaracijos. Projektas įgyvendintas.</t>
  </si>
  <si>
    <t xml:space="preserve"> Iš 7 projektų statybą leidžiantys dokumentai buvo gauti 4  gatvėms.  </t>
  </si>
  <si>
    <t xml:space="preserve"> Išnaudojant Paslaugų valdymo sistemos galimybes, sukurtos 4 naujos e. paslaugos, 24 e. paslaugos pradėtos teikti aukštesniu brandos lygiu.</t>
  </si>
  <si>
    <t>Nėra parengta strategija. Sprendžiama dėl nuotolinio gyventojų aptarnavimo centro įkūrimo (ruošiama koncepcija)</t>
  </si>
  <si>
    <t>Atnaujintas Asmenų aptarnavimo Klaipėdos miesto savivaldybės administracijoje  tvarkos aprašas; atnaujintas asmenų aptarnavimo grafikas; atnaujintas Klaipėdos miesto savivaldybės administracijos teikiamų administracinių paslaugų sąrašas; nustatyti aptarnavimo reikalavimai lankytojams ir asmenis aptarnaujančių padalinių darbuotojams ekstremalios situacijos ir karantino metu</t>
  </si>
  <si>
    <t>Dėl šalyje paskelbto karantino visi susitikimai ir sueigos vyko nuotoliniu būdu.</t>
  </si>
  <si>
    <t xml:space="preserve"> 2020 m. balandžio 1 d.  įvykdyta struktūros pertvarka, panaikinti departamentai, dalis poskyrių, perskirtyta veikla į 5 sritis, sutrumpinta užduočių vykdymo grandis. Didžiausias dėmesys į rezultatą pasiekusius darbuotojus, taikomas individualus darbuotojų vertinimas (skatinimas, kvalifikacijos tobulinimas). Pradėta diegti LEAN metodologija.</t>
  </si>
  <si>
    <t>Parengta Klaipėdos miesto savivaldybės turto valdymo strategija, patvirtinta Savivaldybės administracijos direktoriaus  2021-03-16 įsakymu Nr. AD2-392.</t>
  </si>
  <si>
    <t>Neužfiksuota korupcijos atvejų</t>
  </si>
  <si>
    <t xml:space="preserve"> Įgyvendinant projektą „Laikino apgyvendinimo namų infrastruktūros modernizavimas (Šilutės pl. 8)“, įvykdytos kapitalinio remonto viešųjų pirkimų procedūros. 2020-08-11 pasirašyta rangos sutartis su UAB „Rangova“. </t>
  </si>
  <si>
    <t>7; 236,92 kv.m</t>
  </si>
  <si>
    <t xml:space="preserve">76; 5460,66 </t>
  </si>
  <si>
    <t>1278/1278</t>
  </si>
  <si>
    <t xml:space="preserve">Vidutinė tikėtina gyvenimo trukmė (iki 2013 m. Klaipėdos apskrityje, nuo 2014 m. – Klaipėdos m. savivaldybėje) </t>
  </si>
  <si>
    <t>9,5 (2015–2016 m.m.) ↓</t>
  </si>
  <si>
    <t>n. d. (2017–2018 m. m.)</t>
  </si>
  <si>
    <t>n. d. (2016–2017 m. m.)</t>
  </si>
  <si>
    <t>n. d. (2019–2020 m. m.)</t>
  </si>
  <si>
    <t>n. d. (2020–2021 m. m.)</t>
  </si>
  <si>
    <t>KMSA Sveikatos apsaugos skyrius</t>
  </si>
  <si>
    <t>523↓ (sąraše įrašytų asmenų skaičiaus sumažėjimą lėmė, kad į sąrašą įrašyta 90 asmenų ar šeimų mažiau nei 2019 metais (2019 m. įrašyta 195 nauji, o 2020 m. 105 nauji),  o netekusių teisės į socialinio būsto nuomą dėl įvairių priežasčių išbraukta 211 asmenų ar šeimų. 2020 metais išnuomoti 32 socialiniai būstai.</t>
  </si>
  <si>
    <t xml:space="preserve">Įgyvendinti projektai (100 proc.): „Bastionų komplekso (Jono kalnelio) ir jo prieigų sutvarkymas, sukuriant išskirtinį kultūros ir turizmo traukos centrą bei skatinat smulkųjį ir vidutinį verslą“, „Dviračių ir pėsčiųjų tako nuo Paryžiaus Komunos g. iki Jono kalnelio tiltelio įrengimas“, „Klaipėdos miesto bendrojo plano kraštovaizdžio dalies keitimas ir Melnragės parko įrengimas“ ir „Ąžuolyno giraitės sutvarkymas, gerinant gamtinę aplinką ir skatinant aktyvų laisvalaikį bei lankytojų srautus“.  Įgyvendinant projektą „Danės upės krantinių rekonstrukcija ir prieigų (Danės skveras su fontanais) sutvarkymas“ atlikta 56,68 proc. rangos darbų.  Įgyvendinant projektą  "Malūno parko teritorijos sutvarkymas, gerinant gamtinę aplinką ir skatinant lankytojų srautus" iki 2020 m pab. atlikta 39 proc. rangos darbų.  </t>
  </si>
  <si>
    <t>Pasodinta 691 vnt. naujų medžių (142 vnt. liepų, 11 vnt. šermukšnių, 17 vnt. klevų, 11 vnt. eglių, 2 vnt. skroblų, 1 vnt. kaštonų, 5 vnt. ąžuolų, 485 vnt. kalninių pušų, 9 vnt. beržų, 8 vnt. maumedžių ir 52 vnt. krūmų: 20 vnt. virvičių triskiaučių, 32 vnt. alyvų.</t>
  </si>
  <si>
    <t>Ekonominės plėtros grupė, Klaipėdos universitetas, asocijuotos verslo struktūros</t>
  </si>
  <si>
    <t>Nurodomi duomenys iš dviejų matavimo stočių – „Centro“ ir  „Šilutės pl.“.</t>
  </si>
  <si>
    <t xml:space="preserve">13 tarybų, 12 komisijų </t>
  </si>
  <si>
    <t>15 tarybų ir 10 komisijų</t>
  </si>
  <si>
    <t>14 tarybų ir 10 komisijų</t>
  </si>
  <si>
    <t>119 e. paslaugų: 57 e. paslaugos teikiamos 3 lygiu, 38 e. paslaugos teikiamos 4  lygiu ,44 e. paslaugos teikiamos 5  lygiu↑</t>
  </si>
  <si>
    <t>95,00 ↑ (2020 m. interesantų priėmimas TICe vyko tik 05–10 mėn. Dėl pandeminės situacijos)</t>
  </si>
  <si>
    <t>Vykdomos Klaipėdos sporto ir laisvalaikio komplekso statybos, valdymo ir naudojimo perdavimo pagal koncesijos sutartį konkurso procedūros.                         Parengti pasiūlymai 2 Baltarusijos IT įmonėms, 2 įmonių plėtros projektams (FinTech ir IT); pradėtas darbas su 1 konversijos projektu:  „Švyturio“ alaus darykla – darbas su potencialiu investuotoju).</t>
  </si>
  <si>
    <t>6664, pokytis – 42 vnt.↑</t>
  </si>
  <si>
    <t>Įgyvendinant projektą „Kompleksinis tikslinės teritorijos daugiabučių namų kiemų tvarkymas“ pasirašyta  Finansavimo administravimo sutartis ir rangos darbų sutartis.  Atliktas I ir II teritorijos medžių šalinimas. Pašalinti 189 medžiai (115 vnt. iš jų nesaugotini, 74 vnt. saugotini)
 II teritorijoje pašalinta 150 medžių (45 vnt. nesaugotini, 105 saugotini). Atlikta 61,21  proc. rangos darbų. Nuo statybos pradžios iki 2020-12-31  I teritorijoje atlikta 97 proc. rangos darbų. Atnaujinti  kiemai, įrengtas apšvietimas, įrengtos naujos automobilių aikštelės, vykdomi paviršinių nuotekų įrengimo darbai, ryšių linijų rekonstravimo darbai, paruoštos vaikų, sporto, saugyklos aikštelių dangos, įrengti nauji pėsčiųjų takai pritaikyti neįgaliesiems, teritorijos apželdintos, užsakyta mažoji architektūra ir t.t. Pradėti II teritorijos darbai.</t>
  </si>
  <si>
    <t>Įdiegta 5 mobiliojo ryšio valdymo modulių</t>
  </si>
  <si>
    <t>Įdiegta 12 mobiliojo ryšio valdymo modulių</t>
  </si>
  <si>
    <t>Įdiegta 10 mobiliojo ryšio valdymo modulių</t>
  </si>
  <si>
    <t>7↓ paros Šilutės pl. stotelėje ir 5↓paros Centro stotelėje</t>
  </si>
  <si>
    <t xml:space="preserve"> 61↑ para Šilutės pl. stotelėje ir 15 parų Centro stotelėje </t>
  </si>
  <si>
    <t xml:space="preserve"> 23↓ paros Šilutės pl. stotelėje ir 11 parų Centro stotelėje </t>
  </si>
  <si>
    <t>13,51/3,5 (11,31 tik viešojo transporto eismas, 2,20 km – kombinuotas eismas: viešas transportas, elektromobiliai ir automobiliai, vežantys ne mažiau kaip 4 keleivius)</t>
  </si>
  <si>
    <t>Maršrutinių  taksi greitis 24–26, trumpų autobusų – 20–21, ilgų autobusų – 19–20, ekspresų – 21–25</t>
  </si>
  <si>
    <t>34↓(neįvyko kai kurios olimpiados)</t>
  </si>
  <si>
    <t xml:space="preserve">Nevertinama, nes rengiant naują Bendrojo ugdymo mokyklų tinklo pertvarkos 2021–2025 metų planą nustatyta, kad rodiklis yra nebeaktualus </t>
  </si>
  <si>
    <t>34/n. d. ↓</t>
  </si>
  <si>
    <t>53/n. d. ↓</t>
  </si>
  <si>
    <t>75/ n. d.↑</t>
  </si>
  <si>
    <t>54/ n. d.</t>
  </si>
  <si>
    <t>n. d</t>
  </si>
  <si>
    <t xml:space="preserve">Išplėtotos lietaus nuotakyno sistemos Trinyčių, Tauralaukio, Mažojo Kaimelio, Plytinės, Paupio, Rimkų, Labrenciškės gyvenamuosiuose rajonuose; </t>
  </si>
  <si>
    <t>Įrengtų apsauginių želdynų plotas, ha</t>
  </si>
  <si>
    <t>2.4.2.2.Atnaujinti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Pilies teritorijos, Priešpilio g., Pilies g., Sausio 15-osios g., Taikos pr., Dubysos g., Minijos g. iki Naikupės g.</t>
  </si>
  <si>
    <t xml:space="preserve">* (3.1.3.3. priemonė) 7 VPPP projektai (iš jų vienas rengiamas), kuriems parengtos koncesijos sutartys dėl turto valdymo ir naudojimo: Klaipėdos daugiafunkcio sveikatingumo centras (50 m. baseinas); „Švyturio“ arena; Pilies uosto ir Danės upės krantinių nuo upės žiočių iki Biržos tilto naudojimas ir valdymas; Klaipėdos miesto komunalinių atliekų tvarkymo paslauga (valdytojas UAB KRATC); Kolumbariumo Lėbartų kapinėse įrengimas;  Klaipėdos miesto kempingas. 2018 m. parengtas tarybos 2018-09-27 sprendimas Nr. T2-214 „Dėl Klaipėdos sporto ir laisvalaikio komplekso statybos, valdymo ir naudojimo perdavimo pagal koncesijos sutartį“, kuriam taikomas partnerystės būdas – koncesija. 2019 m. vykdomos koncesijos konkurso „Klaipėdos sporto ir laisvalaikio komplekso statybos, valdymo ir naudojimo perdavimo pagal koncesijos sutartį“ (Ledo arena) procedūros. Konkursas paskelbtas, laukiama dalyvių paraiškų pateikimo CVP IS
</t>
  </si>
  <si>
    <t>Klaipėdos miesto savivaldybės tarybos 2020-05-28 sprendimu Nr. T2-136 patvirtinta Klaipėdos miesto savivaldybės korupcijos prevencijos 2020–2022 m. programa, visos priemonės vykdomos.</t>
  </si>
  <si>
    <t>2020-09-01 pasirašyta sutartis Nr. S1-921 su Jungtinės veiklos grupė UAB „Civitta“, UAB „LEAN mokykla“ ir UAB „Ekonominės konsultacijos ir tyrimai“ projekte „Paslaugų teikimo gyventojams kokybės gerinimas Klaipėdos regiono savivaldybėse“.  Projekto metu Klaipėdos miesto savivaldybės administracijoje numatyta pritaikyti 7 LEAN metodus, apmokyti ir sertifikuoti 20 vidinių ekspertų, pasirengusių savarankiškai diegti metodus, bei apmokyti 266 savivaldybės darbuotojus taikyti bent vieną LEAN metodą.</t>
  </si>
  <si>
    <t xml:space="preserve"> Prasidėjus COVID-19 pandemijos I bangai, atliktas KMSA darbuotojų nuomonės tyrimas apie darbo sąlygas nuotoliniu būdu, išanalizavus duomenis, pakeista Nuotolinio darbo tvarka taikant platesnes nuotolinio darbo galimybes.</t>
  </si>
  <si>
    <t>Teikiama 119 e. paslaugų: 3 brandos lygio paslaugos 57; 4 brandos lygio paslaugos – 38; 5 brandos lygio paslaugos – 44.</t>
  </si>
  <si>
    <t xml:space="preserve">KUFA kino salėje vyko 17 kino klubo renginių ir filmų peržiūrų, BLON animacijos ir videožaidimų festivalis; 3 KUFA Stogo kino renginiai; reguliarūs „Arlekino“ kino seansai (5–8 per savaitę). </t>
  </si>
  <si>
    <t xml:space="preserve"> Buvo parengtas karinio laivo „A. Smetona“ įamžinimui skirto knechto eskizas</t>
  </si>
  <si>
    <t xml:space="preserve">Atnaujinta ir papildyta interneto svetainė www.klaipedatravel.lt, socialinių tinklų paskyros, elektroninių interaktyvių stendų turinys Įvairiuose e. rinkodaros kanaluose buvo paskelbta daugiau nei 100 informacinių pranešimų. </t>
  </si>
  <si>
    <t>Vadovaujantis 2020-02-28 sutartimi Nr. J9-812 VšĮ Klaipėdos turizmo ir kultūros informacijos centras įgyvendina priemonę „Vystyti konferencinį turizmą Klaipėdoje“.</t>
  </si>
  <si>
    <t xml:space="preserve"> Ekonomikos ir inovacijų ministerijai pateikta paraiška dėl kurortinės teritorijos statuso Smiltynei suteikimo, gautas išaiškinimas, dėl ko šiuo metu statusas negali būti suteiktas. Patvirtinus miesto bendrąjį planą paraiška bus rengiama pakartotinai.</t>
  </si>
  <si>
    <r>
      <t xml:space="preserve"> Įrengta 2208,883 m</t>
    </r>
    <r>
      <rPr>
        <sz val="10"/>
        <rFont val="Times New Roman"/>
        <family val="1"/>
        <charset val="186"/>
      </rPr>
      <t>²</t>
    </r>
    <r>
      <rPr>
        <sz val="10"/>
        <rFont val="Times New Roman"/>
        <family val="1"/>
      </rPr>
      <t xml:space="preserve"> medinių takų ir 143,45 m</t>
    </r>
    <r>
      <rPr>
        <sz val="10"/>
        <rFont val="Times New Roman"/>
        <family val="1"/>
        <charset val="186"/>
      </rPr>
      <t>²</t>
    </r>
    <r>
      <rPr>
        <sz val="10"/>
        <rFont val="Times New Roman"/>
        <family val="1"/>
      </rPr>
      <t xml:space="preserve"> medinių laiptų, vedančių per apsauginį kopagūbrį, Melnragės – Girulių paplūdimių zonoje, 280 m</t>
    </r>
    <r>
      <rPr>
        <sz val="10"/>
        <rFont val="Times New Roman"/>
        <family val="1"/>
        <charset val="186"/>
      </rPr>
      <t>²</t>
    </r>
    <r>
      <rPr>
        <sz val="10"/>
        <rFont val="Times New Roman"/>
        <family val="1"/>
      </rPr>
      <t xml:space="preserve"> medinių takų Melnragės poilsio parke.</t>
    </r>
  </si>
  <si>
    <t>5 nuotoliniai susitikimai.</t>
  </si>
  <si>
    <t xml:space="preserve">Dalyvauta 8 renginiuose,  Linkedin tinkle, Nacionalinėje ir užsienio spaudoje, išsiųsta 12 naujienlaiškių, KID interneto svetainėje, Klaipėdos LEZ web LT/ENG kalbomis, FB. Sukurtas naujas TEAMS kanalas Klaipėdos LEZ klientams. Išliko aktyvūs ir partnerių komunikacijos tinklas: Investuok Lietuvoje, Newsec, Colliers, URM,  AHK Vokietijos-Baltijos prekybos rūmai, LEZ asociacija.  </t>
  </si>
  <si>
    <t>Parengtas vienlapis Baltarusijos įmonėms bei talentams iš Baltarusijos, išsiųsta12 naujienlaiškių, paruoštas 1 videoklipas.</t>
  </si>
  <si>
    <t>Keičiantis VšĮ „Klaipėda ID“  vadovams parengta strategija nebuvo pradėta įgyvendinti</t>
  </si>
  <si>
    <t xml:space="preserve">Įrengta stotelė „Polimerai“. </t>
  </si>
  <si>
    <t xml:space="preserve">VšĮ „Klaipėda ID“ parengė Miesto ekonomikos apžvalgą už 2019 m.   </t>
  </si>
  <si>
    <t>Tęsiami Spirito ir alaus gamyklos statinių komplekso sutvarkymo darbai. Visi komplekso objektai, iškyrus pagrindinį pastatą prie Šaulių g., yra sutvarkyti ir pritaikyti naudojimui. Sutvarkyta aplinka.</t>
  </si>
  <si>
    <t xml:space="preserve">Buvo atlikti šv. Jono bažnyčios sklypo I etapo archeologiniai tyrimai.2020 m. rugpjūčio pab. pradėti  archeologiniai darbai. UAB „Senamiesčio projektai“ parengė pamatų uždengimo stoginės schemą. Iki 2020 m. pab. atidengta apie 30 proc. statinio pamatų. </t>
  </si>
  <si>
    <t>Atlikti Turgaus a. 9, 11, 13, Puodžių g. 2 fasadų ir stogų sutvarkymo darbai.</t>
  </si>
  <si>
    <t>Buvo finansuojami 8 paveldo objektų tvarkybos darbai: užbaigti Mažosios dujų saugyklos tvarkybos darbai, atlikti Turgaus a. 9, 11, 13, Puodžių g. 2 fasadų ir stogų sutvarkymo darbai, atlikti sandėlio Žvejų g. 18 ir Pylimo g. 2 I etapų tvarkybos darbai, atlikti I etapo archeologiniai tyrimai buv. Jono bažnyčios vietoje, Turgaus g. 24.</t>
  </si>
  <si>
    <r>
      <t xml:space="preserve"> Nupinta žabų tvorelių 1875 m, paklota žabų klojinių – 7744 m</t>
    </r>
    <r>
      <rPr>
        <sz val="10"/>
        <rFont val="Times New Roman"/>
        <family val="1"/>
        <charset val="186"/>
      </rPr>
      <t>²</t>
    </r>
    <r>
      <rPr>
        <sz val="10"/>
        <rFont val="Times New Roman"/>
        <family val="1"/>
      </rPr>
      <t>. Įrengta 2208,883 m</t>
    </r>
    <r>
      <rPr>
        <sz val="10"/>
        <rFont val="Times New Roman"/>
        <family val="1"/>
        <charset val="186"/>
      </rPr>
      <t>²</t>
    </r>
    <r>
      <rPr>
        <sz val="10"/>
        <rFont val="Times New Roman"/>
        <family val="1"/>
      </rPr>
      <t xml:space="preserve"> medinių takų ir 143,45 m</t>
    </r>
    <r>
      <rPr>
        <sz val="10"/>
        <rFont val="Times New Roman"/>
        <family val="1"/>
        <charset val="186"/>
      </rPr>
      <t>²</t>
    </r>
    <r>
      <rPr>
        <sz val="10"/>
        <rFont val="Times New Roman"/>
        <family val="1"/>
      </rPr>
      <t xml:space="preserve"> medinių laiptų, vedančių per apsauginį kopagūbrį, Melnragės – Girulių paplūdimių zonoje, 280 m</t>
    </r>
    <r>
      <rPr>
        <sz val="10"/>
        <rFont val="Times New Roman"/>
        <family val="1"/>
        <charset val="186"/>
      </rPr>
      <t>²</t>
    </r>
    <r>
      <rPr>
        <sz val="10"/>
        <rFont val="Times New Roman"/>
        <family val="1"/>
      </rPr>
      <t xml:space="preserve"> medinių takų Melnragės poilsio parke.</t>
    </r>
  </si>
  <si>
    <t>Techninio projekto rengėjas AB „PST“ j.v. su Cloud architektais. 2020 m vasario mėn. atliktas požeminės dalies auditas. Toliau  vyko  pasiruošimas įsigyti TP korektūros paslaugą  (rinkos konsultacijos). Vyko derybos su pirminio TP autoriais dėl TP korektūros pirkimo.</t>
  </si>
  <si>
    <t>Suremontuotas fontanas „Laivelis“, esantis aikštėje prie burlaivio „Meridianas“</t>
  </si>
  <si>
    <t xml:space="preserve"> I teritorijoje atlikta 97 proc. rangos darbų. Atnaujinti  kiemai, įrengtas apšvietimas, įrengtos naujos automobilių aikštelės, paruoštos vaikų, sporto, saugyklos aikštelių dangos, įrengti nauji pėsčiųjų takai pritaikyti neįgaliesiems, teritorijos apželdintos. Pradėti II teritorijos darbai – atlikti rekonstravimo ir statybos darbai įrengiant 329 automobilių statymo vietas –  Taikos pr. 99 (20 vietų) ir Debreceno g. 45–51 (132 vietos), Laukininkų g. 21–25 (79 vietos), Budelkiemio g. 16, 18 (98 vietos) kiemuose.</t>
  </si>
  <si>
    <t xml:space="preserve">Bendrai SVV subjektų skaičius per metus – apie 70. </t>
  </si>
  <si>
    <t xml:space="preserve">UAB „Civitta“ parengus naujų viešojo transporto rūšių diegimo mieste galimybių studiją, 2020-07-30 tarybos sprendimu Nr. T2-200 pasirinkta studijos siūloma 3-čia viešojo transporto vystymo alternatyva, numatanti greitųjų autobusų (BRT) trasos įrengimą, panaudojant esamas eismo juostas. </t>
  </si>
  <si>
    <t>J. Kačinsko muzikos mokykla –  parengta energijos vartojimo audito ataskaita, parengtas techninis projektas, gautas statybos leidimas. Klaipėdos l.-d. „Svirpliukas“ – gautas statybos leidimas, pasirašyta rangos darbų sutartis, 2020-12-03 pasirašytas papildomas susitarimas dėl rangos darbų sutarties stabdymo.</t>
  </si>
  <si>
    <t xml:space="preserve">Bendrojo ugdymo mokyklos pastato  šiaurinėje miesto dalyje  iki 2020-12-31 atlikta 15 proc. darbų už 1,7 mln. Eur. </t>
  </si>
  <si>
    <t xml:space="preserve">Futbolo mokyklos ir baseino pastatų konversija – I etapo atlikta 82 proc. rangos darbų, II etapo – 90 proc. rangos darbų. </t>
  </si>
  <si>
    <r>
      <t>Išpjauti ir ištraukti helofitai iš Žardės tvenkinio, Draugystės parko vandens telkinių, Danės pakrantė šalia dviračių tako nuo Liepų tilto iki Panevėžio g., Smeltalės upės 44 288 m</t>
    </r>
    <r>
      <rPr>
        <sz val="10"/>
        <rFont val="Times New Roman"/>
        <family val="1"/>
        <charset val="186"/>
      </rPr>
      <t>²</t>
    </r>
    <r>
      <rPr>
        <sz val="10"/>
        <rFont val="Times New Roman"/>
        <family val="1"/>
      </rPr>
      <t xml:space="preserve">. Vykdyta 17  Klaipėdos miesto vandens telkinių priežiūra. Sutvarkyta aplinka apie tvenkinius. </t>
    </r>
  </si>
  <si>
    <t xml:space="preserve">Atidėta naujam 2021–2030 m. programavimo laikotarpiui </t>
  </si>
  <si>
    <t>Įgyvendinant projektą „Malūno parko teritorijos sutvarkymas, gerinant gamtinę aplinką ir skatinant lankytojų srautus" pasirašyta Rangos darbų sutartis. Darbų pradžia – 2020-02-27.  Atlikta 39 proc. rangos darbų. Rangos darbų trukdžiai atsirado dėl netikslumų techniniame darbo projekte (TDP) ir užtrukusio projekto koregavimo.</t>
  </si>
  <si>
    <t xml:space="preserve"> Įrengtas konteinerinis tualetas Smiltynės g. 33. Pradėtos viešųjų pirkimų procedūros vandens gręžinio Smiltynėje su elektros prijungimu projektavimo su įrengimo darbais.</t>
  </si>
  <si>
    <t>Buvo tvarkyta dviračių takų teritorija nuo Debreceno g. iki Baltijos pr. ir nuo Dybysos g. iki Kauno g. Pasodinti 7 vnt. klevų Kauno g. prie dviračių tako.</t>
  </si>
  <si>
    <t>Užbaigti Mažosios dujų saugyklos tvarkybos darbai, atlikti Turgaus a. 9, 11, 13, Puodžių g. 2 fasadų ir stogų sutvarkymo darbai, atlikti sandėlio Žvejų g. 18 ir Pylimo g. 2 I etapų tvarkybos darbai, atlikti I etapo archeologiniai tyrimai buv. Jono bažnyčios vietoje, Turgaus g. 24.</t>
  </si>
  <si>
    <r>
      <t>Neįgaliųjų socialinei integracijai ties 9 autobusų stotelėmis suremontuota ir įrengta įspėjamoji danga 173 m</t>
    </r>
    <r>
      <rPr>
        <sz val="10"/>
        <rFont val="Times New Roman"/>
        <family val="1"/>
        <charset val="186"/>
      </rPr>
      <t>²</t>
    </r>
    <r>
      <rPr>
        <sz val="10"/>
        <rFont val="Times New Roman"/>
        <family val="1"/>
      </rPr>
      <t xml:space="preserve"> („Naujosios Uosto“ – 2 vnt., „Baseino“ – 2 vnt., „Senosios perkėlos“, „Teatro“, „J. Janonio“, „Sausio 15-osios“, „Turgaus“).  Pietinėje miesto dalyje žmonėms su negalia pritaikytos 3 elektromobilių stotelės. 2020 m. buvo įrengtas neįgaliųjų keltuvas Jono kalnelyje</t>
    </r>
  </si>
  <si>
    <t>Pasirašyta rangos darbų sutartis dėl Baltijos pr. ir Šilutės pl. žiedinės sankryžos rekonstravimo.</t>
  </si>
  <si>
    <t xml:space="preserve">AB „Litgrid“ bendrovė veiklą vykdo vadovaudamasi bendrovės valdybos patvirtintu „Lietuvos elektros energijos sistemos 400–110 kV tinklų plėtros planu 2016–2025 m.“. Šiame plane nėra numatytas 110 kV elektros oro linijų keitimas Klaipėdos universiteto teritorijoje. </t>
  </si>
  <si>
    <t xml:space="preserve">AB „Litgrid“ bendrovė veiklą vykdo vadovaudamasi Bendrovės valdybos patvirtintu „Lietuvos elektros energijos sistemos 400–110 kV tinklų plėtros planu 2016–2025 m.“. Šiame plane nėra numatytas 110 kV elektros oro linijų keitimas Klaipėdos universiteto teritorijoje. </t>
  </si>
  <si>
    <t>Įrengta 17 vnt. pusiau požeminių atliekų surinkimo konteinerių aikštelių ir 10 vnt. požeminių atliekų surinkimo konteinerių aikštelių, tačiau nė viena iš jų nebuvo perduota KRATC eksploatacijai.</t>
  </si>
  <si>
    <t>Šilumos ūkio specialiojo plano parengimas bus vykdomas, kai bus patvirtintas Bendrasis planas.</t>
  </si>
  <si>
    <t xml:space="preserve">Pastatyta: 476 m paviršinių nuotekų tinklų pagal rangos sutartį „Paviršinių nuotekų tinklų statyba Taikos pr., Sportininkų g., Žvejų g., S. Daukanto g., Naujoji Uosto g., J. Karoso g., Rumpiškės g.“ ; 365 m paviršinių nuotekų tinklų pagal rangos sutartį „Paviršinių nuotekų tinklų Šaulių g., Rumpiškės g., I. Kanto g. statyba“.  </t>
  </si>
  <si>
    <t>Prie vandentiekio ir nuotekų tinklų privačiomis lėšomis prijungtas naujai pastatytas VĮ „Regitra“ pastatas.</t>
  </si>
  <si>
    <t xml:space="preserve">Privačių investuotojų lėšomis pakloti ir atiduoti vertinti Gabijos g., kvartalo tinklai. </t>
  </si>
  <si>
    <t>Tinklų plėtra nebuvo vykdoma.</t>
  </si>
  <si>
    <t xml:space="preserve"> Labrenciškės ir Labrencų Dvaro g. pastatyta vandentiekio (326,12 m) ir nuotekų (894,65 m) tinklų. 2020 m. pasirašyta rangos sutartis dėl nuotekų tinklų statybos Labrencų Dvaro g. 4A, 6,9,11,13. Statyba užbaigta, pastatyta 198,97 m buitinių nuotekų tinklų. </t>
  </si>
  <si>
    <t>Pasirašyta rangos darbų sutartis dėl vandentiekio ir nuotekų tinklų statybos iki Veterinarijos g. 41A, 43A, 45A, 47A  sklypų. 2020 m. pastatyta vandentiekio (49,30 m) ir nuotekų (123,93 m) tinklų.</t>
  </si>
  <si>
    <t>Vandens tiekimo ir nuotekų tvarkymo infrastruktūros plėtros specialusis planas bus rengiamas, kai bus patvirtintas Bendrasis planas.</t>
  </si>
  <si>
    <t>Konteinerinis tualetas Smiltynės g. 33 (Naujoji perkėla) pajungtas prie vietinio nuotekų tinklo.</t>
  </si>
  <si>
    <t>Darbus vykdo AB „Klaipėdos vanduo“.</t>
  </si>
  <si>
    <t>Parengtas techninis darbo projektas, atlikta ekspertizės paslauga, gautas statybą leidžiantis dokumentas. Taip pat parengtas techninis Klemiškės g. paviršinių lietaus nuotekų kolektoriaus statybos projektas (atlikta ekspertizės paslauga, gautas statybą leidžiantis dokumentas).</t>
  </si>
  <si>
    <t>Rangos darbai nukelti į naują programavimo laikotarpį.</t>
  </si>
  <si>
    <t xml:space="preserve">Atlikta 80 proc. II etapo techninio projekto parengimo darbų. </t>
  </si>
  <si>
    <t>Parengtas II etapo techninis projektas, atlikta ekspertizės paslauga.</t>
  </si>
  <si>
    <t>Atlikta 100 proc. Joniškės g. II etapo rekonstravimo darbų (Šienpjovių g. ir Paupio al.), įrengta šviesoforinė sankryža su Liepų gatve. Joniškės g. – 780 m, Liepų g. – 330 m (remontuota asfalto danga), Šienpjovių g. – 480 m, Paupio al. – 80 m.</t>
  </si>
  <si>
    <t xml:space="preserve"> Vykdyti II etapo rangos darbai: Uosių g. (60 m), privažiuojamojo kelio tarp Uosių g. ir Virkučių g. (140 .), Virkučių g. (890 m), Klaipėdos g. (ruožas nuo Virkučių g., iki Vėjo g. – 288 m.), bendrai atlikta apie  90 proc. darbų.</t>
  </si>
  <si>
    <t>Atlikta 100 proc. gatvės tiesimo darbų. Įrengta automobilių stovėjimo aikštelė, gatvė su pėsčiųjų šaligatviais ir dviračių takais, iš viso įrengtos 44 automobilių stovėjimo vietos, 4 neįgaliųjų vietos ir 7 autobusų vietos. Gatvės ilgis – 0,74 km, plotis – 7,0 m.</t>
  </si>
  <si>
    <t xml:space="preserve">Informacija nepasikeitė </t>
  </si>
  <si>
    <t>Nutiestas dviračių takas, einantis lygiagrečiai Priešpilio g. (palei piliavietės teritoriją) - 740 m.</t>
  </si>
  <si>
    <t>Įrengta ir eksploatuojama 13 elektromobilių įkrovimo prieigų.</t>
  </si>
  <si>
    <t xml:space="preserve">Eksploatuojama 14 elektromobilių įkrovimo prieigų, 8 miesto stotelėse.
</t>
  </si>
  <si>
    <t xml:space="preserve">Nutiestas dviračių takas, einantis lygiagrečiai Priešpilio g. – 740 m. Dalyvavimas projekto „Darnaus judumo planavimas: bendradarbiavimas bei ryšiai urbanistinėje sistemoje (SUMP-PLUS)“ veikloje. </t>
  </si>
  <si>
    <t xml:space="preserve"> Pagal projektą „Elektra varomo viešojo transporto naujų galimybių plėtra DEPO“ parengta ir tarybos patvirtinta naujos viešojo transporto rūšies diegimo mieste galimybių studija, parengtas ir patvirtintas tarybos sprendimas dėl UAB „Klaipėdos autobusų parkas“ paraiškos teikimo finansavimui gauti elektra varomų autobusų įsigijimui.</t>
  </si>
  <si>
    <t>Integruoti 56 maršrutai (2 maršrutai mieste buvo uždaryti,optimizuojant ridą ir įvertinus keliavimo alternatyvas).</t>
  </si>
  <si>
    <t>Yra (abonementai nuo 5/10 dienų iki 1 metų).</t>
  </si>
  <si>
    <t>Atlikti rekonstravimo ir statybos darbai įrengiant 329 automobilių vietas –  Taikos pr. 99 (20 vietų) ir Debreceno g. 45–51 (132 vietos), Laukininkų g. 21–25 (79 vietos), Budelkiemio g. 16, 18 (98 vietos) kiemuose.</t>
  </si>
  <si>
    <t>Vykdomi projektai: URBACT III projektas „Gyvos gatvės“ ir „Darnaus judumo planavimas: bendradarbiavimas bei ryšiai urbanistinėje sistemoje (SUMP-PLUS)“.</t>
  </si>
  <si>
    <t xml:space="preserve">Popieriniai dokumentai Valstybinei teritorijų planavimo ir statybos inspekcijai  buvo pateikti 2020-11-19, o 2020-12-14 informavo, kad nutraukia tikrinimą, ir nurodė pataisyti konkretizuotus sprendinius bei kartoti baigiamąjį etapą. </t>
  </si>
  <si>
    <t>Pradėta rengti galimybių studija dėl Klaipėdos miesto sporto bazių infrastruktūros plėtros nustatymo.</t>
  </si>
  <si>
    <t>Vykdomi projektai: URBACT III projektas „Gyvos gatvės“ ir „Darnaus judumo planavimas: bendradarbiavimas bei ryšiai urbanistinėje sistemoje (SUMP- PLUS)“.</t>
  </si>
  <si>
    <t>Daugiabučio gyv. namo Irklų g. 1, Klaipėda statybos darbų iki 2020-12-31 atlikta ir apmokėta 90,93 proc.; daugiabučio  Rambyno g. 14A, Klaipėdoje, statybos darbų atlikta 70,15 proc. rangos darbų.</t>
  </si>
  <si>
    <t>KLAIPĖDOS MIESTO SAVIVALDYBĖS 2013–2020 METŲ STRATEGINIO PLĖTROS PLANO ĮGYVENDINIMO 2020 METAIS ATASKAITA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</si>
</sst>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61">
    <font>
      <sz val="10"/>
      <name val="Arial"/>
      <charset val="186"/>
    </font>
    <font>
      <sz val="11"/>
      <color theme="1"/>
      <name val="Calibri"/>
      <family val="2"/>
      <charset val="186"/>
      <scheme val="minor"/>
    </font>
    <font>
      <b/>
      <sz val="12"/>
      <name val="Times New Roman"/>
      <family val="1"/>
    </font>
    <font>
      <sz val="10"/>
      <name val="Times New Roman"/>
      <family val="1"/>
    </font>
    <font>
      <sz val="9"/>
      <name val="Times New Roman"/>
      <family val="1"/>
    </font>
    <font>
      <b/>
      <sz val="10"/>
      <name val="Times New Roman"/>
      <family val="1"/>
    </font>
    <font>
      <b/>
      <sz val="9"/>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12"/>
      <name val="Times New Roman"/>
      <family val="1"/>
      <charset val="186"/>
    </font>
    <font>
      <sz val="8"/>
      <name val="Arial"/>
      <family val="2"/>
      <charset val="186"/>
    </font>
    <font>
      <b/>
      <sz val="12"/>
      <name val="Times New Roman"/>
      <family val="1"/>
      <charset val="186"/>
    </font>
    <font>
      <i/>
      <sz val="12"/>
      <name val="Times New Roman"/>
      <family val="1"/>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vertAlign val="superscript"/>
      <sz val="12"/>
      <name val="Times New Roman"/>
      <family val="1"/>
      <charset val="186"/>
    </font>
    <font>
      <vertAlign val="superscript"/>
      <sz val="10"/>
      <name val="Arial"/>
      <family val="2"/>
      <charset val="186"/>
    </font>
    <font>
      <sz val="9"/>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vertAlign val="superscript"/>
      <sz val="11"/>
      <name val="Times New Roman"/>
      <family val="1"/>
      <charset val="186"/>
    </font>
    <font>
      <vertAlign val="superscript"/>
      <sz val="11"/>
      <name val="Times New Roman"/>
      <family val="1"/>
    </font>
    <font>
      <i/>
      <sz val="11"/>
      <name val="Times New Roman"/>
      <family val="1"/>
      <charset val="186"/>
    </font>
    <font>
      <sz val="10"/>
      <name val="Times New Roman"/>
      <family val="1"/>
      <charset val="186"/>
    </font>
    <font>
      <i/>
      <sz val="10"/>
      <name val="Times New Roman"/>
      <family val="1"/>
      <charset val="186"/>
    </font>
    <font>
      <sz val="9"/>
      <color indexed="81"/>
      <name val="Tahoma"/>
      <family val="2"/>
      <charset val="186"/>
    </font>
    <font>
      <sz val="8"/>
      <color indexed="81"/>
      <name val="Tahoma"/>
      <family val="2"/>
      <charset val="186"/>
    </font>
    <font>
      <vertAlign val="superscript"/>
      <sz val="10"/>
      <name val="Times New Roman"/>
      <family val="1"/>
      <charset val="186"/>
    </font>
    <font>
      <b/>
      <sz val="9"/>
      <color indexed="81"/>
      <name val="Tahoma"/>
      <family val="2"/>
      <charset val="186"/>
    </font>
    <font>
      <b/>
      <u/>
      <sz val="10"/>
      <name val="Times New Roman"/>
      <family val="1"/>
    </font>
    <font>
      <i/>
      <sz val="10"/>
      <name val="Times New Roman"/>
      <family val="1"/>
    </font>
    <font>
      <b/>
      <sz val="10"/>
      <name val="Times New Roman"/>
      <family val="1"/>
      <charset val="186"/>
    </font>
    <font>
      <sz val="8"/>
      <name val="Times New Roman"/>
      <family val="1"/>
      <charset val="186"/>
    </font>
    <font>
      <vertAlign val="subscript"/>
      <sz val="10"/>
      <name val="Times New Roman"/>
      <family val="1"/>
      <charset val="186"/>
    </font>
    <font>
      <sz val="10"/>
      <name val="TimesLT"/>
      <charset val="186"/>
    </font>
    <font>
      <sz val="11"/>
      <name val="Calibri"/>
      <family val="2"/>
      <charset val="186"/>
    </font>
    <font>
      <sz val="10"/>
      <color indexed="81"/>
      <name val="Times New Roman"/>
      <family val="1"/>
      <charset val="186"/>
    </font>
    <font>
      <sz val="10"/>
      <name val="Calibri"/>
      <family val="2"/>
      <charset val="186"/>
    </font>
    <font>
      <i/>
      <sz val="9"/>
      <color indexed="81"/>
      <name val="Tahoma"/>
      <family val="2"/>
      <charset val="186"/>
    </font>
    <font>
      <b/>
      <i/>
      <sz val="9"/>
      <color indexed="81"/>
      <name val="Tahoma"/>
      <family val="2"/>
      <charset val="186"/>
    </font>
    <font>
      <u/>
      <sz val="9"/>
      <color indexed="81"/>
      <name val="Tahoma"/>
      <family val="2"/>
      <charset val="186"/>
    </font>
    <font>
      <sz val="10"/>
      <color theme="0"/>
      <name val="Arial"/>
      <family val="2"/>
      <charset val="186"/>
    </font>
    <font>
      <sz val="12"/>
      <color rgb="FFFF0000"/>
      <name val="Times New Roman"/>
      <family val="1"/>
      <charset val="186"/>
    </font>
    <font>
      <sz val="11"/>
      <color rgb="FF000000"/>
      <name val="Calibri"/>
      <family val="2"/>
      <charset val="186"/>
    </font>
    <font>
      <b/>
      <sz val="11"/>
      <color rgb="FFFF3333"/>
      <name val="Calibri"/>
      <family val="2"/>
      <charset val="186"/>
    </font>
    <font>
      <vertAlign val="superscript"/>
      <sz val="9"/>
      <color indexed="81"/>
      <name val="Tahoma"/>
      <family val="2"/>
      <charset val="186"/>
    </font>
    <font>
      <sz val="11"/>
      <name val="Symbol"/>
      <family val="1"/>
      <charset val="2"/>
    </font>
    <font>
      <sz val="11"/>
      <color theme="1"/>
      <name val="Times New Roman"/>
      <family val="1"/>
      <charset val="186"/>
    </font>
    <font>
      <sz val="11"/>
      <color indexed="8"/>
      <name val="Calibri"/>
      <family val="2"/>
      <charset val="186"/>
    </font>
    <font>
      <sz val="10"/>
      <color theme="1"/>
      <name val="Times New Roman"/>
      <family val="1"/>
      <charset val="186"/>
    </font>
    <font>
      <sz val="9"/>
      <color indexed="81"/>
      <name val="Tahoma"/>
      <charset val="1"/>
    </font>
    <font>
      <b/>
      <sz val="9"/>
      <color indexed="81"/>
      <name val="Tahoma"/>
      <charset val="1"/>
    </font>
    <font>
      <sz val="10"/>
      <name val="Times"/>
      <family val="1"/>
    </font>
  </fonts>
  <fills count="24">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0"/>
        <bgColor indexed="26"/>
      </patternFill>
    </fill>
    <fill>
      <patternFill patternType="solid">
        <fgColor theme="3" tint="0.59999389629810485"/>
        <bgColor indexed="64"/>
      </patternFill>
    </fill>
    <fill>
      <patternFill patternType="solid">
        <fgColor rgb="FFCCFFFF"/>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3" tint="0.59999389629810485"/>
        <bgColor theme="0"/>
      </patternFill>
    </fill>
    <fill>
      <patternFill patternType="solid">
        <fgColor theme="4" tint="0.79998168889431442"/>
        <bgColor indexed="64"/>
      </patternFill>
    </fill>
    <fill>
      <patternFill patternType="solid">
        <fgColor theme="0"/>
        <bgColor rgb="FFDBEEF4"/>
      </patternFill>
    </fill>
    <fill>
      <patternFill patternType="solid">
        <fgColor indexed="9"/>
        <bgColor indexed="26"/>
      </patternFill>
    </fill>
    <fill>
      <patternFill patternType="solid">
        <fgColor theme="0"/>
        <bgColor rgb="FFCCFFFF"/>
      </patternFill>
    </fill>
    <fill>
      <patternFill patternType="solid">
        <fgColor rgb="FFFFFFFF"/>
        <bgColor indexed="64"/>
      </patternFill>
    </fill>
    <fill>
      <patternFill patternType="solid">
        <fgColor theme="0"/>
        <bgColor rgb="FFFFFF00"/>
      </patternFill>
    </fill>
    <fill>
      <patternFill patternType="solid">
        <fgColor rgb="FFFFFFFF"/>
        <bgColor rgb="FFFFFFCC"/>
      </patternFill>
    </fill>
    <fill>
      <patternFill patternType="solid">
        <fgColor theme="4" tint="0.59999389629810485"/>
        <bgColor indexed="64"/>
      </patternFill>
    </fill>
  </fills>
  <borders count="132">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hair">
        <color indexed="8"/>
      </left>
      <right/>
      <top style="hair">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indexed="8"/>
      </left>
      <right style="thin">
        <color indexed="64"/>
      </right>
      <top/>
      <bottom style="thin">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rgb="FF000000"/>
      </left>
      <right/>
      <top/>
      <bottom style="medium">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style="thin">
        <color rgb="FF000000"/>
      </left>
      <right style="thin">
        <color rgb="FF000000"/>
      </right>
      <top/>
      <bottom style="medium">
        <color indexed="64"/>
      </bottom>
      <diagonal/>
    </border>
    <border>
      <left style="thin">
        <color rgb="FF000000"/>
      </left>
      <right/>
      <top style="medium">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s>
  <cellStyleXfs count="17">
    <xf numFmtId="0" fontId="0" fillId="0" borderId="0"/>
    <xf numFmtId="0" fontId="9" fillId="0" borderId="0"/>
    <xf numFmtId="0" fontId="9" fillId="0" borderId="0"/>
    <xf numFmtId="0" fontId="9" fillId="0" borderId="0"/>
    <xf numFmtId="0" fontId="9" fillId="0" borderId="0"/>
    <xf numFmtId="0" fontId="9" fillId="0" borderId="0"/>
    <xf numFmtId="0" fontId="42"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1" fillId="0" borderId="0"/>
    <xf numFmtId="0" fontId="56" fillId="0" borderId="0"/>
    <xf numFmtId="0" fontId="56" fillId="0" borderId="0">
      <alignment vertical="center"/>
    </xf>
    <xf numFmtId="0" fontId="51" fillId="0" borderId="0"/>
    <xf numFmtId="0" fontId="9" fillId="0" borderId="0"/>
  </cellStyleXfs>
  <cellXfs count="1268">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Alignment="1"/>
    <xf numFmtId="0" fontId="5" fillId="0" borderId="0" xfId="0" applyFont="1" applyAlignment="1">
      <alignment vertical="top" wrapText="1"/>
    </xf>
    <xf numFmtId="0" fontId="3" fillId="0" borderId="0" xfId="0" applyFont="1"/>
    <xf numFmtId="0" fontId="3" fillId="0" borderId="0" xfId="0" applyFont="1" applyAlignment="1">
      <alignment horizontal="center"/>
    </xf>
    <xf numFmtId="0" fontId="3" fillId="0" borderId="0" xfId="0" applyFont="1" applyFill="1" applyBorder="1"/>
    <xf numFmtId="0" fontId="3" fillId="0" borderId="0" xfId="0" applyFont="1" applyBorder="1" applyAlignment="1">
      <alignment vertical="top"/>
    </xf>
    <xf numFmtId="0" fontId="3" fillId="0" borderId="0" xfId="0" applyFont="1" applyAlignment="1">
      <alignment wrapText="1"/>
    </xf>
    <xf numFmtId="0" fontId="3" fillId="0" borderId="0" xfId="0" applyFont="1" applyFill="1" applyAlignment="1">
      <alignment vertical="top" wrapText="1"/>
    </xf>
    <xf numFmtId="0" fontId="5" fillId="0" borderId="0" xfId="0" applyFont="1" applyFill="1" applyBorder="1" applyAlignment="1">
      <alignment vertical="top" wrapText="1"/>
    </xf>
    <xf numFmtId="0" fontId="3" fillId="0" borderId="0" xfId="0" applyFont="1" applyFill="1" applyBorder="1" applyAlignment="1">
      <alignment horizontal="center"/>
    </xf>
    <xf numFmtId="0" fontId="3" fillId="0" borderId="0" xfId="0" applyFont="1" applyBorder="1"/>
    <xf numFmtId="0" fontId="5" fillId="0" borderId="0" xfId="0" applyFont="1" applyBorder="1" applyAlignment="1">
      <alignment vertical="top" wrapText="1"/>
    </xf>
    <xf numFmtId="1" fontId="5" fillId="0" borderId="0" xfId="0" applyNumberFormat="1" applyFont="1" applyFill="1" applyBorder="1" applyAlignment="1">
      <alignment horizontal="center" vertical="center"/>
    </xf>
    <xf numFmtId="1" fontId="3" fillId="0" borderId="0" xfId="0" applyNumberFormat="1" applyFont="1" applyFill="1" applyBorder="1" applyAlignment="1">
      <alignment horizontal="right"/>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2" fontId="3" fillId="0" borderId="0" xfId="0" applyNumberFormat="1" applyFont="1" applyFill="1" applyBorder="1" applyAlignment="1">
      <alignment vertical="top" wrapText="1"/>
    </xf>
    <xf numFmtId="2" fontId="5" fillId="0" borderId="0" xfId="0" applyNumberFormat="1" applyFont="1" applyFill="1" applyBorder="1" applyAlignment="1">
      <alignment vertical="top" wrapText="1"/>
    </xf>
    <xf numFmtId="0" fontId="0" fillId="0" borderId="0" xfId="0" applyBorder="1"/>
    <xf numFmtId="0" fontId="3" fillId="0" borderId="0" xfId="0" applyFont="1" applyBorder="1" applyAlignment="1">
      <alignment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Border="1" applyAlignment="1"/>
    <xf numFmtId="0" fontId="10" fillId="0" borderId="0" xfId="0" applyNumberFormat="1" applyFont="1" applyAlignment="1">
      <alignment horizontal="center" vertical="center"/>
    </xf>
    <xf numFmtId="0" fontId="5" fillId="0" borderId="0" xfId="0" applyFont="1" applyFill="1" applyBorder="1" applyAlignment="1">
      <alignment vertical="top"/>
    </xf>
    <xf numFmtId="0" fontId="6" fillId="0" borderId="0" xfId="0" applyFont="1" applyBorder="1" applyAlignment="1">
      <alignment vertical="top" wrapText="1"/>
    </xf>
    <xf numFmtId="0" fontId="5" fillId="0" borderId="0" xfId="0" applyFont="1" applyBorder="1" applyAlignment="1">
      <alignment vertical="top"/>
    </xf>
    <xf numFmtId="1" fontId="3" fillId="0" borderId="0" xfId="0" applyNumberFormat="1" applyFont="1" applyBorder="1" applyAlignment="1">
      <alignment horizontal="center"/>
    </xf>
    <xf numFmtId="1" fontId="3" fillId="0" borderId="0" xfId="0" applyNumberFormat="1" applyFont="1" applyBorder="1"/>
    <xf numFmtId="0" fontId="5" fillId="0" borderId="0" xfId="0" applyFont="1" applyFill="1" applyBorder="1" applyAlignment="1">
      <alignment horizontal="center" vertical="center"/>
    </xf>
    <xf numFmtId="1" fontId="5" fillId="0" borderId="0" xfId="0" applyNumberFormat="1" applyFont="1" applyFill="1" applyBorder="1" applyAlignment="1">
      <alignment horizontal="right"/>
    </xf>
    <xf numFmtId="0" fontId="3" fillId="0" borderId="0" xfId="0" applyFont="1" applyFill="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10" fillId="0" borderId="0" xfId="0" applyFont="1"/>
    <xf numFmtId="0" fontId="10" fillId="0" borderId="0" xfId="0" applyFont="1" applyAlignment="1">
      <alignment vertical="top" wrapText="1"/>
    </xf>
    <xf numFmtId="49" fontId="15" fillId="0" borderId="0" xfId="0" applyNumberFormat="1" applyFont="1" applyFill="1" applyBorder="1" applyAlignment="1">
      <alignment vertical="top"/>
    </xf>
    <xf numFmtId="0" fontId="15" fillId="0" borderId="0" xfId="0" applyFont="1" applyAlignment="1">
      <alignment vertical="top" wrapText="1"/>
    </xf>
    <xf numFmtId="0" fontId="2" fillId="0" borderId="11"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0" xfId="0" applyNumberFormat="1" applyFont="1" applyBorder="1" applyAlignment="1">
      <alignment horizontal="center" vertical="center"/>
    </xf>
    <xf numFmtId="0" fontId="4" fillId="0" borderId="0" xfId="0" applyFont="1" applyFill="1" applyBorder="1" applyAlignment="1">
      <alignment horizontal="center"/>
    </xf>
    <xf numFmtId="0" fontId="2" fillId="0" borderId="18" xfId="0" applyNumberFormat="1" applyFont="1" applyFill="1" applyBorder="1" applyAlignment="1">
      <alignment horizontal="center" vertical="center"/>
    </xf>
    <xf numFmtId="0" fontId="0" fillId="0" borderId="7" xfId="0" applyBorder="1"/>
    <xf numFmtId="0" fontId="0" fillId="0" borderId="4" xfId="0" applyBorder="1"/>
    <xf numFmtId="0" fontId="0" fillId="0" borderId="0" xfId="0" applyAlignment="1">
      <alignment wrapText="1"/>
    </xf>
    <xf numFmtId="0" fontId="17" fillId="0" borderId="0" xfId="0" applyFont="1" applyAlignment="1">
      <alignment horizontal="center"/>
    </xf>
    <xf numFmtId="0" fontId="10" fillId="2" borderId="7" xfId="0" applyFont="1" applyFill="1" applyBorder="1" applyAlignment="1">
      <alignment horizontal="center"/>
    </xf>
    <xf numFmtId="0" fontId="11" fillId="0" borderId="0" xfId="0" applyNumberFormat="1" applyFont="1" applyBorder="1" applyAlignment="1">
      <alignment horizontal="center" vertical="center" wrapText="1"/>
    </xf>
    <xf numFmtId="0" fontId="10" fillId="0" borderId="0" xfId="0" applyFont="1" applyBorder="1"/>
    <xf numFmtId="0" fontId="10" fillId="0" borderId="7" xfId="0" applyFont="1" applyBorder="1" applyAlignment="1">
      <alignment horizontal="center" vertical="center"/>
    </xf>
    <xf numFmtId="0" fontId="10" fillId="4" borderId="7" xfId="0" applyFont="1" applyFill="1" applyBorder="1" applyAlignment="1">
      <alignment horizontal="center"/>
    </xf>
    <xf numFmtId="0" fontId="10" fillId="5" borderId="7" xfId="0" applyFont="1" applyFill="1" applyBorder="1"/>
    <xf numFmtId="0" fontId="2" fillId="0" borderId="0" xfId="0" applyFont="1" applyAlignment="1">
      <alignment horizontal="center"/>
    </xf>
    <xf numFmtId="0" fontId="3" fillId="0" borderId="0" xfId="0" applyFont="1" applyAlignment="1">
      <alignment horizontal="left"/>
    </xf>
    <xf numFmtId="0" fontId="3" fillId="0" borderId="22" xfId="0" applyFont="1" applyBorder="1" applyAlignment="1">
      <alignment wrapText="1"/>
    </xf>
    <xf numFmtId="0" fontId="4" fillId="0" borderId="13" xfId="0" applyFont="1" applyBorder="1"/>
    <xf numFmtId="0" fontId="10" fillId="0" borderId="2" xfId="0" applyFont="1" applyBorder="1" applyAlignment="1">
      <alignment horizontal="center" vertical="center"/>
    </xf>
    <xf numFmtId="0" fontId="0" fillId="0" borderId="2" xfId="0" applyBorder="1"/>
    <xf numFmtId="0" fontId="8" fillId="0" borderId="23"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xf numFmtId="164" fontId="8" fillId="0" borderId="7" xfId="0" applyNumberFormat="1" applyFont="1" applyBorder="1" applyAlignment="1">
      <alignment horizontal="center" vertical="center"/>
    </xf>
    <xf numFmtId="0" fontId="8" fillId="2" borderId="3" xfId="0" applyFont="1" applyFill="1" applyBorder="1" applyAlignment="1">
      <alignment horizontal="center" vertical="center"/>
    </xf>
    <xf numFmtId="0" fontId="0" fillId="0" borderId="3" xfId="0" applyBorder="1"/>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26" xfId="0" applyFont="1" applyBorder="1" applyAlignment="1">
      <alignment wrapText="1"/>
    </xf>
    <xf numFmtId="0" fontId="12" fillId="0" borderId="7" xfId="0" applyFont="1" applyFill="1" applyBorder="1" applyAlignment="1">
      <alignment vertical="top" wrapText="1"/>
    </xf>
    <xf numFmtId="0" fontId="12" fillId="0" borderId="7" xfId="0" applyFont="1" applyBorder="1" applyAlignment="1">
      <alignment vertical="top" wrapText="1"/>
    </xf>
    <xf numFmtId="0" fontId="10" fillId="0" borderId="7" xfId="0" applyNumberFormat="1" applyFont="1" applyBorder="1" applyAlignment="1">
      <alignment horizontal="center" vertical="center"/>
    </xf>
    <xf numFmtId="0" fontId="2" fillId="0" borderId="4" xfId="0" applyNumberFormat="1" applyFont="1" applyFill="1" applyBorder="1" applyAlignment="1">
      <alignment horizontal="center"/>
    </xf>
    <xf numFmtId="0" fontId="2" fillId="0" borderId="11" xfId="0" applyNumberFormat="1" applyFont="1" applyFill="1" applyBorder="1" applyAlignment="1">
      <alignment horizontal="center"/>
    </xf>
    <xf numFmtId="0" fontId="24" fillId="0" borderId="0" xfId="0" applyFont="1" applyAlignment="1">
      <alignment vertical="top"/>
    </xf>
    <xf numFmtId="0" fontId="25" fillId="0" borderId="0" xfId="0" applyFont="1" applyAlignment="1">
      <alignment wrapText="1"/>
    </xf>
    <xf numFmtId="0" fontId="26" fillId="0" borderId="0" xfId="0" applyFont="1" applyAlignment="1"/>
    <xf numFmtId="0" fontId="27" fillId="0" borderId="0" xfId="0" applyFont="1" applyAlignment="1">
      <alignment wrapText="1"/>
    </xf>
    <xf numFmtId="0" fontId="24" fillId="0" borderId="28"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3" xfId="0" applyFont="1" applyBorder="1" applyAlignment="1">
      <alignment horizontal="center" vertical="center" wrapText="1"/>
    </xf>
    <xf numFmtId="0" fontId="27" fillId="3" borderId="14" xfId="0" applyFont="1" applyFill="1" applyBorder="1" applyAlignment="1">
      <alignment vertical="top" wrapText="1"/>
    </xf>
    <xf numFmtId="0" fontId="27" fillId="3" borderId="2" xfId="0" applyFont="1" applyFill="1" applyBorder="1" applyAlignment="1">
      <alignment vertical="top" wrapText="1"/>
    </xf>
    <xf numFmtId="0" fontId="27" fillId="3" borderId="29" xfId="0" applyFont="1" applyFill="1" applyBorder="1" applyAlignment="1">
      <alignment vertical="top" wrapText="1"/>
    </xf>
    <xf numFmtId="0" fontId="27" fillId="3" borderId="27" xfId="0" applyFont="1" applyFill="1" applyBorder="1" applyAlignment="1">
      <alignment vertical="top" wrapText="1"/>
    </xf>
    <xf numFmtId="0" fontId="27" fillId="3" borderId="4" xfId="0" applyFont="1" applyFill="1" applyBorder="1" applyAlignment="1">
      <alignment vertical="top" wrapText="1"/>
    </xf>
    <xf numFmtId="0" fontId="27" fillId="3" borderId="0" xfId="0" applyFont="1" applyFill="1" applyBorder="1" applyAlignment="1">
      <alignment vertical="top" wrapText="1"/>
    </xf>
    <xf numFmtId="0" fontId="27" fillId="6" borderId="4" xfId="0" applyFont="1" applyFill="1" applyBorder="1" applyAlignment="1">
      <alignment vertical="top" wrapText="1"/>
    </xf>
    <xf numFmtId="0" fontId="27" fillId="6" borderId="0" xfId="0" applyFont="1" applyFill="1" applyBorder="1" applyAlignment="1">
      <alignment vertical="top" wrapText="1"/>
    </xf>
    <xf numFmtId="0" fontId="27" fillId="3" borderId="18" xfId="0" applyFont="1" applyFill="1" applyBorder="1" applyAlignment="1">
      <alignment vertical="top" wrapText="1"/>
    </xf>
    <xf numFmtId="0" fontId="27" fillId="3" borderId="3" xfId="0" applyFont="1" applyFill="1" applyBorder="1" applyAlignment="1">
      <alignment vertical="top" wrapText="1"/>
    </xf>
    <xf numFmtId="0" fontId="27" fillId="3" borderId="31" xfId="0" applyFont="1" applyFill="1" applyBorder="1" applyAlignment="1">
      <alignment vertical="top" wrapText="1"/>
    </xf>
    <xf numFmtId="0" fontId="27" fillId="3" borderId="25" xfId="0" applyFont="1" applyFill="1" applyBorder="1" applyAlignment="1">
      <alignment vertical="top" wrapText="1"/>
    </xf>
    <xf numFmtId="0" fontId="27" fillId="3" borderId="16" xfId="0" applyFont="1" applyFill="1" applyBorder="1" applyAlignment="1">
      <alignment vertical="top" wrapText="1"/>
    </xf>
    <xf numFmtId="0" fontId="27" fillId="3" borderId="0" xfId="0" applyFont="1" applyFill="1" applyBorder="1" applyAlignment="1">
      <alignment horizontal="left" vertical="top" wrapText="1"/>
    </xf>
    <xf numFmtId="0" fontId="27" fillId="3" borderId="32"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3" borderId="34" xfId="0" applyFont="1" applyFill="1" applyBorder="1" applyAlignment="1">
      <alignment horizontal="left" vertical="top" wrapText="1"/>
    </xf>
    <xf numFmtId="0" fontId="27" fillId="6" borderId="23" xfId="0" applyFont="1" applyFill="1" applyBorder="1" applyAlignment="1">
      <alignment vertical="top" wrapText="1"/>
    </xf>
    <xf numFmtId="0" fontId="27" fillId="3" borderId="36" xfId="0" applyFont="1" applyFill="1" applyBorder="1" applyAlignment="1">
      <alignment vertical="top" wrapText="1"/>
    </xf>
    <xf numFmtId="0" fontId="27" fillId="3" borderId="0" xfId="0" applyFont="1" applyFill="1" applyBorder="1" applyAlignment="1">
      <alignment horizontal="right" vertical="top" wrapText="1"/>
    </xf>
    <xf numFmtId="0" fontId="27" fillId="3" borderId="17" xfId="0" applyFont="1" applyFill="1" applyBorder="1" applyAlignment="1">
      <alignment vertical="top" wrapText="1"/>
    </xf>
    <xf numFmtId="0" fontId="27" fillId="3" borderId="12" xfId="0" applyFont="1" applyFill="1" applyBorder="1" applyAlignment="1">
      <alignment horizontal="left" vertical="top" wrapText="1"/>
    </xf>
    <xf numFmtId="0" fontId="27" fillId="3" borderId="41" xfId="0" applyFont="1" applyFill="1" applyBorder="1" applyAlignment="1">
      <alignment vertical="top" wrapText="1"/>
    </xf>
    <xf numFmtId="0" fontId="27" fillId="3" borderId="42" xfId="0" applyFont="1" applyFill="1" applyBorder="1" applyAlignment="1">
      <alignment vertical="top" wrapText="1"/>
    </xf>
    <xf numFmtId="0" fontId="27" fillId="3" borderId="43" xfId="0" applyFont="1" applyFill="1" applyBorder="1" applyAlignment="1">
      <alignment vertical="top" wrapText="1"/>
    </xf>
    <xf numFmtId="0" fontId="27" fillId="3" borderId="44" xfId="0" applyFont="1" applyFill="1" applyBorder="1" applyAlignment="1">
      <alignment vertical="top" wrapText="1"/>
    </xf>
    <xf numFmtId="0" fontId="27" fillId="3" borderId="7" xfId="0" applyFont="1" applyFill="1" applyBorder="1" applyAlignment="1">
      <alignment horizontal="center" vertical="top" wrapText="1"/>
    </xf>
    <xf numFmtId="0" fontId="27" fillId="3" borderId="4" xfId="0" applyFont="1" applyFill="1" applyBorder="1" applyAlignment="1">
      <alignment horizontal="center" vertical="top" wrapText="1"/>
    </xf>
    <xf numFmtId="0" fontId="0" fillId="0" borderId="0" xfId="0" applyAlignment="1">
      <alignment horizontal="left"/>
    </xf>
    <xf numFmtId="0" fontId="11" fillId="0" borderId="34" xfId="0" applyFont="1" applyBorder="1" applyAlignment="1">
      <alignment horizontal="center" vertical="center" wrapText="1"/>
    </xf>
    <xf numFmtId="14" fontId="27" fillId="3" borderId="17" xfId="0" applyNumberFormat="1" applyFont="1" applyFill="1" applyBorder="1" applyAlignment="1">
      <alignment vertical="top" wrapText="1"/>
    </xf>
    <xf numFmtId="0" fontId="27" fillId="6" borderId="27" xfId="0" applyFont="1" applyFill="1" applyBorder="1" applyAlignment="1">
      <alignment vertical="top" wrapText="1"/>
    </xf>
    <xf numFmtId="0" fontId="27" fillId="3" borderId="21" xfId="0" applyFont="1" applyFill="1" applyBorder="1" applyAlignment="1">
      <alignment vertical="top" wrapText="1"/>
    </xf>
    <xf numFmtId="0" fontId="27" fillId="3" borderId="48" xfId="0" applyFont="1" applyFill="1" applyBorder="1" applyAlignment="1">
      <alignment vertical="top" wrapText="1"/>
    </xf>
    <xf numFmtId="0" fontId="27" fillId="3" borderId="2" xfId="0" applyFont="1" applyFill="1" applyBorder="1" applyAlignment="1">
      <alignment horizontal="left" vertical="top" wrapText="1"/>
    </xf>
    <xf numFmtId="0" fontId="10" fillId="0" borderId="17" xfId="0" applyFont="1" applyFill="1" applyBorder="1" applyAlignment="1">
      <alignment horizontal="center" vertical="top" wrapText="1"/>
    </xf>
    <xf numFmtId="0" fontId="3" fillId="0" borderId="4" xfId="0" applyFont="1" applyFill="1" applyBorder="1" applyAlignment="1">
      <alignment horizontal="center" vertical="center" wrapText="1"/>
    </xf>
    <xf numFmtId="0" fontId="27" fillId="3" borderId="11"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 xfId="0" applyFont="1" applyFill="1" applyBorder="1" applyAlignment="1">
      <alignment horizontal="center" vertical="top" wrapText="1"/>
    </xf>
    <xf numFmtId="0" fontId="31" fillId="0" borderId="7" xfId="0" applyFont="1" applyBorder="1" applyAlignment="1">
      <alignment horizontal="center" vertical="center" wrapText="1"/>
    </xf>
    <xf numFmtId="0" fontId="25" fillId="0" borderId="0" xfId="0" applyFont="1" applyAlignment="1">
      <alignment horizontal="center" wrapText="1"/>
    </xf>
    <xf numFmtId="0" fontId="27" fillId="0" borderId="0" xfId="0" applyFont="1" applyAlignment="1">
      <alignment horizontal="center" wrapText="1"/>
    </xf>
    <xf numFmtId="0" fontId="27" fillId="3" borderId="10" xfId="0" applyFont="1" applyFill="1" applyBorder="1" applyAlignment="1">
      <alignment horizontal="center" vertical="top" wrapText="1"/>
    </xf>
    <xf numFmtId="0" fontId="27" fillId="3" borderId="32" xfId="0" applyFont="1" applyFill="1" applyBorder="1" applyAlignment="1">
      <alignment horizontal="center" vertical="top" wrapText="1"/>
    </xf>
    <xf numFmtId="0" fontId="27" fillId="3" borderId="34" xfId="0" applyFont="1" applyFill="1" applyBorder="1" applyAlignment="1">
      <alignment horizontal="center" vertical="top" wrapText="1"/>
    </xf>
    <xf numFmtId="0" fontId="27" fillId="3" borderId="40" xfId="0" applyFont="1" applyFill="1" applyBorder="1" applyAlignment="1">
      <alignment horizontal="center" vertical="top" wrapText="1"/>
    </xf>
    <xf numFmtId="0" fontId="27" fillId="6" borderId="25" xfId="0" applyFont="1" applyFill="1" applyBorder="1" applyAlignment="1">
      <alignment horizontal="center" vertical="top" wrapText="1"/>
    </xf>
    <xf numFmtId="0" fontId="27" fillId="6" borderId="19" xfId="0" applyFont="1" applyFill="1" applyBorder="1" applyAlignment="1">
      <alignment horizontal="center" vertical="top" wrapText="1"/>
    </xf>
    <xf numFmtId="0" fontId="27" fillId="3" borderId="26" xfId="0" applyFont="1" applyFill="1" applyBorder="1" applyAlignment="1">
      <alignment horizontal="center" vertical="top" wrapText="1"/>
    </xf>
    <xf numFmtId="0" fontId="27" fillId="3" borderId="52" xfId="0" applyFont="1" applyFill="1" applyBorder="1" applyAlignment="1">
      <alignment horizontal="center" vertical="top" wrapText="1"/>
    </xf>
    <xf numFmtId="0" fontId="27" fillId="3" borderId="28" xfId="0" applyFont="1" applyFill="1" applyBorder="1" applyAlignment="1">
      <alignment vertical="top" wrapText="1"/>
    </xf>
    <xf numFmtId="0" fontId="27" fillId="6" borderId="22" xfId="0" applyFont="1" applyFill="1" applyBorder="1" applyAlignment="1">
      <alignment vertical="top" wrapText="1"/>
    </xf>
    <xf numFmtId="0" fontId="27" fillId="3" borderId="52" xfId="0" applyFont="1" applyFill="1" applyBorder="1" applyAlignment="1">
      <alignment vertical="top" wrapText="1"/>
    </xf>
    <xf numFmtId="0" fontId="27" fillId="3" borderId="9" xfId="0" applyFont="1" applyFill="1" applyBorder="1" applyAlignment="1">
      <alignment vertical="top" wrapText="1"/>
    </xf>
    <xf numFmtId="0" fontId="27" fillId="6" borderId="2" xfId="0" applyFont="1" applyFill="1" applyBorder="1" applyAlignment="1">
      <alignment vertical="top" wrapText="1"/>
    </xf>
    <xf numFmtId="0" fontId="3" fillId="0" borderId="22" xfId="0" applyFont="1" applyBorder="1" applyAlignment="1">
      <alignment horizontal="center" vertical="center" wrapText="1"/>
    </xf>
    <xf numFmtId="0" fontId="27" fillId="0" borderId="7" xfId="0" applyFont="1" applyFill="1" applyBorder="1" applyAlignment="1">
      <alignment horizontal="center" vertical="top" wrapText="1"/>
    </xf>
    <xf numFmtId="0" fontId="27" fillId="6" borderId="2" xfId="0" applyFont="1" applyFill="1" applyBorder="1" applyAlignment="1">
      <alignment horizontal="center" vertical="top" wrapText="1"/>
    </xf>
    <xf numFmtId="0" fontId="27" fillId="6" borderId="4" xfId="0" applyFont="1" applyFill="1" applyBorder="1" applyAlignment="1">
      <alignment horizontal="center" vertical="top"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27" fillId="3" borderId="23" xfId="0" applyFont="1" applyFill="1" applyBorder="1" applyAlignment="1">
      <alignment horizontal="center" vertical="top" wrapText="1"/>
    </xf>
    <xf numFmtId="0" fontId="3" fillId="0" borderId="2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7" xfId="0" applyFont="1" applyBorder="1" applyAlignment="1">
      <alignment horizontal="center" vertical="center"/>
    </xf>
    <xf numFmtId="0" fontId="27" fillId="3" borderId="3" xfId="0" applyFont="1" applyFill="1" applyBorder="1" applyAlignment="1">
      <alignment horizontal="center" vertical="top" wrapText="1"/>
    </xf>
    <xf numFmtId="0" fontId="27" fillId="3" borderId="36" xfId="0" applyFont="1" applyFill="1" applyBorder="1" applyAlignment="1">
      <alignment horizontal="center" vertical="top" wrapText="1"/>
    </xf>
    <xf numFmtId="0" fontId="9" fillId="0" borderId="0" xfId="0" applyFont="1"/>
    <xf numFmtId="0" fontId="3" fillId="0" borderId="4" xfId="0" applyFont="1" applyBorder="1" applyAlignment="1">
      <alignment horizontal="center" vertical="center" wrapText="1"/>
    </xf>
    <xf numFmtId="0" fontId="27" fillId="3" borderId="0" xfId="0" applyFont="1" applyFill="1" applyBorder="1" applyAlignment="1">
      <alignment horizontal="center" vertical="top" wrapText="1"/>
    </xf>
    <xf numFmtId="0" fontId="27" fillId="3" borderId="25" xfId="0" applyFont="1" applyFill="1" applyBorder="1" applyAlignment="1">
      <alignment horizontal="center" vertical="top" wrapText="1"/>
    </xf>
    <xf numFmtId="3" fontId="27" fillId="3" borderId="26" xfId="0" applyNumberFormat="1" applyFont="1" applyFill="1" applyBorder="1" applyAlignment="1">
      <alignment horizontal="center" vertical="top" wrapText="1"/>
    </xf>
    <xf numFmtId="0" fontId="27" fillId="6" borderId="32" xfId="0" applyFont="1" applyFill="1" applyBorder="1" applyAlignment="1">
      <alignment horizontal="center" vertical="top" wrapText="1"/>
    </xf>
    <xf numFmtId="0" fontId="27" fillId="6" borderId="34" xfId="0" applyFont="1" applyFill="1" applyBorder="1" applyAlignment="1">
      <alignment horizontal="center" vertical="top" wrapText="1"/>
    </xf>
    <xf numFmtId="0" fontId="27" fillId="0" borderId="54" xfId="0" applyFont="1" applyBorder="1" applyAlignment="1">
      <alignment wrapText="1"/>
    </xf>
    <xf numFmtId="0" fontId="27" fillId="6" borderId="52" xfId="0" applyFont="1" applyFill="1" applyBorder="1" applyAlignment="1">
      <alignment horizontal="center" vertical="top" wrapText="1"/>
    </xf>
    <xf numFmtId="0" fontId="27" fillId="6" borderId="40" xfId="0" applyFont="1" applyFill="1" applyBorder="1" applyAlignment="1">
      <alignment horizontal="center" vertical="top" wrapText="1"/>
    </xf>
    <xf numFmtId="0" fontId="27" fillId="6" borderId="22" xfId="0" applyFont="1" applyFill="1" applyBorder="1" applyAlignment="1">
      <alignment horizontal="center" vertical="top" wrapText="1"/>
    </xf>
    <xf numFmtId="0" fontId="27" fillId="6" borderId="3" xfId="0" applyFont="1" applyFill="1" applyBorder="1" applyAlignment="1">
      <alignment horizontal="center" vertical="top" wrapText="1"/>
    </xf>
    <xf numFmtId="0" fontId="27" fillId="3" borderId="22" xfId="0" applyFont="1" applyFill="1" applyBorder="1" applyAlignment="1">
      <alignment horizontal="center" vertical="top" wrapText="1"/>
    </xf>
    <xf numFmtId="0" fontId="27" fillId="6" borderId="7" xfId="0" applyFont="1" applyFill="1" applyBorder="1" applyAlignment="1">
      <alignment horizontal="center" vertical="top" wrapText="1"/>
    </xf>
    <xf numFmtId="0" fontId="25" fillId="0" borderId="0" xfId="0" applyFont="1" applyFill="1" applyAlignment="1">
      <alignment horizontal="center" vertical="top" wrapText="1"/>
    </xf>
    <xf numFmtId="0" fontId="27" fillId="0" borderId="0" xfId="0" applyFont="1" applyFill="1" applyAlignment="1">
      <alignment horizontal="center" vertical="top" wrapText="1"/>
    </xf>
    <xf numFmtId="0" fontId="27" fillId="0" borderId="2" xfId="0" applyFont="1" applyFill="1" applyBorder="1" applyAlignment="1">
      <alignment horizontal="center" vertical="top" wrapText="1"/>
    </xf>
    <xf numFmtId="0" fontId="27" fillId="0" borderId="4" xfId="0" applyFont="1" applyFill="1" applyBorder="1" applyAlignment="1">
      <alignment horizontal="center" vertical="top" wrapText="1"/>
    </xf>
    <xf numFmtId="0" fontId="27" fillId="0" borderId="0" xfId="0" applyFont="1" applyFill="1" applyBorder="1" applyAlignment="1">
      <alignment horizontal="center" vertical="top" wrapText="1"/>
    </xf>
    <xf numFmtId="0" fontId="27" fillId="0" borderId="22" xfId="0" applyFont="1" applyFill="1" applyBorder="1" applyAlignment="1">
      <alignment horizontal="center" vertical="top" wrapText="1"/>
    </xf>
    <xf numFmtId="0" fontId="27" fillId="0" borderId="25" xfId="0" applyFont="1" applyFill="1" applyBorder="1" applyAlignment="1">
      <alignment horizontal="center" vertical="top" wrapText="1"/>
    </xf>
    <xf numFmtId="0" fontId="27" fillId="0" borderId="32" xfId="0" applyFont="1" applyFill="1" applyBorder="1" applyAlignment="1">
      <alignment horizontal="center" vertical="top" wrapText="1"/>
    </xf>
    <xf numFmtId="0" fontId="27" fillId="0" borderId="34" xfId="0" applyFont="1" applyFill="1" applyBorder="1" applyAlignment="1">
      <alignment horizontal="center" vertical="top" wrapText="1"/>
    </xf>
    <xf numFmtId="0" fontId="27" fillId="0" borderId="36" xfId="0" applyFont="1" applyFill="1" applyBorder="1" applyAlignment="1">
      <alignment horizontal="center" vertical="top" wrapText="1"/>
    </xf>
    <xf numFmtId="0" fontId="27" fillId="0" borderId="52" xfId="0" applyFont="1" applyFill="1" applyBorder="1" applyAlignment="1">
      <alignment horizontal="center" vertical="top" wrapText="1"/>
    </xf>
    <xf numFmtId="0" fontId="27" fillId="0" borderId="40" xfId="0" applyFont="1" applyFill="1" applyBorder="1" applyAlignment="1">
      <alignment horizontal="center" vertical="top" wrapText="1"/>
    </xf>
    <xf numFmtId="0" fontId="31" fillId="0" borderId="22" xfId="0" applyFont="1" applyBorder="1" applyAlignment="1">
      <alignment horizontal="center" vertical="center" wrapText="1"/>
    </xf>
    <xf numFmtId="0" fontId="31" fillId="0" borderId="4" xfId="0" applyFont="1" applyBorder="1" applyAlignment="1">
      <alignment horizontal="center" vertical="center" wrapText="1"/>
    </xf>
    <xf numFmtId="0" fontId="31" fillId="6" borderId="7" xfId="0" applyFont="1" applyFill="1" applyBorder="1" applyAlignment="1">
      <alignment horizontal="center" vertical="center" wrapText="1"/>
    </xf>
    <xf numFmtId="49" fontId="31" fillId="0" borderId="7" xfId="0" applyNumberFormat="1" applyFont="1" applyBorder="1" applyAlignment="1">
      <alignment horizontal="center" vertical="center" wrapText="1"/>
    </xf>
    <xf numFmtId="0" fontId="31" fillId="0" borderId="7" xfId="0" applyNumberFormat="1" applyFont="1" applyBorder="1" applyAlignment="1">
      <alignment horizontal="center" vertical="center" wrapText="1"/>
    </xf>
    <xf numFmtId="0" fontId="31" fillId="0" borderId="53" xfId="0" applyFont="1" applyBorder="1" applyAlignment="1">
      <alignment horizontal="center" vertical="center" wrapText="1"/>
    </xf>
    <xf numFmtId="0" fontId="31" fillId="7" borderId="7" xfId="0" applyFont="1" applyFill="1" applyBorder="1" applyAlignment="1">
      <alignment horizontal="center" vertical="center" wrapText="1"/>
    </xf>
    <xf numFmtId="0" fontId="31" fillId="8" borderId="2" xfId="0" applyFont="1" applyFill="1" applyBorder="1" applyAlignment="1">
      <alignment horizontal="center" vertical="center" wrapText="1"/>
    </xf>
    <xf numFmtId="0" fontId="31" fillId="8" borderId="7" xfId="0" applyFont="1" applyFill="1" applyBorder="1" applyAlignment="1">
      <alignment horizontal="center" vertical="center" wrapText="1"/>
    </xf>
    <xf numFmtId="0" fontId="3" fillId="0" borderId="36" xfId="0" applyFont="1" applyBorder="1" applyAlignment="1">
      <alignment horizontal="center" vertical="center" wrapText="1"/>
    </xf>
    <xf numFmtId="0" fontId="31" fillId="6" borderId="2" xfId="0" applyFont="1" applyFill="1" applyBorder="1" applyAlignment="1">
      <alignment horizontal="center" vertical="center" wrapText="1"/>
    </xf>
    <xf numFmtId="0" fontId="31" fillId="8" borderId="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8" fillId="6" borderId="11" xfId="0" applyFont="1" applyFill="1" applyBorder="1" applyAlignment="1">
      <alignment vertical="top" wrapText="1"/>
    </xf>
    <xf numFmtId="0" fontId="31" fillId="6" borderId="4" xfId="0" applyFont="1" applyFill="1" applyBorder="1" applyAlignment="1">
      <alignment horizontal="center" vertical="center" wrapText="1"/>
    </xf>
    <xf numFmtId="0" fontId="27" fillId="3" borderId="5" xfId="0" applyFont="1" applyFill="1" applyBorder="1" applyAlignment="1">
      <alignment horizontal="center" vertical="top" wrapText="1"/>
    </xf>
    <xf numFmtId="0" fontId="27" fillId="3" borderId="15" xfId="0" applyFont="1" applyFill="1" applyBorder="1" applyAlignment="1">
      <alignment horizontal="center" vertical="top" wrapText="1"/>
    </xf>
    <xf numFmtId="0" fontId="27" fillId="3" borderId="33" xfId="0" applyFont="1" applyFill="1" applyBorder="1" applyAlignment="1">
      <alignment horizontal="center" vertical="top" wrapText="1"/>
    </xf>
    <xf numFmtId="0" fontId="27" fillId="3" borderId="37" xfId="0" applyFont="1" applyFill="1" applyBorder="1" applyAlignment="1">
      <alignment horizontal="center" vertical="top" wrapText="1"/>
    </xf>
    <xf numFmtId="0" fontId="27" fillId="3" borderId="6" xfId="0" applyFont="1" applyFill="1" applyBorder="1" applyAlignment="1">
      <alignment horizontal="center" vertical="top" wrapText="1"/>
    </xf>
    <xf numFmtId="0" fontId="27" fillId="3" borderId="13" xfId="0" applyFont="1" applyFill="1" applyBorder="1" applyAlignment="1">
      <alignment horizontal="center" vertical="top" wrapText="1"/>
    </xf>
    <xf numFmtId="0" fontId="27" fillId="3" borderId="35" xfId="0" applyFont="1" applyFill="1" applyBorder="1" applyAlignment="1">
      <alignment horizontal="center" vertical="top" wrapText="1"/>
    </xf>
    <xf numFmtId="0" fontId="27" fillId="3" borderId="20" xfId="0" applyFont="1" applyFill="1" applyBorder="1" applyAlignment="1">
      <alignment horizontal="center" vertical="top" wrapText="1"/>
    </xf>
    <xf numFmtId="0" fontId="11" fillId="0" borderId="35" xfId="0" applyFont="1" applyBorder="1" applyAlignment="1">
      <alignment horizontal="center" vertical="center" wrapText="1"/>
    </xf>
    <xf numFmtId="0" fontId="27" fillId="6" borderId="35" xfId="0" applyFont="1" applyFill="1" applyBorder="1" applyAlignment="1">
      <alignment horizontal="center" vertical="top" wrapText="1"/>
    </xf>
    <xf numFmtId="0" fontId="27" fillId="6" borderId="26" xfId="0" applyFont="1" applyFill="1" applyBorder="1" applyAlignment="1">
      <alignment horizontal="center" vertical="top" wrapText="1"/>
    </xf>
    <xf numFmtId="0" fontId="12" fillId="0" borderId="0" xfId="0" applyFont="1" applyAlignment="1">
      <alignment vertical="center"/>
    </xf>
    <xf numFmtId="0" fontId="31" fillId="0" borderId="24" xfId="0" applyFont="1" applyBorder="1" applyAlignment="1">
      <alignment horizontal="center" vertical="center" wrapText="1"/>
    </xf>
    <xf numFmtId="0" fontId="31" fillId="8" borderId="23"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31" fillId="6" borderId="22" xfId="0" applyFont="1" applyFill="1" applyBorder="1" applyAlignment="1">
      <alignment horizontal="center" vertical="center" wrapText="1"/>
    </xf>
    <xf numFmtId="0" fontId="31" fillId="6" borderId="4" xfId="0" applyFont="1" applyFill="1" applyBorder="1" applyAlignment="1">
      <alignment horizontal="center" vertical="top" wrapText="1"/>
    </xf>
    <xf numFmtId="0" fontId="31" fillId="8" borderId="36" xfId="0" applyFont="1" applyFill="1" applyBorder="1" applyAlignment="1">
      <alignment horizontal="center" vertical="center" wrapText="1"/>
    </xf>
    <xf numFmtId="1" fontId="3" fillId="0" borderId="0" xfId="0" applyNumberFormat="1" applyFont="1" applyBorder="1" applyAlignment="1"/>
    <xf numFmtId="1" fontId="3" fillId="0" borderId="0" xfId="0" applyNumberFormat="1" applyFont="1"/>
    <xf numFmtId="1" fontId="2" fillId="0" borderId="4" xfId="0" applyNumberFormat="1" applyFont="1" applyFill="1" applyBorder="1" applyAlignment="1">
      <alignment horizontal="center" vertical="center"/>
    </xf>
    <xf numFmtId="1" fontId="2" fillId="0" borderId="2"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0" xfId="0" applyNumberFormat="1" applyFont="1" applyAlignment="1">
      <alignment horizontal="center" vertical="center"/>
    </xf>
    <xf numFmtId="1" fontId="2" fillId="0" borderId="0" xfId="0" applyNumberFormat="1" applyFont="1" applyFill="1" applyBorder="1" applyAlignment="1">
      <alignment horizontal="center" vertical="center"/>
    </xf>
    <xf numFmtId="1" fontId="3" fillId="0" borderId="0" xfId="0" applyNumberFormat="1" applyFont="1" applyBorder="1" applyAlignment="1">
      <alignment vertical="top"/>
    </xf>
    <xf numFmtId="1" fontId="3" fillId="0" borderId="0" xfId="0" applyNumberFormat="1" applyFont="1" applyBorder="1" applyAlignment="1">
      <alignment wrapText="1"/>
    </xf>
    <xf numFmtId="1" fontId="3" fillId="0" borderId="0" xfId="0" applyNumberFormat="1" applyFont="1" applyFill="1" applyBorder="1" applyAlignment="1">
      <alignment horizontal="center"/>
    </xf>
    <xf numFmtId="1" fontId="5" fillId="0" borderId="0" xfId="0" applyNumberFormat="1" applyFont="1" applyBorder="1" applyAlignment="1">
      <alignment vertical="top"/>
    </xf>
    <xf numFmtId="1" fontId="3" fillId="0" borderId="0" xfId="0" applyNumberFormat="1" applyFont="1" applyFill="1" applyBorder="1" applyAlignment="1">
      <alignment horizontal="center" vertical="center"/>
    </xf>
    <xf numFmtId="1" fontId="3" fillId="0" borderId="0" xfId="0" applyNumberFormat="1" applyFont="1" applyFill="1" applyBorder="1"/>
    <xf numFmtId="0" fontId="3" fillId="0" borderId="56" xfId="0" applyFont="1" applyFill="1" applyBorder="1" applyAlignment="1">
      <alignment vertical="top" wrapText="1"/>
    </xf>
    <xf numFmtId="0" fontId="3" fillId="0" borderId="58" xfId="0" applyFont="1" applyFill="1" applyBorder="1" applyAlignment="1">
      <alignment vertical="top" wrapText="1"/>
    </xf>
    <xf numFmtId="0" fontId="2" fillId="0" borderId="21" xfId="0" applyNumberFormat="1" applyFont="1" applyBorder="1" applyAlignment="1">
      <alignment horizontal="center" vertical="center"/>
    </xf>
    <xf numFmtId="0" fontId="12" fillId="0" borderId="17" xfId="0" applyNumberFormat="1" applyFont="1" applyBorder="1" applyAlignment="1">
      <alignment horizontal="center" vertical="center"/>
    </xf>
    <xf numFmtId="1" fontId="12" fillId="0" borderId="7" xfId="0" applyNumberFormat="1" applyFont="1" applyBorder="1" applyAlignment="1">
      <alignment horizontal="center" vertical="center"/>
    </xf>
    <xf numFmtId="0" fontId="12" fillId="3" borderId="5" xfId="0" applyFont="1" applyFill="1" applyBorder="1" applyAlignment="1">
      <alignment horizontal="center" vertical="top" wrapText="1"/>
    </xf>
    <xf numFmtId="0" fontId="2" fillId="0" borderId="0" xfId="0" applyFont="1" applyFill="1" applyBorder="1" applyAlignment="1">
      <alignment vertical="top"/>
    </xf>
    <xf numFmtId="0" fontId="10" fillId="0" borderId="0" xfId="0" applyFont="1" applyFill="1" applyBorder="1" applyAlignment="1">
      <alignment vertical="top" wrapText="1"/>
    </xf>
    <xf numFmtId="49" fontId="10" fillId="0" borderId="0" xfId="0" applyNumberFormat="1" applyFont="1" applyFill="1" applyBorder="1" applyAlignment="1">
      <alignment vertical="top"/>
    </xf>
    <xf numFmtId="0" fontId="10" fillId="0" borderId="0" xfId="0" applyFont="1" applyBorder="1" applyAlignment="1">
      <alignment vertical="top" wrapText="1"/>
    </xf>
    <xf numFmtId="0" fontId="2" fillId="0" borderId="0" xfId="0" applyFont="1" applyBorder="1" applyAlignment="1">
      <alignment vertical="top"/>
    </xf>
    <xf numFmtId="0" fontId="12" fillId="3" borderId="4" xfId="0" applyFont="1" applyFill="1" applyBorder="1" applyAlignment="1">
      <alignment vertical="top" wrapText="1"/>
    </xf>
    <xf numFmtId="0" fontId="12" fillId="0" borderId="4" xfId="0" applyFont="1" applyFill="1" applyBorder="1" applyAlignment="1">
      <alignment horizontal="left" vertical="top" wrapText="1"/>
    </xf>
    <xf numFmtId="0" fontId="3" fillId="6" borderId="14" xfId="0" applyFont="1" applyFill="1" applyBorder="1" applyAlignment="1">
      <alignment vertical="top" wrapText="1"/>
    </xf>
    <xf numFmtId="0" fontId="31" fillId="7" borderId="4"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27" fillId="3" borderId="12" xfId="0" applyFont="1" applyFill="1" applyBorder="1" applyAlignment="1">
      <alignment vertical="top" wrapText="1"/>
    </xf>
    <xf numFmtId="0" fontId="38" fillId="6" borderId="17" xfId="0" applyFont="1" applyFill="1" applyBorder="1" applyAlignment="1">
      <alignment vertical="top" wrapText="1"/>
    </xf>
    <xf numFmtId="0" fontId="12" fillId="0" borderId="0" xfId="0" applyFont="1" applyAlignment="1">
      <alignment horizontal="left" vertical="center"/>
    </xf>
    <xf numFmtId="0" fontId="3" fillId="6" borderId="11" xfId="0" applyFont="1" applyFill="1" applyBorder="1" applyAlignment="1">
      <alignment horizontal="left" vertical="top" wrapText="1"/>
    </xf>
    <xf numFmtId="0" fontId="31" fillId="0" borderId="3" xfId="0" applyFont="1" applyBorder="1" applyAlignment="1">
      <alignment horizontal="center" vertical="center" wrapText="1"/>
    </xf>
    <xf numFmtId="0" fontId="27" fillId="6" borderId="1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1" fillId="0" borderId="23" xfId="0" applyFont="1" applyBorder="1" applyAlignment="1">
      <alignment horizontal="center" vertical="center" wrapText="1"/>
    </xf>
    <xf numFmtId="0" fontId="27" fillId="6" borderId="8" xfId="0" applyFont="1" applyFill="1" applyBorder="1" applyAlignment="1">
      <alignment horizontal="center" vertical="top" wrapText="1"/>
    </xf>
    <xf numFmtId="0" fontId="25" fillId="0" borderId="0" xfId="0" applyFont="1" applyAlignment="1">
      <alignment horizontal="center" vertical="top" wrapText="1"/>
    </xf>
    <xf numFmtId="0" fontId="27" fillId="0" borderId="0" xfId="0" applyFont="1" applyAlignment="1">
      <alignment horizontal="center" vertical="top" wrapText="1"/>
    </xf>
    <xf numFmtId="0" fontId="11" fillId="0" borderId="34" xfId="0" applyFont="1" applyBorder="1" applyAlignment="1">
      <alignment horizontal="center" vertical="top" wrapText="1"/>
    </xf>
    <xf numFmtId="0" fontId="31" fillId="6" borderId="36" xfId="0" applyFont="1" applyFill="1" applyBorder="1" applyAlignment="1">
      <alignment horizontal="center" vertical="center" wrapText="1"/>
    </xf>
    <xf numFmtId="0" fontId="10" fillId="0" borderId="0" xfId="0" applyFont="1" applyAlignment="1">
      <alignment horizontal="left" wrapText="1"/>
    </xf>
    <xf numFmtId="0" fontId="10" fillId="0" borderId="0" xfId="0" applyFont="1" applyAlignment="1">
      <alignment wrapText="1"/>
    </xf>
    <xf numFmtId="0" fontId="2" fillId="0" borderId="0" xfId="0" applyFont="1"/>
    <xf numFmtId="0" fontId="11" fillId="0" borderId="8" xfId="0" applyFont="1" applyBorder="1" applyAlignment="1">
      <alignment horizontal="center" vertical="top" wrapText="1"/>
    </xf>
    <xf numFmtId="10" fontId="27" fillId="6" borderId="19" xfId="0" applyNumberFormat="1" applyFont="1" applyFill="1" applyBorder="1" applyAlignment="1">
      <alignment horizontal="center" vertical="top" wrapText="1"/>
    </xf>
    <xf numFmtId="0" fontId="24" fillId="0" borderId="22" xfId="0" applyFont="1" applyFill="1" applyBorder="1" applyAlignment="1">
      <alignment horizontal="center" vertical="center" wrapText="1"/>
    </xf>
    <xf numFmtId="0" fontId="27" fillId="0" borderId="24" xfId="0" applyFont="1" applyFill="1" applyBorder="1" applyAlignment="1">
      <alignment horizontal="center" vertical="top" wrapText="1"/>
    </xf>
    <xf numFmtId="0" fontId="23"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3" fillId="8" borderId="2"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1" fillId="6" borderId="7" xfId="0" applyFont="1" applyFill="1" applyBorder="1" applyAlignment="1">
      <alignment horizontal="center" vertical="top" wrapText="1"/>
    </xf>
    <xf numFmtId="0" fontId="31" fillId="0" borderId="7" xfId="0" applyFont="1" applyFill="1" applyBorder="1" applyAlignment="1">
      <alignment horizontal="center" vertical="top" wrapText="1"/>
    </xf>
    <xf numFmtId="0" fontId="31" fillId="0" borderId="32" xfId="0" applyFont="1" applyFill="1" applyBorder="1" applyAlignment="1">
      <alignment horizontal="center" vertical="top" wrapText="1"/>
    </xf>
    <xf numFmtId="0" fontId="31" fillId="0" borderId="40" xfId="0" applyFont="1" applyFill="1" applyBorder="1" applyAlignment="1">
      <alignment horizontal="center" vertical="top" wrapText="1"/>
    </xf>
    <xf numFmtId="0" fontId="3" fillId="6" borderId="7"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1" fillId="0" borderId="4" xfId="0" applyFont="1" applyFill="1" applyBorder="1" applyAlignment="1">
      <alignment horizontal="center" vertical="top" wrapText="1"/>
    </xf>
    <xf numFmtId="0" fontId="31" fillId="7" borderId="49" xfId="0" applyFont="1" applyFill="1" applyBorder="1" applyAlignment="1">
      <alignment horizontal="center" vertical="center" wrapText="1"/>
    </xf>
    <xf numFmtId="0" fontId="4" fillId="0" borderId="4" xfId="0" applyFont="1" applyFill="1" applyBorder="1" applyAlignment="1">
      <alignment horizontal="center" vertical="center" wrapText="1"/>
    </xf>
    <xf numFmtId="164" fontId="12" fillId="6" borderId="19" xfId="0" applyNumberFormat="1" applyFont="1" applyFill="1" applyBorder="1" applyAlignment="1">
      <alignment horizontal="center" vertical="top" wrapText="1"/>
    </xf>
    <xf numFmtId="0" fontId="3" fillId="6" borderId="14" xfId="0" applyFont="1" applyFill="1" applyBorder="1" applyAlignment="1">
      <alignment horizontal="left" vertical="top" wrapText="1"/>
    </xf>
    <xf numFmtId="0" fontId="3" fillId="6" borderId="17" xfId="0" applyFont="1" applyFill="1" applyBorder="1" applyAlignment="1">
      <alignment horizontal="left" vertical="top" wrapText="1"/>
    </xf>
    <xf numFmtId="0" fontId="5" fillId="6" borderId="9" xfId="0" applyFont="1" applyFill="1" applyBorder="1" applyAlignment="1">
      <alignment horizontal="left" vertical="top" wrapText="1"/>
    </xf>
    <xf numFmtId="0" fontId="3" fillId="6" borderId="12" xfId="0" applyFont="1" applyFill="1" applyBorder="1" applyAlignment="1">
      <alignment horizontal="left" vertical="top" wrapText="1"/>
    </xf>
    <xf numFmtId="0" fontId="5" fillId="6" borderId="9" xfId="0" applyFont="1" applyFill="1" applyBorder="1" applyAlignment="1">
      <alignment horizontal="center" vertical="center" wrapText="1"/>
    </xf>
    <xf numFmtId="0" fontId="38" fillId="6" borderId="27" xfId="0" applyFont="1" applyFill="1" applyBorder="1" applyAlignment="1">
      <alignment vertical="top" wrapText="1"/>
    </xf>
    <xf numFmtId="0" fontId="38" fillId="6" borderId="18" xfId="0" applyFont="1" applyFill="1" applyBorder="1" applyAlignment="1">
      <alignment vertical="top" wrapText="1"/>
    </xf>
    <xf numFmtId="0" fontId="5" fillId="6" borderId="45" xfId="0" applyFont="1" applyFill="1" applyBorder="1" applyAlignment="1">
      <alignment horizontal="left" vertical="top" wrapText="1"/>
    </xf>
    <xf numFmtId="0" fontId="38" fillId="6" borderId="16" xfId="0" applyFont="1" applyFill="1" applyBorder="1" applyAlignment="1">
      <alignment vertical="top" wrapText="1"/>
    </xf>
    <xf numFmtId="0" fontId="3" fillId="6" borderId="0" xfId="0" applyFont="1" applyFill="1" applyBorder="1" applyAlignment="1">
      <alignment horizontal="left" vertical="top" wrapText="1"/>
    </xf>
    <xf numFmtId="0" fontId="5" fillId="6" borderId="45" xfId="0" applyFont="1" applyFill="1" applyBorder="1" applyAlignment="1">
      <alignment horizontal="center" vertical="center" wrapText="1"/>
    </xf>
    <xf numFmtId="0" fontId="38" fillId="6" borderId="54" xfId="0" applyFont="1" applyFill="1" applyBorder="1" applyAlignment="1">
      <alignment vertical="top" wrapText="1"/>
    </xf>
    <xf numFmtId="0" fontId="32" fillId="6" borderId="11" xfId="0" applyFont="1" applyFill="1" applyBorder="1" applyAlignment="1">
      <alignment horizontal="left" vertical="top" wrapText="1"/>
    </xf>
    <xf numFmtId="1" fontId="2" fillId="0" borderId="19" xfId="0" applyNumberFormat="1" applyFont="1" applyFill="1" applyBorder="1" applyAlignment="1">
      <alignment horizontal="center" vertical="center"/>
    </xf>
    <xf numFmtId="1" fontId="2" fillId="0" borderId="25" xfId="0" applyNumberFormat="1" applyFont="1" applyFill="1" applyBorder="1" applyAlignment="1">
      <alignment horizontal="center" vertical="center"/>
    </xf>
    <xf numFmtId="0" fontId="14" fillId="0" borderId="21" xfId="0" applyNumberFormat="1" applyFont="1" applyBorder="1" applyAlignment="1">
      <alignment horizontal="center" vertical="center"/>
    </xf>
    <xf numFmtId="1" fontId="14" fillId="0" borderId="2"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31" fillId="0" borderId="54" xfId="0" applyFont="1" applyFill="1" applyBorder="1" applyAlignment="1">
      <alignment horizontal="center" vertical="center" wrapText="1"/>
    </xf>
    <xf numFmtId="0" fontId="31" fillId="0" borderId="7" xfId="0" applyFont="1" applyBorder="1" applyAlignment="1">
      <alignment horizontal="center" vertical="top" wrapText="1"/>
    </xf>
    <xf numFmtId="0" fontId="3" fillId="6" borderId="17" xfId="0" applyFont="1" applyFill="1" applyBorder="1" applyAlignment="1">
      <alignment vertical="top" wrapText="1"/>
    </xf>
    <xf numFmtId="0" fontId="31" fillId="6" borderId="23" xfId="0" applyFont="1" applyFill="1" applyBorder="1" applyAlignment="1">
      <alignment horizontal="center" vertical="top" wrapText="1"/>
    </xf>
    <xf numFmtId="0" fontId="31" fillId="0" borderId="4" xfId="0" applyFont="1" applyBorder="1" applyAlignment="1">
      <alignment horizontal="center" vertical="top" wrapText="1"/>
    </xf>
    <xf numFmtId="0" fontId="32" fillId="6" borderId="17" xfId="0" applyFont="1" applyFill="1" applyBorder="1" applyAlignment="1">
      <alignment horizontal="left" vertical="top" wrapText="1"/>
    </xf>
    <xf numFmtId="0" fontId="38" fillId="6" borderId="29" xfId="0" applyFont="1" applyFill="1" applyBorder="1" applyAlignment="1">
      <alignment vertical="top" wrapText="1"/>
    </xf>
    <xf numFmtId="165" fontId="31" fillId="9" borderId="62" xfId="1" applyNumberFormat="1" applyFont="1" applyFill="1" applyBorder="1" applyAlignment="1">
      <alignment horizontal="center" vertical="top" wrapText="1"/>
    </xf>
    <xf numFmtId="0" fontId="31" fillId="9" borderId="53" xfId="1" applyFont="1" applyFill="1" applyBorder="1" applyAlignment="1">
      <alignment horizontal="center" vertical="top" wrapText="1"/>
    </xf>
    <xf numFmtId="0" fontId="23" fillId="6" borderId="7"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23" fillId="6" borderId="36" xfId="0" applyFont="1" applyFill="1" applyBorder="1" applyAlignment="1">
      <alignment horizontal="center" vertical="center" wrapText="1"/>
    </xf>
    <xf numFmtId="0" fontId="31" fillId="6" borderId="2" xfId="0" applyFont="1" applyFill="1" applyBorder="1" applyAlignment="1">
      <alignment horizontal="center" vertical="top" wrapText="1"/>
    </xf>
    <xf numFmtId="0" fontId="31" fillId="0" borderId="2" xfId="0" applyFont="1" applyBorder="1" applyAlignment="1">
      <alignment horizontal="center" vertical="top" wrapText="1"/>
    </xf>
    <xf numFmtId="0" fontId="3" fillId="0" borderId="7" xfId="0" applyFont="1" applyBorder="1" applyAlignment="1">
      <alignment horizontal="center" vertical="top" wrapText="1"/>
    </xf>
    <xf numFmtId="0" fontId="31" fillId="6" borderId="54" xfId="0" applyFont="1" applyFill="1" applyBorder="1" applyAlignment="1">
      <alignment horizontal="center" vertical="center" wrapText="1"/>
    </xf>
    <xf numFmtId="0" fontId="31" fillId="8" borderId="49" xfId="0" applyFont="1" applyFill="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horizontal="center" wrapText="1"/>
    </xf>
    <xf numFmtId="0" fontId="24" fillId="10" borderId="0" xfId="0" applyFont="1" applyFill="1" applyAlignment="1">
      <alignment vertical="top"/>
    </xf>
    <xf numFmtId="0" fontId="27" fillId="10" borderId="0" xfId="0" applyFont="1" applyFill="1" applyAlignment="1">
      <alignment horizontal="center" vertical="top" wrapText="1"/>
    </xf>
    <xf numFmtId="1" fontId="2" fillId="0" borderId="10" xfId="0" applyNumberFormat="1" applyFont="1" applyBorder="1" applyAlignment="1">
      <alignment horizontal="center" vertical="center"/>
    </xf>
    <xf numFmtId="1" fontId="12" fillId="0" borderId="24" xfId="0" applyNumberFormat="1" applyFont="1" applyBorder="1" applyAlignment="1">
      <alignment horizontal="center" vertical="center"/>
    </xf>
    <xf numFmtId="0" fontId="2" fillId="0" borderId="49" xfId="0" applyNumberFormat="1" applyFont="1" applyBorder="1" applyAlignment="1">
      <alignment horizontal="center" vertical="center"/>
    </xf>
    <xf numFmtId="0" fontId="12" fillId="0" borderId="7" xfId="0" applyNumberFormat="1" applyFont="1" applyBorder="1" applyAlignment="1">
      <alignment horizontal="center" vertical="center"/>
    </xf>
    <xf numFmtId="0" fontId="3" fillId="7" borderId="2" xfId="0" applyFont="1" applyFill="1" applyBorder="1" applyAlignment="1">
      <alignment horizontal="center" vertical="center" wrapText="1"/>
    </xf>
    <xf numFmtId="0" fontId="31" fillId="0" borderId="19" xfId="0" applyFont="1" applyFill="1" applyBorder="1" applyAlignment="1">
      <alignment horizontal="center" vertical="center" wrapText="1"/>
    </xf>
    <xf numFmtId="49" fontId="12" fillId="6" borderId="24" xfId="0" applyNumberFormat="1" applyFont="1" applyFill="1" applyBorder="1" applyAlignment="1">
      <alignment horizontal="center" vertical="top"/>
    </xf>
    <xf numFmtId="0" fontId="12" fillId="3" borderId="8" xfId="0" applyFont="1" applyFill="1" applyBorder="1" applyAlignment="1">
      <alignment horizontal="center" vertical="top"/>
    </xf>
    <xf numFmtId="0" fontId="31" fillId="7" borderId="2" xfId="0" applyFont="1" applyFill="1" applyBorder="1" applyAlignment="1">
      <alignment horizontal="center" vertical="top" wrapText="1"/>
    </xf>
    <xf numFmtId="0" fontId="31" fillId="7" borderId="7" xfId="0" applyFont="1" applyFill="1" applyBorder="1" applyAlignment="1">
      <alignment horizontal="center" vertical="top" wrapText="1"/>
    </xf>
    <xf numFmtId="0" fontId="31" fillId="8" borderId="2" xfId="0" applyFont="1" applyFill="1" applyBorder="1" applyAlignment="1">
      <alignment horizontal="center" vertical="top" wrapText="1"/>
    </xf>
    <xf numFmtId="0" fontId="27" fillId="0" borderId="19" xfId="0" applyFont="1" applyFill="1" applyBorder="1" applyAlignment="1">
      <alignment horizontal="center" vertical="top" wrapText="1"/>
    </xf>
    <xf numFmtId="0" fontId="27" fillId="3" borderId="8" xfId="0" applyFont="1" applyFill="1" applyBorder="1" applyAlignment="1">
      <alignment horizontal="center" vertical="top" wrapText="1"/>
    </xf>
    <xf numFmtId="0" fontId="27" fillId="0" borderId="10" xfId="0" applyFont="1" applyFill="1" applyBorder="1" applyAlignment="1">
      <alignment horizontal="center" vertical="top" wrapText="1"/>
    </xf>
    <xf numFmtId="0" fontId="9" fillId="0" borderId="0" xfId="0" applyFont="1" applyAlignment="1">
      <alignment wrapText="1"/>
    </xf>
    <xf numFmtId="0" fontId="9" fillId="0" borderId="0" xfId="0" applyFont="1" applyAlignment="1"/>
    <xf numFmtId="0" fontId="9" fillId="0" borderId="0" xfId="0" applyFont="1" applyBorder="1" applyAlignment="1">
      <alignment wrapText="1"/>
    </xf>
    <xf numFmtId="0" fontId="9" fillId="6" borderId="0" xfId="0" applyFont="1" applyFill="1" applyAlignment="1">
      <alignment wrapText="1"/>
    </xf>
    <xf numFmtId="0" fontId="9" fillId="0" borderId="0" xfId="0" applyFont="1" applyFill="1" applyAlignment="1">
      <alignment horizontal="center" vertical="top" wrapText="1"/>
    </xf>
    <xf numFmtId="0" fontId="9" fillId="0" borderId="0" xfId="0" applyFont="1" applyAlignment="1">
      <alignment horizontal="center" wrapText="1"/>
    </xf>
    <xf numFmtId="0" fontId="31" fillId="0" borderId="30" xfId="0" applyFont="1" applyBorder="1" applyAlignment="1">
      <alignment horizontal="center" vertical="center" wrapText="1"/>
    </xf>
    <xf numFmtId="0" fontId="27" fillId="6" borderId="32" xfId="0" applyFont="1" applyFill="1" applyBorder="1" applyAlignment="1">
      <alignment horizontal="left" vertical="top" wrapText="1"/>
    </xf>
    <xf numFmtId="0" fontId="3" fillId="6" borderId="18" xfId="0" applyFont="1" applyFill="1" applyBorder="1" applyAlignment="1">
      <alignment horizontal="left" vertical="top" wrapText="1"/>
    </xf>
    <xf numFmtId="0" fontId="38" fillId="6" borderId="58" xfId="0" applyFont="1" applyFill="1" applyBorder="1" applyAlignment="1">
      <alignment vertical="top" wrapText="1"/>
    </xf>
    <xf numFmtId="0" fontId="38" fillId="0" borderId="58" xfId="0" applyFont="1" applyFill="1" applyBorder="1" applyAlignment="1">
      <alignment vertical="top" wrapText="1"/>
    </xf>
    <xf numFmtId="0" fontId="32" fillId="6" borderId="16" xfId="0" applyFont="1" applyFill="1" applyBorder="1" applyAlignment="1">
      <alignment vertical="top" wrapText="1"/>
    </xf>
    <xf numFmtId="0" fontId="32" fillId="6" borderId="11" xfId="0" applyFont="1" applyFill="1" applyBorder="1" applyAlignment="1">
      <alignment vertical="top" wrapText="1"/>
    </xf>
    <xf numFmtId="0" fontId="32" fillId="6" borderId="17" xfId="0" applyFont="1" applyFill="1" applyBorder="1" applyAlignment="1">
      <alignment vertical="top" wrapText="1"/>
    </xf>
    <xf numFmtId="0" fontId="31" fillId="6" borderId="49" xfId="0" applyFont="1" applyFill="1" applyBorder="1" applyAlignment="1">
      <alignment vertical="center" wrapText="1"/>
    </xf>
    <xf numFmtId="0" fontId="31" fillId="0" borderId="36" xfId="0" applyFont="1" applyBorder="1" applyAlignment="1">
      <alignment vertical="center" wrapText="1"/>
    </xf>
    <xf numFmtId="0" fontId="31" fillId="6" borderId="7" xfId="0" applyFont="1" applyFill="1" applyBorder="1" applyAlignment="1">
      <alignment vertical="center" wrapText="1"/>
    </xf>
    <xf numFmtId="0" fontId="31" fillId="6" borderId="49" xfId="0" applyFont="1" applyFill="1" applyBorder="1" applyAlignment="1">
      <alignment horizontal="center" vertical="center" wrapText="1"/>
    </xf>
    <xf numFmtId="0" fontId="31" fillId="0" borderId="0" xfId="0" applyFont="1" applyBorder="1" applyAlignment="1">
      <alignment horizontal="center" wrapText="1"/>
    </xf>
    <xf numFmtId="0" fontId="0" fillId="0" borderId="0" xfId="0"/>
    <xf numFmtId="0" fontId="10" fillId="0" borderId="0" xfId="0" applyFont="1" applyBorder="1" applyAlignment="1">
      <alignment horizontal="center" vertical="center"/>
    </xf>
    <xf numFmtId="0" fontId="31" fillId="0" borderId="4" xfId="0" applyFont="1" applyBorder="1" applyAlignment="1">
      <alignment vertical="center" wrapText="1"/>
    </xf>
    <xf numFmtId="0" fontId="27" fillId="0" borderId="3" xfId="0" applyFont="1" applyFill="1" applyBorder="1" applyAlignment="1">
      <alignment vertical="top" wrapText="1"/>
    </xf>
    <xf numFmtId="0" fontId="27" fillId="0" borderId="3" xfId="0" applyFont="1" applyFill="1" applyBorder="1" applyAlignment="1">
      <alignment horizontal="center" vertical="top" wrapText="1"/>
    </xf>
    <xf numFmtId="0" fontId="12" fillId="3" borderId="35" xfId="0" applyFont="1" applyFill="1" applyBorder="1" applyAlignment="1">
      <alignment horizontal="center" vertical="top" wrapText="1"/>
    </xf>
    <xf numFmtId="0" fontId="14" fillId="0" borderId="28" xfId="0" applyFont="1" applyBorder="1" applyAlignment="1">
      <alignment horizontal="center" vertical="top" wrapText="1"/>
    </xf>
    <xf numFmtId="0" fontId="14" fillId="0" borderId="22" xfId="0" applyFont="1" applyBorder="1" applyAlignment="1">
      <alignment horizontal="center" vertical="center" wrapText="1"/>
    </xf>
    <xf numFmtId="0" fontId="2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3" fillId="0" borderId="17" xfId="0" applyFont="1" applyFill="1" applyBorder="1" applyAlignment="1">
      <alignment vertical="top" wrapText="1"/>
    </xf>
    <xf numFmtId="0" fontId="3" fillId="0" borderId="7" xfId="0" applyFont="1" applyFill="1" applyBorder="1" applyAlignment="1">
      <alignment horizontal="center" vertical="center" wrapText="1"/>
    </xf>
    <xf numFmtId="0" fontId="38" fillId="0" borderId="17" xfId="0" applyFont="1" applyFill="1" applyBorder="1" applyAlignment="1">
      <alignment vertical="top" wrapText="1"/>
    </xf>
    <xf numFmtId="0" fontId="38" fillId="0" borderId="11" xfId="0" applyFont="1" applyFill="1" applyBorder="1" applyAlignment="1">
      <alignment vertical="top" wrapText="1"/>
    </xf>
    <xf numFmtId="0" fontId="3" fillId="0" borderId="14" xfId="0" applyFont="1" applyFill="1" applyBorder="1" applyAlignment="1">
      <alignment vertical="top" wrapText="1"/>
    </xf>
    <xf numFmtId="0" fontId="3" fillId="0" borderId="17" xfId="0" applyNumberFormat="1" applyFont="1" applyFill="1" applyBorder="1" applyAlignment="1">
      <alignment vertical="top" wrapText="1"/>
    </xf>
    <xf numFmtId="0" fontId="40" fillId="0" borderId="23"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1" fillId="0" borderId="65" xfId="0" applyFont="1" applyFill="1" applyBorder="1" applyAlignment="1">
      <alignment horizontal="center" vertical="top" wrapText="1"/>
    </xf>
    <xf numFmtId="0" fontId="31" fillId="0" borderId="70" xfId="0" applyFont="1" applyFill="1" applyBorder="1" applyAlignment="1">
      <alignment horizontal="center" vertical="top" wrapText="1"/>
    </xf>
    <xf numFmtId="0" fontId="31" fillId="0" borderId="23" xfId="0" applyFont="1" applyFill="1" applyBorder="1" applyAlignment="1">
      <alignment horizontal="center" vertical="top" wrapText="1"/>
    </xf>
    <xf numFmtId="0" fontId="38" fillId="0" borderId="17" xfId="0" applyFont="1" applyFill="1" applyBorder="1" applyAlignment="1">
      <alignment horizontal="left" vertical="top" wrapText="1"/>
    </xf>
    <xf numFmtId="0" fontId="38" fillId="0" borderId="29" xfId="0" applyFont="1" applyFill="1" applyBorder="1" applyAlignment="1">
      <alignment horizontal="left" vertical="top" wrapText="1"/>
    </xf>
    <xf numFmtId="0" fontId="3" fillId="6" borderId="4" xfId="0" applyFont="1" applyFill="1" applyBorder="1" applyAlignment="1">
      <alignment horizontal="center" vertical="center" wrapText="1"/>
    </xf>
    <xf numFmtId="0" fontId="27" fillId="6" borderId="10" xfId="0" applyFont="1" applyFill="1" applyBorder="1" applyAlignment="1">
      <alignment horizontal="center" vertical="top" wrapText="1"/>
    </xf>
    <xf numFmtId="0" fontId="27" fillId="6" borderId="5" xfId="0" applyFont="1" applyFill="1" applyBorder="1" applyAlignment="1">
      <alignment horizontal="center" vertical="top" wrapText="1"/>
    </xf>
    <xf numFmtId="0" fontId="27" fillId="6" borderId="0" xfId="0" applyFont="1" applyFill="1" applyBorder="1" applyAlignment="1">
      <alignment horizontal="center" vertical="top" wrapText="1"/>
    </xf>
    <xf numFmtId="0" fontId="27" fillId="6" borderId="6" xfId="0" applyFont="1" applyFill="1" applyBorder="1" applyAlignment="1">
      <alignment horizontal="center" vertical="top" wrapText="1"/>
    </xf>
    <xf numFmtId="0" fontId="3" fillId="6" borderId="49" xfId="0" applyFont="1" applyFill="1" applyBorder="1" applyAlignment="1">
      <alignment horizontal="center" vertical="center" wrapText="1"/>
    </xf>
    <xf numFmtId="0" fontId="3" fillId="6" borderId="20" xfId="0" applyFont="1" applyFill="1" applyBorder="1" applyAlignment="1">
      <alignment horizontal="center" vertical="center" wrapText="1"/>
    </xf>
    <xf numFmtId="1" fontId="10" fillId="0" borderId="0" xfId="0" applyNumberFormat="1" applyFont="1" applyBorder="1" applyAlignment="1">
      <alignment horizontal="center" vertical="center"/>
    </xf>
    <xf numFmtId="0" fontId="31" fillId="0" borderId="4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1" xfId="0" applyFont="1" applyFill="1" applyBorder="1" applyAlignment="1">
      <alignment horizontal="left" vertical="top" wrapText="1"/>
    </xf>
    <xf numFmtId="0" fontId="5" fillId="0" borderId="45" xfId="0" applyFont="1" applyFill="1" applyBorder="1" applyAlignment="1">
      <alignment horizontal="left" vertical="top" wrapText="1"/>
    </xf>
    <xf numFmtId="0" fontId="31" fillId="0" borderId="22"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5"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5" fillId="0" borderId="9" xfId="0" applyFont="1" applyFill="1" applyBorder="1" applyAlignment="1">
      <alignment horizontal="center" vertical="center" wrapText="1"/>
    </xf>
    <xf numFmtId="0" fontId="38" fillId="0" borderId="29" xfId="0" applyFont="1" applyFill="1" applyBorder="1" applyAlignment="1">
      <alignment vertical="top" wrapText="1"/>
    </xf>
    <xf numFmtId="0" fontId="3" fillId="0" borderId="2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3" fillId="8" borderId="58" xfId="0" applyFont="1" applyFill="1" applyBorder="1" applyAlignment="1">
      <alignment vertical="top" wrapText="1"/>
    </xf>
    <xf numFmtId="0" fontId="3" fillId="7" borderId="58" xfId="0" applyFont="1" applyFill="1" applyBorder="1" applyAlignment="1">
      <alignment vertical="top" wrapText="1"/>
    </xf>
    <xf numFmtId="0" fontId="12" fillId="7" borderId="17" xfId="0" applyNumberFormat="1" applyFont="1" applyFill="1" applyBorder="1" applyAlignment="1">
      <alignment horizontal="center" vertical="center"/>
    </xf>
    <xf numFmtId="1" fontId="12" fillId="7" borderId="24" xfId="0" applyNumberFormat="1" applyFont="1" applyFill="1" applyBorder="1" applyAlignment="1">
      <alignment horizontal="center" vertical="center"/>
    </xf>
    <xf numFmtId="0" fontId="12" fillId="7" borderId="7" xfId="0" applyNumberFormat="1" applyFont="1" applyFill="1" applyBorder="1" applyAlignment="1">
      <alignment horizontal="center" vertical="center"/>
    </xf>
    <xf numFmtId="1" fontId="12" fillId="7" borderId="7" xfId="0" applyNumberFormat="1" applyFont="1" applyFill="1" applyBorder="1" applyAlignment="1">
      <alignment horizontal="center" vertical="center"/>
    </xf>
    <xf numFmtId="0" fontId="10" fillId="7" borderId="7" xfId="0" applyNumberFormat="1" applyFont="1" applyFill="1" applyBorder="1" applyAlignment="1">
      <alignment horizontal="center" vertical="center"/>
    </xf>
    <xf numFmtId="1" fontId="10" fillId="7" borderId="7" xfId="0" applyNumberFormat="1" applyFont="1" applyFill="1" applyBorder="1" applyAlignment="1">
      <alignment horizontal="center" vertical="center"/>
    </xf>
    <xf numFmtId="0" fontId="3" fillId="8" borderId="61" xfId="0" applyFont="1" applyFill="1" applyBorder="1" applyAlignment="1">
      <alignment vertical="top" wrapText="1"/>
    </xf>
    <xf numFmtId="0" fontId="12" fillId="8" borderId="27" xfId="0" applyNumberFormat="1" applyFont="1" applyFill="1" applyBorder="1" applyAlignment="1">
      <alignment horizontal="center" vertical="center"/>
    </xf>
    <xf numFmtId="0" fontId="10" fillId="8" borderId="4" xfId="0" applyNumberFormat="1" applyFont="1" applyFill="1" applyBorder="1" applyAlignment="1">
      <alignment horizontal="center" vertical="center"/>
    </xf>
    <xf numFmtId="1" fontId="10" fillId="8" borderId="4" xfId="0" applyNumberFormat="1" applyFont="1" applyFill="1" applyBorder="1" applyAlignment="1">
      <alignment horizontal="center" vertical="center"/>
    </xf>
    <xf numFmtId="0" fontId="3" fillId="8" borderId="41" xfId="0" applyFont="1" applyFill="1" applyBorder="1" applyAlignment="1">
      <alignment vertical="top" wrapText="1"/>
    </xf>
    <xf numFmtId="0" fontId="12" fillId="8" borderId="16" xfId="0" applyNumberFormat="1" applyFont="1" applyFill="1" applyBorder="1" applyAlignment="1">
      <alignment horizontal="center" vertical="center"/>
    </xf>
    <xf numFmtId="1" fontId="12" fillId="8" borderId="3" xfId="0" applyNumberFormat="1" applyFont="1" applyFill="1" applyBorder="1" applyAlignment="1">
      <alignment horizontal="center" vertical="center"/>
    </xf>
    <xf numFmtId="0" fontId="10" fillId="8" borderId="3" xfId="0" applyNumberFormat="1" applyFont="1" applyFill="1" applyBorder="1" applyAlignment="1">
      <alignment horizontal="center" vertical="center"/>
    </xf>
    <xf numFmtId="1" fontId="10" fillId="8" borderId="3" xfId="0" applyNumberFormat="1" applyFont="1" applyFill="1" applyBorder="1" applyAlignment="1">
      <alignment horizontal="center" vertical="center"/>
    </xf>
    <xf numFmtId="1" fontId="10" fillId="8" borderId="7" xfId="0" applyNumberFormat="1" applyFont="1" applyFill="1" applyBorder="1" applyAlignment="1">
      <alignment horizontal="center" vertical="center"/>
    </xf>
    <xf numFmtId="0" fontId="12" fillId="8" borderId="17" xfId="0" applyNumberFormat="1" applyFont="1" applyFill="1" applyBorder="1" applyAlignment="1">
      <alignment horizontal="center" vertical="center"/>
    </xf>
    <xf numFmtId="1" fontId="12" fillId="8" borderId="7" xfId="0" applyNumberFormat="1" applyFont="1" applyFill="1" applyBorder="1" applyAlignment="1">
      <alignment horizontal="center" vertical="center"/>
    </xf>
    <xf numFmtId="0" fontId="10" fillId="8" borderId="7" xfId="0" applyNumberFormat="1" applyFont="1" applyFill="1" applyBorder="1" applyAlignment="1">
      <alignment horizontal="center" vertical="center"/>
    </xf>
    <xf numFmtId="0" fontId="3" fillId="11" borderId="61" xfId="0" applyFont="1" applyFill="1" applyBorder="1" applyAlignment="1">
      <alignment vertical="top" wrapText="1"/>
    </xf>
    <xf numFmtId="0" fontId="12" fillId="11" borderId="11" xfId="0" applyNumberFormat="1" applyFont="1" applyFill="1" applyBorder="1" applyAlignment="1">
      <alignment horizontal="center" vertical="center"/>
    </xf>
    <xf numFmtId="1" fontId="12" fillId="11" borderId="4" xfId="0" applyNumberFormat="1" applyFont="1" applyFill="1" applyBorder="1" applyAlignment="1">
      <alignment horizontal="center" vertical="center"/>
    </xf>
    <xf numFmtId="0" fontId="10" fillId="11" borderId="4" xfId="0" applyNumberFormat="1" applyFont="1" applyFill="1" applyBorder="1" applyAlignment="1">
      <alignment horizontal="center" vertical="center"/>
    </xf>
    <xf numFmtId="1" fontId="10" fillId="11" borderId="4" xfId="0" applyNumberFormat="1" applyFont="1" applyFill="1" applyBorder="1" applyAlignment="1">
      <alignment horizontal="center" vertical="center"/>
    </xf>
    <xf numFmtId="0" fontId="3" fillId="11" borderId="46" xfId="0" applyFont="1" applyFill="1" applyBorder="1" applyAlignment="1">
      <alignment vertical="top" wrapText="1"/>
    </xf>
    <xf numFmtId="0" fontId="12" fillId="11" borderId="27" xfId="0" applyNumberFormat="1" applyFont="1" applyFill="1" applyBorder="1" applyAlignment="1">
      <alignment horizontal="center" vertical="center"/>
    </xf>
    <xf numFmtId="1" fontId="12" fillId="11" borderId="36" xfId="0" applyNumberFormat="1" applyFont="1" applyFill="1" applyBorder="1" applyAlignment="1">
      <alignment horizontal="center" vertical="center"/>
    </xf>
    <xf numFmtId="0" fontId="10" fillId="11" borderId="36" xfId="0" applyNumberFormat="1" applyFont="1" applyFill="1" applyBorder="1" applyAlignment="1">
      <alignment horizontal="center" vertical="center"/>
    </xf>
    <xf numFmtId="1" fontId="10" fillId="11" borderId="36" xfId="0" applyNumberFormat="1" applyFont="1" applyFill="1" applyBorder="1" applyAlignment="1">
      <alignment horizontal="center" vertical="center"/>
    </xf>
    <xf numFmtId="0" fontId="27" fillId="13" borderId="0" xfId="0" applyFont="1" applyFill="1" applyAlignment="1">
      <alignment wrapText="1"/>
    </xf>
    <xf numFmtId="0" fontId="27" fillId="13" borderId="14" xfId="0" applyFont="1" applyFill="1" applyBorder="1" applyAlignment="1">
      <alignment vertical="top" wrapText="1"/>
    </xf>
    <xf numFmtId="0" fontId="27" fillId="13" borderId="2" xfId="0" applyFont="1" applyFill="1" applyBorder="1" applyAlignment="1">
      <alignment vertical="top" wrapText="1"/>
    </xf>
    <xf numFmtId="0" fontId="27" fillId="13" borderId="2" xfId="0" applyFont="1" applyFill="1" applyBorder="1" applyAlignment="1">
      <alignment horizontal="center" vertical="top" wrapText="1"/>
    </xf>
    <xf numFmtId="0" fontId="27" fillId="13" borderId="49" xfId="0" applyFont="1" applyFill="1" applyBorder="1" applyAlignment="1">
      <alignment vertical="top" wrapText="1"/>
    </xf>
    <xf numFmtId="0" fontId="27" fillId="13" borderId="6" xfId="0" applyFont="1" applyFill="1" applyBorder="1" applyAlignment="1">
      <alignment horizontal="center" vertical="top" wrapText="1"/>
    </xf>
    <xf numFmtId="0" fontId="27" fillId="13" borderId="29" xfId="0" applyFont="1" applyFill="1" applyBorder="1" applyAlignment="1">
      <alignment vertical="top" wrapText="1"/>
    </xf>
    <xf numFmtId="0" fontId="27" fillId="13" borderId="7" xfId="0" applyFont="1" applyFill="1" applyBorder="1" applyAlignment="1">
      <alignment vertical="top" wrapText="1"/>
    </xf>
    <xf numFmtId="0" fontId="27" fillId="13" borderId="7" xfId="0" applyFont="1" applyFill="1" applyBorder="1" applyAlignment="1">
      <alignment horizontal="center" vertical="top" wrapText="1"/>
    </xf>
    <xf numFmtId="0" fontId="27" fillId="13" borderId="3" xfId="0" applyFont="1" applyFill="1" applyBorder="1" applyAlignment="1">
      <alignment vertical="top" wrapText="1"/>
    </xf>
    <xf numFmtId="0" fontId="27" fillId="13" borderId="8" xfId="0" applyFont="1" applyFill="1" applyBorder="1" applyAlignment="1">
      <alignment horizontal="center" vertical="top" wrapText="1"/>
    </xf>
    <xf numFmtId="0" fontId="27" fillId="13" borderId="34" xfId="0" applyFont="1" applyFill="1" applyBorder="1" applyAlignment="1">
      <alignment horizontal="center" vertical="top" wrapText="1"/>
    </xf>
    <xf numFmtId="0" fontId="27" fillId="13" borderId="16" xfId="0" applyFont="1" applyFill="1" applyBorder="1" applyAlignment="1">
      <alignment vertical="top" wrapText="1"/>
    </xf>
    <xf numFmtId="0" fontId="27" fillId="13" borderId="18" xfId="0" applyFont="1" applyFill="1" applyBorder="1" applyAlignment="1">
      <alignment vertical="top" wrapText="1"/>
    </xf>
    <xf numFmtId="0" fontId="27" fillId="13" borderId="31" xfId="0" applyFont="1" applyFill="1" applyBorder="1" applyAlignment="1">
      <alignment vertical="top" wrapText="1"/>
    </xf>
    <xf numFmtId="0" fontId="27" fillId="13" borderId="25" xfId="0" applyFont="1" applyFill="1" applyBorder="1" applyAlignment="1">
      <alignment horizontal="center" vertical="top" wrapText="1"/>
    </xf>
    <xf numFmtId="0" fontId="27" fillId="13" borderId="15" xfId="0" applyFont="1" applyFill="1" applyBorder="1" applyAlignment="1">
      <alignment horizontal="center" vertical="top" wrapText="1"/>
    </xf>
    <xf numFmtId="0" fontId="27" fillId="13" borderId="32" xfId="0" applyFont="1" applyFill="1" applyBorder="1" applyAlignment="1">
      <alignment horizontal="center" vertical="top" wrapText="1"/>
    </xf>
    <xf numFmtId="0" fontId="27" fillId="13" borderId="1" xfId="0" applyFont="1" applyFill="1" applyBorder="1" applyAlignment="1">
      <alignment horizontal="left" vertical="top" wrapText="1"/>
    </xf>
    <xf numFmtId="0" fontId="27" fillId="13" borderId="23" xfId="0" applyFont="1" applyFill="1" applyBorder="1" applyAlignment="1">
      <alignment vertical="top" wrapText="1"/>
    </xf>
    <xf numFmtId="0" fontId="27" fillId="13" borderId="35" xfId="0" applyFont="1" applyFill="1" applyBorder="1" applyAlignment="1">
      <alignment horizontal="center" vertical="top" wrapText="1"/>
    </xf>
    <xf numFmtId="0" fontId="27" fillId="13" borderId="27" xfId="0" applyFont="1" applyFill="1" applyBorder="1" applyAlignment="1">
      <alignment vertical="top" wrapText="1"/>
    </xf>
    <xf numFmtId="0" fontId="27" fillId="13" borderId="4" xfId="0" applyFont="1" applyFill="1" applyBorder="1" applyAlignment="1">
      <alignment vertical="top" wrapText="1"/>
    </xf>
    <xf numFmtId="0" fontId="27" fillId="13" borderId="4" xfId="0" applyFont="1" applyFill="1" applyBorder="1" applyAlignment="1">
      <alignment horizontal="center" vertical="top" wrapText="1"/>
    </xf>
    <xf numFmtId="0" fontId="27" fillId="13" borderId="5" xfId="0" applyFont="1" applyFill="1" applyBorder="1" applyAlignment="1">
      <alignment horizontal="center" vertical="top" wrapText="1"/>
    </xf>
    <xf numFmtId="0" fontId="27" fillId="13" borderId="0" xfId="0" applyFont="1" applyFill="1" applyBorder="1" applyAlignment="1">
      <alignment vertical="top" wrapText="1"/>
    </xf>
    <xf numFmtId="0" fontId="27" fillId="13" borderId="0" xfId="0" applyFont="1" applyFill="1" applyBorder="1" applyAlignment="1">
      <alignment horizontal="center" vertical="top" wrapText="1"/>
    </xf>
    <xf numFmtId="0" fontId="27" fillId="13" borderId="17" xfId="0" applyFont="1" applyFill="1" applyBorder="1" applyAlignment="1">
      <alignment vertical="top" wrapText="1"/>
    </xf>
    <xf numFmtId="0" fontId="27" fillId="13" borderId="52" xfId="0" applyFont="1" applyFill="1" applyBorder="1" applyAlignment="1">
      <alignment horizontal="center" vertical="top" wrapText="1"/>
    </xf>
    <xf numFmtId="164" fontId="27" fillId="13" borderId="34" xfId="0" applyNumberFormat="1" applyFont="1" applyFill="1" applyBorder="1" applyAlignment="1">
      <alignment horizontal="center" vertical="top" wrapText="1"/>
    </xf>
    <xf numFmtId="0" fontId="27" fillId="13" borderId="63" xfId="1" applyFont="1" applyFill="1" applyBorder="1" applyAlignment="1">
      <alignment horizontal="center" vertical="top" wrapText="1"/>
    </xf>
    <xf numFmtId="0" fontId="27" fillId="13" borderId="64" xfId="1" applyFont="1" applyFill="1" applyBorder="1" applyAlignment="1">
      <alignment horizontal="center" vertical="top" wrapText="1"/>
    </xf>
    <xf numFmtId="0" fontId="27" fillId="13" borderId="65" xfId="1" applyFont="1" applyFill="1" applyBorder="1" applyAlignment="1">
      <alignment horizontal="center" vertical="top" wrapText="1"/>
    </xf>
    <xf numFmtId="0" fontId="27" fillId="13" borderId="51" xfId="1" applyFont="1" applyFill="1" applyBorder="1" applyAlignment="1">
      <alignment horizontal="center" vertical="top" wrapText="1"/>
    </xf>
    <xf numFmtId="0" fontId="27" fillId="13" borderId="28" xfId="0" applyFont="1" applyFill="1" applyBorder="1" applyAlignment="1">
      <alignment vertical="top" wrapText="1"/>
    </xf>
    <xf numFmtId="0" fontId="27" fillId="13" borderId="22" xfId="0" applyFont="1" applyFill="1" applyBorder="1" applyAlignment="1">
      <alignment vertical="top" wrapText="1"/>
    </xf>
    <xf numFmtId="0" fontId="27" fillId="13" borderId="22" xfId="0" applyFont="1" applyFill="1" applyBorder="1" applyAlignment="1">
      <alignment horizontal="center" vertical="top" wrapText="1"/>
    </xf>
    <xf numFmtId="0" fontId="27" fillId="13" borderId="26" xfId="0" applyFont="1" applyFill="1" applyBorder="1" applyAlignment="1">
      <alignment horizontal="center" vertical="top" wrapText="1"/>
    </xf>
    <xf numFmtId="0" fontId="27" fillId="13" borderId="13" xfId="0" applyFont="1" applyFill="1" applyBorder="1" applyAlignment="1">
      <alignment horizontal="center" vertical="top" wrapText="1"/>
    </xf>
    <xf numFmtId="0" fontId="27" fillId="13" borderId="30" xfId="0" applyFont="1" applyFill="1" applyBorder="1" applyAlignment="1">
      <alignment vertical="top" wrapText="1"/>
    </xf>
    <xf numFmtId="0" fontId="27" fillId="13" borderId="47" xfId="0" applyFont="1" applyFill="1" applyBorder="1" applyAlignment="1">
      <alignment horizontal="center" vertical="top" wrapText="1"/>
    </xf>
    <xf numFmtId="0" fontId="27" fillId="13" borderId="1" xfId="0" applyFont="1" applyFill="1" applyBorder="1" applyAlignment="1">
      <alignment horizontal="left" vertical="center" wrapText="1"/>
    </xf>
    <xf numFmtId="0" fontId="27" fillId="13" borderId="36" xfId="0" applyFont="1" applyFill="1" applyBorder="1" applyAlignment="1">
      <alignment vertical="top" wrapText="1"/>
    </xf>
    <xf numFmtId="0" fontId="27" fillId="13" borderId="36" xfId="0" applyFont="1" applyFill="1" applyBorder="1" applyAlignment="1">
      <alignment horizontal="center" vertical="top" wrapText="1"/>
    </xf>
    <xf numFmtId="0" fontId="27" fillId="13" borderId="21" xfId="0" applyFont="1" applyFill="1" applyBorder="1" applyAlignment="1">
      <alignment vertical="top" wrapText="1"/>
    </xf>
    <xf numFmtId="0" fontId="27" fillId="13" borderId="49" xfId="0" applyFont="1" applyFill="1" applyBorder="1" applyAlignment="1">
      <alignment horizontal="center" vertical="top" wrapText="1"/>
    </xf>
    <xf numFmtId="0" fontId="27" fillId="13" borderId="20" xfId="0" applyFont="1" applyFill="1" applyBorder="1" applyAlignment="1">
      <alignment horizontal="center" vertical="top" wrapText="1"/>
    </xf>
    <xf numFmtId="0" fontId="27" fillId="13" borderId="24" xfId="0" applyFont="1" applyFill="1" applyBorder="1" applyAlignment="1">
      <alignment horizontal="left" vertical="center" wrapText="1"/>
    </xf>
    <xf numFmtId="0" fontId="27" fillId="13" borderId="12" xfId="0" applyFont="1" applyFill="1" applyBorder="1" applyAlignment="1">
      <alignment horizontal="left" vertical="top" wrapText="1"/>
    </xf>
    <xf numFmtId="0" fontId="27" fillId="13" borderId="40" xfId="0" applyFont="1" applyFill="1" applyBorder="1" applyAlignment="1">
      <alignment horizontal="center" vertical="top" wrapText="1"/>
    </xf>
    <xf numFmtId="0" fontId="27" fillId="13" borderId="37" xfId="0" applyFont="1" applyFill="1" applyBorder="1" applyAlignment="1">
      <alignment horizontal="center" vertical="top" wrapText="1"/>
    </xf>
    <xf numFmtId="0" fontId="30" fillId="13" borderId="0" xfId="0" applyFont="1" applyFill="1" applyBorder="1" applyAlignment="1">
      <alignment horizontal="right" vertical="top" wrapText="1"/>
    </xf>
    <xf numFmtId="0" fontId="12" fillId="13" borderId="19" xfId="0" applyFont="1" applyFill="1" applyBorder="1" applyAlignment="1">
      <alignment horizontal="center" vertical="top" wrapText="1"/>
    </xf>
    <xf numFmtId="164" fontId="27" fillId="13" borderId="24" xfId="0" applyNumberFormat="1" applyFont="1" applyFill="1" applyBorder="1" applyAlignment="1">
      <alignment horizontal="center" vertical="top" wrapText="1"/>
    </xf>
    <xf numFmtId="49" fontId="27" fillId="13" borderId="10" xfId="0" applyNumberFormat="1" applyFont="1" applyFill="1" applyBorder="1" applyAlignment="1">
      <alignment horizontal="center" vertical="top" wrapText="1"/>
    </xf>
    <xf numFmtId="0" fontId="27" fillId="13" borderId="31" xfId="0" applyFont="1" applyFill="1" applyBorder="1" applyAlignment="1">
      <alignment horizontal="left" vertical="top" wrapText="1"/>
    </xf>
    <xf numFmtId="0" fontId="27" fillId="13" borderId="44" xfId="0" applyFont="1" applyFill="1" applyBorder="1" applyAlignment="1">
      <alignment horizontal="center" vertical="top" wrapText="1"/>
    </xf>
    <xf numFmtId="0" fontId="27" fillId="13" borderId="40" xfId="3" applyFont="1" applyFill="1" applyBorder="1" applyAlignment="1">
      <alignment horizontal="center" vertical="top" wrapText="1"/>
    </xf>
    <xf numFmtId="0" fontId="27" fillId="13" borderId="0" xfId="0" applyFont="1" applyFill="1" applyBorder="1" applyAlignment="1">
      <alignment wrapText="1"/>
    </xf>
    <xf numFmtId="0" fontId="27" fillId="13" borderId="0" xfId="0" applyFont="1" applyFill="1" applyBorder="1" applyAlignment="1">
      <alignment horizontal="right" vertical="top" wrapText="1"/>
    </xf>
    <xf numFmtId="16" fontId="27" fillId="13" borderId="24" xfId="0" applyNumberFormat="1" applyFont="1" applyFill="1" applyBorder="1" applyAlignment="1">
      <alignment horizontal="center" vertical="top" wrapText="1"/>
    </xf>
    <xf numFmtId="0" fontId="27" fillId="13" borderId="11" xfId="0" applyFont="1" applyFill="1" applyBorder="1" applyAlignment="1">
      <alignment vertical="top" wrapText="1"/>
    </xf>
    <xf numFmtId="0" fontId="27" fillId="13" borderId="54" xfId="0" applyFont="1" applyFill="1" applyBorder="1" applyAlignment="1">
      <alignment vertical="top" wrapText="1"/>
    </xf>
    <xf numFmtId="0" fontId="9" fillId="13" borderId="0" xfId="0" applyFont="1" applyFill="1" applyAlignment="1">
      <alignment wrapText="1"/>
    </xf>
    <xf numFmtId="0" fontId="9" fillId="13" borderId="0" xfId="0" applyFont="1" applyFill="1" applyAlignment="1">
      <alignment horizontal="center" vertical="top" wrapText="1"/>
    </xf>
    <xf numFmtId="0" fontId="9" fillId="13" borderId="0" xfId="0" applyFont="1" applyFill="1" applyAlignment="1">
      <alignment horizontal="center" wrapText="1"/>
    </xf>
    <xf numFmtId="0" fontId="25" fillId="13" borderId="0" xfId="0" applyFont="1" applyFill="1" applyAlignment="1">
      <alignment horizontal="center" vertical="top" wrapText="1"/>
    </xf>
    <xf numFmtId="164" fontId="27" fillId="6" borderId="4" xfId="0" applyNumberFormat="1" applyFont="1" applyFill="1" applyBorder="1" applyAlignment="1">
      <alignment horizontal="center" vertical="top" wrapText="1"/>
    </xf>
    <xf numFmtId="49" fontId="12" fillId="6" borderId="24" xfId="0" applyNumberFormat="1" applyFont="1" applyFill="1" applyBorder="1" applyAlignment="1">
      <alignment horizontal="center" vertical="top" wrapText="1"/>
    </xf>
    <xf numFmtId="0" fontId="12" fillId="0" borderId="0" xfId="0" applyFont="1"/>
    <xf numFmtId="1" fontId="12" fillId="8" borderId="25" xfId="0" applyNumberFormat="1" applyFont="1" applyFill="1" applyBorder="1" applyAlignment="1">
      <alignment horizontal="center" vertical="center"/>
    </xf>
    <xf numFmtId="0" fontId="12" fillId="8" borderId="30" xfId="0" applyNumberFormat="1" applyFont="1" applyFill="1" applyBorder="1" applyAlignment="1">
      <alignment horizontal="center" vertical="center"/>
    </xf>
    <xf numFmtId="0" fontId="10" fillId="0" borderId="14" xfId="0" applyFont="1" applyFill="1" applyBorder="1" applyAlignment="1">
      <alignment horizontal="center" vertical="top" wrapText="1"/>
    </xf>
    <xf numFmtId="0" fontId="12" fillId="0" borderId="2" xfId="0" applyFont="1" applyBorder="1" applyAlignment="1">
      <alignment vertical="top" wrapText="1"/>
    </xf>
    <xf numFmtId="0" fontId="10" fillId="0" borderId="29" xfId="0" applyFont="1" applyFill="1" applyBorder="1" applyAlignment="1">
      <alignment horizontal="center" vertical="top" wrapText="1"/>
    </xf>
    <xf numFmtId="0" fontId="12" fillId="0" borderId="23" xfId="0" applyFont="1" applyBorder="1" applyAlignment="1">
      <alignment vertical="top" wrapText="1"/>
    </xf>
    <xf numFmtId="0" fontId="12" fillId="0" borderId="49" xfId="0" applyFont="1" applyFill="1" applyBorder="1" applyAlignment="1">
      <alignment vertical="top" wrapText="1"/>
    </xf>
    <xf numFmtId="3" fontId="31" fillId="6" borderId="26" xfId="0" applyNumberFormat="1" applyFont="1" applyFill="1" applyBorder="1" applyAlignment="1">
      <alignment horizontal="center" vertical="top" wrapText="1"/>
    </xf>
    <xf numFmtId="0" fontId="31" fillId="9" borderId="72" xfId="1" applyFont="1" applyFill="1" applyBorder="1" applyAlignment="1">
      <alignment horizontal="center" vertical="top" wrapText="1"/>
    </xf>
    <xf numFmtId="0" fontId="3" fillId="0" borderId="29" xfId="0" applyFont="1" applyFill="1" applyBorder="1" applyAlignment="1">
      <alignment vertical="top" wrapText="1"/>
    </xf>
    <xf numFmtId="0" fontId="0" fillId="0" borderId="0" xfId="0" applyFill="1"/>
    <xf numFmtId="0" fontId="10" fillId="0" borderId="0" xfId="0" applyFont="1" applyFill="1" applyBorder="1" applyAlignment="1">
      <alignment horizontal="center"/>
    </xf>
    <xf numFmtId="0" fontId="10" fillId="0" borderId="0" xfId="0" applyFont="1" applyFill="1"/>
    <xf numFmtId="0" fontId="0" fillId="0" borderId="0" xfId="0" applyFill="1" applyAlignment="1"/>
    <xf numFmtId="164" fontId="27" fillId="6" borderId="19" xfId="0" applyNumberFormat="1" applyFont="1" applyFill="1" applyBorder="1" applyAlignment="1">
      <alignment horizontal="center" vertical="top" wrapText="1"/>
    </xf>
    <xf numFmtId="0" fontId="3" fillId="6" borderId="2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2" xfId="0" applyFont="1" applyBorder="1" applyAlignment="1">
      <alignment horizontal="left" vertical="center" wrapText="1"/>
    </xf>
    <xf numFmtId="0" fontId="27" fillId="3" borderId="36" xfId="0" applyFont="1" applyFill="1" applyBorder="1" applyAlignment="1">
      <alignment horizontal="left" vertical="top" wrapText="1"/>
    </xf>
    <xf numFmtId="49" fontId="27" fillId="3" borderId="61" xfId="0" applyNumberFormat="1" applyFont="1" applyFill="1" applyBorder="1" applyAlignment="1">
      <alignment vertical="top" wrapText="1"/>
    </xf>
    <xf numFmtId="0" fontId="27" fillId="3" borderId="58" xfId="0" applyFont="1" applyFill="1" applyBorder="1" applyAlignment="1">
      <alignment vertical="top" wrapText="1"/>
    </xf>
    <xf numFmtId="0" fontId="27" fillId="3" borderId="46" xfId="0" applyFont="1" applyFill="1" applyBorder="1" applyAlignment="1">
      <alignment vertical="top" wrapText="1"/>
    </xf>
    <xf numFmtId="0" fontId="27" fillId="3" borderId="42" xfId="0" applyFont="1" applyFill="1" applyBorder="1" applyAlignment="1">
      <alignment horizontal="left" vertical="top" wrapText="1"/>
    </xf>
    <xf numFmtId="0" fontId="27" fillId="3" borderId="43" xfId="0" applyFont="1" applyFill="1" applyBorder="1" applyAlignment="1">
      <alignment horizontal="left" vertical="top" wrapText="1"/>
    </xf>
    <xf numFmtId="0" fontId="27" fillId="3" borderId="17" xfId="0" applyFont="1" applyFill="1" applyBorder="1" applyAlignment="1">
      <alignment horizontal="left" vertical="top" wrapText="1"/>
    </xf>
    <xf numFmtId="0" fontId="27" fillId="6" borderId="18" xfId="0" applyFont="1" applyFill="1" applyBorder="1" applyAlignment="1">
      <alignment horizontal="left" vertical="top" wrapText="1"/>
    </xf>
    <xf numFmtId="0" fontId="27" fillId="6" borderId="17" xfId="0" applyFont="1" applyFill="1" applyBorder="1" applyAlignment="1">
      <alignment horizontal="left" vertical="top" wrapText="1"/>
    </xf>
    <xf numFmtId="0" fontId="27" fillId="3" borderId="11" xfId="0" applyFont="1" applyFill="1" applyBorder="1" applyAlignment="1">
      <alignment vertical="top" wrapText="1"/>
    </xf>
    <xf numFmtId="0" fontId="23" fillId="6" borderId="19" xfId="0" applyFont="1" applyFill="1" applyBorder="1" applyAlignment="1">
      <alignment horizontal="center" vertical="top" wrapText="1"/>
    </xf>
    <xf numFmtId="0" fontId="3" fillId="7" borderId="4" xfId="0" applyFont="1" applyFill="1" applyBorder="1" applyAlignment="1">
      <alignment horizontal="center" vertical="center" wrapText="1"/>
    </xf>
    <xf numFmtId="0" fontId="27" fillId="13" borderId="24" xfId="0" applyFont="1" applyFill="1" applyBorder="1" applyAlignment="1">
      <alignment horizontal="center" vertical="top" wrapText="1"/>
    </xf>
    <xf numFmtId="0" fontId="27" fillId="13" borderId="19" xfId="0" applyFont="1" applyFill="1" applyBorder="1" applyAlignment="1">
      <alignment horizontal="center" vertical="top" wrapText="1"/>
    </xf>
    <xf numFmtId="0" fontId="9" fillId="0" borderId="23"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40" xfId="0" applyFont="1" applyBorder="1" applyAlignment="1">
      <alignment horizontal="center" vertical="center" wrapText="1"/>
    </xf>
    <xf numFmtId="0" fontId="2" fillId="0" borderId="2" xfId="0" applyNumberFormat="1" applyFont="1" applyBorder="1" applyAlignment="1">
      <alignment horizontal="center" vertical="center"/>
    </xf>
    <xf numFmtId="0" fontId="10" fillId="6" borderId="7" xfId="0" applyNumberFormat="1" applyFont="1" applyFill="1" applyBorder="1" applyAlignment="1">
      <alignment horizontal="center" vertical="center"/>
    </xf>
    <xf numFmtId="1" fontId="10" fillId="6" borderId="7" xfId="0" applyNumberFormat="1" applyFont="1" applyFill="1" applyBorder="1" applyAlignment="1">
      <alignment horizontal="center" vertical="center"/>
    </xf>
    <xf numFmtId="0" fontId="27" fillId="13" borderId="33" xfId="0" applyFont="1" applyFill="1" applyBorder="1" applyAlignment="1">
      <alignment horizontal="center" vertical="top" wrapText="1"/>
    </xf>
    <xf numFmtId="0" fontId="27" fillId="15" borderId="0" xfId="0" applyFont="1" applyFill="1" applyAlignment="1">
      <alignment wrapText="1"/>
    </xf>
    <xf numFmtId="0" fontId="24" fillId="15" borderId="0" xfId="0" applyFont="1" applyFill="1" applyBorder="1" applyAlignment="1">
      <alignment horizontal="center" vertical="center" wrapText="1"/>
    </xf>
    <xf numFmtId="0" fontId="24" fillId="15" borderId="0" xfId="0" applyFont="1" applyFill="1" applyBorder="1" applyAlignment="1">
      <alignment horizontal="center" vertical="top" wrapText="1"/>
    </xf>
    <xf numFmtId="0" fontId="27" fillId="15" borderId="0" xfId="0" applyFont="1" applyFill="1" applyAlignment="1">
      <alignment horizontal="center" wrapText="1"/>
    </xf>
    <xf numFmtId="0" fontId="27" fillId="15" borderId="0" xfId="0" applyFont="1" applyFill="1" applyBorder="1" applyAlignment="1">
      <alignment horizontal="center" vertical="top" wrapText="1"/>
    </xf>
    <xf numFmtId="0" fontId="31" fillId="13" borderId="24" xfId="0" applyFont="1" applyFill="1" applyBorder="1" applyAlignment="1">
      <alignment horizontal="center" vertical="top" wrapText="1"/>
    </xf>
    <xf numFmtId="0" fontId="27" fillId="13" borderId="7" xfId="3" applyFont="1" applyFill="1" applyBorder="1" applyAlignment="1">
      <alignment horizontal="center" vertical="top" wrapText="1"/>
    </xf>
    <xf numFmtId="0" fontId="27" fillId="6" borderId="36" xfId="0" applyFont="1" applyFill="1" applyBorder="1" applyAlignment="1">
      <alignment vertical="top" wrapText="1"/>
    </xf>
    <xf numFmtId="0" fontId="27" fillId="6" borderId="12" xfId="0" applyFont="1" applyFill="1" applyBorder="1" applyAlignment="1">
      <alignment horizontal="center" vertical="top" wrapText="1"/>
    </xf>
    <xf numFmtId="3" fontId="27" fillId="13" borderId="40" xfId="0" applyNumberFormat="1" applyFont="1" applyFill="1" applyBorder="1" applyAlignment="1">
      <alignment horizontal="center" vertical="top"/>
    </xf>
    <xf numFmtId="3" fontId="27" fillId="13" borderId="40" xfId="0" applyNumberFormat="1" applyFont="1" applyFill="1" applyBorder="1" applyAlignment="1">
      <alignment horizontal="center" vertical="top" wrapText="1"/>
    </xf>
    <xf numFmtId="3" fontId="27" fillId="13" borderId="24" xfId="0" applyNumberFormat="1" applyFont="1" applyFill="1" applyBorder="1" applyAlignment="1">
      <alignment horizontal="center" vertical="top" wrapText="1"/>
    </xf>
    <xf numFmtId="0" fontId="3" fillId="6" borderId="29" xfId="0" applyFont="1" applyFill="1" applyBorder="1" applyAlignment="1">
      <alignment vertical="top" wrapText="1"/>
    </xf>
    <xf numFmtId="0" fontId="31" fillId="8" borderId="7" xfId="0" applyFont="1" applyFill="1" applyBorder="1" applyAlignment="1">
      <alignment horizontal="center" vertical="top" wrapText="1"/>
    </xf>
    <xf numFmtId="0" fontId="31" fillId="0" borderId="10" xfId="0" applyFont="1" applyBorder="1" applyAlignment="1">
      <alignment horizontal="center" vertical="center" wrapText="1"/>
    </xf>
    <xf numFmtId="0" fontId="3" fillId="6" borderId="6" xfId="0" applyFont="1" applyFill="1" applyBorder="1" applyAlignment="1">
      <alignment horizontal="center" vertical="center" wrapText="1"/>
    </xf>
    <xf numFmtId="0" fontId="31" fillId="0" borderId="71" xfId="0" applyFont="1" applyBorder="1" applyAlignment="1">
      <alignment horizontal="center" vertical="top" wrapText="1"/>
    </xf>
    <xf numFmtId="0" fontId="31" fillId="0" borderId="36" xfId="0" applyFont="1" applyBorder="1" applyAlignment="1">
      <alignment horizontal="center" vertical="top" wrapText="1"/>
    </xf>
    <xf numFmtId="0" fontId="31" fillId="6" borderId="25" xfId="0" applyFont="1" applyFill="1" applyBorder="1" applyAlignment="1">
      <alignment horizontal="center" vertical="center" wrapText="1"/>
    </xf>
    <xf numFmtId="0" fontId="31" fillId="6" borderId="32" xfId="0" applyFont="1" applyFill="1" applyBorder="1" applyAlignment="1">
      <alignment horizontal="center" vertical="center" wrapText="1"/>
    </xf>
    <xf numFmtId="0" fontId="31" fillId="0" borderId="77" xfId="0" applyFont="1" applyBorder="1" applyAlignment="1">
      <alignment horizontal="center" vertical="center" wrapText="1"/>
    </xf>
    <xf numFmtId="0" fontId="31" fillId="13" borderId="23" xfId="0" applyFont="1" applyFill="1" applyBorder="1" applyAlignment="1">
      <alignment horizontal="center" vertical="top" wrapText="1"/>
    </xf>
    <xf numFmtId="0" fontId="32" fillId="0" borderId="29" xfId="0" applyFont="1" applyFill="1" applyBorder="1" applyAlignment="1">
      <alignment vertical="top" wrapText="1"/>
    </xf>
    <xf numFmtId="0" fontId="32" fillId="0" borderId="17" xfId="0" applyFont="1" applyFill="1" applyBorder="1" applyAlignment="1">
      <alignment vertical="top" wrapText="1"/>
    </xf>
    <xf numFmtId="0" fontId="32" fillId="0" borderId="11" xfId="0" applyFont="1" applyFill="1" applyBorder="1" applyAlignment="1">
      <alignment vertical="top" wrapText="1"/>
    </xf>
    <xf numFmtId="0" fontId="31" fillId="6" borderId="30" xfId="0" applyFont="1" applyFill="1" applyBorder="1" applyAlignment="1">
      <alignment horizontal="center" vertical="center" wrapText="1"/>
    </xf>
    <xf numFmtId="0" fontId="31" fillId="0" borderId="19" xfId="0" applyFont="1" applyFill="1" applyBorder="1" applyAlignment="1">
      <alignment horizontal="center" vertical="top" wrapText="1"/>
    </xf>
    <xf numFmtId="0" fontId="31" fillId="7" borderId="23"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24" fillId="3" borderId="30" xfId="0" applyFont="1" applyFill="1" applyBorder="1" applyAlignment="1">
      <alignment horizontal="left" vertical="top" wrapText="1"/>
    </xf>
    <xf numFmtId="0" fontId="24" fillId="3" borderId="36" xfId="0" applyFont="1" applyFill="1" applyBorder="1" applyAlignment="1">
      <alignment horizontal="left" vertical="top" wrapText="1"/>
    </xf>
    <xf numFmtId="0" fontId="27" fillId="0" borderId="25" xfId="0" applyFont="1" applyFill="1" applyBorder="1" applyAlignment="1">
      <alignment vertical="top" wrapText="1"/>
    </xf>
    <xf numFmtId="0" fontId="27" fillId="0" borderId="26" xfId="0" applyFont="1" applyFill="1" applyBorder="1" applyAlignment="1">
      <alignment horizontal="center" vertical="top" wrapText="1"/>
    </xf>
    <xf numFmtId="0" fontId="27" fillId="12" borderId="67" xfId="0" applyFont="1" applyFill="1" applyBorder="1" applyAlignment="1">
      <alignment horizontal="center" vertical="top" wrapText="1"/>
    </xf>
    <xf numFmtId="0" fontId="27" fillId="12" borderId="69" xfId="0" applyFont="1" applyFill="1" applyBorder="1" applyAlignment="1">
      <alignment horizontal="center" vertical="top" wrapText="1"/>
    </xf>
    <xf numFmtId="0" fontId="27" fillId="14" borderId="68" xfId="0" applyFont="1" applyFill="1" applyBorder="1" applyAlignment="1">
      <alignment horizontal="center" vertical="top" wrapText="1"/>
    </xf>
    <xf numFmtId="0" fontId="27" fillId="12" borderId="73" xfId="0" applyFont="1" applyFill="1" applyBorder="1" applyAlignment="1">
      <alignment horizontal="center" vertical="top" wrapText="1"/>
    </xf>
    <xf numFmtId="0" fontId="27" fillId="12" borderId="74" xfId="0" applyFont="1" applyFill="1" applyBorder="1" applyAlignment="1">
      <alignment horizontal="center" vertical="top" wrapText="1"/>
    </xf>
    <xf numFmtId="0" fontId="27" fillId="13" borderId="24" xfId="3" applyFont="1" applyFill="1" applyBorder="1" applyAlignment="1">
      <alignment horizontal="center" vertical="top" wrapText="1"/>
    </xf>
    <xf numFmtId="49" fontId="27" fillId="13" borderId="40" xfId="3" applyNumberFormat="1" applyFont="1" applyFill="1" applyBorder="1" applyAlignment="1">
      <alignment horizontal="center" vertical="top" wrapText="1"/>
    </xf>
    <xf numFmtId="3" fontId="27" fillId="13" borderId="24" xfId="0" applyNumberFormat="1" applyFont="1" applyFill="1" applyBorder="1" applyAlignment="1">
      <alignment horizontal="center" vertical="top"/>
    </xf>
    <xf numFmtId="0" fontId="9" fillId="6" borderId="3"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0" borderId="4" xfId="0" applyFont="1" applyBorder="1" applyAlignment="1">
      <alignment horizontal="left" vertical="top" wrapText="1"/>
    </xf>
    <xf numFmtId="0" fontId="4" fillId="6" borderId="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21" xfId="0" applyFont="1" applyFill="1" applyBorder="1" applyAlignment="1">
      <alignment vertical="top" wrapText="1"/>
    </xf>
    <xf numFmtId="0" fontId="39" fillId="0" borderId="2" xfId="0" applyFont="1" applyBorder="1" applyAlignment="1">
      <alignment horizontal="center" vertical="center" wrapText="1"/>
    </xf>
    <xf numFmtId="49" fontId="31" fillId="6" borderId="4" xfId="0" applyNumberFormat="1" applyFont="1" applyFill="1" applyBorder="1" applyAlignment="1">
      <alignment horizontal="center" vertical="center" wrapText="1"/>
    </xf>
    <xf numFmtId="164" fontId="10" fillId="7" borderId="7" xfId="0" applyNumberFormat="1" applyFont="1" applyFill="1" applyBorder="1" applyAlignment="1">
      <alignment horizontal="center" vertical="center"/>
    </xf>
    <xf numFmtId="164" fontId="10" fillId="8" borderId="7" xfId="0" applyNumberFormat="1" applyFont="1" applyFill="1" applyBorder="1" applyAlignment="1">
      <alignment horizontal="center" vertical="center"/>
    </xf>
    <xf numFmtId="0" fontId="22" fillId="13" borderId="0" xfId="0" applyFont="1" applyFill="1" applyBorder="1" applyAlignment="1">
      <alignment horizontal="right" vertical="top" wrapText="1"/>
    </xf>
    <xf numFmtId="49" fontId="27" fillId="13" borderId="24" xfId="0" applyNumberFormat="1" applyFont="1" applyFill="1" applyBorder="1" applyAlignment="1">
      <alignment horizontal="center" vertical="top" wrapText="1"/>
    </xf>
    <xf numFmtId="0" fontId="3" fillId="6" borderId="5" xfId="0" applyFont="1" applyFill="1" applyBorder="1" applyAlignment="1">
      <alignment horizontal="center" vertical="center" wrapText="1"/>
    </xf>
    <xf numFmtId="164" fontId="12" fillId="7" borderId="7" xfId="0" applyNumberFormat="1" applyFont="1" applyFill="1" applyBorder="1" applyAlignment="1">
      <alignment horizontal="center" vertical="center"/>
    </xf>
    <xf numFmtId="164" fontId="12" fillId="8" borderId="3" xfId="0" applyNumberFormat="1" applyFont="1" applyFill="1" applyBorder="1" applyAlignment="1">
      <alignment horizontal="center" vertical="center"/>
    </xf>
    <xf numFmtId="164" fontId="12" fillId="6" borderId="7" xfId="0" applyNumberFormat="1" applyFont="1" applyFill="1" applyBorder="1" applyAlignment="1">
      <alignment horizontal="center" vertical="center"/>
    </xf>
    <xf numFmtId="164" fontId="3" fillId="0" borderId="0" xfId="0" applyNumberFormat="1" applyFont="1"/>
    <xf numFmtId="0" fontId="3" fillId="6" borderId="8" xfId="0" applyFont="1" applyFill="1" applyBorder="1" applyAlignment="1">
      <alignment horizontal="center" vertical="center" wrapText="1"/>
    </xf>
    <xf numFmtId="49" fontId="12" fillId="6" borderId="2" xfId="0" applyNumberFormat="1" applyFont="1" applyFill="1" applyBorder="1" applyAlignment="1">
      <alignment horizontal="center" vertical="top"/>
    </xf>
    <xf numFmtId="49" fontId="12" fillId="6" borderId="10" xfId="0" applyNumberFormat="1" applyFont="1" applyFill="1" applyBorder="1" applyAlignment="1">
      <alignment horizontal="center" vertical="top"/>
    </xf>
    <xf numFmtId="49" fontId="12" fillId="6" borderId="34" xfId="0" applyNumberFormat="1" applyFont="1" applyFill="1" applyBorder="1" applyAlignment="1">
      <alignment horizontal="center" vertical="top"/>
    </xf>
    <xf numFmtId="0" fontId="12" fillId="6" borderId="7" xfId="0" applyFont="1" applyFill="1" applyBorder="1" applyAlignment="1">
      <alignment horizontal="center" vertical="top" wrapText="1"/>
    </xf>
    <xf numFmtId="49" fontId="12" fillId="6" borderId="7" xfId="0" applyNumberFormat="1" applyFont="1" applyFill="1" applyBorder="1" applyAlignment="1">
      <alignment horizontal="center" vertical="top"/>
    </xf>
    <xf numFmtId="49" fontId="12" fillId="6" borderId="7" xfId="0" applyNumberFormat="1" applyFont="1" applyFill="1" applyBorder="1" applyAlignment="1">
      <alignment horizontal="center" vertical="top" wrapText="1"/>
    </xf>
    <xf numFmtId="0" fontId="12" fillId="6" borderId="4" xfId="0" applyFont="1" applyFill="1" applyBorder="1" applyAlignment="1">
      <alignment horizontal="center" vertical="top" wrapText="1"/>
    </xf>
    <xf numFmtId="0" fontId="12" fillId="6" borderId="19" xfId="0" applyFont="1" applyFill="1" applyBorder="1" applyAlignment="1">
      <alignment horizontal="center" vertical="top" wrapText="1"/>
    </xf>
    <xf numFmtId="0" fontId="3" fillId="0" borderId="3" xfId="0" applyFont="1" applyBorder="1" applyAlignment="1">
      <alignment horizontal="center" vertical="center" wrapText="1"/>
    </xf>
    <xf numFmtId="0" fontId="31" fillId="0" borderId="79" xfId="0" applyFont="1" applyBorder="1" applyAlignment="1">
      <alignment horizontal="center" vertical="center" wrapText="1"/>
    </xf>
    <xf numFmtId="0" fontId="31" fillId="6" borderId="78" xfId="0" applyFont="1" applyFill="1" applyBorder="1" applyAlignment="1">
      <alignment horizontal="center" vertical="center" wrapText="1"/>
    </xf>
    <xf numFmtId="0" fontId="31" fillId="0" borderId="78" xfId="0" applyFont="1" applyBorder="1" applyAlignment="1">
      <alignment horizontal="center" vertical="center" wrapText="1"/>
    </xf>
    <xf numFmtId="0" fontId="31" fillId="6" borderId="1" xfId="0" applyFont="1" applyFill="1" applyBorder="1" applyAlignment="1">
      <alignment horizontal="center" wrapText="1"/>
    </xf>
    <xf numFmtId="0" fontId="9" fillId="8" borderId="7" xfId="0" applyFont="1" applyFill="1" applyBorder="1" applyAlignment="1">
      <alignment horizontal="center" vertical="center" wrapText="1"/>
    </xf>
    <xf numFmtId="0" fontId="27" fillId="12" borderId="81" xfId="0" applyFont="1" applyFill="1" applyBorder="1" applyAlignment="1">
      <alignment horizontal="center" vertical="top" wrapText="1"/>
    </xf>
    <xf numFmtId="0" fontId="27" fillId="12" borderId="83" xfId="0" applyFont="1" applyFill="1" applyBorder="1" applyAlignment="1">
      <alignment horizontal="center" vertical="top" wrapText="1"/>
    </xf>
    <xf numFmtId="0" fontId="38" fillId="7" borderId="17" xfId="0" applyFont="1" applyFill="1" applyBorder="1" applyAlignment="1">
      <alignment vertical="top" wrapText="1"/>
    </xf>
    <xf numFmtId="0" fontId="31" fillId="16" borderId="7" xfId="0" applyFont="1" applyFill="1" applyBorder="1" applyAlignment="1">
      <alignment horizontal="center" vertical="center" wrapText="1"/>
    </xf>
    <xf numFmtId="0" fontId="3" fillId="16" borderId="7" xfId="0" applyFont="1" applyFill="1" applyBorder="1" applyAlignment="1">
      <alignment horizontal="center" vertical="center" wrapText="1"/>
    </xf>
    <xf numFmtId="0" fontId="27" fillId="0" borderId="8" xfId="0" applyFont="1" applyFill="1" applyBorder="1" applyAlignment="1">
      <alignment horizontal="center" vertical="top" wrapText="1"/>
    </xf>
    <xf numFmtId="49" fontId="27" fillId="13" borderId="24" xfId="0" applyNumberFormat="1" applyFont="1" applyFill="1" applyBorder="1" applyAlignment="1">
      <alignment horizontal="center" vertical="top"/>
    </xf>
    <xf numFmtId="0" fontId="27" fillId="0" borderId="7" xfId="0" applyFont="1" applyBorder="1" applyAlignment="1">
      <alignment horizontal="center" vertical="top"/>
    </xf>
    <xf numFmtId="10" fontId="31" fillId="6" borderId="19" xfId="0" applyNumberFormat="1" applyFont="1" applyFill="1" applyBorder="1" applyAlignment="1">
      <alignment horizontal="center" vertical="top" wrapText="1"/>
    </xf>
    <xf numFmtId="10" fontId="31" fillId="6" borderId="4" xfId="0" applyNumberFormat="1" applyFont="1" applyFill="1" applyBorder="1" applyAlignment="1">
      <alignment horizontal="center" vertical="top" wrapText="1"/>
    </xf>
    <xf numFmtId="0" fontId="31" fillId="6" borderId="25" xfId="0" applyFont="1" applyFill="1" applyBorder="1" applyAlignment="1">
      <alignment horizontal="center" vertical="top" wrapText="1"/>
    </xf>
    <xf numFmtId="0" fontId="27" fillId="6" borderId="25" xfId="0" applyFont="1" applyFill="1" applyBorder="1" applyAlignment="1">
      <alignment horizontal="left" vertical="top" wrapText="1"/>
    </xf>
    <xf numFmtId="0" fontId="27" fillId="6" borderId="15" xfId="0" applyFont="1" applyFill="1" applyBorder="1" applyAlignment="1">
      <alignment horizontal="center" vertical="top" wrapText="1"/>
    </xf>
    <xf numFmtId="0" fontId="27" fillId="6" borderId="33" xfId="0" applyFont="1" applyFill="1" applyBorder="1" applyAlignment="1">
      <alignment horizontal="center" vertical="top" wrapText="1"/>
    </xf>
    <xf numFmtId="0" fontId="27" fillId="6" borderId="34" xfId="0" applyFont="1" applyFill="1" applyBorder="1" applyAlignment="1">
      <alignment horizontal="left" vertical="top" wrapText="1"/>
    </xf>
    <xf numFmtId="0" fontId="27" fillId="6" borderId="36" xfId="0" applyFont="1" applyFill="1" applyBorder="1" applyAlignment="1">
      <alignment horizontal="center" vertical="top" wrapText="1"/>
    </xf>
    <xf numFmtId="0" fontId="27" fillId="6" borderId="37" xfId="0" applyFont="1" applyFill="1" applyBorder="1" applyAlignment="1">
      <alignment horizontal="center" vertical="top" wrapText="1"/>
    </xf>
    <xf numFmtId="0" fontId="27" fillId="6" borderId="25" xfId="0" applyFont="1" applyFill="1" applyBorder="1" applyAlignment="1">
      <alignment wrapText="1"/>
    </xf>
    <xf numFmtId="3" fontId="27" fillId="17" borderId="0" xfId="0" applyNumberFormat="1" applyFont="1" applyFill="1" applyBorder="1" applyAlignment="1">
      <alignment horizontal="center" vertical="top" wrapText="1"/>
    </xf>
    <xf numFmtId="0" fontId="31" fillId="7" borderId="23" xfId="0" applyFont="1" applyFill="1" applyBorder="1" applyAlignment="1">
      <alignment horizontal="center" vertical="top" wrapText="1"/>
    </xf>
    <xf numFmtId="0" fontId="31" fillId="0" borderId="49" xfId="0" applyFont="1" applyBorder="1" applyAlignment="1">
      <alignment horizontal="center" vertical="center" wrapText="1"/>
    </xf>
    <xf numFmtId="0" fontId="9" fillId="0" borderId="3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0" xfId="0" applyFont="1" applyBorder="1" applyAlignment="1">
      <alignment horizontal="center" vertical="center" wrapText="1"/>
    </xf>
    <xf numFmtId="0" fontId="31" fillId="6" borderId="36" xfId="0" applyFont="1" applyFill="1" applyBorder="1" applyAlignment="1">
      <alignment horizontal="center" vertical="top" wrapText="1"/>
    </xf>
    <xf numFmtId="0" fontId="31" fillId="6" borderId="3" xfId="0" applyFont="1" applyFill="1" applyBorder="1" applyAlignment="1">
      <alignment horizontal="center" vertical="center" wrapText="1"/>
    </xf>
    <xf numFmtId="0" fontId="31" fillId="0" borderId="19" xfId="0" applyFont="1" applyBorder="1" applyAlignment="1">
      <alignment horizontal="center" vertical="center" wrapText="1"/>
    </xf>
    <xf numFmtId="164" fontId="12" fillId="8" borderId="7" xfId="0" applyNumberFormat="1" applyFont="1" applyFill="1" applyBorder="1" applyAlignment="1">
      <alignment horizontal="center" vertical="center"/>
    </xf>
    <xf numFmtId="164" fontId="12" fillId="11" borderId="4" xfId="0" applyNumberFormat="1" applyFont="1" applyFill="1" applyBorder="1" applyAlignment="1">
      <alignment horizontal="center" vertical="center"/>
    </xf>
    <xf numFmtId="0" fontId="14" fillId="0" borderId="0" xfId="0" applyFont="1" applyFill="1" applyAlignment="1">
      <alignment wrapText="1"/>
    </xf>
    <xf numFmtId="0" fontId="9" fillId="0" borderId="0" xfId="0" applyFont="1" applyFill="1" applyAlignment="1">
      <alignment horizontal="center" wrapText="1"/>
    </xf>
    <xf numFmtId="0" fontId="31" fillId="0" borderId="0" xfId="0" applyFont="1" applyFill="1" applyAlignment="1">
      <alignment horizontal="center" wrapText="1"/>
    </xf>
    <xf numFmtId="0" fontId="39" fillId="0" borderId="0" xfId="0" applyFont="1" applyFill="1" applyAlignment="1">
      <alignment wrapText="1"/>
    </xf>
    <xf numFmtId="0" fontId="37" fillId="0" borderId="0" xfId="0" applyFont="1" applyFill="1" applyAlignment="1">
      <alignment horizontal="left" wrapText="1"/>
    </xf>
    <xf numFmtId="0" fontId="3" fillId="6" borderId="0" xfId="0" applyFont="1" applyFill="1" applyAlignment="1">
      <alignment wrapText="1"/>
    </xf>
    <xf numFmtId="0" fontId="31" fillId="0" borderId="0" xfId="0" applyFont="1" applyAlignment="1">
      <alignment horizontal="center" vertical="center" wrapText="1"/>
    </xf>
    <xf numFmtId="0" fontId="31" fillId="0" borderId="0" xfId="0" applyFont="1" applyAlignment="1">
      <alignment horizontal="center" wrapText="1"/>
    </xf>
    <xf numFmtId="0" fontId="31" fillId="0" borderId="12" xfId="0" applyFont="1" applyBorder="1" applyAlignment="1">
      <alignment horizontal="center" vertical="center" wrapText="1"/>
    </xf>
    <xf numFmtId="0" fontId="9" fillId="0" borderId="12" xfId="0" applyFont="1" applyBorder="1" applyAlignment="1">
      <alignment horizontal="center" wrapText="1"/>
    </xf>
    <xf numFmtId="0" fontId="31" fillId="0" borderId="12" xfId="0" applyFont="1" applyBorder="1" applyAlignment="1">
      <alignment horizontal="center" wrapText="1"/>
    </xf>
    <xf numFmtId="0" fontId="19" fillId="6" borderId="0" xfId="0" applyFont="1" applyFill="1" applyAlignment="1">
      <alignment wrapText="1"/>
    </xf>
    <xf numFmtId="0" fontId="3" fillId="6" borderId="15" xfId="0" applyFont="1" applyFill="1" applyBorder="1" applyAlignment="1">
      <alignment horizontal="center" vertical="center" wrapText="1"/>
    </xf>
    <xf numFmtId="49" fontId="31" fillId="0" borderId="4"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1" fillId="0" borderId="3" xfId="0" applyFont="1" applyFill="1" applyBorder="1" applyAlignment="1">
      <alignment horizontal="center" vertical="top" wrapText="1"/>
    </xf>
    <xf numFmtId="0" fontId="32" fillId="0" borderId="57" xfId="0" applyFont="1" applyBorder="1" applyAlignment="1">
      <alignment horizontal="center" vertical="center" wrapText="1"/>
    </xf>
    <xf numFmtId="0" fontId="9" fillId="0" borderId="0" xfId="0" applyFont="1" applyBorder="1" applyAlignment="1">
      <alignment horizontal="center" wrapText="1"/>
    </xf>
    <xf numFmtId="0" fontId="32" fillId="0" borderId="0" xfId="0" applyFont="1" applyAlignment="1">
      <alignment horizontal="center" vertical="center" wrapText="1"/>
    </xf>
    <xf numFmtId="0" fontId="31" fillId="0" borderId="36" xfId="0" applyFont="1" applyFill="1" applyBorder="1" applyAlignment="1">
      <alignment horizontal="center" vertical="center" wrapText="1"/>
    </xf>
    <xf numFmtId="0" fontId="3" fillId="0" borderId="0" xfId="0" applyFont="1" applyFill="1" applyAlignment="1">
      <alignment wrapText="1"/>
    </xf>
    <xf numFmtId="0" fontId="31" fillId="0" borderId="0" xfId="0" applyFont="1" applyFill="1" applyAlignment="1">
      <alignment horizontal="center" vertical="center" wrapText="1"/>
    </xf>
    <xf numFmtId="0" fontId="9" fillId="0" borderId="0" xfId="0" applyFont="1" applyFill="1" applyBorder="1" applyAlignment="1">
      <alignment wrapText="1"/>
    </xf>
    <xf numFmtId="0" fontId="31" fillId="0" borderId="0"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1" fillId="0" borderId="54" xfId="0" applyFont="1" applyBorder="1" applyAlignment="1">
      <alignment horizontal="center" vertical="center" wrapText="1"/>
    </xf>
    <xf numFmtId="0" fontId="3" fillId="0" borderId="54" xfId="0" applyFont="1" applyBorder="1" applyAlignment="1">
      <alignment horizontal="center" vertical="center" wrapText="1"/>
    </xf>
    <xf numFmtId="0" fontId="9" fillId="0" borderId="0" xfId="0" applyFont="1" applyAlignment="1">
      <alignment horizontal="center" vertical="center" wrapText="1"/>
    </xf>
    <xf numFmtId="0" fontId="31" fillId="8" borderId="0" xfId="0" applyFont="1" applyFill="1" applyAlignment="1">
      <alignment horizontal="center" wrapText="1"/>
    </xf>
    <xf numFmtId="0" fontId="9" fillId="0" borderId="0" xfId="0" applyFont="1" applyFill="1" applyBorder="1" applyAlignment="1">
      <alignment horizontal="center" wrapText="1"/>
    </xf>
    <xf numFmtId="0" fontId="31" fillId="0" borderId="0" xfId="0" applyFont="1" applyFill="1" applyBorder="1" applyAlignment="1">
      <alignment horizontal="center" wrapText="1"/>
    </xf>
    <xf numFmtId="0" fontId="32" fillId="8" borderId="50" xfId="0" applyFont="1" applyFill="1" applyBorder="1" applyAlignment="1">
      <alignment horizontal="center" vertical="center" wrapText="1"/>
    </xf>
    <xf numFmtId="0" fontId="19" fillId="0" borderId="0" xfId="0" applyFont="1" applyFill="1" applyAlignment="1">
      <alignment wrapText="1"/>
    </xf>
    <xf numFmtId="0" fontId="31" fillId="0" borderId="12" xfId="0" applyFont="1" applyFill="1" applyBorder="1" applyAlignment="1">
      <alignment horizontal="center" vertical="center" wrapText="1"/>
    </xf>
    <xf numFmtId="0" fontId="9" fillId="0" borderId="12" xfId="0" applyFont="1" applyFill="1" applyBorder="1" applyAlignment="1">
      <alignment horizontal="center" wrapText="1"/>
    </xf>
    <xf numFmtId="0" fontId="31" fillId="0" borderId="12" xfId="0" applyFont="1" applyFill="1" applyBorder="1" applyAlignment="1">
      <alignment horizontal="center" wrapText="1"/>
    </xf>
    <xf numFmtId="0" fontId="3" fillId="0" borderId="12" xfId="0" applyFont="1" applyBorder="1" applyAlignment="1">
      <alignment horizontal="center" vertical="center" wrapText="1"/>
    </xf>
    <xf numFmtId="0" fontId="32" fillId="6" borderId="11" xfId="0" applyFont="1" applyFill="1" applyBorder="1" applyAlignment="1">
      <alignment wrapText="1"/>
    </xf>
    <xf numFmtId="0" fontId="9" fillId="0" borderId="4" xfId="0" applyFont="1" applyBorder="1" applyAlignment="1">
      <alignment horizontal="center" wrapText="1"/>
    </xf>
    <xf numFmtId="0" fontId="31" fillId="0" borderId="4" xfId="0" applyFont="1" applyBorder="1" applyAlignment="1">
      <alignment horizontal="center" wrapText="1"/>
    </xf>
    <xf numFmtId="0" fontId="9" fillId="6" borderId="46" xfId="0" applyFont="1" applyFill="1" applyBorder="1" applyAlignment="1">
      <alignment wrapText="1"/>
    </xf>
    <xf numFmtId="0" fontId="27" fillId="13" borderId="49" xfId="0" applyFont="1" applyFill="1" applyBorder="1" applyAlignment="1">
      <alignment horizontal="center" vertical="top"/>
    </xf>
    <xf numFmtId="0" fontId="27" fillId="13" borderId="52" xfId="0" applyFont="1" applyFill="1" applyBorder="1" applyAlignment="1">
      <alignment horizontal="center" vertical="top"/>
    </xf>
    <xf numFmtId="0" fontId="37" fillId="10" borderId="0" xfId="0" applyFont="1" applyFill="1" applyAlignment="1">
      <alignment horizontal="left" wrapText="1"/>
    </xf>
    <xf numFmtId="0" fontId="32" fillId="10" borderId="0" xfId="0" applyFont="1" applyFill="1" applyAlignment="1">
      <alignment horizontal="center" vertical="center" wrapText="1"/>
    </xf>
    <xf numFmtId="0" fontId="9" fillId="10" borderId="0" xfId="0" applyFont="1" applyFill="1" applyAlignment="1">
      <alignment horizontal="center" wrapText="1"/>
    </xf>
    <xf numFmtId="0" fontId="31" fillId="10" borderId="0" xfId="0" applyFont="1" applyFill="1" applyAlignment="1">
      <alignment horizontal="center" wrapText="1"/>
    </xf>
    <xf numFmtId="0" fontId="31" fillId="6" borderId="7" xfId="0" applyFont="1" applyFill="1" applyBorder="1" applyAlignment="1">
      <alignment horizontal="center" vertical="center"/>
    </xf>
    <xf numFmtId="3" fontId="27" fillId="14" borderId="67" xfId="0" applyNumberFormat="1" applyFont="1" applyFill="1" applyBorder="1" applyAlignment="1">
      <alignment horizontal="center" vertical="top" wrapText="1"/>
    </xf>
    <xf numFmtId="3" fontId="27" fillId="14" borderId="82" xfId="0" applyNumberFormat="1" applyFont="1" applyFill="1" applyBorder="1" applyAlignment="1">
      <alignment horizontal="center" vertical="top" wrapText="1"/>
    </xf>
    <xf numFmtId="0" fontId="11" fillId="13" borderId="24" xfId="0" applyFont="1" applyFill="1" applyBorder="1" applyAlignment="1">
      <alignment horizontal="center" vertical="top" wrapText="1"/>
    </xf>
    <xf numFmtId="0" fontId="11" fillId="13" borderId="19" xfId="0" applyFont="1" applyFill="1" applyBorder="1" applyAlignment="1">
      <alignment horizontal="center" vertical="top" wrapText="1"/>
    </xf>
    <xf numFmtId="0" fontId="31" fillId="13" borderId="34" xfId="0" applyFont="1" applyFill="1" applyBorder="1" applyAlignment="1">
      <alignment horizontal="center" vertical="top" wrapText="1"/>
    </xf>
    <xf numFmtId="0" fontId="27" fillId="6" borderId="24" xfId="1" applyFont="1" applyFill="1" applyBorder="1" applyAlignment="1">
      <alignment horizontal="center" vertical="top" wrapText="1"/>
    </xf>
    <xf numFmtId="0" fontId="31" fillId="13" borderId="26" xfId="0" applyFont="1" applyFill="1" applyBorder="1" applyAlignment="1">
      <alignment horizontal="center" vertical="top" wrapText="1"/>
    </xf>
    <xf numFmtId="0" fontId="27" fillId="0" borderId="49" xfId="0" applyFont="1" applyBorder="1" applyAlignment="1">
      <alignment horizontal="center" vertical="top" wrapText="1"/>
    </xf>
    <xf numFmtId="16" fontId="27" fillId="0" borderId="24" xfId="0" applyNumberFormat="1" applyFont="1" applyFill="1" applyBorder="1" applyAlignment="1">
      <alignment horizontal="center" vertical="top" wrapText="1"/>
    </xf>
    <xf numFmtId="0" fontId="31" fillId="13" borderId="2" xfId="0" applyFont="1" applyFill="1" applyBorder="1" applyAlignment="1">
      <alignment horizontal="left" vertical="top" wrapText="1"/>
    </xf>
    <xf numFmtId="0" fontId="31" fillId="13" borderId="10" xfId="0" applyFont="1" applyFill="1" applyBorder="1" applyAlignment="1">
      <alignment horizontal="left" vertical="top" wrapText="1"/>
    </xf>
    <xf numFmtId="0" fontId="9" fillId="6" borderId="0" xfId="0" applyFont="1" applyFill="1" applyAlignment="1">
      <alignment horizontal="center" vertical="top" wrapText="1"/>
    </xf>
    <xf numFmtId="0" fontId="9" fillId="6" borderId="0" xfId="0" applyFont="1" applyFill="1" applyAlignment="1">
      <alignment horizontal="center" wrapText="1"/>
    </xf>
    <xf numFmtId="0" fontId="25" fillId="6" borderId="0" xfId="0" applyFont="1" applyFill="1" applyAlignment="1">
      <alignment horizontal="center" vertical="top" wrapText="1"/>
    </xf>
    <xf numFmtId="0" fontId="5" fillId="6" borderId="21" xfId="0" applyFont="1" applyFill="1" applyBorder="1" applyAlignment="1">
      <alignment horizontal="left" vertical="center" wrapText="1"/>
    </xf>
    <xf numFmtId="0" fontId="49" fillId="6" borderId="0" xfId="0" applyFont="1" applyFill="1" applyAlignment="1">
      <alignment wrapText="1"/>
    </xf>
    <xf numFmtId="0" fontId="5" fillId="6" borderId="28" xfId="0" applyFont="1" applyFill="1" applyBorder="1" applyAlignment="1">
      <alignment horizontal="left" vertical="center" wrapText="1"/>
    </xf>
    <xf numFmtId="0" fontId="3" fillId="6" borderId="2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1" fillId="0" borderId="7" xfId="0" applyFont="1" applyFill="1" applyBorder="1" applyAlignment="1">
      <alignment horizontal="center" wrapText="1"/>
    </xf>
    <xf numFmtId="0" fontId="31" fillId="6" borderId="84" xfId="0" applyFont="1" applyFill="1" applyBorder="1" applyAlignment="1">
      <alignment horizontal="center" vertical="top" wrapText="1"/>
    </xf>
    <xf numFmtId="0" fontId="3" fillId="0" borderId="4" xfId="0" applyFont="1" applyBorder="1" applyAlignment="1">
      <alignment horizontal="center" vertical="top" wrapText="1"/>
    </xf>
    <xf numFmtId="0" fontId="3" fillId="6" borderId="7" xfId="0" applyFont="1" applyFill="1" applyBorder="1" applyAlignment="1">
      <alignment horizontal="center" vertical="top" wrapText="1"/>
    </xf>
    <xf numFmtId="0" fontId="3" fillId="7" borderId="10"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7" borderId="24" xfId="0" applyFont="1" applyFill="1" applyBorder="1" applyAlignment="1">
      <alignment horizontal="center" vertical="center" wrapText="1"/>
    </xf>
    <xf numFmtId="0" fontId="27" fillId="6" borderId="7" xfId="1" applyFont="1" applyFill="1" applyBorder="1" applyAlignment="1">
      <alignment horizontal="center" vertical="top" wrapText="1"/>
    </xf>
    <xf numFmtId="0" fontId="12" fillId="0" borderId="0" xfId="0" applyFont="1" applyAlignment="1">
      <alignment horizontal="center" vertical="center"/>
    </xf>
    <xf numFmtId="0" fontId="27" fillId="17" borderId="12" xfId="0" applyFont="1" applyFill="1" applyBorder="1" applyAlignment="1">
      <alignment horizontal="center" vertical="top" wrapText="1"/>
    </xf>
    <xf numFmtId="0" fontId="31" fillId="0" borderId="25" xfId="0" applyFont="1" applyBorder="1" applyAlignment="1">
      <alignment horizontal="center" vertical="center"/>
    </xf>
    <xf numFmtId="0" fontId="31" fillId="6" borderId="24" xfId="0" applyFont="1" applyFill="1" applyBorder="1" applyAlignment="1">
      <alignment horizontal="center" vertical="center"/>
    </xf>
    <xf numFmtId="0" fontId="27" fillId="17" borderId="85" xfId="0" applyFont="1" applyFill="1" applyBorder="1" applyAlignment="1">
      <alignment horizontal="center" vertical="top" wrapText="1"/>
    </xf>
    <xf numFmtId="0" fontId="27" fillId="17" borderId="86" xfId="0" applyFont="1" applyFill="1" applyBorder="1" applyAlignment="1">
      <alignment horizontal="center" vertical="top" wrapText="1"/>
    </xf>
    <xf numFmtId="0" fontId="27" fillId="17" borderId="2" xfId="0" applyFont="1" applyFill="1" applyBorder="1" applyAlignment="1">
      <alignment horizontal="center" vertical="top" wrapText="1"/>
    </xf>
    <xf numFmtId="0" fontId="27" fillId="17" borderId="87" xfId="0" applyFont="1" applyFill="1" applyBorder="1" applyAlignment="1">
      <alignment horizontal="center" vertical="top" wrapText="1"/>
    </xf>
    <xf numFmtId="0" fontId="31" fillId="6" borderId="3" xfId="0" applyFont="1" applyFill="1" applyBorder="1" applyAlignment="1">
      <alignment horizontal="center" wrapText="1"/>
    </xf>
    <xf numFmtId="0" fontId="31" fillId="6" borderId="3" xfId="0" applyFont="1" applyFill="1" applyBorder="1" applyAlignment="1">
      <alignment horizontal="center" vertical="top" wrapText="1"/>
    </xf>
    <xf numFmtId="0" fontId="3" fillId="0" borderId="7" xfId="0" applyFont="1" applyBorder="1" applyAlignment="1">
      <alignment horizontal="center" wrapText="1"/>
    </xf>
    <xf numFmtId="0" fontId="31" fillId="0" borderId="2" xfId="0" applyFont="1" applyFill="1" applyBorder="1" applyAlignment="1">
      <alignment horizontal="center" wrapText="1"/>
    </xf>
    <xf numFmtId="0" fontId="40" fillId="7" borderId="2" xfId="0" applyFont="1" applyFill="1" applyBorder="1" applyAlignment="1">
      <alignment horizontal="center" vertical="center" wrapText="1"/>
    </xf>
    <xf numFmtId="0" fontId="31" fillId="7" borderId="36" xfId="0" applyFont="1" applyFill="1" applyBorder="1" applyAlignment="1">
      <alignment horizontal="center" vertical="center" wrapText="1"/>
    </xf>
    <xf numFmtId="0" fontId="31" fillId="7" borderId="4" xfId="0" applyFont="1" applyFill="1" applyBorder="1" applyAlignment="1">
      <alignment horizontal="center" vertical="top" wrapText="1"/>
    </xf>
    <xf numFmtId="49" fontId="12" fillId="6" borderId="34" xfId="0" applyNumberFormat="1" applyFont="1" applyFill="1" applyBorder="1" applyAlignment="1">
      <alignment horizontal="center" vertical="top" wrapText="1"/>
    </xf>
    <xf numFmtId="0" fontId="31" fillId="0" borderId="0" xfId="0" applyFont="1"/>
    <xf numFmtId="3" fontId="27" fillId="19" borderId="30" xfId="0" applyNumberFormat="1" applyFont="1" applyFill="1" applyBorder="1" applyAlignment="1">
      <alignment horizontal="center" vertical="top" wrapText="1"/>
    </xf>
    <xf numFmtId="0" fontId="27" fillId="19" borderId="4" xfId="0" applyFont="1" applyFill="1" applyBorder="1" applyAlignment="1">
      <alignment horizontal="center" vertical="top" wrapText="1"/>
    </xf>
    <xf numFmtId="0" fontId="31" fillId="6" borderId="10" xfId="0" applyFont="1" applyFill="1" applyBorder="1" applyAlignment="1">
      <alignment horizontal="center" vertical="center" wrapText="1"/>
    </xf>
    <xf numFmtId="0" fontId="31" fillId="6" borderId="51" xfId="0" applyFont="1" applyFill="1" applyBorder="1" applyAlignment="1">
      <alignment horizontal="center" wrapText="1"/>
    </xf>
    <xf numFmtId="0" fontId="3" fillId="6" borderId="30" xfId="0" applyFont="1" applyFill="1" applyBorder="1" applyAlignment="1">
      <alignment horizontal="center" vertical="center" wrapText="1"/>
    </xf>
    <xf numFmtId="0" fontId="3" fillId="0" borderId="91" xfId="0" applyFont="1" applyBorder="1" applyAlignment="1">
      <alignment horizontal="center" vertical="center" wrapText="1"/>
    </xf>
    <xf numFmtId="0" fontId="31" fillId="0" borderId="91" xfId="0" applyFont="1" applyBorder="1" applyAlignment="1">
      <alignment horizontal="center" vertical="center" wrapText="1"/>
    </xf>
    <xf numFmtId="0" fontId="9" fillId="6" borderId="12" xfId="0" applyFont="1" applyFill="1" applyBorder="1" applyAlignment="1">
      <alignment horizontal="center" wrapText="1"/>
    </xf>
    <xf numFmtId="49" fontId="3" fillId="6" borderId="5" xfId="0" applyNumberFormat="1" applyFont="1" applyFill="1" applyBorder="1" applyAlignment="1">
      <alignment horizontal="center" vertical="center" wrapText="1"/>
    </xf>
    <xf numFmtId="0" fontId="3" fillId="6" borderId="33" xfId="0" applyFont="1" applyFill="1" applyBorder="1" applyAlignment="1">
      <alignment horizontal="center" vertical="center" wrapText="1"/>
    </xf>
    <xf numFmtId="0" fontId="9" fillId="6" borderId="0" xfId="0" applyFont="1" applyFill="1" applyBorder="1" applyAlignment="1">
      <alignment horizontal="center" wrapText="1"/>
    </xf>
    <xf numFmtId="0" fontId="3" fillId="6" borderId="8" xfId="0" applyFont="1" applyFill="1" applyBorder="1" applyAlignment="1">
      <alignment horizontal="center" vertical="top" wrapText="1"/>
    </xf>
    <xf numFmtId="0" fontId="3" fillId="6" borderId="54" xfId="0" applyFont="1" applyFill="1" applyBorder="1" applyAlignment="1">
      <alignment horizontal="center" vertical="center" wrapText="1"/>
    </xf>
    <xf numFmtId="0" fontId="3" fillId="6" borderId="78" xfId="0" applyFont="1" applyFill="1" applyBorder="1" applyAlignment="1">
      <alignment horizontal="center" vertical="center" wrapText="1"/>
    </xf>
    <xf numFmtId="0" fontId="3" fillId="6" borderId="80" xfId="0" applyFont="1" applyFill="1" applyBorder="1" applyAlignment="1">
      <alignment horizontal="center" vertical="center" wrapText="1"/>
    </xf>
    <xf numFmtId="0" fontId="3" fillId="6" borderId="77" xfId="0" applyFont="1" applyFill="1" applyBorder="1" applyAlignment="1">
      <alignment horizontal="center" vertical="center" wrapText="1"/>
    </xf>
    <xf numFmtId="0" fontId="3" fillId="6" borderId="76"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9" fillId="6" borderId="66" xfId="0" applyFont="1" applyFill="1" applyBorder="1" applyAlignment="1">
      <alignment horizontal="center" wrapText="1"/>
    </xf>
    <xf numFmtId="0" fontId="38" fillId="6" borderId="17" xfId="0" applyFont="1" applyFill="1" applyBorder="1" applyAlignment="1">
      <alignment horizontal="left" vertical="top" wrapText="1"/>
    </xf>
    <xf numFmtId="0" fontId="31" fillId="6" borderId="0" xfId="0" applyFont="1" applyFill="1" applyAlignment="1">
      <alignment horizontal="center" vertical="center" wrapText="1"/>
    </xf>
    <xf numFmtId="0" fontId="31" fillId="6" borderId="91" xfId="0" applyFont="1" applyFill="1" applyBorder="1" applyAlignment="1">
      <alignment horizontal="center" vertical="center" wrapText="1"/>
    </xf>
    <xf numFmtId="0" fontId="31" fillId="6" borderId="10" xfId="0" applyFont="1" applyFill="1" applyBorder="1" applyAlignment="1">
      <alignment horizontal="center" vertical="top" wrapText="1"/>
    </xf>
    <xf numFmtId="0" fontId="3" fillId="13" borderId="4" xfId="0" applyFont="1" applyFill="1" applyBorder="1" applyAlignment="1">
      <alignment horizontal="center" vertical="top" wrapText="1"/>
    </xf>
    <xf numFmtId="0" fontId="27" fillId="18" borderId="7" xfId="1" applyFont="1" applyFill="1" applyBorder="1" applyAlignment="1">
      <alignment horizontal="center" vertical="top" wrapText="1"/>
    </xf>
    <xf numFmtId="0" fontId="11" fillId="13" borderId="40" xfId="0" applyFont="1" applyFill="1" applyBorder="1" applyAlignment="1">
      <alignment horizontal="center" vertical="top" wrapText="1"/>
    </xf>
    <xf numFmtId="164" fontId="31" fillId="13" borderId="34" xfId="0" applyNumberFormat="1" applyFont="1" applyFill="1" applyBorder="1" applyAlignment="1">
      <alignment horizontal="center" vertical="top" wrapText="1"/>
    </xf>
    <xf numFmtId="3" fontId="27" fillId="0" borderId="40" xfId="0" applyNumberFormat="1" applyFont="1" applyFill="1" applyBorder="1" applyAlignment="1">
      <alignment horizontal="center" vertical="top" wrapText="1"/>
    </xf>
    <xf numFmtId="0" fontId="3" fillId="0" borderId="36" xfId="0" applyFont="1" applyFill="1" applyBorder="1" applyAlignment="1">
      <alignment horizontal="center" vertical="center" wrapText="1"/>
    </xf>
    <xf numFmtId="0" fontId="3" fillId="7" borderId="14" xfId="0" applyFont="1" applyFill="1" applyBorder="1" applyAlignment="1">
      <alignment vertical="top" wrapText="1"/>
    </xf>
    <xf numFmtId="0" fontId="38" fillId="7" borderId="11" xfId="0" applyFont="1" applyFill="1" applyBorder="1" applyAlignment="1">
      <alignment vertical="top" wrapText="1"/>
    </xf>
    <xf numFmtId="0" fontId="3" fillId="7" borderId="4" xfId="0" applyFont="1" applyFill="1" applyBorder="1" applyAlignment="1">
      <alignment horizontal="center" vertical="top" wrapText="1"/>
    </xf>
    <xf numFmtId="0" fontId="38" fillId="7" borderId="58" xfId="0" applyFont="1" applyFill="1" applyBorder="1" applyAlignment="1">
      <alignment vertical="top" wrapText="1"/>
    </xf>
    <xf numFmtId="0" fontId="38" fillId="7" borderId="61" xfId="0" applyFont="1" applyFill="1" applyBorder="1" applyAlignment="1">
      <alignment vertical="top" wrapText="1"/>
    </xf>
    <xf numFmtId="0" fontId="4" fillId="7" borderId="4" xfId="0" applyFont="1" applyFill="1" applyBorder="1" applyAlignment="1">
      <alignment horizontal="center" vertical="center" wrapText="1"/>
    </xf>
    <xf numFmtId="0" fontId="31" fillId="7" borderId="14" xfId="0" applyFont="1" applyFill="1" applyBorder="1" applyAlignment="1">
      <alignment horizontal="left" vertical="center" wrapText="1"/>
    </xf>
    <xf numFmtId="0" fontId="32" fillId="7" borderId="11" xfId="0" applyFont="1" applyFill="1" applyBorder="1" applyAlignment="1">
      <alignment horizontal="left" vertical="center" wrapText="1"/>
    </xf>
    <xf numFmtId="0" fontId="3" fillId="0" borderId="7" xfId="0" applyFont="1" applyFill="1" applyBorder="1" applyAlignment="1">
      <alignment horizontal="center" wrapText="1"/>
    </xf>
    <xf numFmtId="0" fontId="3" fillId="0" borderId="4" xfId="0" applyFont="1" applyFill="1" applyBorder="1" applyAlignment="1">
      <alignment horizontal="center" wrapText="1"/>
    </xf>
    <xf numFmtId="0" fontId="31" fillId="0" borderId="24" xfId="0" applyFont="1" applyFill="1" applyBorder="1" applyAlignment="1">
      <alignment horizontal="center" vertical="center" wrapText="1"/>
    </xf>
    <xf numFmtId="0" fontId="31" fillId="6" borderId="88" xfId="0" applyFont="1" applyFill="1" applyBorder="1" applyAlignment="1">
      <alignment horizontal="center" vertical="top" wrapText="1"/>
    </xf>
    <xf numFmtId="0" fontId="31" fillId="6" borderId="89" xfId="0" applyFont="1" applyFill="1" applyBorder="1" applyAlignment="1">
      <alignment horizontal="center" vertical="top" wrapText="1"/>
    </xf>
    <xf numFmtId="0" fontId="31" fillId="0" borderId="90" xfId="0" applyFont="1" applyBorder="1" applyAlignment="1">
      <alignment horizontal="center" vertical="top" wrapText="1"/>
    </xf>
    <xf numFmtId="0" fontId="3" fillId="0" borderId="36" xfId="0" applyFont="1" applyBorder="1" applyAlignment="1">
      <alignment horizontal="center" vertical="top" wrapText="1"/>
    </xf>
    <xf numFmtId="0" fontId="3" fillId="0" borderId="24" xfId="0" applyFont="1" applyFill="1" applyBorder="1" applyAlignment="1">
      <alignment horizontal="center" vertical="center" wrapText="1"/>
    </xf>
    <xf numFmtId="0" fontId="31" fillId="0" borderId="94"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31" fillId="6" borderId="9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8" fillId="16" borderId="17" xfId="0" applyFont="1" applyFill="1" applyBorder="1" applyAlignment="1">
      <alignment vertical="top" wrapText="1"/>
    </xf>
    <xf numFmtId="0" fontId="38" fillId="16" borderId="11" xfId="0" applyFont="1" applyFill="1" applyBorder="1" applyAlignment="1">
      <alignment vertical="top" wrapText="1"/>
    </xf>
    <xf numFmtId="0" fontId="31" fillId="16" borderId="4"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16" borderId="14" xfId="0" applyFont="1" applyFill="1" applyBorder="1" applyAlignment="1">
      <alignment vertical="top" wrapText="1"/>
    </xf>
    <xf numFmtId="0" fontId="31" fillId="16" borderId="2"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12" fillId="3" borderId="8" xfId="0" applyFont="1" applyFill="1" applyBorder="1" applyAlignment="1">
      <alignment horizontal="center" vertical="top" wrapText="1"/>
    </xf>
    <xf numFmtId="0" fontId="10" fillId="13" borderId="25" xfId="0" applyFont="1" applyFill="1" applyBorder="1" applyAlignment="1">
      <alignment horizontal="center" vertical="top" wrapText="1"/>
    </xf>
    <xf numFmtId="0" fontId="12" fillId="13" borderId="31" xfId="0" applyFont="1" applyFill="1" applyBorder="1" applyAlignment="1">
      <alignment horizontal="center" vertical="top" wrapText="1"/>
    </xf>
    <xf numFmtId="0" fontId="27" fillId="6" borderId="3" xfId="0" applyFont="1" applyFill="1" applyBorder="1" applyAlignment="1">
      <alignment wrapText="1"/>
    </xf>
    <xf numFmtId="0" fontId="27" fillId="6" borderId="47" xfId="0" applyFont="1" applyFill="1" applyBorder="1" applyAlignment="1">
      <alignment horizontal="center" vertical="top" wrapText="1"/>
    </xf>
    <xf numFmtId="0" fontId="27" fillId="6" borderId="1" xfId="0" applyFont="1" applyFill="1" applyBorder="1" applyAlignment="1">
      <alignment horizontal="center" vertical="top" wrapText="1"/>
    </xf>
    <xf numFmtId="0" fontId="11" fillId="6" borderId="35" xfId="0" applyFont="1" applyFill="1" applyBorder="1" applyAlignment="1">
      <alignment horizontal="center" vertical="center" wrapText="1"/>
    </xf>
    <xf numFmtId="0" fontId="27" fillId="6" borderId="0" xfId="0" applyFont="1" applyFill="1" applyBorder="1" applyAlignment="1">
      <alignment horizontal="right" vertical="top" wrapText="1"/>
    </xf>
    <xf numFmtId="0" fontId="27" fillId="6" borderId="9" xfId="0" applyFont="1" applyFill="1" applyBorder="1" applyAlignment="1">
      <alignment vertical="top" wrapText="1"/>
    </xf>
    <xf numFmtId="0" fontId="27" fillId="6" borderId="42" xfId="0" applyFont="1" applyFill="1" applyBorder="1" applyAlignment="1">
      <alignment horizontal="left" vertical="top" wrapText="1"/>
    </xf>
    <xf numFmtId="0" fontId="27" fillId="6" borderId="43" xfId="0" applyFont="1" applyFill="1" applyBorder="1" applyAlignment="1">
      <alignment horizontal="left" vertical="top" wrapText="1"/>
    </xf>
    <xf numFmtId="0" fontId="27" fillId="6" borderId="9" xfId="0" applyFont="1" applyFill="1" applyBorder="1" applyAlignment="1">
      <alignment horizontal="left" vertical="top" wrapText="1"/>
    </xf>
    <xf numFmtId="0" fontId="27" fillId="6" borderId="46" xfId="0" applyFont="1" applyFill="1" applyBorder="1" applyAlignment="1">
      <alignment horizontal="left" vertical="top" wrapText="1"/>
    </xf>
    <xf numFmtId="0" fontId="27" fillId="6" borderId="44" xfId="0" applyFont="1" applyFill="1" applyBorder="1" applyAlignment="1">
      <alignment horizontal="center" vertical="top" wrapText="1"/>
    </xf>
    <xf numFmtId="0" fontId="11" fillId="6" borderId="5" xfId="0" applyFont="1" applyFill="1" applyBorder="1" applyAlignment="1">
      <alignment horizontal="center" vertical="center" wrapText="1"/>
    </xf>
    <xf numFmtId="0" fontId="31" fillId="0" borderId="94" xfId="0" applyFont="1" applyBorder="1" applyAlignment="1">
      <alignment horizontal="center" vertical="center" wrapText="1"/>
    </xf>
    <xf numFmtId="0" fontId="3" fillId="7" borderId="94" xfId="0" applyFont="1" applyFill="1" applyBorder="1" applyAlignment="1">
      <alignment horizontal="center" vertical="center" wrapText="1"/>
    </xf>
    <xf numFmtId="0" fontId="27" fillId="0" borderId="30" xfId="0" applyFont="1" applyFill="1" applyBorder="1" applyAlignment="1">
      <alignment horizontal="center" vertical="top" wrapText="1"/>
    </xf>
    <xf numFmtId="0" fontId="27" fillId="0" borderId="23" xfId="0" applyFont="1" applyFill="1" applyBorder="1" applyAlignment="1">
      <alignment horizontal="center" vertical="top" wrapText="1"/>
    </xf>
    <xf numFmtId="0" fontId="27" fillId="3" borderId="30" xfId="0" applyFont="1" applyFill="1" applyBorder="1" applyAlignment="1">
      <alignment horizontal="left" vertical="top" wrapText="1"/>
    </xf>
    <xf numFmtId="0" fontId="27" fillId="3" borderId="23" xfId="0" applyFont="1" applyFill="1" applyBorder="1" applyAlignment="1">
      <alignment horizontal="left" vertical="top" wrapText="1"/>
    </xf>
    <xf numFmtId="0" fontId="27" fillId="6" borderId="94" xfId="0" applyFont="1" applyFill="1" applyBorder="1" applyAlignment="1">
      <alignment vertical="top" wrapText="1"/>
    </xf>
    <xf numFmtId="0" fontId="27" fillId="6" borderId="94" xfId="0" applyFont="1" applyFill="1" applyBorder="1" applyAlignment="1">
      <alignment horizontal="center" vertical="top" wrapText="1"/>
    </xf>
    <xf numFmtId="0" fontId="27" fillId="6" borderId="95" xfId="0" applyFont="1" applyFill="1" applyBorder="1" applyAlignment="1">
      <alignment horizontal="center" vertical="top" wrapText="1"/>
    </xf>
    <xf numFmtId="0" fontId="27" fillId="3" borderId="94" xfId="0" applyFont="1" applyFill="1" applyBorder="1" applyAlignment="1">
      <alignment horizontal="left" vertical="top" wrapText="1"/>
    </xf>
    <xf numFmtId="0" fontId="27" fillId="0" borderId="94" xfId="0" applyFont="1" applyFill="1" applyBorder="1" applyAlignment="1">
      <alignment horizontal="center" vertical="top" wrapText="1"/>
    </xf>
    <xf numFmtId="0" fontId="27" fillId="3" borderId="94" xfId="0" applyFont="1" applyFill="1" applyBorder="1" applyAlignment="1">
      <alignment vertical="top" wrapText="1"/>
    </xf>
    <xf numFmtId="0" fontId="27" fillId="3" borderId="94" xfId="0" applyFont="1" applyFill="1" applyBorder="1" applyAlignment="1">
      <alignment horizontal="center" vertical="top" wrapText="1"/>
    </xf>
    <xf numFmtId="0" fontId="27" fillId="0" borderId="95" xfId="0" applyFont="1" applyFill="1" applyBorder="1" applyAlignment="1">
      <alignment horizontal="center" vertical="top" wrapText="1"/>
    </xf>
    <xf numFmtId="0" fontId="27" fillId="6" borderId="94" xfId="0" applyFont="1" applyFill="1" applyBorder="1" applyAlignment="1">
      <alignment horizontal="left" vertical="top" wrapText="1"/>
    </xf>
    <xf numFmtId="0" fontId="27" fillId="3" borderId="95" xfId="0" applyFont="1" applyFill="1" applyBorder="1" applyAlignment="1">
      <alignment horizontal="center" vertical="top" wrapText="1"/>
    </xf>
    <xf numFmtId="49" fontId="27" fillId="6" borderId="95" xfId="0" applyNumberFormat="1" applyFont="1" applyFill="1" applyBorder="1" applyAlignment="1">
      <alignment horizontal="center" vertical="top" wrapText="1"/>
    </xf>
    <xf numFmtId="0" fontId="31" fillId="6" borderId="95" xfId="0" applyFont="1" applyFill="1" applyBorder="1" applyAlignment="1">
      <alignment horizontal="center" vertical="top" wrapText="1"/>
    </xf>
    <xf numFmtId="3" fontId="27" fillId="6" borderId="95" xfId="0" applyNumberFormat="1" applyFont="1" applyFill="1" applyBorder="1" applyAlignment="1">
      <alignment horizontal="center" vertical="top" wrapText="1"/>
    </xf>
    <xf numFmtId="0" fontId="27" fillId="19" borderId="94" xfId="0" applyFont="1" applyFill="1" applyBorder="1" applyAlignment="1">
      <alignment horizontal="center" vertical="top" wrapText="1"/>
    </xf>
    <xf numFmtId="0" fontId="12" fillId="13" borderId="94" xfId="0" applyFont="1" applyFill="1" applyBorder="1" applyAlignment="1">
      <alignment horizontal="center" vertical="top" wrapText="1"/>
    </xf>
    <xf numFmtId="0" fontId="12" fillId="13" borderId="95" xfId="0" applyFont="1" applyFill="1" applyBorder="1" applyAlignment="1">
      <alignment horizontal="center" vertical="top" wrapText="1"/>
    </xf>
    <xf numFmtId="0" fontId="27" fillId="13" borderId="95" xfId="0" applyFont="1" applyFill="1" applyBorder="1" applyAlignment="1">
      <alignment horizontal="left" vertical="top" wrapText="1"/>
    </xf>
    <xf numFmtId="0" fontId="27" fillId="13" borderId="94" xfId="0" applyFont="1" applyFill="1" applyBorder="1" applyAlignment="1">
      <alignment horizontal="center" vertical="top" wrapText="1"/>
    </xf>
    <xf numFmtId="0" fontId="10" fillId="13" borderId="95" xfId="0" applyFont="1" applyFill="1" applyBorder="1" applyAlignment="1">
      <alignment horizontal="center" vertical="top" wrapText="1"/>
    </xf>
    <xf numFmtId="0" fontId="27" fillId="13" borderId="94" xfId="0" applyFont="1" applyFill="1" applyBorder="1" applyAlignment="1">
      <alignment vertical="top" wrapText="1"/>
    </xf>
    <xf numFmtId="0" fontId="10" fillId="13" borderId="94" xfId="0" applyFont="1" applyFill="1" applyBorder="1" applyAlignment="1">
      <alignment horizontal="center" vertical="top" wrapText="1"/>
    </xf>
    <xf numFmtId="0" fontId="27" fillId="13" borderId="95" xfId="0" applyFont="1" applyFill="1" applyBorder="1" applyAlignment="1">
      <alignment horizontal="center" vertical="top" wrapText="1"/>
    </xf>
    <xf numFmtId="0" fontId="31" fillId="0" borderId="95" xfId="0" applyFont="1" applyFill="1" applyBorder="1" applyAlignment="1">
      <alignment horizontal="center" vertical="top" wrapText="1"/>
    </xf>
    <xf numFmtId="0" fontId="31" fillId="13" borderId="95" xfId="0" applyFont="1" applyFill="1" applyBorder="1" applyAlignment="1">
      <alignment horizontal="center" vertical="top" wrapText="1"/>
    </xf>
    <xf numFmtId="49" fontId="27" fillId="13" borderId="94" xfId="0" applyNumberFormat="1" applyFont="1" applyFill="1" applyBorder="1" applyAlignment="1">
      <alignment horizontal="center" vertical="top" wrapText="1"/>
    </xf>
    <xf numFmtId="166" fontId="27" fillId="6" borderId="95" xfId="0" applyNumberFormat="1" applyFont="1" applyFill="1" applyBorder="1" applyAlignment="1">
      <alignment horizontal="center" vertical="top" wrapText="1"/>
    </xf>
    <xf numFmtId="0" fontId="27" fillId="0" borderId="24" xfId="0" applyFont="1" applyBorder="1" applyAlignment="1">
      <alignment horizontal="center" vertical="top" wrapText="1"/>
    </xf>
    <xf numFmtId="0" fontId="27" fillId="20" borderId="7" xfId="0" applyFont="1" applyFill="1" applyBorder="1" applyAlignment="1">
      <alignment horizontal="center" vertical="top" wrapText="1"/>
    </xf>
    <xf numFmtId="49" fontId="27" fillId="0" borderId="24" xfId="0" applyNumberFormat="1" applyFont="1" applyFill="1" applyBorder="1" applyAlignment="1">
      <alignment horizontal="center" vertical="top" wrapText="1"/>
    </xf>
    <xf numFmtId="0" fontId="9" fillId="0" borderId="0" xfId="0" applyFont="1" applyFill="1" applyAlignment="1">
      <alignment wrapText="1"/>
    </xf>
    <xf numFmtId="0" fontId="32" fillId="6" borderId="42" xfId="0" applyFont="1" applyFill="1" applyBorder="1" applyAlignment="1">
      <alignment vertical="top" wrapText="1"/>
    </xf>
    <xf numFmtId="0" fontId="3" fillId="6" borderId="7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7" xfId="0" applyFont="1" applyFill="1" applyBorder="1" applyAlignment="1">
      <alignment vertical="top" wrapText="1"/>
    </xf>
    <xf numFmtId="0" fontId="40" fillId="7" borderId="7" xfId="0" applyFont="1" applyFill="1" applyBorder="1" applyAlignment="1">
      <alignment horizontal="center" vertical="center" wrapText="1"/>
    </xf>
    <xf numFmtId="0" fontId="27" fillId="13" borderId="3" xfId="0" applyFont="1" applyFill="1" applyBorder="1" applyAlignment="1">
      <alignment horizontal="center" vertical="top" wrapText="1"/>
    </xf>
    <xf numFmtId="0" fontId="27" fillId="13" borderId="23" xfId="0" applyFont="1" applyFill="1" applyBorder="1" applyAlignment="1">
      <alignment horizontal="center" vertical="top" wrapText="1"/>
    </xf>
    <xf numFmtId="0" fontId="3" fillId="6" borderId="96" xfId="0" applyFont="1" applyFill="1" applyBorder="1" applyAlignment="1">
      <alignment horizontal="center" vertical="center" wrapText="1"/>
    </xf>
    <xf numFmtId="0" fontId="3" fillId="6" borderId="18" xfId="0" applyFont="1" applyFill="1" applyBorder="1" applyAlignment="1">
      <alignment vertical="top" wrapText="1"/>
    </xf>
    <xf numFmtId="0" fontId="31" fillId="6" borderId="96" xfId="0" applyFont="1" applyFill="1" applyBorder="1" applyAlignment="1">
      <alignment horizontal="center" vertical="center" wrapText="1"/>
    </xf>
    <xf numFmtId="0" fontId="31" fillId="7" borderId="17" xfId="0" applyFont="1" applyFill="1" applyBorder="1" applyAlignment="1">
      <alignment horizontal="left" vertical="top" wrapText="1"/>
    </xf>
    <xf numFmtId="0" fontId="31" fillId="7" borderId="8" xfId="0" applyFont="1" applyFill="1" applyBorder="1" applyAlignment="1">
      <alignment horizontal="center" vertical="center" wrapText="1"/>
    </xf>
    <xf numFmtId="0" fontId="3" fillId="8" borderId="8" xfId="0" applyFont="1" applyFill="1" applyBorder="1" applyAlignment="1">
      <alignment horizontal="center" vertical="center" wrapText="1"/>
    </xf>
    <xf numFmtId="2" fontId="27" fillId="0" borderId="94" xfId="0" applyNumberFormat="1" applyFont="1" applyFill="1" applyBorder="1" applyAlignment="1">
      <alignment horizontal="center" vertical="top" wrapText="1"/>
    </xf>
    <xf numFmtId="0" fontId="27" fillId="10" borderId="0" xfId="0" applyFont="1" applyFill="1" applyAlignment="1">
      <alignment horizontal="center" vertical="top"/>
    </xf>
    <xf numFmtId="0" fontId="27" fillId="0" borderId="0" xfId="0" applyFont="1" applyAlignment="1">
      <alignment horizontal="center" vertical="top"/>
    </xf>
    <xf numFmtId="0" fontId="27" fillId="6" borderId="30" xfId="0" applyFont="1" applyFill="1" applyBorder="1" applyAlignment="1">
      <alignment horizontal="center" vertical="top"/>
    </xf>
    <xf numFmtId="0" fontId="27" fillId="6" borderId="36" xfId="0" applyFont="1" applyFill="1" applyBorder="1" applyAlignment="1">
      <alignment horizontal="center" vertical="top"/>
    </xf>
    <xf numFmtId="0" fontId="31" fillId="13" borderId="22" xfId="0" applyFont="1" applyFill="1" applyBorder="1" applyAlignment="1">
      <alignment horizontal="center" vertical="top" wrapText="1"/>
    </xf>
    <xf numFmtId="0" fontId="9" fillId="0" borderId="0" xfId="0" applyFont="1" applyAlignment="1">
      <alignment horizontal="center" vertical="top" wrapText="1"/>
    </xf>
    <xf numFmtId="0" fontId="3" fillId="0" borderId="2" xfId="0" applyFont="1" applyBorder="1" applyAlignment="1">
      <alignment horizontal="center" vertical="top" wrapText="1"/>
    </xf>
    <xf numFmtId="0" fontId="3" fillId="7" borderId="6" xfId="0" applyFont="1" applyFill="1" applyBorder="1" applyAlignment="1">
      <alignment horizontal="center" vertical="center" wrapText="1"/>
    </xf>
    <xf numFmtId="0" fontId="3" fillId="6" borderId="16" xfId="0" applyFont="1" applyFill="1" applyBorder="1" applyAlignment="1">
      <alignment vertical="top" wrapText="1"/>
    </xf>
    <xf numFmtId="0" fontId="3" fillId="0" borderId="96" xfId="0" applyFont="1" applyBorder="1" applyAlignment="1">
      <alignment horizontal="center" vertical="center" wrapText="1"/>
    </xf>
    <xf numFmtId="0" fontId="31" fillId="6" borderId="97" xfId="0" applyFont="1" applyFill="1" applyBorder="1" applyAlignment="1">
      <alignment horizontal="center" vertical="center" wrapText="1"/>
    </xf>
    <xf numFmtId="0" fontId="3" fillId="7" borderId="99" xfId="0" applyFont="1" applyFill="1" applyBorder="1" applyAlignment="1">
      <alignment horizontal="center" vertical="center" wrapText="1"/>
    </xf>
    <xf numFmtId="0" fontId="31" fillId="0" borderId="93" xfId="0" applyFont="1" applyBorder="1" applyAlignment="1">
      <alignment horizontal="center" vertical="center" wrapText="1"/>
    </xf>
    <xf numFmtId="0" fontId="3" fillId="6" borderId="101"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27" fillId="6" borderId="97" xfId="0" applyFont="1" applyFill="1" applyBorder="1" applyAlignment="1">
      <alignment horizontal="center" vertical="top" wrapText="1"/>
    </xf>
    <xf numFmtId="0" fontId="27" fillId="6" borderId="102" xfId="0" applyFont="1" applyFill="1" applyBorder="1" applyAlignment="1">
      <alignment horizontal="center" vertical="top" wrapText="1"/>
    </xf>
    <xf numFmtId="0" fontId="3" fillId="11"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27" fillId="21" borderId="0" xfId="0" applyFont="1" applyFill="1" applyAlignment="1">
      <alignment horizontal="center" vertical="top" wrapText="1"/>
    </xf>
    <xf numFmtId="0" fontId="27" fillId="21" borderId="94" xfId="0" applyFont="1" applyFill="1" applyBorder="1" applyAlignment="1">
      <alignment horizontal="center" vertical="top" wrapText="1"/>
    </xf>
    <xf numFmtId="0" fontId="27" fillId="21" borderId="4" xfId="0" applyFont="1" applyFill="1" applyBorder="1" applyAlignment="1">
      <alignment horizontal="center" vertical="top" wrapText="1"/>
    </xf>
    <xf numFmtId="0" fontId="27" fillId="3" borderId="97" xfId="0" applyFont="1" applyFill="1" applyBorder="1" applyAlignment="1">
      <alignment horizontal="center" vertical="top" wrapText="1"/>
    </xf>
    <xf numFmtId="0" fontId="27" fillId="6" borderId="96" xfId="0" applyFont="1" applyFill="1" applyBorder="1" applyAlignment="1">
      <alignment vertical="top" wrapText="1"/>
    </xf>
    <xf numFmtId="0" fontId="27" fillId="0" borderId="96" xfId="0" applyFont="1" applyFill="1" applyBorder="1" applyAlignment="1">
      <alignment horizontal="center" vertical="top" wrapText="1"/>
    </xf>
    <xf numFmtId="164" fontId="27" fillId="6" borderId="97" xfId="0" applyNumberFormat="1" applyFont="1" applyFill="1" applyBorder="1" applyAlignment="1">
      <alignment horizontal="center" vertical="top" wrapText="1"/>
    </xf>
    <xf numFmtId="0" fontId="31" fillId="13" borderId="40" xfId="0" applyFont="1" applyFill="1" applyBorder="1" applyAlignment="1">
      <alignment horizontal="center" vertical="top" wrapText="1"/>
    </xf>
    <xf numFmtId="0" fontId="31" fillId="13" borderId="36" xfId="0" applyFont="1" applyFill="1" applyBorder="1" applyAlignment="1">
      <alignment horizontal="center" vertical="top" wrapText="1"/>
    </xf>
    <xf numFmtId="0" fontId="3" fillId="7" borderId="5" xfId="0" applyFont="1" applyFill="1" applyBorder="1" applyAlignment="1">
      <alignment horizontal="center" vertical="center" wrapText="1"/>
    </xf>
    <xf numFmtId="0" fontId="27" fillId="13" borderId="113" xfId="0" applyFont="1" applyFill="1" applyBorder="1" applyAlignment="1">
      <alignment horizontal="center" vertical="top" wrapText="1"/>
    </xf>
    <xf numFmtId="0" fontId="27" fillId="13" borderId="114" xfId="0" applyFont="1" applyFill="1" applyBorder="1" applyAlignment="1">
      <alignment vertical="top" wrapText="1"/>
    </xf>
    <xf numFmtId="0" fontId="27" fillId="13" borderId="103" xfId="0" applyFont="1" applyFill="1" applyBorder="1" applyAlignment="1">
      <alignment horizontal="left" vertical="top" wrapText="1"/>
    </xf>
    <xf numFmtId="0" fontId="27" fillId="13" borderId="102" xfId="0" applyFont="1" applyFill="1" applyBorder="1" applyAlignment="1">
      <alignment horizontal="center" vertical="top" wrapText="1"/>
    </xf>
    <xf numFmtId="0" fontId="27" fillId="13" borderId="97" xfId="0" applyFont="1" applyFill="1" applyBorder="1" applyAlignment="1">
      <alignment horizontal="center" vertical="top" wrapText="1"/>
    </xf>
    <xf numFmtId="0" fontId="27" fillId="6" borderId="94" xfId="0" applyFont="1" applyFill="1" applyBorder="1" applyAlignment="1">
      <alignment horizontal="center" vertical="center" wrapText="1"/>
    </xf>
    <xf numFmtId="49" fontId="27" fillId="13" borderId="95" xfId="0" applyNumberFormat="1" applyFont="1" applyFill="1" applyBorder="1" applyAlignment="1">
      <alignment horizontal="center" vertical="top" wrapText="1"/>
    </xf>
    <xf numFmtId="49" fontId="27" fillId="13" borderId="97" xfId="0" applyNumberFormat="1" applyFont="1" applyFill="1" applyBorder="1" applyAlignment="1">
      <alignment horizontal="center" vertical="top" wrapText="1"/>
    </xf>
    <xf numFmtId="0" fontId="3" fillId="7" borderId="98" xfId="0" applyFont="1" applyFill="1" applyBorder="1" applyAlignment="1">
      <alignment horizontal="center" vertical="center" wrapText="1"/>
    </xf>
    <xf numFmtId="0" fontId="31" fillId="7" borderId="100" xfId="0" applyFont="1" applyFill="1" applyBorder="1" applyAlignment="1">
      <alignment horizontal="center" vertical="center" wrapText="1"/>
    </xf>
    <xf numFmtId="0" fontId="27" fillId="13" borderId="94" xfId="0" applyFont="1" applyFill="1" applyBorder="1" applyAlignment="1">
      <alignment horizontal="left" vertical="center" wrapText="1"/>
    </xf>
    <xf numFmtId="0" fontId="27" fillId="13" borderId="115" xfId="0" applyFont="1" applyFill="1" applyBorder="1" applyAlignment="1">
      <alignment horizontal="center" vertical="top" wrapText="1"/>
    </xf>
    <xf numFmtId="0" fontId="27" fillId="0" borderId="102" xfId="0" applyFont="1" applyFill="1" applyBorder="1" applyAlignment="1">
      <alignment horizontal="center" vertical="top" wrapText="1"/>
    </xf>
    <xf numFmtId="0" fontId="3" fillId="6" borderId="4" xfId="0" applyFont="1" applyFill="1" applyBorder="1" applyAlignment="1">
      <alignment horizontal="center" vertical="top" wrapText="1"/>
    </xf>
    <xf numFmtId="0" fontId="3" fillId="6" borderId="5" xfId="0" applyFont="1" applyFill="1" applyBorder="1" applyAlignment="1">
      <alignment horizontal="center" vertical="top" wrapText="1"/>
    </xf>
    <xf numFmtId="0" fontId="31" fillId="0" borderId="2"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6" borderId="2" xfId="0" applyFont="1" applyFill="1" applyBorder="1" applyAlignment="1">
      <alignment horizontal="center" vertical="top" wrapText="1"/>
    </xf>
    <xf numFmtId="0" fontId="31" fillId="0" borderId="3" xfId="0" applyFont="1" applyBorder="1" applyAlignment="1">
      <alignment horizontal="center" vertical="top" wrapText="1"/>
    </xf>
    <xf numFmtId="0" fontId="3" fillId="6" borderId="0" xfId="0" applyFont="1" applyFill="1" applyBorder="1" applyAlignment="1">
      <alignment horizontal="center" vertical="center" wrapText="1"/>
    </xf>
    <xf numFmtId="0" fontId="3" fillId="6" borderId="94" xfId="0" applyFont="1" applyFill="1" applyBorder="1" applyAlignment="1">
      <alignment horizontal="center" vertical="center" wrapText="1"/>
    </xf>
    <xf numFmtId="0" fontId="3" fillId="0" borderId="94" xfId="0" applyFont="1" applyBorder="1" applyAlignment="1">
      <alignment horizontal="center" vertical="center" wrapText="1"/>
    </xf>
    <xf numFmtId="0" fontId="31" fillId="7" borderId="94" xfId="0" applyFont="1" applyFill="1" applyBorder="1" applyAlignment="1">
      <alignment horizontal="center" vertical="center" wrapText="1"/>
    </xf>
    <xf numFmtId="0" fontId="31" fillId="16" borderId="94" xfId="0" applyFont="1" applyFill="1" applyBorder="1" applyAlignment="1">
      <alignment horizontal="center" vertical="center" wrapText="1"/>
    </xf>
    <xf numFmtId="0" fontId="3" fillId="16" borderId="94" xfId="0" applyFont="1" applyFill="1" applyBorder="1" applyAlignment="1">
      <alignment horizontal="center" vertical="center" wrapText="1"/>
    </xf>
    <xf numFmtId="0" fontId="3" fillId="16" borderId="96" xfId="0" applyFont="1" applyFill="1" applyBorder="1" applyAlignment="1">
      <alignment horizontal="center" vertical="top" wrapText="1"/>
    </xf>
    <xf numFmtId="0" fontId="3" fillId="16" borderId="35" xfId="0" applyFont="1" applyFill="1" applyBorder="1" applyAlignment="1">
      <alignment horizontal="center" vertical="top" wrapText="1"/>
    </xf>
    <xf numFmtId="0" fontId="31" fillId="0" borderId="96" xfId="0" applyFont="1" applyBorder="1" applyAlignment="1">
      <alignment horizontal="center" vertical="center" wrapText="1"/>
    </xf>
    <xf numFmtId="0" fontId="3" fillId="0" borderId="7" xfId="0" applyFont="1" applyBorder="1" applyAlignment="1">
      <alignment vertical="center" wrapText="1"/>
    </xf>
    <xf numFmtId="0" fontId="31" fillId="8" borderId="94" xfId="0" applyFont="1" applyFill="1" applyBorder="1" applyAlignment="1">
      <alignment horizontal="center" vertical="center" wrapText="1"/>
    </xf>
    <xf numFmtId="0" fontId="3" fillId="8" borderId="94" xfId="0" applyFont="1" applyFill="1" applyBorder="1" applyAlignment="1">
      <alignment horizontal="center" vertical="center" wrapText="1"/>
    </xf>
    <xf numFmtId="0" fontId="31" fillId="13" borderId="96" xfId="0" applyFont="1" applyFill="1" applyBorder="1" applyAlignment="1">
      <alignment horizontal="left" vertical="top" wrapText="1"/>
    </xf>
    <xf numFmtId="0" fontId="31" fillId="13" borderId="97" xfId="0" applyFont="1" applyFill="1" applyBorder="1" applyAlignment="1">
      <alignment horizontal="left" vertical="top" wrapText="1"/>
    </xf>
    <xf numFmtId="0" fontId="3" fillId="11" borderId="94" xfId="0" applyFont="1" applyFill="1" applyBorder="1" applyAlignment="1">
      <alignment horizontal="center" vertical="center" wrapText="1"/>
    </xf>
    <xf numFmtId="0" fontId="31" fillId="11" borderId="94" xfId="0" applyFont="1" applyFill="1" applyBorder="1" applyAlignment="1">
      <alignment horizontal="center" vertical="center" wrapText="1"/>
    </xf>
    <xf numFmtId="0" fontId="31" fillId="0" borderId="116" xfId="0" applyFont="1" applyFill="1" applyBorder="1" applyAlignment="1">
      <alignment horizontal="center" vertical="center" wrapText="1"/>
    </xf>
    <xf numFmtId="0" fontId="31" fillId="6" borderId="95" xfId="0" applyFont="1" applyFill="1" applyBorder="1" applyAlignment="1">
      <alignment horizontal="center" vertical="center" wrapText="1"/>
    </xf>
    <xf numFmtId="0" fontId="9" fillId="0" borderId="94" xfId="0" applyFont="1" applyBorder="1" applyAlignment="1">
      <alignment horizontal="center" vertical="center" wrapText="1"/>
    </xf>
    <xf numFmtId="0" fontId="9" fillId="6" borderId="94" xfId="0" applyFont="1" applyFill="1" applyBorder="1" applyAlignment="1">
      <alignment horizontal="center" vertical="center" wrapText="1"/>
    </xf>
    <xf numFmtId="9" fontId="3" fillId="7" borderId="7" xfId="0" applyNumberFormat="1" applyFont="1" applyFill="1" applyBorder="1" applyAlignment="1">
      <alignment horizontal="center" vertical="center" wrapText="1"/>
    </xf>
    <xf numFmtId="3" fontId="31" fillId="0" borderId="4" xfId="0" applyNumberFormat="1" applyFont="1" applyFill="1" applyBorder="1" applyAlignment="1">
      <alignment horizontal="center" vertical="center" wrapText="1"/>
    </xf>
    <xf numFmtId="3" fontId="3" fillId="0" borderId="7" xfId="0" applyNumberFormat="1" applyFont="1" applyBorder="1" applyAlignment="1">
      <alignment horizontal="center" vertical="center" wrapText="1"/>
    </xf>
    <xf numFmtId="3" fontId="31" fillId="0" borderId="7" xfId="0" applyNumberFormat="1" applyFont="1" applyBorder="1" applyAlignment="1">
      <alignment horizontal="center" vertical="center" wrapText="1"/>
    </xf>
    <xf numFmtId="3" fontId="3" fillId="6" borderId="7" xfId="0" applyNumberFormat="1" applyFont="1" applyFill="1" applyBorder="1" applyAlignment="1">
      <alignment horizontal="center" vertical="center" wrapText="1"/>
    </xf>
    <xf numFmtId="0" fontId="27" fillId="21" borderId="49" xfId="0" applyFont="1" applyFill="1" applyBorder="1" applyAlignment="1">
      <alignment horizontal="center" vertical="top" wrapText="1"/>
    </xf>
    <xf numFmtId="0" fontId="27" fillId="0" borderId="7" xfId="0" applyFont="1" applyBorder="1" applyAlignment="1">
      <alignment horizontal="center" vertical="top" wrapText="1"/>
    </xf>
    <xf numFmtId="0" fontId="3" fillId="0" borderId="22" xfId="0" applyFont="1" applyBorder="1" applyAlignment="1">
      <alignment horizontal="center" vertical="top" wrapText="1"/>
    </xf>
    <xf numFmtId="16" fontId="27" fillId="6" borderId="95" xfId="0" applyNumberFormat="1" applyFont="1" applyFill="1" applyBorder="1" applyAlignment="1">
      <alignment horizontal="center" vertical="top" wrapText="1"/>
    </xf>
    <xf numFmtId="3" fontId="27" fillId="6" borderId="40" xfId="0" applyNumberFormat="1" applyFont="1" applyFill="1" applyBorder="1" applyAlignment="1">
      <alignment horizontal="center" vertical="top" wrapText="1"/>
    </xf>
    <xf numFmtId="0" fontId="27" fillId="0" borderId="97" xfId="0" applyFont="1" applyFill="1" applyBorder="1" applyAlignment="1">
      <alignment horizontal="center" vertical="top" wrapText="1"/>
    </xf>
    <xf numFmtId="0" fontId="27" fillId="6" borderId="102" xfId="0" applyFont="1" applyFill="1" applyBorder="1" applyAlignment="1">
      <alignment vertical="top" wrapText="1"/>
    </xf>
    <xf numFmtId="0" fontId="31" fillId="6" borderId="102" xfId="0" applyFont="1" applyFill="1" applyBorder="1" applyAlignment="1">
      <alignment horizontal="center" vertical="top" wrapText="1"/>
    </xf>
    <xf numFmtId="0" fontId="31" fillId="13" borderId="4" xfId="0" applyFont="1" applyFill="1" applyBorder="1" applyAlignment="1">
      <alignment horizontal="center" vertical="top" wrapText="1"/>
    </xf>
    <xf numFmtId="164" fontId="31" fillId="13" borderId="97" xfId="0" applyNumberFormat="1" applyFont="1" applyFill="1" applyBorder="1" applyAlignment="1">
      <alignment horizontal="center" vertical="top" wrapText="1"/>
    </xf>
    <xf numFmtId="0" fontId="27" fillId="18" borderId="24" xfId="1" applyFont="1" applyFill="1" applyBorder="1" applyAlignment="1">
      <alignment horizontal="center" vertical="top" wrapText="1"/>
    </xf>
    <xf numFmtId="0" fontId="27" fillId="20" borderId="94" xfId="0" applyFont="1" applyFill="1" applyBorder="1" applyAlignment="1">
      <alignment horizontal="center" vertical="top" wrapText="1"/>
    </xf>
    <xf numFmtId="0" fontId="11" fillId="13" borderId="95" xfId="0" applyFont="1" applyFill="1" applyBorder="1" applyAlignment="1">
      <alignment horizontal="center" vertical="top" wrapText="1"/>
    </xf>
    <xf numFmtId="0" fontId="11" fillId="13" borderId="8" xfId="0" applyFont="1" applyFill="1" applyBorder="1" applyAlignment="1">
      <alignment horizontal="center" vertical="top" wrapText="1"/>
    </xf>
    <xf numFmtId="0" fontId="11" fillId="0" borderId="95" xfId="0" applyFont="1" applyBorder="1" applyAlignment="1">
      <alignment horizontal="center" vertical="top" wrapText="1"/>
    </xf>
    <xf numFmtId="0" fontId="11" fillId="13" borderId="37" xfId="0" applyFont="1" applyFill="1" applyBorder="1" applyAlignment="1">
      <alignment horizontal="center" vertical="top" wrapText="1"/>
    </xf>
    <xf numFmtId="0" fontId="11" fillId="0" borderId="26" xfId="0" applyFont="1" applyBorder="1" applyAlignment="1">
      <alignment horizontal="center" vertical="top" wrapText="1"/>
    </xf>
    <xf numFmtId="0" fontId="27" fillId="20" borderId="4" xfId="0" applyFont="1" applyFill="1" applyBorder="1" applyAlignment="1">
      <alignment horizontal="center" vertical="top" wrapText="1"/>
    </xf>
    <xf numFmtId="0" fontId="31" fillId="6" borderId="94" xfId="0" applyFont="1" applyFill="1" applyBorder="1" applyAlignment="1">
      <alignment horizontal="center" vertical="top" wrapText="1"/>
    </xf>
    <xf numFmtId="0" fontId="27" fillId="13" borderId="67" xfId="0" applyFont="1" applyFill="1" applyBorder="1" applyAlignment="1">
      <alignment horizontal="center" vertical="top" wrapText="1"/>
    </xf>
    <xf numFmtId="0" fontId="27" fillId="20" borderId="24" xfId="0" applyFont="1" applyFill="1" applyBorder="1" applyAlignment="1">
      <alignment horizontal="center" vertical="top" wrapText="1"/>
    </xf>
    <xf numFmtId="0" fontId="27" fillId="6" borderId="95" xfId="0" applyFont="1" applyFill="1" applyBorder="1" applyAlignment="1">
      <alignment horizontal="center" vertical="center" wrapText="1"/>
    </xf>
    <xf numFmtId="4" fontId="27" fillId="13" borderId="97" xfId="0" applyNumberFormat="1" applyFont="1" applyFill="1" applyBorder="1" applyAlignment="1">
      <alignment horizontal="center" vertical="top" wrapText="1"/>
    </xf>
    <xf numFmtId="0" fontId="9" fillId="0" borderId="0" xfId="0" applyFont="1" applyAlignment="1">
      <alignment vertical="center" wrapText="1"/>
    </xf>
    <xf numFmtId="0" fontId="27" fillId="13" borderId="104" xfId="0" applyFont="1" applyFill="1" applyBorder="1" applyAlignment="1">
      <alignment horizontal="center" vertical="top" wrapText="1"/>
    </xf>
    <xf numFmtId="0" fontId="27" fillId="13" borderId="30" xfId="0" applyFont="1" applyFill="1" applyBorder="1" applyAlignment="1">
      <alignment horizontal="center" vertical="top" wrapText="1"/>
    </xf>
    <xf numFmtId="0" fontId="27" fillId="13" borderId="10" xfId="0" applyFont="1" applyFill="1" applyBorder="1" applyAlignment="1">
      <alignment horizontal="center" vertical="top" wrapText="1"/>
    </xf>
    <xf numFmtId="0" fontId="31" fillId="6" borderId="30" xfId="0" applyFont="1" applyFill="1" applyBorder="1" applyAlignment="1">
      <alignment horizontal="center" vertical="top" wrapText="1"/>
    </xf>
    <xf numFmtId="0" fontId="27" fillId="3" borderId="30" xfId="0" applyFont="1" applyFill="1" applyBorder="1" applyAlignment="1">
      <alignment horizontal="center" vertical="top" wrapText="1"/>
    </xf>
    <xf numFmtId="0" fontId="27" fillId="6" borderId="30" xfId="0" applyFont="1" applyFill="1" applyBorder="1" applyAlignment="1">
      <alignment horizontal="center" vertical="top" wrapText="1"/>
    </xf>
    <xf numFmtId="0" fontId="27" fillId="6" borderId="23" xfId="0" applyFont="1" applyFill="1" applyBorder="1" applyAlignment="1">
      <alignment horizontal="center" vertical="top" wrapText="1"/>
    </xf>
    <xf numFmtId="0" fontId="32" fillId="0" borderId="0" xfId="0" applyFont="1" applyFill="1" applyAlignment="1">
      <alignment horizontal="center" vertical="center" wrapText="1"/>
    </xf>
    <xf numFmtId="0" fontId="3" fillId="0" borderId="10" xfId="0" applyFont="1" applyBorder="1" applyAlignment="1">
      <alignment horizontal="center" vertical="center" wrapText="1"/>
    </xf>
    <xf numFmtId="0" fontId="3" fillId="6" borderId="23" xfId="0" applyFont="1" applyFill="1" applyBorder="1" applyAlignment="1">
      <alignment horizontal="center" vertical="top" wrapText="1"/>
    </xf>
    <xf numFmtId="0" fontId="3" fillId="6" borderId="77" xfId="0" applyFont="1" applyFill="1" applyBorder="1" applyAlignment="1">
      <alignment horizontal="center" vertical="top" wrapText="1"/>
    </xf>
    <xf numFmtId="0" fontId="31" fillId="6" borderId="38" xfId="0" applyFont="1" applyFill="1" applyBorder="1" applyAlignment="1">
      <alignment horizontal="center" wrapText="1"/>
    </xf>
    <xf numFmtId="0" fontId="3" fillId="6" borderId="10"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1" fillId="0" borderId="94" xfId="0" applyFont="1" applyFill="1" applyBorder="1" applyAlignment="1">
      <alignment horizontal="center" vertical="top" wrapText="1"/>
    </xf>
    <xf numFmtId="0" fontId="31" fillId="0" borderId="36" xfId="0" applyFont="1" applyFill="1" applyBorder="1" applyAlignment="1">
      <alignment horizontal="center" vertical="top" wrapText="1"/>
    </xf>
    <xf numFmtId="0" fontId="3" fillId="8" borderId="7" xfId="0" applyFont="1" applyFill="1" applyBorder="1" applyAlignment="1">
      <alignment horizontal="center" vertical="top" wrapText="1"/>
    </xf>
    <xf numFmtId="0" fontId="3" fillId="8" borderId="4" xfId="0" applyFont="1" applyFill="1" applyBorder="1" applyAlignment="1">
      <alignment horizontal="center" vertical="top" wrapText="1"/>
    </xf>
    <xf numFmtId="0" fontId="27" fillId="6" borderId="102" xfId="0" applyFont="1" applyFill="1" applyBorder="1" applyAlignment="1">
      <alignment wrapText="1"/>
    </xf>
    <xf numFmtId="0" fontId="9" fillId="6" borderId="0" xfId="0" applyFont="1" applyFill="1"/>
    <xf numFmtId="0" fontId="23" fillId="0" borderId="0" xfId="0" applyFont="1" applyAlignment="1">
      <alignment vertical="top"/>
    </xf>
    <xf numFmtId="0" fontId="31" fillId="6" borderId="25" xfId="0" applyFont="1" applyFill="1" applyBorder="1" applyAlignment="1">
      <alignment horizontal="center" vertical="center"/>
    </xf>
    <xf numFmtId="0" fontId="9" fillId="0" borderId="0" xfId="0" applyFont="1" applyBorder="1"/>
    <xf numFmtId="9" fontId="3" fillId="6" borderId="7" xfId="0" applyNumberFormat="1" applyFont="1" applyFill="1" applyBorder="1" applyAlignment="1">
      <alignment horizontal="center" vertical="center" wrapText="1"/>
    </xf>
    <xf numFmtId="0" fontId="10" fillId="7" borderId="17" xfId="0" applyNumberFormat="1" applyFont="1" applyFill="1" applyBorder="1" applyAlignment="1">
      <alignment horizontal="center" vertical="center"/>
    </xf>
    <xf numFmtId="0" fontId="10" fillId="0" borderId="17" xfId="0" applyNumberFormat="1" applyFont="1" applyBorder="1" applyAlignment="1">
      <alignment horizontal="center" vertical="center"/>
    </xf>
    <xf numFmtId="0" fontId="10" fillId="8" borderId="16" xfId="0" applyNumberFormat="1" applyFont="1" applyFill="1" applyBorder="1" applyAlignment="1">
      <alignment horizontal="center" vertical="center"/>
    </xf>
    <xf numFmtId="0" fontId="10" fillId="11" borderId="11" xfId="0" applyNumberFormat="1" applyFont="1" applyFill="1" applyBorder="1" applyAlignment="1">
      <alignment horizontal="center" vertical="center"/>
    </xf>
    <xf numFmtId="49" fontId="3" fillId="6" borderId="4" xfId="0" applyNumberFormat="1" applyFont="1" applyFill="1" applyBorder="1" applyAlignment="1">
      <alignment horizontal="center" vertical="center" wrapText="1"/>
    </xf>
    <xf numFmtId="0" fontId="49" fillId="0" borderId="0" xfId="0" applyFont="1" applyFill="1" applyAlignment="1">
      <alignment wrapText="1"/>
    </xf>
    <xf numFmtId="0" fontId="49" fillId="0" borderId="0" xfId="0" applyFont="1" applyFill="1" applyBorder="1" applyAlignment="1">
      <alignment wrapText="1"/>
    </xf>
    <xf numFmtId="0" fontId="9" fillId="8" borderId="36" xfId="0" applyFont="1" applyFill="1" applyBorder="1" applyAlignment="1">
      <alignment horizontal="center" vertical="center" wrapText="1"/>
    </xf>
    <xf numFmtId="0" fontId="9" fillId="0" borderId="0" xfId="0" applyFont="1"/>
    <xf numFmtId="0" fontId="27" fillId="13" borderId="10" xfId="0" applyFont="1" applyFill="1" applyBorder="1" applyAlignment="1">
      <alignment horizontal="center" vertical="top" wrapText="1"/>
    </xf>
    <xf numFmtId="49" fontId="12" fillId="6" borderId="97" xfId="0" applyNumberFormat="1" applyFont="1" applyFill="1" applyBorder="1" applyAlignment="1">
      <alignment horizontal="center" vertical="top" wrapText="1"/>
    </xf>
    <xf numFmtId="49" fontId="12" fillId="6" borderId="95" xfId="0" applyNumberFormat="1" applyFont="1" applyFill="1" applyBorder="1" applyAlignment="1">
      <alignment horizontal="center" vertical="top"/>
    </xf>
    <xf numFmtId="0" fontId="27" fillId="21" borderId="95" xfId="0" applyFont="1" applyFill="1" applyBorder="1" applyAlignment="1">
      <alignment horizontal="center" vertical="top" wrapText="1"/>
    </xf>
    <xf numFmtId="0" fontId="27" fillId="21" borderId="40" xfId="0" applyFont="1" applyFill="1" applyBorder="1" applyAlignment="1">
      <alignment horizontal="center" vertical="top" wrapText="1"/>
    </xf>
    <xf numFmtId="0" fontId="31" fillId="6" borderId="102" xfId="0" applyFont="1" applyFill="1" applyBorder="1" applyAlignment="1">
      <alignment horizontal="center" vertical="center"/>
    </xf>
    <xf numFmtId="0" fontId="27" fillId="13" borderId="10" xfId="0" applyFont="1" applyFill="1" applyBorder="1" applyAlignment="1">
      <alignment horizontal="center" vertical="top" wrapText="1"/>
    </xf>
    <xf numFmtId="0" fontId="55" fillId="13" borderId="26" xfId="0" applyFont="1" applyFill="1" applyBorder="1" applyAlignment="1">
      <alignment horizontal="center" vertical="top" wrapText="1"/>
    </xf>
    <xf numFmtId="0" fontId="27" fillId="13" borderId="95" xfId="0" applyFont="1" applyFill="1" applyBorder="1" applyAlignment="1">
      <alignment horizontal="center" vertical="top" wrapText="1"/>
    </xf>
    <xf numFmtId="0" fontId="27" fillId="13" borderId="95" xfId="3" applyFont="1" applyFill="1" applyBorder="1" applyAlignment="1">
      <alignment horizontal="center" vertical="top" wrapText="1"/>
    </xf>
    <xf numFmtId="17" fontId="27" fillId="6" borderId="32" xfId="0" applyNumberFormat="1" applyFont="1" applyFill="1" applyBorder="1" applyAlignment="1">
      <alignment horizontal="center" vertical="top" wrapText="1"/>
    </xf>
    <xf numFmtId="0" fontId="27" fillId="6" borderId="94" xfId="0" applyFont="1" applyFill="1" applyBorder="1" applyAlignment="1">
      <alignment horizontal="center" vertical="top" wrapText="1"/>
    </xf>
    <xf numFmtId="0" fontId="27" fillId="6" borderId="19" xfId="0" applyFont="1" applyFill="1" applyBorder="1" applyAlignment="1">
      <alignment horizontal="center" vertical="top" wrapText="1"/>
    </xf>
    <xf numFmtId="0" fontId="27" fillId="6" borderId="102" xfId="0" applyFont="1" applyFill="1" applyBorder="1" applyAlignment="1">
      <alignment horizontal="center" vertical="top" wrapText="1"/>
    </xf>
    <xf numFmtId="0" fontId="27" fillId="6" borderId="32" xfId="0" applyFont="1" applyFill="1" applyBorder="1" applyAlignment="1">
      <alignment horizontal="center" vertical="top" wrapText="1"/>
    </xf>
    <xf numFmtId="0" fontId="27" fillId="6" borderId="97" xfId="0" applyFont="1" applyFill="1" applyBorder="1" applyAlignment="1">
      <alignment horizontal="center" vertical="top" wrapText="1"/>
    </xf>
    <xf numFmtId="0" fontId="27" fillId="6" borderId="40" xfId="0" applyFont="1" applyFill="1" applyBorder="1" applyAlignment="1">
      <alignment horizontal="center" vertical="top" wrapText="1"/>
    </xf>
    <xf numFmtId="0" fontId="27" fillId="0" borderId="10" xfId="0" applyFont="1" applyFill="1" applyBorder="1" applyAlignment="1">
      <alignment horizontal="center" vertical="top" wrapText="1"/>
    </xf>
    <xf numFmtId="0" fontId="27" fillId="6" borderId="117" xfId="0" applyFont="1" applyFill="1" applyBorder="1" applyAlignment="1">
      <alignment horizontal="center" vertical="top" wrapText="1"/>
    </xf>
    <xf numFmtId="0" fontId="27" fillId="6" borderId="117" xfId="0" applyFont="1" applyFill="1" applyBorder="1" applyAlignment="1">
      <alignment horizontal="center" vertical="top" wrapText="1"/>
    </xf>
    <xf numFmtId="0" fontId="27" fillId="6" borderId="10" xfId="0" applyFont="1" applyFill="1" applyBorder="1" applyAlignment="1">
      <alignment horizontal="center" vertical="top" wrapText="1"/>
    </xf>
    <xf numFmtId="0" fontId="27" fillId="6" borderId="118" xfId="0" applyFont="1" applyFill="1" applyBorder="1" applyAlignment="1">
      <alignment horizontal="center" vertical="top" wrapText="1"/>
    </xf>
    <xf numFmtId="0" fontId="27" fillId="6" borderId="119" xfId="0" applyFont="1" applyFill="1" applyBorder="1" applyAlignment="1">
      <alignment horizontal="center" vertical="top" wrapText="1"/>
    </xf>
    <xf numFmtId="0" fontId="27" fillId="3" borderId="52" xfId="0" applyFont="1" applyFill="1" applyBorder="1" applyAlignment="1">
      <alignment horizontal="center" vertical="top" wrapText="1"/>
    </xf>
    <xf numFmtId="0" fontId="27" fillId="6" borderId="32" xfId="0" applyFont="1" applyFill="1" applyBorder="1" applyAlignment="1">
      <alignment horizontal="center" vertical="top" wrapText="1"/>
    </xf>
    <xf numFmtId="0" fontId="27" fillId="6" borderId="97" xfId="0" applyFont="1" applyFill="1" applyBorder="1" applyAlignment="1">
      <alignment horizontal="center" vertical="top" wrapText="1"/>
    </xf>
    <xf numFmtId="0" fontId="27" fillId="6" borderId="40" xfId="0" applyFont="1" applyFill="1" applyBorder="1" applyAlignment="1">
      <alignment horizontal="center" vertical="top" wrapText="1"/>
    </xf>
    <xf numFmtId="0" fontId="27" fillId="6" borderId="120" xfId="0" applyFont="1" applyFill="1" applyBorder="1" applyAlignment="1">
      <alignment horizontal="center" vertical="top" wrapText="1"/>
    </xf>
    <xf numFmtId="0" fontId="55" fillId="6" borderId="10" xfId="0" applyFont="1" applyFill="1" applyBorder="1" applyAlignment="1">
      <alignment horizontal="center" vertical="top" wrapText="1"/>
    </xf>
    <xf numFmtId="0" fontId="27" fillId="6" borderId="121" xfId="0" applyFont="1" applyFill="1" applyBorder="1" applyAlignment="1">
      <alignment horizontal="center" vertical="top" wrapText="1"/>
    </xf>
    <xf numFmtId="0" fontId="55" fillId="6" borderId="122" xfId="0" applyFont="1" applyFill="1" applyBorder="1" applyAlignment="1">
      <alignment horizontal="center" vertical="top" wrapText="1"/>
    </xf>
    <xf numFmtId="0" fontId="31" fillId="6" borderId="102" xfId="0" applyFont="1" applyFill="1" applyBorder="1" applyAlignment="1">
      <alignment horizontal="center" vertical="top" wrapText="1"/>
    </xf>
    <xf numFmtId="0" fontId="27" fillId="6" borderId="97" xfId="0" applyFont="1" applyFill="1" applyBorder="1" applyAlignment="1">
      <alignment horizontal="center" vertical="top" wrapText="1"/>
    </xf>
    <xf numFmtId="0" fontId="27" fillId="6" borderId="123" xfId="0" applyFont="1" applyFill="1" applyBorder="1" applyAlignment="1">
      <alignment horizontal="center" vertical="top" wrapText="1"/>
    </xf>
    <xf numFmtId="0" fontId="27" fillId="6" borderId="19" xfId="0" applyFont="1" applyFill="1" applyBorder="1" applyAlignment="1">
      <alignment horizontal="center" vertical="top" wrapText="1"/>
    </xf>
    <xf numFmtId="0" fontId="27" fillId="13" borderId="10" xfId="0" applyFont="1" applyFill="1" applyBorder="1" applyAlignment="1">
      <alignment horizontal="center" vertical="top" wrapText="1"/>
    </xf>
    <xf numFmtId="0" fontId="27" fillId="6" borderId="96" xfId="0" applyFont="1" applyFill="1" applyBorder="1" applyAlignment="1">
      <alignment horizontal="center" vertical="top" wrapText="1"/>
    </xf>
    <xf numFmtId="0" fontId="27" fillId="3" borderId="96" xfId="0" applyFont="1" applyFill="1" applyBorder="1" applyAlignment="1">
      <alignment horizontal="center" vertical="top" wrapText="1"/>
    </xf>
    <xf numFmtId="0" fontId="27" fillId="13" borderId="123" xfId="0" applyFont="1" applyFill="1" applyBorder="1" applyAlignment="1">
      <alignment horizontal="center" vertical="top" wrapText="1"/>
    </xf>
    <xf numFmtId="0" fontId="27" fillId="6" borderId="123" xfId="12" applyFont="1" applyFill="1" applyBorder="1" applyAlignment="1">
      <alignment horizontal="center" vertical="top" wrapText="1"/>
    </xf>
    <xf numFmtId="0" fontId="31" fillId="6" borderId="123" xfId="0" applyFont="1" applyFill="1" applyBorder="1" applyAlignment="1">
      <alignment horizontal="center" vertical="center"/>
    </xf>
    <xf numFmtId="0" fontId="27" fillId="6" borderId="123" xfId="0" applyFont="1" applyFill="1" applyBorder="1" applyAlignment="1">
      <alignment horizontal="center" vertical="center" wrapText="1"/>
    </xf>
    <xf numFmtId="0" fontId="27" fillId="0" borderId="10" xfId="12" applyFont="1" applyFill="1" applyBorder="1" applyAlignment="1">
      <alignment horizontal="center" vertical="top" wrapText="1"/>
    </xf>
    <xf numFmtId="0" fontId="27" fillId="0" borderId="123" xfId="12" applyFont="1" applyFill="1" applyBorder="1" applyAlignment="1">
      <alignment horizontal="center" vertical="top" wrapText="1"/>
    </xf>
    <xf numFmtId="0" fontId="27" fillId="6" borderId="123" xfId="12" applyFont="1" applyFill="1" applyBorder="1" applyAlignment="1">
      <alignment horizontal="center" vertical="top" wrapText="1"/>
    </xf>
    <xf numFmtId="0" fontId="27" fillId="13" borderId="6" xfId="12" applyFont="1" applyFill="1" applyBorder="1" applyAlignment="1">
      <alignment horizontal="center" vertical="top" wrapText="1"/>
    </xf>
    <xf numFmtId="0" fontId="27" fillId="13" borderId="8" xfId="12" applyFont="1" applyFill="1" applyBorder="1" applyAlignment="1">
      <alignment horizontal="center" vertical="top" wrapText="1"/>
    </xf>
    <xf numFmtId="0" fontId="27" fillId="18" borderId="24" xfId="13" applyFont="1" applyFill="1" applyBorder="1" applyAlignment="1">
      <alignment horizontal="center" vertical="top" wrapText="1"/>
    </xf>
    <xf numFmtId="49" fontId="27" fillId="13" borderId="125" xfId="0" applyNumberFormat="1" applyFont="1" applyFill="1" applyBorder="1" applyAlignment="1">
      <alignment horizontal="center" vertical="top" wrapText="1"/>
    </xf>
    <xf numFmtId="49" fontId="27" fillId="13" borderId="44" xfId="12" applyNumberFormat="1" applyFont="1" applyFill="1" applyBorder="1" applyAlignment="1">
      <alignment horizontal="center" vertical="top" wrapText="1"/>
    </xf>
    <xf numFmtId="0" fontId="27" fillId="13" borderId="4" xfId="14" applyFont="1" applyFill="1" applyBorder="1" applyAlignment="1">
      <alignment horizontal="center" vertical="top" wrapText="1"/>
    </xf>
    <xf numFmtId="0" fontId="27" fillId="13" borderId="40" xfId="14" applyFont="1" applyFill="1" applyBorder="1" applyAlignment="1">
      <alignment horizontal="center" vertical="top" wrapText="1"/>
    </xf>
    <xf numFmtId="0" fontId="27" fillId="6" borderId="124" xfId="12" applyFont="1" applyFill="1" applyBorder="1" applyAlignment="1">
      <alignment horizontal="center" vertical="top" wrapText="1"/>
    </xf>
    <xf numFmtId="0" fontId="27" fillId="13" borderId="26" xfId="12" applyFont="1" applyFill="1" applyBorder="1" applyAlignment="1">
      <alignment horizontal="center" vertical="top" wrapText="1"/>
    </xf>
    <xf numFmtId="0" fontId="27" fillId="13" borderId="7" xfId="12" applyFont="1" applyFill="1" applyBorder="1" applyAlignment="1">
      <alignment horizontal="center" vertical="top" wrapText="1"/>
    </xf>
    <xf numFmtId="0" fontId="27" fillId="3" borderId="126" xfId="0" applyFont="1" applyFill="1" applyBorder="1" applyAlignment="1">
      <alignment horizontal="center" vertical="top" wrapText="1"/>
    </xf>
    <xf numFmtId="0" fontId="27" fillId="3" borderId="127" xfId="0" applyFont="1" applyFill="1" applyBorder="1" applyAlignment="1">
      <alignment horizontal="center" vertical="top" wrapText="1"/>
    </xf>
    <xf numFmtId="0" fontId="27" fillId="6" borderId="104" xfId="0" applyFont="1" applyFill="1" applyBorder="1" applyAlignment="1">
      <alignment wrapText="1"/>
    </xf>
    <xf numFmtId="0" fontId="27" fillId="6" borderId="124" xfId="0" applyFont="1" applyFill="1" applyBorder="1" applyAlignment="1">
      <alignment horizontal="center" vertical="top" wrapText="1"/>
    </xf>
    <xf numFmtId="0" fontId="27" fillId="6" borderId="26" xfId="0" applyFont="1" applyFill="1" applyBorder="1" applyAlignment="1">
      <alignment horizontal="center" vertical="top" wrapText="1"/>
    </xf>
    <xf numFmtId="0" fontId="27" fillId="13" borderId="10" xfId="0" applyFont="1" applyFill="1" applyBorder="1" applyAlignment="1">
      <alignment horizontal="center" vertical="top" wrapText="1"/>
    </xf>
    <xf numFmtId="0" fontId="27" fillId="22" borderId="2" xfId="16" applyFont="1" applyFill="1" applyBorder="1" applyAlignment="1">
      <alignment horizontal="center" vertical="top" wrapText="1"/>
    </xf>
    <xf numFmtId="164" fontId="27" fillId="13" borderId="95" xfId="0" applyNumberFormat="1" applyFont="1" applyFill="1" applyBorder="1" applyAlignment="1">
      <alignment horizontal="center" vertical="top" wrapText="1"/>
    </xf>
    <xf numFmtId="0" fontId="27" fillId="13" borderId="30" xfId="0" applyFont="1" applyFill="1" applyBorder="1" applyAlignment="1">
      <alignment horizontal="center" vertical="top" wrapText="1"/>
    </xf>
    <xf numFmtId="0" fontId="27" fillId="13" borderId="96" xfId="0" applyFont="1" applyFill="1" applyBorder="1" applyAlignment="1">
      <alignment horizontal="center" vertical="top" wrapText="1"/>
    </xf>
    <xf numFmtId="0" fontId="27" fillId="13" borderId="4" xfId="3" applyFont="1" applyFill="1" applyBorder="1" applyAlignment="1">
      <alignment horizontal="center" vertical="top" wrapText="1"/>
    </xf>
    <xf numFmtId="0" fontId="27" fillId="6" borderId="128" xfId="3" applyFont="1" applyFill="1" applyBorder="1" applyAlignment="1">
      <alignment horizontal="center" vertical="top" wrapText="1"/>
    </xf>
    <xf numFmtId="0" fontId="11" fillId="6" borderId="7" xfId="0" applyFont="1" applyFill="1" applyBorder="1" applyAlignment="1">
      <alignment horizontal="center" vertical="top" wrapText="1"/>
    </xf>
    <xf numFmtId="0" fontId="11" fillId="6" borderId="95" xfId="0" applyFont="1" applyFill="1" applyBorder="1" applyAlignment="1">
      <alignment horizontal="center" vertical="top" wrapText="1"/>
    </xf>
    <xf numFmtId="0" fontId="11" fillId="6" borderId="123" xfId="0" applyFont="1" applyFill="1" applyBorder="1" applyAlignment="1">
      <alignment horizontal="center" vertical="top" wrapText="1"/>
    </xf>
    <xf numFmtId="0" fontId="3" fillId="8" borderId="6" xfId="0" applyFont="1" applyFill="1" applyBorder="1" applyAlignment="1">
      <alignment horizontal="center" vertical="center" wrapText="1"/>
    </xf>
    <xf numFmtId="0" fontId="57" fillId="8" borderId="6" xfId="0" applyFont="1" applyFill="1" applyBorder="1" applyAlignment="1">
      <alignment horizontal="center" vertical="center" wrapText="1"/>
    </xf>
    <xf numFmtId="0" fontId="3" fillId="8" borderId="3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8" xfId="0" applyFont="1" applyBorder="1" applyAlignment="1">
      <alignment horizontal="center" vertical="center" wrapText="1"/>
    </xf>
    <xf numFmtId="0" fontId="31" fillId="6" borderId="128" xfId="0" applyFont="1" applyFill="1" applyBorder="1" applyAlignment="1">
      <alignment horizontal="center" vertical="center" wrapText="1"/>
    </xf>
    <xf numFmtId="0" fontId="3" fillId="8" borderId="129"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 fillId="6" borderId="128" xfId="0" applyFont="1" applyFill="1" applyBorder="1" applyAlignment="1">
      <alignment horizontal="center" vertical="center" wrapText="1"/>
    </xf>
    <xf numFmtId="0" fontId="31" fillId="7" borderId="75" xfId="0" applyFont="1" applyFill="1" applyBorder="1" applyAlignment="1">
      <alignment horizontal="left" vertical="top" wrapText="1"/>
    </xf>
    <xf numFmtId="0" fontId="3" fillId="8" borderId="17" xfId="0" applyFont="1" applyFill="1" applyBorder="1" applyAlignment="1">
      <alignment vertical="top" wrapText="1"/>
    </xf>
    <xf numFmtId="0" fontId="3" fillId="8" borderId="128"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128" xfId="0" applyFont="1" applyFill="1" applyBorder="1" applyAlignment="1">
      <alignment horizontal="center" vertical="center" wrapText="1"/>
    </xf>
    <xf numFmtId="0" fontId="3" fillId="7" borderId="128" xfId="0" applyFont="1" applyFill="1" applyBorder="1" applyAlignment="1">
      <alignment horizontal="center" vertical="center" wrapText="1"/>
    </xf>
    <xf numFmtId="0" fontId="31" fillId="0" borderId="8" xfId="0" applyFont="1" applyBorder="1" applyAlignment="1">
      <alignment horizontal="left" vertical="top" wrapText="1"/>
    </xf>
    <xf numFmtId="0" fontId="31" fillId="6" borderId="8" xfId="0" applyFont="1" applyFill="1" applyBorder="1" applyAlignment="1">
      <alignment horizontal="center" wrapText="1"/>
    </xf>
    <xf numFmtId="0" fontId="31" fillId="6" borderId="19" xfId="0" applyFont="1" applyFill="1" applyBorder="1" applyAlignment="1">
      <alignment horizontal="center" vertical="center" wrapText="1"/>
    </xf>
    <xf numFmtId="0" fontId="3" fillId="0" borderId="130" xfId="0" applyFont="1" applyBorder="1" applyAlignment="1">
      <alignment horizontal="center" vertical="center" wrapText="1"/>
    </xf>
    <xf numFmtId="0" fontId="3" fillId="7" borderId="19" xfId="0" applyFont="1" applyFill="1" applyBorder="1" applyAlignment="1">
      <alignment horizontal="center" vertical="center" wrapText="1"/>
    </xf>
    <xf numFmtId="0" fontId="31" fillId="0" borderId="8" xfId="0" applyFont="1" applyBorder="1" applyAlignment="1">
      <alignment horizontal="center" vertical="center" wrapText="1"/>
    </xf>
    <xf numFmtId="0" fontId="3" fillId="0" borderId="35" xfId="0" applyFont="1" applyBorder="1" applyAlignment="1">
      <alignment horizontal="center" vertical="center" wrapText="1"/>
    </xf>
    <xf numFmtId="0" fontId="3" fillId="7" borderId="97"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1" fillId="6" borderId="0" xfId="0" applyFont="1" applyFill="1" applyAlignment="1">
      <alignment horizontal="center" wrapText="1"/>
    </xf>
    <xf numFmtId="0" fontId="3" fillId="8" borderId="19" xfId="0" applyFont="1" applyFill="1" applyBorder="1" applyAlignment="1">
      <alignment horizontal="center" vertical="top" wrapText="1"/>
    </xf>
    <xf numFmtId="0" fontId="31" fillId="8" borderId="10" xfId="0" applyFont="1" applyFill="1" applyBorder="1" applyAlignment="1">
      <alignment horizontal="center" vertical="center" wrapText="1"/>
    </xf>
    <xf numFmtId="0" fontId="31" fillId="8" borderId="19" xfId="0" applyFont="1" applyFill="1" applyBorder="1" applyAlignment="1">
      <alignment horizontal="center" vertical="center" wrapText="1"/>
    </xf>
    <xf numFmtId="0" fontId="9" fillId="6" borderId="54" xfId="0" applyFont="1" applyFill="1" applyBorder="1" applyAlignment="1">
      <alignment horizontal="center" wrapText="1"/>
    </xf>
    <xf numFmtId="0" fontId="31" fillId="6" borderId="102" xfId="0" applyFont="1" applyFill="1" applyBorder="1" applyAlignment="1">
      <alignment horizontal="center" vertical="top" wrapText="1" shrinkToFit="1"/>
    </xf>
    <xf numFmtId="0" fontId="3" fillId="8" borderId="104" xfId="0" applyFont="1" applyFill="1" applyBorder="1" applyAlignment="1">
      <alignment horizontal="center" vertical="center" wrapText="1"/>
    </xf>
    <xf numFmtId="0" fontId="3" fillId="6" borderId="36" xfId="0" applyFont="1" applyFill="1" applyBorder="1" applyAlignment="1">
      <alignment horizontal="center" vertical="center" wrapText="1"/>
    </xf>
    <xf numFmtId="2" fontId="6" fillId="0" borderId="42" xfId="0" applyNumberFormat="1" applyFont="1" applyFill="1" applyBorder="1"/>
    <xf numFmtId="0" fontId="14" fillId="0" borderId="10" xfId="0" applyNumberFormat="1" applyFont="1" applyBorder="1" applyAlignment="1">
      <alignment horizontal="center" vertical="center"/>
    </xf>
    <xf numFmtId="0" fontId="3" fillId="0" borderId="42" xfId="0" applyFont="1" applyBorder="1"/>
    <xf numFmtId="1" fontId="2" fillId="0" borderId="5" xfId="0" applyNumberFormat="1" applyFont="1" applyFill="1" applyBorder="1" applyAlignment="1">
      <alignment horizontal="center" vertical="center"/>
    </xf>
    <xf numFmtId="1" fontId="10" fillId="11" borderId="5" xfId="0" applyNumberFormat="1" applyFont="1" applyFill="1" applyBorder="1" applyAlignment="1">
      <alignment horizontal="center" vertical="center"/>
    </xf>
    <xf numFmtId="0" fontId="2" fillId="0" borderId="10"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3" fillId="16" borderId="6"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16" borderId="5" xfId="0" applyFont="1" applyFill="1" applyBorder="1" applyAlignment="1">
      <alignment horizontal="center" vertical="center" wrapText="1"/>
    </xf>
    <xf numFmtId="0" fontId="31" fillId="6" borderId="52" xfId="0" applyFont="1" applyFill="1" applyBorder="1" applyAlignment="1">
      <alignment horizontal="center" vertical="center" wrapText="1"/>
    </xf>
    <xf numFmtId="0" fontId="31" fillId="0" borderId="128" xfId="0" applyFont="1" applyBorder="1" applyAlignment="1">
      <alignment horizontal="center" vertical="center" wrapText="1"/>
    </xf>
    <xf numFmtId="1" fontId="10" fillId="7" borderId="128" xfId="0" applyNumberFormat="1" applyFont="1" applyFill="1" applyBorder="1" applyAlignment="1">
      <alignment horizontal="center" vertical="center"/>
    </xf>
    <xf numFmtId="1" fontId="10" fillId="6" borderId="128" xfId="0" applyNumberFormat="1" applyFont="1" applyFill="1" applyBorder="1" applyAlignment="1">
      <alignment horizontal="center" vertical="center"/>
    </xf>
    <xf numFmtId="1" fontId="10" fillId="8" borderId="19" xfId="0" applyNumberFormat="1" applyFont="1" applyFill="1" applyBorder="1" applyAlignment="1">
      <alignment horizontal="center" vertical="center"/>
    </xf>
    <xf numFmtId="1" fontId="10" fillId="8" borderId="128" xfId="0" applyNumberFormat="1" applyFont="1" applyFill="1" applyBorder="1" applyAlignment="1">
      <alignment horizontal="center" vertical="center"/>
    </xf>
    <xf numFmtId="0" fontId="37" fillId="6" borderId="0" xfId="0" applyFont="1" applyFill="1" applyAlignment="1">
      <alignment horizontal="left" wrapText="1"/>
    </xf>
    <xf numFmtId="0" fontId="32" fillId="6" borderId="0" xfId="0" applyFont="1" applyFill="1" applyAlignment="1">
      <alignment horizontal="center" vertical="center" wrapText="1"/>
    </xf>
    <xf numFmtId="0" fontId="3" fillId="6" borderId="130" xfId="0" applyFont="1" applyFill="1" applyBorder="1" applyAlignment="1">
      <alignment horizontal="center" vertical="center" wrapText="1"/>
    </xf>
    <xf numFmtId="0" fontId="31" fillId="6" borderId="130"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1" fillId="6" borderId="129" xfId="0" applyFont="1" applyFill="1" applyBorder="1" applyAlignment="1">
      <alignment horizontal="center" vertical="center" wrapText="1"/>
    </xf>
    <xf numFmtId="0" fontId="3" fillId="6" borderId="61" xfId="0" applyFont="1" applyFill="1" applyBorder="1" applyAlignment="1">
      <alignment vertical="top" wrapText="1"/>
    </xf>
    <xf numFmtId="2" fontId="12" fillId="7" borderId="8" xfId="0" applyNumberFormat="1" applyFont="1" applyFill="1" applyBorder="1" applyAlignment="1">
      <alignment horizontal="center" vertical="center"/>
    </xf>
    <xf numFmtId="2" fontId="12" fillId="6" borderId="8" xfId="0" applyNumberFormat="1" applyFont="1" applyFill="1" applyBorder="1" applyAlignment="1">
      <alignment horizontal="center" vertical="center"/>
    </xf>
    <xf numFmtId="2" fontId="12" fillId="8" borderId="8" xfId="0" applyNumberFormat="1" applyFont="1" applyFill="1" applyBorder="1" applyAlignment="1">
      <alignment horizontal="center" vertical="center"/>
    </xf>
    <xf numFmtId="2" fontId="12" fillId="11" borderId="5" xfId="0" applyNumberFormat="1" applyFont="1" applyFill="1" applyBorder="1" applyAlignment="1">
      <alignment horizontal="center" vertical="center"/>
    </xf>
    <xf numFmtId="0" fontId="3" fillId="8" borderId="14" xfId="0" applyFont="1" applyFill="1" applyBorder="1" applyAlignment="1">
      <alignment vertical="top" wrapText="1"/>
    </xf>
    <xf numFmtId="0" fontId="38" fillId="8" borderId="11" xfId="0" applyFont="1" applyFill="1" applyBorder="1" applyAlignment="1">
      <alignment vertical="top" wrapText="1"/>
    </xf>
    <xf numFmtId="0" fontId="31" fillId="8" borderId="24" xfId="0" applyFont="1" applyFill="1" applyBorder="1" applyAlignment="1">
      <alignment horizontal="center" vertical="center" wrapText="1"/>
    </xf>
    <xf numFmtId="0" fontId="38" fillId="8" borderId="17" xfId="0" applyFont="1" applyFill="1" applyBorder="1" applyAlignment="1">
      <alignment vertical="top" wrapText="1"/>
    </xf>
    <xf numFmtId="0" fontId="38" fillId="8" borderId="42" xfId="0" applyFont="1" applyFill="1" applyBorder="1" applyAlignment="1">
      <alignment vertical="top" wrapText="1"/>
    </xf>
    <xf numFmtId="0" fontId="49" fillId="0" borderId="42" xfId="0" applyFont="1" applyFill="1" applyBorder="1" applyAlignment="1">
      <alignment wrapText="1"/>
    </xf>
    <xf numFmtId="0" fontId="3" fillId="8" borderId="29" xfId="0" applyFont="1" applyFill="1" applyBorder="1" applyAlignment="1">
      <alignment vertical="top" wrapText="1"/>
    </xf>
    <xf numFmtId="0" fontId="38" fillId="8" borderId="27" xfId="0" applyFont="1" applyFill="1" applyBorder="1" applyAlignment="1">
      <alignment vertical="top" wrapText="1"/>
    </xf>
    <xf numFmtId="0" fontId="31" fillId="7" borderId="5" xfId="0" applyFont="1" applyFill="1" applyBorder="1" applyAlignment="1">
      <alignment horizontal="center" vertical="center" wrapText="1"/>
    </xf>
    <xf numFmtId="49" fontId="31" fillId="0" borderId="8" xfId="0" applyNumberFormat="1" applyFont="1" applyBorder="1" applyAlignment="1">
      <alignment horizontal="center" vertical="center" wrapText="1"/>
    </xf>
    <xf numFmtId="0" fontId="31" fillId="8" borderId="8" xfId="0" applyFont="1" applyFill="1" applyBorder="1" applyAlignment="1">
      <alignment horizontal="left" vertical="top" wrapText="1"/>
    </xf>
    <xf numFmtId="0" fontId="31" fillId="0" borderId="10" xfId="0" applyFont="1" applyFill="1" applyBorder="1" applyAlignment="1">
      <alignment horizontal="center" vertical="center" wrapText="1"/>
    </xf>
    <xf numFmtId="0" fontId="3" fillId="8" borderId="8" xfId="0" applyFont="1" applyFill="1" applyBorder="1" applyAlignment="1">
      <alignment horizontal="center" vertical="top" wrapText="1"/>
    </xf>
    <xf numFmtId="0" fontId="60" fillId="8" borderId="4" xfId="0" applyFont="1" applyFill="1" applyBorder="1" applyAlignment="1">
      <alignment horizontal="center" wrapText="1"/>
    </xf>
    <xf numFmtId="0" fontId="31" fillId="8" borderId="4" xfId="0" applyFont="1" applyFill="1" applyBorder="1" applyAlignment="1">
      <alignment horizontal="center" wrapText="1"/>
    </xf>
    <xf numFmtId="0" fontId="38" fillId="23" borderId="17" xfId="0" applyFont="1" applyFill="1" applyBorder="1" applyAlignment="1">
      <alignment vertical="top" wrapText="1"/>
    </xf>
    <xf numFmtId="0" fontId="31" fillId="23" borderId="7" xfId="0" applyFont="1" applyFill="1" applyBorder="1" applyAlignment="1">
      <alignment horizontal="center" vertical="center" wrapText="1"/>
    </xf>
    <xf numFmtId="0" fontId="3" fillId="23" borderId="7" xfId="0" applyFont="1" applyFill="1" applyBorder="1" applyAlignment="1">
      <alignment horizontal="center" vertical="center" wrapText="1"/>
    </xf>
    <xf numFmtId="0" fontId="3" fillId="23" borderId="8" xfId="0" applyFont="1" applyFill="1" applyBorder="1" applyAlignment="1">
      <alignment horizontal="center" vertical="center" wrapText="1"/>
    </xf>
    <xf numFmtId="2" fontId="3" fillId="0" borderId="0" xfId="0" applyNumberFormat="1" applyFont="1"/>
    <xf numFmtId="0" fontId="27" fillId="13" borderId="10" xfId="0" applyFont="1" applyFill="1" applyBorder="1" applyAlignment="1">
      <alignment horizontal="center" vertical="top" wrapText="1"/>
    </xf>
    <xf numFmtId="166" fontId="27" fillId="6" borderId="94" xfId="0" applyNumberFormat="1" applyFont="1" applyFill="1" applyBorder="1" applyAlignment="1">
      <alignment horizontal="center" vertical="top" wrapText="1"/>
    </xf>
    <xf numFmtId="166" fontId="27" fillId="0" borderId="95" xfId="0" applyNumberFormat="1" applyFont="1" applyFill="1" applyBorder="1" applyAlignment="1">
      <alignment horizontal="center" vertical="top" wrapText="1"/>
    </xf>
    <xf numFmtId="0" fontId="10"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center"/>
    </xf>
    <xf numFmtId="0" fontId="0" fillId="0" borderId="0" xfId="0"/>
    <xf numFmtId="0" fontId="10" fillId="0" borderId="0" xfId="0" applyFont="1" applyAlignment="1">
      <alignment vertical="center" wrapText="1"/>
    </xf>
    <xf numFmtId="0" fontId="0" fillId="0" borderId="0" xfId="0" applyAlignment="1">
      <alignment vertical="center" wrapText="1"/>
    </xf>
    <xf numFmtId="0" fontId="20" fillId="0" borderId="0" xfId="0" applyFont="1" applyAlignment="1">
      <alignment horizontal="center"/>
    </xf>
    <xf numFmtId="0" fontId="14" fillId="0" borderId="0" xfId="0" applyFont="1" applyAlignment="1">
      <alignment horizontal="center" vertical="top"/>
    </xf>
    <xf numFmtId="0" fontId="10" fillId="0" borderId="0" xfId="0" applyFont="1" applyAlignment="1">
      <alignment horizontal="center" vertical="top"/>
    </xf>
    <xf numFmtId="0" fontId="18" fillId="0" borderId="12" xfId="0" applyFont="1" applyBorder="1" applyAlignment="1">
      <alignment horizontal="center" vertical="center" wrapText="1"/>
    </xf>
    <xf numFmtId="0" fontId="6" fillId="0" borderId="45"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7" fillId="0" borderId="56" xfId="0" applyFont="1" applyBorder="1" applyAlignment="1">
      <alignment vertical="center" wrapText="1"/>
    </xf>
    <xf numFmtId="0" fontId="7" fillId="0" borderId="57" xfId="0" applyFont="1" applyBorder="1" applyAlignment="1">
      <alignment vertical="center" wrapText="1"/>
    </xf>
    <xf numFmtId="0" fontId="7" fillId="0" borderId="50" xfId="0" applyFont="1" applyBorder="1" applyAlignment="1">
      <alignment vertical="center" wrapText="1"/>
    </xf>
    <xf numFmtId="0" fontId="18" fillId="0" borderId="58" xfId="0" applyFont="1" applyFill="1" applyBorder="1" applyAlignment="1">
      <alignment vertical="center" wrapText="1"/>
    </xf>
    <xf numFmtId="0" fontId="18" fillId="0" borderId="51" xfId="0" applyFont="1" applyFill="1" applyBorder="1" applyAlignment="1">
      <alignment vertical="center" wrapText="1"/>
    </xf>
    <xf numFmtId="0" fontId="18" fillId="0" borderId="38" xfId="0" applyFont="1" applyFill="1" applyBorder="1" applyAlignment="1">
      <alignment vertical="center" wrapText="1"/>
    </xf>
    <xf numFmtId="0" fontId="3" fillId="0" borderId="0" xfId="0" applyFont="1" applyAlignment="1">
      <alignment horizontal="center" vertical="top" wrapText="1"/>
    </xf>
    <xf numFmtId="0" fontId="7" fillId="2" borderId="41" xfId="0" applyFont="1" applyFill="1" applyBorder="1" applyAlignment="1">
      <alignment vertical="top" wrapText="1"/>
    </xf>
    <xf numFmtId="0" fontId="7" fillId="2" borderId="31" xfId="0" applyFont="1" applyFill="1" applyBorder="1" applyAlignment="1">
      <alignment vertical="top" wrapText="1"/>
    </xf>
    <xf numFmtId="0" fontId="7" fillId="2" borderId="39" xfId="0" applyFont="1" applyFill="1" applyBorder="1" applyAlignment="1">
      <alignment vertical="top" wrapText="1"/>
    </xf>
    <xf numFmtId="0" fontId="18" fillId="2" borderId="17" xfId="0" applyFont="1" applyFill="1" applyBorder="1" applyAlignment="1">
      <alignment vertical="top" wrapText="1"/>
    </xf>
    <xf numFmtId="0" fontId="18" fillId="2" borderId="7" xfId="0" applyFont="1" applyFill="1" applyBorder="1" applyAlignment="1">
      <alignment vertical="top" wrapText="1"/>
    </xf>
    <xf numFmtId="0" fontId="18" fillId="2" borderId="11" xfId="0" applyFont="1" applyFill="1" applyBorder="1" applyAlignment="1">
      <alignment vertical="top" wrapText="1"/>
    </xf>
    <xf numFmtId="0" fontId="18" fillId="2" borderId="4" xfId="0" applyFont="1" applyFill="1" applyBorder="1" applyAlignment="1">
      <alignment vertical="top" wrapText="1"/>
    </xf>
    <xf numFmtId="0" fontId="12" fillId="0" borderId="0" xfId="0" applyFont="1" applyAlignment="1">
      <alignment horizontal="left" vertical="center"/>
    </xf>
    <xf numFmtId="0" fontId="20" fillId="0" borderId="0" xfId="0" applyFont="1" applyAlignment="1">
      <alignment horizontal="left"/>
    </xf>
    <xf numFmtId="0" fontId="9" fillId="0" borderId="0" xfId="0" applyFont="1"/>
    <xf numFmtId="0" fontId="24" fillId="6" borderId="0" xfId="0" applyFont="1" applyFill="1" applyBorder="1" applyAlignment="1">
      <alignment horizontal="center" vertical="center" wrapText="1"/>
    </xf>
    <xf numFmtId="0" fontId="12" fillId="13" borderId="3" xfId="0" applyFont="1" applyFill="1" applyBorder="1" applyAlignment="1">
      <alignment horizontal="center" vertical="top" wrapText="1"/>
    </xf>
    <xf numFmtId="0" fontId="12" fillId="13" borderId="30" xfId="0" applyFont="1" applyFill="1" applyBorder="1" applyAlignment="1">
      <alignment horizontal="center" vertical="top" wrapText="1"/>
    </xf>
    <xf numFmtId="0" fontId="12" fillId="13" borderId="23" xfId="0" applyFont="1" applyFill="1" applyBorder="1" applyAlignment="1">
      <alignment horizontal="center" vertical="top" wrapText="1"/>
    </xf>
    <xf numFmtId="0" fontId="24" fillId="0" borderId="12" xfId="0" applyFont="1" applyBorder="1" applyAlignment="1">
      <alignment horizontal="center" vertical="center" wrapText="1"/>
    </xf>
    <xf numFmtId="0" fontId="24" fillId="0" borderId="0" xfId="0" applyFont="1" applyBorder="1" applyAlignment="1">
      <alignment horizontal="center" vertical="center" wrapText="1"/>
    </xf>
    <xf numFmtId="0" fontId="27" fillId="6" borderId="49" xfId="0" applyFont="1" applyFill="1" applyBorder="1" applyAlignment="1">
      <alignment horizontal="center" vertical="top" wrapText="1"/>
    </xf>
    <xf numFmtId="0" fontId="27" fillId="6" borderId="30" xfId="0" applyFont="1" applyFill="1" applyBorder="1" applyAlignment="1">
      <alignment horizontal="center" vertical="top" wrapText="1"/>
    </xf>
    <xf numFmtId="0" fontId="27" fillId="6" borderId="23" xfId="0" applyFont="1" applyFill="1" applyBorder="1" applyAlignment="1">
      <alignment horizontal="center" vertical="top" wrapText="1"/>
    </xf>
    <xf numFmtId="0" fontId="24" fillId="0" borderId="0" xfId="0" applyFont="1" applyBorder="1" applyAlignment="1">
      <alignment horizontal="center" wrapText="1"/>
    </xf>
    <xf numFmtId="0" fontId="24" fillId="15" borderId="0" xfId="0" applyFont="1" applyFill="1" applyAlignment="1">
      <alignment horizontal="left" vertical="top" wrapText="1"/>
    </xf>
    <xf numFmtId="0" fontId="27" fillId="15" borderId="0" xfId="0" applyFont="1" applyFill="1" applyAlignment="1">
      <alignment horizontal="left"/>
    </xf>
    <xf numFmtId="0" fontId="27" fillId="3" borderId="30" xfId="0" applyFont="1" applyFill="1" applyBorder="1" applyAlignment="1">
      <alignment horizontal="center" vertical="top" wrapText="1"/>
    </xf>
    <xf numFmtId="0" fontId="27" fillId="6" borderId="96" xfId="0" applyFont="1" applyFill="1" applyBorder="1" applyAlignment="1">
      <alignment horizontal="center" vertical="top" wrapText="1"/>
    </xf>
    <xf numFmtId="0" fontId="24" fillId="13" borderId="0" xfId="0" applyFont="1" applyFill="1" applyBorder="1" applyAlignment="1">
      <alignment horizontal="center" vertical="center" wrapText="1"/>
    </xf>
    <xf numFmtId="0" fontId="10" fillId="13" borderId="3" xfId="0" applyFont="1" applyFill="1" applyBorder="1" applyAlignment="1">
      <alignment horizontal="center" vertical="top" wrapText="1"/>
    </xf>
    <xf numFmtId="0" fontId="10" fillId="13" borderId="30" xfId="0" applyFont="1" applyFill="1" applyBorder="1" applyAlignment="1">
      <alignment horizontal="center" vertical="top" wrapText="1"/>
    </xf>
    <xf numFmtId="0" fontId="10" fillId="13" borderId="23" xfId="0" applyFont="1" applyFill="1" applyBorder="1" applyAlignment="1">
      <alignment horizontal="center" vertical="top" wrapText="1"/>
    </xf>
    <xf numFmtId="0" fontId="27" fillId="13" borderId="30" xfId="0" applyFont="1" applyFill="1" applyBorder="1" applyAlignment="1">
      <alignment horizontal="center" vertical="top" wrapText="1"/>
    </xf>
    <xf numFmtId="0" fontId="27" fillId="13" borderId="104" xfId="0" applyFont="1" applyFill="1" applyBorder="1" applyAlignment="1">
      <alignment horizontal="center" vertical="top" wrapText="1"/>
    </xf>
    <xf numFmtId="0" fontId="31" fillId="0" borderId="105" xfId="0" applyFont="1" applyFill="1" applyBorder="1" applyAlignment="1">
      <alignment horizontal="center" vertical="top" wrapText="1"/>
    </xf>
    <xf numFmtId="0" fontId="9" fillId="0" borderId="106" xfId="0" applyFont="1" applyBorder="1" applyAlignment="1">
      <alignment horizontal="center" vertical="top" wrapText="1"/>
    </xf>
    <xf numFmtId="0" fontId="9" fillId="0" borderId="107" xfId="0" applyFont="1" applyBorder="1" applyAlignment="1">
      <alignment horizontal="center" vertical="top" wrapText="1"/>
    </xf>
    <xf numFmtId="0" fontId="31" fillId="6" borderId="104" xfId="0" applyFont="1" applyFill="1" applyBorder="1" applyAlignment="1">
      <alignment horizontal="center" vertical="top" wrapText="1"/>
    </xf>
    <xf numFmtId="0" fontId="31" fillId="6" borderId="30" xfId="0" applyFont="1" applyFill="1" applyBorder="1" applyAlignment="1">
      <alignment horizontal="center" vertical="top" wrapText="1"/>
    </xf>
    <xf numFmtId="0" fontId="31" fillId="6" borderId="96" xfId="0" applyFont="1" applyFill="1" applyBorder="1" applyAlignment="1">
      <alignment horizontal="center" vertical="top" wrapText="1"/>
    </xf>
    <xf numFmtId="0" fontId="31" fillId="0" borderId="93" xfId="0" applyFont="1" applyFill="1" applyBorder="1" applyAlignment="1">
      <alignment horizontal="center" vertical="top" wrapText="1"/>
    </xf>
    <xf numFmtId="0" fontId="9" fillId="0" borderId="108" xfId="0" applyFont="1" applyBorder="1" applyAlignment="1">
      <alignment horizontal="center" vertical="top" wrapText="1"/>
    </xf>
    <xf numFmtId="0" fontId="9" fillId="0" borderId="109" xfId="0" applyFont="1" applyBorder="1" applyAlignment="1">
      <alignment horizontal="center" vertical="top" wrapText="1"/>
    </xf>
    <xf numFmtId="0" fontId="31" fillId="0" borderId="110" xfId="0" applyFont="1" applyFill="1" applyBorder="1" applyAlignment="1">
      <alignment horizontal="center" vertical="top" wrapText="1"/>
    </xf>
    <xf numFmtId="0" fontId="9" fillId="0" borderId="111" xfId="0" applyFont="1" applyBorder="1" applyAlignment="1">
      <alignment horizontal="center" vertical="top" wrapText="1"/>
    </xf>
    <xf numFmtId="0" fontId="9" fillId="0" borderId="112" xfId="0" applyFont="1" applyBorder="1" applyAlignment="1">
      <alignment horizontal="center" vertical="top" wrapText="1"/>
    </xf>
    <xf numFmtId="0" fontId="31" fillId="0" borderId="97"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47" xfId="0" applyFont="1" applyBorder="1" applyAlignment="1">
      <alignment horizontal="center" vertical="top" wrapText="1"/>
    </xf>
    <xf numFmtId="0" fontId="27" fillId="13" borderId="10" xfId="0" applyFont="1" applyFill="1" applyBorder="1" applyAlignment="1">
      <alignment horizontal="center" vertical="top" wrapText="1"/>
    </xf>
    <xf numFmtId="0" fontId="9" fillId="0" borderId="57" xfId="0" applyFont="1" applyBorder="1" applyAlignment="1">
      <alignment horizontal="center" vertical="top" wrapText="1"/>
    </xf>
    <xf numFmtId="0" fontId="23" fillId="13" borderId="0" xfId="0" applyFont="1" applyFill="1" applyBorder="1" applyAlignment="1">
      <alignment horizontal="left" vertical="top" wrapText="1"/>
    </xf>
    <xf numFmtId="0" fontId="27" fillId="13" borderId="96" xfId="0" applyFont="1" applyFill="1" applyBorder="1" applyAlignment="1">
      <alignment horizontal="center" vertical="top" wrapText="1"/>
    </xf>
    <xf numFmtId="0" fontId="24" fillId="13" borderId="0" xfId="0" applyFont="1" applyFill="1" applyBorder="1" applyAlignment="1">
      <alignment horizontal="center" wrapText="1"/>
    </xf>
    <xf numFmtId="0" fontId="9" fillId="0" borderId="0" xfId="0" applyFont="1" applyAlignment="1">
      <alignment vertical="center" wrapText="1"/>
    </xf>
    <xf numFmtId="0" fontId="24" fillId="13" borderId="12" xfId="0" applyFont="1" applyFill="1" applyBorder="1" applyAlignment="1">
      <alignment horizontal="center" vertical="center" wrapText="1"/>
    </xf>
    <xf numFmtId="0" fontId="9" fillId="0" borderId="42" xfId="0" applyFont="1" applyBorder="1" applyAlignment="1">
      <alignment vertical="center" wrapText="1"/>
    </xf>
    <xf numFmtId="0" fontId="2" fillId="0" borderId="10" xfId="0" applyNumberFormat="1" applyFont="1" applyFill="1" applyBorder="1" applyAlignment="1">
      <alignment horizontal="center" vertical="center" wrapText="1"/>
    </xf>
    <xf numFmtId="0" fontId="9" fillId="0" borderId="57"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10" xfId="0" applyNumberFormat="1" applyFont="1" applyFill="1" applyBorder="1" applyAlignment="1">
      <alignment horizontal="center" wrapText="1"/>
    </xf>
    <xf numFmtId="0" fontId="9" fillId="0" borderId="50" xfId="0" applyFont="1" applyBorder="1" applyAlignment="1">
      <alignment horizontal="center" wrapText="1"/>
    </xf>
    <xf numFmtId="0" fontId="6" fillId="0" borderId="9" xfId="0" applyFont="1" applyBorder="1" applyAlignment="1">
      <alignment vertical="center" wrapText="1"/>
    </xf>
    <xf numFmtId="0" fontId="2" fillId="0" borderId="56" xfId="0" applyNumberFormat="1" applyFont="1" applyFill="1" applyBorder="1" applyAlignment="1">
      <alignment horizontal="center" vertical="center" wrapText="1"/>
    </xf>
    <xf numFmtId="0" fontId="2" fillId="0" borderId="50"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46" xfId="0" applyFont="1" applyBorder="1" applyAlignment="1">
      <alignment horizontal="center" vertical="center" wrapText="1"/>
    </xf>
    <xf numFmtId="0" fontId="2" fillId="0" borderId="56" xfId="0" applyNumberFormat="1" applyFont="1" applyFill="1" applyBorder="1" applyAlignment="1">
      <alignment horizontal="center" wrapText="1"/>
    </xf>
    <xf numFmtId="0" fontId="2" fillId="0" borderId="50" xfId="0" applyNumberFormat="1" applyFont="1" applyFill="1" applyBorder="1" applyAlignment="1">
      <alignment horizontal="center" wrapText="1"/>
    </xf>
    <xf numFmtId="0" fontId="6" fillId="0" borderId="9" xfId="0" applyFont="1" applyBorder="1" applyAlignment="1">
      <alignment horizontal="left" vertical="top" wrapText="1"/>
    </xf>
    <xf numFmtId="0" fontId="16" fillId="0" borderId="42" xfId="0" applyFont="1" applyBorder="1" applyAlignment="1">
      <alignment horizontal="left" vertical="top" wrapText="1"/>
    </xf>
    <xf numFmtId="0" fontId="6" fillId="0" borderId="59" xfId="0" applyFont="1" applyBorder="1" applyAlignment="1">
      <alignment vertical="top" wrapText="1"/>
    </xf>
    <xf numFmtId="0" fontId="9" fillId="0" borderId="60" xfId="0" applyFont="1" applyBorder="1" applyAlignment="1">
      <alignment vertical="top" wrapText="1"/>
    </xf>
    <xf numFmtId="0" fontId="32" fillId="0" borderId="0" xfId="0" applyFont="1" applyFill="1" applyAlignment="1">
      <alignment horizontal="center" vertical="center" wrapText="1"/>
    </xf>
    <xf numFmtId="0" fontId="31" fillId="7" borderId="19" xfId="0" applyFont="1" applyFill="1" applyBorder="1" applyAlignment="1">
      <alignment horizontal="center" vertical="center" wrapText="1"/>
    </xf>
    <xf numFmtId="0" fontId="9" fillId="0" borderId="92" xfId="0" applyFont="1" applyBorder="1" applyAlignment="1">
      <alignment horizontal="center" vertical="center" wrapText="1"/>
    </xf>
    <xf numFmtId="0" fontId="31" fillId="0" borderId="48" xfId="0" applyFont="1" applyFill="1" applyBorder="1" applyAlignment="1">
      <alignment horizontal="left" vertical="top" wrapText="1"/>
    </xf>
    <xf numFmtId="0" fontId="9" fillId="0" borderId="48" xfId="0" applyFont="1" applyFill="1" applyBorder="1" applyAlignment="1">
      <alignment horizontal="left" vertical="top" wrapText="1"/>
    </xf>
    <xf numFmtId="0" fontId="4" fillId="0" borderId="10" xfId="0" applyFont="1" applyBorder="1" applyAlignment="1">
      <alignment horizontal="center" vertical="center" wrapText="1"/>
    </xf>
    <xf numFmtId="0" fontId="4" fillId="0" borderId="50" xfId="0" applyFont="1" applyBorder="1" applyAlignment="1">
      <alignment horizontal="center" vertical="center" wrapText="1"/>
    </xf>
    <xf numFmtId="0" fontId="3" fillId="6" borderId="77" xfId="0" applyFont="1" applyFill="1" applyBorder="1" applyAlignment="1">
      <alignment horizontal="center" vertical="top" wrapText="1"/>
    </xf>
    <xf numFmtId="0" fontId="31" fillId="7" borderId="1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0" xfId="0" applyFont="1" applyBorder="1" applyAlignment="1">
      <alignment horizontal="center" vertical="center" wrapText="1"/>
    </xf>
    <xf numFmtId="0" fontId="3" fillId="6" borderId="10" xfId="0" applyFont="1" applyFill="1" applyBorder="1" applyAlignment="1">
      <alignment horizontal="center" vertical="top" wrapText="1"/>
    </xf>
    <xf numFmtId="0" fontId="3" fillId="6" borderId="57" xfId="0" applyFont="1" applyFill="1" applyBorder="1" applyAlignment="1">
      <alignment horizontal="center" vertical="top" wrapText="1"/>
    </xf>
    <xf numFmtId="0" fontId="3" fillId="6" borderId="50" xfId="0" applyFont="1" applyFill="1" applyBorder="1" applyAlignment="1">
      <alignment horizontal="center" vertical="top" wrapText="1"/>
    </xf>
    <xf numFmtId="0" fontId="3" fillId="7" borderId="19" xfId="0" applyFont="1" applyFill="1" applyBorder="1" applyAlignment="1">
      <alignment horizontal="center" vertical="top" wrapText="1"/>
    </xf>
    <xf numFmtId="0" fontId="3" fillId="7" borderId="92" xfId="0" applyFont="1" applyFill="1" applyBorder="1" applyAlignment="1">
      <alignment horizontal="center" vertical="top" wrapText="1"/>
    </xf>
    <xf numFmtId="0" fontId="3" fillId="0" borderId="10"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3" fillId="6" borderId="104"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113"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6" borderId="113" xfId="0" applyFont="1" applyFill="1" applyBorder="1" applyAlignment="1">
      <alignment horizontal="center" vertical="center" wrapText="1"/>
    </xf>
    <xf numFmtId="0" fontId="3" fillId="6" borderId="37" xfId="0" applyFont="1" applyFill="1" applyBorder="1" applyAlignment="1">
      <alignment horizontal="center" vertical="center" wrapText="1"/>
    </xf>
  </cellXfs>
  <cellStyles count="17">
    <cellStyle name="Aiškinamasis tekstas 2" xfId="16"/>
    <cellStyle name="Excel Built-in Normal" xfId="1"/>
    <cellStyle name="Excel Built-in Normal 2" xfId="13"/>
    <cellStyle name="Įprastas" xfId="0" builtinId="0"/>
    <cellStyle name="Įprastas 2" xfId="3"/>
    <cellStyle name="Įprastas 2 2" xfId="4"/>
    <cellStyle name="Įprastas 2 3" xfId="11"/>
    <cellStyle name="Įprastas 2 4" xfId="14"/>
    <cellStyle name="Įprastas 3" xfId="5"/>
    <cellStyle name="Įprastas 4" xfId="10"/>
    <cellStyle name="Įprastas 5" xfId="2"/>
    <cellStyle name="Įprastas 6" xfId="12"/>
    <cellStyle name="Įprastas 7" xfId="15"/>
    <cellStyle name="Normal_biudz uz 2001 atskaitomybe3" xfId="6"/>
    <cellStyle name="Paprastas_IV Prioritetas" xfId="7"/>
    <cellStyle name="Procentai 2" xfId="9"/>
    <cellStyle name="Procentai 3" xfId="8"/>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142875</xdr:colOff>
      <xdr:row>22</xdr:row>
      <xdr:rowOff>95250</xdr:rowOff>
    </xdr:from>
    <xdr:to>
      <xdr:col>4</xdr:col>
      <xdr:colOff>209550</xdr:colOff>
      <xdr:row>28</xdr:row>
      <xdr:rowOff>114300</xdr:rowOff>
    </xdr:to>
    <xdr:sp macro="" textlink="">
      <xdr:nvSpPr>
        <xdr:cNvPr id="16872" name="Line 1">
          <a:extLst>
            <a:ext uri="{FF2B5EF4-FFF2-40B4-BE49-F238E27FC236}">
              <a16:creationId xmlns:a16="http://schemas.microsoft.com/office/drawing/2014/main" xmlns="" id="{00000000-0008-0000-0100-0000E8410000}"/>
            </a:ext>
          </a:extLst>
        </xdr:cNvPr>
        <xdr:cNvSpPr>
          <a:spLocks noChangeShapeType="1"/>
        </xdr:cNvSpPr>
      </xdr:nvSpPr>
      <xdr:spPr bwMode="auto">
        <a:xfrm flipH="1">
          <a:off x="1962150" y="5172075"/>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25</xdr:row>
      <xdr:rowOff>114300</xdr:rowOff>
    </xdr:from>
    <xdr:to>
      <xdr:col>4</xdr:col>
      <xdr:colOff>285750</xdr:colOff>
      <xdr:row>28</xdr:row>
      <xdr:rowOff>123825</xdr:rowOff>
    </xdr:to>
    <xdr:sp macro="" textlink="">
      <xdr:nvSpPr>
        <xdr:cNvPr id="16873" name="Line 2">
          <a:extLst>
            <a:ext uri="{FF2B5EF4-FFF2-40B4-BE49-F238E27FC236}">
              <a16:creationId xmlns:a16="http://schemas.microsoft.com/office/drawing/2014/main" xmlns="" id="{00000000-0008-0000-0100-0000E9410000}"/>
            </a:ext>
          </a:extLst>
        </xdr:cNvPr>
        <xdr:cNvSpPr>
          <a:spLocks noChangeShapeType="1"/>
        </xdr:cNvSpPr>
      </xdr:nvSpPr>
      <xdr:spPr bwMode="auto">
        <a:xfrm flipH="1">
          <a:off x="1962150" y="61245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19</xdr:row>
      <xdr:rowOff>28575</xdr:rowOff>
    </xdr:from>
    <xdr:to>
      <xdr:col>6</xdr:col>
      <xdr:colOff>190500</xdr:colOff>
      <xdr:row>21</xdr:row>
      <xdr:rowOff>561975</xdr:rowOff>
    </xdr:to>
    <xdr:sp macro="" textlink="">
      <xdr:nvSpPr>
        <xdr:cNvPr id="16874" name="Line 5">
          <a:extLst>
            <a:ext uri="{FF2B5EF4-FFF2-40B4-BE49-F238E27FC236}">
              <a16:creationId xmlns:a16="http://schemas.microsoft.com/office/drawing/2014/main" xmlns="" id="{00000000-0008-0000-0100-0000EA410000}"/>
            </a:ext>
          </a:extLst>
        </xdr:cNvPr>
        <xdr:cNvSpPr>
          <a:spLocks noChangeShapeType="1"/>
        </xdr:cNvSpPr>
      </xdr:nvSpPr>
      <xdr:spPr bwMode="auto">
        <a:xfrm flipV="1">
          <a:off x="1962150" y="368617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18</xdr:row>
      <xdr:rowOff>104775</xdr:rowOff>
    </xdr:from>
    <xdr:to>
      <xdr:col>8</xdr:col>
      <xdr:colOff>257175</xdr:colOff>
      <xdr:row>21</xdr:row>
      <xdr:rowOff>542925</xdr:rowOff>
    </xdr:to>
    <xdr:sp macro="" textlink="">
      <xdr:nvSpPr>
        <xdr:cNvPr id="16875" name="Line 6">
          <a:extLst>
            <a:ext uri="{FF2B5EF4-FFF2-40B4-BE49-F238E27FC236}">
              <a16:creationId xmlns:a16="http://schemas.microsoft.com/office/drawing/2014/main" xmlns="" id="{00000000-0008-0000-0100-0000EB410000}"/>
            </a:ext>
          </a:extLst>
        </xdr:cNvPr>
        <xdr:cNvSpPr>
          <a:spLocks noChangeShapeType="1"/>
        </xdr:cNvSpPr>
      </xdr:nvSpPr>
      <xdr:spPr bwMode="auto">
        <a:xfrm flipV="1">
          <a:off x="2752725" y="3524250"/>
          <a:ext cx="78105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238125</xdr:colOff>
      <xdr:row>22</xdr:row>
      <xdr:rowOff>161925</xdr:rowOff>
    </xdr:from>
    <xdr:to>
      <xdr:col>14</xdr:col>
      <xdr:colOff>133350</xdr:colOff>
      <xdr:row>28</xdr:row>
      <xdr:rowOff>38100</xdr:rowOff>
    </xdr:to>
    <xdr:sp macro="" textlink="">
      <xdr:nvSpPr>
        <xdr:cNvPr id="16876" name="Line 7">
          <a:extLst>
            <a:ext uri="{FF2B5EF4-FFF2-40B4-BE49-F238E27FC236}">
              <a16:creationId xmlns:a16="http://schemas.microsoft.com/office/drawing/2014/main" xmlns="" id="{00000000-0008-0000-0100-0000EC410000}"/>
            </a:ext>
          </a:extLst>
        </xdr:cNvPr>
        <xdr:cNvSpPr>
          <a:spLocks noChangeShapeType="1"/>
        </xdr:cNvSpPr>
      </xdr:nvSpPr>
      <xdr:spPr bwMode="auto">
        <a:xfrm>
          <a:off x="2771775" y="5238750"/>
          <a:ext cx="28670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22</xdr:row>
      <xdr:rowOff>133350</xdr:rowOff>
    </xdr:from>
    <xdr:to>
      <xdr:col>7</xdr:col>
      <xdr:colOff>66675</xdr:colOff>
      <xdr:row>28</xdr:row>
      <xdr:rowOff>0</xdr:rowOff>
    </xdr:to>
    <xdr:sp macro="" textlink="">
      <xdr:nvSpPr>
        <xdr:cNvPr id="16877" name="Line 8">
          <a:extLst>
            <a:ext uri="{FF2B5EF4-FFF2-40B4-BE49-F238E27FC236}">
              <a16:creationId xmlns:a16="http://schemas.microsoft.com/office/drawing/2014/main" xmlns="" id="{00000000-0008-0000-0100-0000ED410000}"/>
            </a:ext>
          </a:extLst>
        </xdr:cNvPr>
        <xdr:cNvSpPr>
          <a:spLocks noChangeShapeType="1"/>
        </xdr:cNvSpPr>
      </xdr:nvSpPr>
      <xdr:spPr bwMode="auto">
        <a:xfrm>
          <a:off x="1800225" y="5210175"/>
          <a:ext cx="1171575" cy="137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vilys:35753/Strateginio%20planavimo%20skyrius/KSP%20monitoringai/2016%20KSP%20monitoringas/Priedas%202016%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Sutartiniai žymėjimai"/>
      <sheetName val="1. Vizijos rodikliai"/>
      <sheetName val="2. Tikslų-uždavinių rodikliai"/>
      <sheetName val="3. Prioritetų įgyvendinimas"/>
      <sheetName val="4. Priemonių įgyvendinimas"/>
    </sheetNames>
    <sheetDataSet>
      <sheetData sheetId="0" refreshError="1"/>
      <sheetData sheetId="1" refreshError="1"/>
      <sheetData sheetId="2" refreshError="1"/>
      <sheetData sheetId="3" refreshError="1"/>
      <sheetData sheetId="4" refreshError="1"/>
      <sheetData sheetId="5" refreshError="1">
        <row r="6">
          <cell r="B6">
            <v>7</v>
          </cell>
        </row>
        <row r="7">
          <cell r="B7">
            <v>0</v>
          </cell>
        </row>
        <row r="9">
          <cell r="B9">
            <v>0</v>
          </cell>
        </row>
        <row r="46">
          <cell r="B46">
            <v>0</v>
          </cell>
        </row>
        <row r="48">
          <cell r="B48">
            <v>3</v>
          </cell>
        </row>
        <row r="120">
          <cell r="B120">
            <v>0</v>
          </cell>
        </row>
        <row r="122">
          <cell r="B122">
            <v>8</v>
          </cell>
        </row>
        <row r="241">
          <cell r="B241">
            <v>0</v>
          </cell>
        </row>
        <row r="243">
          <cell r="B243">
            <v>7</v>
          </cell>
        </row>
        <row r="359">
          <cell r="B359">
            <v>0</v>
          </cell>
        </row>
        <row r="361">
          <cell r="B361">
            <v>1</v>
          </cell>
        </row>
        <row r="409">
          <cell r="B409">
            <v>1</v>
          </cell>
        </row>
        <row r="411">
          <cell r="B411">
            <v>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www.klaipedainfo.lt/"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zoomScaleSheetLayoutView="106" workbookViewId="0">
      <selection activeCell="K10" sqref="K10"/>
    </sheetView>
  </sheetViews>
  <sheetFormatPr defaultRowHeight="12.75"/>
  <cols>
    <col min="1" max="1" width="6.140625" customWidth="1"/>
    <col min="2" max="2" width="17.28515625" customWidth="1"/>
    <col min="3" max="3" width="13.28515625" customWidth="1"/>
    <col min="4" max="4" width="17.140625" customWidth="1"/>
    <col min="5" max="5" width="26.85546875" customWidth="1"/>
    <col min="6" max="6" width="14.5703125" hidden="1" customWidth="1"/>
    <col min="7" max="7" width="13.28515625" customWidth="1"/>
  </cols>
  <sheetData>
    <row r="1" spans="1:7" ht="53.25" customHeight="1">
      <c r="A1" s="40"/>
      <c r="B1" s="40"/>
      <c r="C1" s="258"/>
      <c r="D1" s="1150" t="s">
        <v>3151</v>
      </c>
      <c r="E1" s="1150"/>
      <c r="F1" s="259"/>
      <c r="G1" s="718"/>
    </row>
    <row r="2" spans="1:7" ht="17.25" customHeight="1">
      <c r="A2" s="1149"/>
      <c r="B2" s="1149"/>
      <c r="C2" s="1149"/>
      <c r="D2" s="1149"/>
      <c r="E2" s="1149"/>
    </row>
    <row r="3" spans="1:7" ht="30.75" customHeight="1">
      <c r="A3" s="1151" t="s">
        <v>3432</v>
      </c>
      <c r="B3" s="1151"/>
      <c r="C3" s="1151"/>
      <c r="D3" s="1151"/>
      <c r="E3" s="1152"/>
    </row>
    <row r="4" spans="1:7" ht="15.75">
      <c r="A4" s="40"/>
      <c r="B4" s="40"/>
      <c r="C4" s="40"/>
      <c r="D4" s="40"/>
    </row>
    <row r="5" spans="1:7" ht="15.75">
      <c r="A5" s="40"/>
      <c r="B5" s="40"/>
      <c r="C5" s="40"/>
      <c r="D5" s="40"/>
      <c r="E5" s="718"/>
    </row>
    <row r="6" spans="1:7" ht="15.75">
      <c r="A6" s="40"/>
      <c r="B6" s="40"/>
      <c r="C6" s="40"/>
      <c r="D6" s="40"/>
    </row>
    <row r="7" spans="1:7" ht="15.75">
      <c r="A7" s="260" t="s">
        <v>1326</v>
      </c>
      <c r="B7" s="40"/>
      <c r="C7" s="40"/>
      <c r="D7" s="40"/>
    </row>
    <row r="8" spans="1:7" ht="15.75">
      <c r="A8" s="40"/>
      <c r="B8" s="40"/>
      <c r="C8" s="40"/>
      <c r="D8" s="40"/>
    </row>
    <row r="9" spans="1:7" ht="15.75">
      <c r="A9" s="40" t="s">
        <v>1327</v>
      </c>
      <c r="B9" s="40"/>
      <c r="C9" s="40"/>
      <c r="D9" s="40"/>
    </row>
    <row r="10" spans="1:7" ht="15.75">
      <c r="A10" s="40"/>
      <c r="B10" s="40"/>
      <c r="C10" s="40"/>
      <c r="D10" s="40"/>
    </row>
    <row r="11" spans="1:7" ht="13.5">
      <c r="A11" s="1148" t="s">
        <v>1328</v>
      </c>
      <c r="B11" s="1153"/>
      <c r="C11" s="1153"/>
      <c r="D11" s="1153"/>
      <c r="E11" s="1153"/>
      <c r="F11" s="1153"/>
    </row>
    <row r="12" spans="1:7" ht="15.75">
      <c r="A12" s="40"/>
      <c r="B12" s="40"/>
      <c r="C12" s="40"/>
      <c r="D12" s="40"/>
    </row>
    <row r="13" spans="1:7" ht="13.5" customHeight="1">
      <c r="A13" s="1154" t="s">
        <v>1330</v>
      </c>
      <c r="B13" s="1155"/>
      <c r="C13" s="1155"/>
      <c r="D13" s="1155"/>
      <c r="E13" s="1155"/>
      <c r="F13" s="1155"/>
    </row>
    <row r="14" spans="1:7" ht="15.75">
      <c r="A14" s="40"/>
      <c r="B14" s="40"/>
      <c r="C14" s="40"/>
      <c r="D14" s="40"/>
    </row>
    <row r="15" spans="1:7" ht="15.75">
      <c r="A15" s="40" t="s">
        <v>1081</v>
      </c>
      <c r="B15" s="40"/>
      <c r="C15" s="40"/>
      <c r="D15" s="40"/>
    </row>
    <row r="16" spans="1:7" ht="15.75">
      <c r="A16" s="40"/>
      <c r="B16" s="40"/>
      <c r="C16" s="40"/>
      <c r="D16" s="40"/>
    </row>
    <row r="17" spans="1:6" ht="15.75" customHeight="1">
      <c r="A17" s="1148" t="s">
        <v>1333</v>
      </c>
      <c r="B17" s="1148"/>
      <c r="C17" s="1148"/>
      <c r="D17" s="1148"/>
      <c r="E17" s="1149"/>
      <c r="F17" s="1149"/>
    </row>
    <row r="18" spans="1:6" ht="15.75">
      <c r="A18" s="40"/>
      <c r="B18" s="40"/>
      <c r="C18" s="40"/>
      <c r="D18" s="40"/>
    </row>
  </sheetData>
  <mergeCells count="6">
    <mergeCell ref="A17:F17"/>
    <mergeCell ref="D1:E1"/>
    <mergeCell ref="A2:E2"/>
    <mergeCell ref="A3:E3"/>
    <mergeCell ref="A11:F11"/>
    <mergeCell ref="A13:F13"/>
  </mergeCells>
  <pageMargins left="1.299212598425197"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9"/>
  <sheetViews>
    <sheetView zoomScaleNormal="100" zoomScaleSheetLayoutView="100" workbookViewId="0">
      <selection activeCell="Q22" sqref="Q22"/>
    </sheetView>
  </sheetViews>
  <sheetFormatPr defaultRowHeight="12.75"/>
  <cols>
    <col min="1" max="1" width="4.28515625" customWidth="1"/>
    <col min="4" max="4" width="6.85546875" customWidth="1"/>
    <col min="5" max="5" width="9.140625" hidden="1" customWidth="1"/>
    <col min="6" max="6" width="8.5703125" customWidth="1"/>
    <col min="7" max="14" width="5.5703125" customWidth="1"/>
    <col min="15" max="15" width="6.28515625" customWidth="1"/>
  </cols>
  <sheetData>
    <row r="2" spans="1:16" ht="18.75">
      <c r="A2" s="1156" t="s">
        <v>1327</v>
      </c>
      <c r="B2" s="1156"/>
      <c r="C2" s="1156"/>
      <c r="D2" s="1156"/>
      <c r="E2" s="1156"/>
      <c r="F2" s="1156"/>
      <c r="G2" s="1156"/>
      <c r="H2" s="1156"/>
      <c r="I2" s="1156"/>
      <c r="J2" s="1156"/>
      <c r="K2" s="1156"/>
      <c r="L2" s="1156"/>
      <c r="M2" s="1156"/>
      <c r="N2" s="1156"/>
      <c r="O2" s="1156"/>
      <c r="P2" s="1156"/>
    </row>
    <row r="3" spans="1:16" ht="14.25" customHeight="1"/>
    <row r="4" spans="1:16" ht="16.5" customHeight="1">
      <c r="C4" s="509"/>
    </row>
    <row r="5" spans="1:16" ht="15.75">
      <c r="B5" s="53"/>
      <c r="C5" s="510"/>
      <c r="D5" s="54" t="s">
        <v>21</v>
      </c>
      <c r="E5" s="55" t="s">
        <v>0</v>
      </c>
      <c r="F5" s="55" t="s">
        <v>1323</v>
      </c>
      <c r="G5" s="40"/>
    </row>
    <row r="6" spans="1:16" ht="15.75">
      <c r="B6" s="40"/>
      <c r="C6" s="511"/>
      <c r="D6" s="23"/>
      <c r="E6" s="55"/>
      <c r="F6" s="55"/>
      <c r="G6" s="40"/>
    </row>
    <row r="7" spans="1:16" ht="15.75">
      <c r="B7" s="56"/>
      <c r="C7" s="511"/>
      <c r="D7" s="54" t="s">
        <v>21</v>
      </c>
      <c r="E7" s="40" t="s">
        <v>1</v>
      </c>
      <c r="F7" s="40" t="s">
        <v>1324</v>
      </c>
    </row>
    <row r="8" spans="1:16" ht="15.75">
      <c r="B8" s="40"/>
      <c r="C8" s="511"/>
    </row>
    <row r="9" spans="1:16" ht="15.75">
      <c r="B9" s="57"/>
      <c r="C9" s="510"/>
      <c r="D9" s="54" t="s">
        <v>21</v>
      </c>
      <c r="E9" s="40" t="s">
        <v>2</v>
      </c>
      <c r="F9" s="40" t="s">
        <v>1325</v>
      </c>
    </row>
    <row r="10" spans="1:16" ht="15.75">
      <c r="B10" s="40"/>
      <c r="C10" s="511"/>
    </row>
    <row r="11" spans="1:16" ht="15.75" hidden="1">
      <c r="B11" s="58"/>
      <c r="C11" s="511"/>
      <c r="D11" s="54" t="s">
        <v>21</v>
      </c>
      <c r="E11" s="40" t="s">
        <v>3</v>
      </c>
      <c r="F11" s="40" t="s">
        <v>3</v>
      </c>
      <c r="G11" s="6"/>
      <c r="H11" s="6"/>
    </row>
    <row r="12" spans="1:16" ht="15.75" hidden="1">
      <c r="B12" s="40"/>
      <c r="C12" s="511"/>
    </row>
    <row r="13" spans="1:16" ht="15.75">
      <c r="B13" s="56" t="s">
        <v>1334</v>
      </c>
      <c r="C13" s="510"/>
      <c r="D13" s="54" t="s">
        <v>21</v>
      </c>
      <c r="E13" s="40" t="s">
        <v>5</v>
      </c>
      <c r="F13" s="40" t="s">
        <v>5</v>
      </c>
    </row>
    <row r="14" spans="1:16" s="352" customFormat="1" ht="15.75">
      <c r="B14" s="353"/>
      <c r="C14" s="510"/>
      <c r="D14" s="54"/>
      <c r="E14" s="40"/>
      <c r="F14" s="40"/>
    </row>
    <row r="15" spans="1:16" ht="15.75">
      <c r="B15" s="58"/>
      <c r="C15" s="511"/>
      <c r="D15" s="54" t="s">
        <v>21</v>
      </c>
      <c r="E15" s="40" t="s">
        <v>3</v>
      </c>
      <c r="F15" s="40" t="s">
        <v>1742</v>
      </c>
      <c r="G15" s="6"/>
      <c r="H15" s="352"/>
      <c r="I15" s="352"/>
      <c r="J15" s="352"/>
      <c r="K15" s="352"/>
    </row>
    <row r="16" spans="1:16" ht="21" customHeight="1">
      <c r="A16" s="512"/>
      <c r="B16" s="512"/>
      <c r="C16" s="512"/>
      <c r="D16" s="512"/>
      <c r="E16" s="512"/>
      <c r="F16" s="512"/>
      <c r="G16" s="512"/>
      <c r="H16" s="512"/>
      <c r="I16" s="512"/>
      <c r="J16" s="512"/>
      <c r="K16" s="512"/>
      <c r="L16" s="512"/>
    </row>
    <row r="17" spans="1:18" ht="15.75">
      <c r="A17" s="1157" t="s">
        <v>6</v>
      </c>
      <c r="B17" s="1158"/>
      <c r="C17" s="1158"/>
      <c r="D17" s="1158"/>
      <c r="E17" s="1158"/>
      <c r="F17" s="1158"/>
      <c r="G17" s="1158"/>
      <c r="H17" s="1158"/>
      <c r="I17" s="1158"/>
      <c r="J17" s="1158"/>
      <c r="K17" s="1158"/>
      <c r="L17" s="1158"/>
      <c r="M17" s="1158"/>
      <c r="N17" s="1158"/>
      <c r="O17" s="1158"/>
    </row>
    <row r="18" spans="1:18" ht="18" customHeight="1">
      <c r="A18" s="52"/>
      <c r="B18" s="52"/>
      <c r="C18" s="52"/>
      <c r="D18" s="52"/>
      <c r="F18" s="52"/>
      <c r="G18" s="52"/>
      <c r="H18" s="59"/>
      <c r="I18" s="1169" t="s">
        <v>1335</v>
      </c>
      <c r="J18" s="1169"/>
      <c r="K18" s="1169"/>
      <c r="L18" s="1169"/>
      <c r="M18" s="1169"/>
      <c r="N18" s="1169"/>
      <c r="O18" s="1169"/>
      <c r="P18" s="1"/>
    </row>
    <row r="19" spans="1:18" ht="21" customHeight="1">
      <c r="A19" s="52"/>
      <c r="B19" s="52"/>
      <c r="C19" s="52"/>
      <c r="D19" s="52"/>
      <c r="E19" s="52"/>
      <c r="F19" s="60"/>
      <c r="G19" s="60" t="s">
        <v>7</v>
      </c>
      <c r="H19" s="52"/>
      <c r="I19" s="1169"/>
      <c r="J19" s="1169"/>
      <c r="K19" s="1169"/>
      <c r="L19" s="1169"/>
      <c r="M19" s="1169"/>
      <c r="N19" s="1169"/>
      <c r="O19" s="1169"/>
      <c r="P19" s="1"/>
    </row>
    <row r="20" spans="1:18" ht="15.75" thickBot="1">
      <c r="B20" s="1159"/>
      <c r="C20" s="1159"/>
      <c r="D20" s="54"/>
    </row>
    <row r="21" spans="1:18" ht="13.5" thickBot="1">
      <c r="B21" s="1160" t="s">
        <v>1248</v>
      </c>
      <c r="C21" s="1161"/>
      <c r="D21" s="1161"/>
      <c r="E21" s="1161"/>
      <c r="F21" s="1162"/>
      <c r="G21" s="61">
        <v>2013</v>
      </c>
      <c r="H21" s="61">
        <v>2014</v>
      </c>
      <c r="I21" s="61">
        <v>2015</v>
      </c>
      <c r="J21" s="61">
        <v>2016</v>
      </c>
      <c r="K21" s="61">
        <v>2017</v>
      </c>
      <c r="L21" s="61">
        <v>2018</v>
      </c>
      <c r="M21" s="61">
        <v>2019</v>
      </c>
      <c r="N21" s="73">
        <v>2020</v>
      </c>
      <c r="O21" s="62" t="s">
        <v>1336</v>
      </c>
    </row>
    <row r="22" spans="1:18" ht="82.5" customHeight="1">
      <c r="B22" s="1163" t="s">
        <v>22</v>
      </c>
      <c r="C22" s="1164"/>
      <c r="D22" s="1164"/>
      <c r="E22" s="1164"/>
      <c r="F22" s="1165"/>
      <c r="G22" s="63">
        <v>1</v>
      </c>
      <c r="H22" s="63"/>
      <c r="I22" s="63"/>
      <c r="J22" s="63"/>
      <c r="K22" s="64"/>
      <c r="L22" s="64"/>
      <c r="M22" s="64"/>
      <c r="N22" s="64"/>
      <c r="O22" s="64"/>
    </row>
    <row r="23" spans="1:18" ht="17.25" customHeight="1">
      <c r="B23" s="1166" t="s">
        <v>23</v>
      </c>
      <c r="C23" s="1167"/>
      <c r="D23" s="1167"/>
      <c r="E23" s="1167"/>
      <c r="F23" s="1168"/>
      <c r="G23" s="65">
        <v>20</v>
      </c>
      <c r="H23" s="66"/>
      <c r="I23" s="66"/>
      <c r="J23" s="66"/>
      <c r="K23" s="67"/>
      <c r="L23" s="67"/>
      <c r="M23" s="67"/>
      <c r="N23" s="67"/>
      <c r="O23" s="67"/>
    </row>
    <row r="24" spans="1:18" ht="27.6" customHeight="1">
      <c r="B24" s="1166" t="s">
        <v>24</v>
      </c>
      <c r="C24" s="1167"/>
      <c r="D24" s="1167"/>
      <c r="E24" s="1167"/>
      <c r="F24" s="1168"/>
      <c r="G24" s="68">
        <v>10</v>
      </c>
      <c r="H24" s="38"/>
      <c r="I24" s="38"/>
      <c r="J24" s="38"/>
      <c r="K24" s="49"/>
      <c r="L24" s="49"/>
      <c r="M24" s="49"/>
      <c r="N24" s="49"/>
      <c r="O24" s="49"/>
    </row>
    <row r="25" spans="1:18" ht="29.45" customHeight="1">
      <c r="B25" s="1170" t="s">
        <v>25</v>
      </c>
      <c r="C25" s="1171"/>
      <c r="D25" s="1171"/>
      <c r="E25" s="1171"/>
      <c r="F25" s="1172"/>
      <c r="G25" s="69">
        <v>0</v>
      </c>
      <c r="H25" s="39"/>
      <c r="I25" s="39"/>
      <c r="J25" s="39"/>
      <c r="K25" s="70"/>
      <c r="L25" s="70"/>
      <c r="M25" s="70"/>
      <c r="N25" s="70"/>
      <c r="O25" s="70"/>
    </row>
    <row r="26" spans="1:18" ht="15.75" customHeight="1">
      <c r="B26" s="1173" t="s">
        <v>26</v>
      </c>
      <c r="C26" s="1174"/>
      <c r="D26" s="1174"/>
      <c r="E26" s="1174"/>
      <c r="F26" s="1174"/>
      <c r="G26" s="71">
        <v>0</v>
      </c>
      <c r="H26" s="38"/>
      <c r="I26" s="38"/>
      <c r="J26" s="38"/>
      <c r="K26" s="49"/>
      <c r="L26" s="49"/>
      <c r="M26" s="49"/>
      <c r="N26" s="49"/>
      <c r="O26" s="49"/>
    </row>
    <row r="27" spans="1:18" ht="16.5" customHeight="1" thickBot="1">
      <c r="B27" s="1175" t="s">
        <v>27</v>
      </c>
      <c r="C27" s="1176"/>
      <c r="D27" s="1176"/>
      <c r="E27" s="1176"/>
      <c r="F27" s="1176"/>
      <c r="G27" s="72">
        <v>0</v>
      </c>
      <c r="H27" s="37"/>
      <c r="I27" s="37"/>
      <c r="J27" s="37"/>
      <c r="K27" s="50"/>
      <c r="L27" s="50"/>
      <c r="M27" s="50"/>
      <c r="N27" s="50"/>
      <c r="O27" s="50"/>
    </row>
    <row r="29" spans="1:18" ht="39.75" customHeight="1">
      <c r="A29" s="51"/>
      <c r="D29" s="1169" t="s">
        <v>1312</v>
      </c>
      <c r="E29" s="1169"/>
      <c r="F29" s="1169"/>
      <c r="G29" s="1169"/>
      <c r="H29" s="1169"/>
      <c r="I29" s="1169" t="s">
        <v>1313</v>
      </c>
      <c r="J29" s="1169"/>
      <c r="K29" s="1169"/>
      <c r="L29" s="1169"/>
      <c r="M29" s="1169"/>
      <c r="N29" s="1169"/>
      <c r="O29" s="1169"/>
      <c r="P29" s="1"/>
      <c r="Q29" s="1"/>
      <c r="R29" s="1"/>
    </row>
    <row r="30" spans="1:18" ht="18.75">
      <c r="B30" s="1178" t="s">
        <v>2095</v>
      </c>
      <c r="C30" s="1178"/>
      <c r="D30" s="1178"/>
      <c r="E30" s="1178"/>
      <c r="F30" s="1178"/>
      <c r="G30" s="1178"/>
      <c r="H30" s="1178"/>
      <c r="I30" s="1178"/>
      <c r="J30" s="1178"/>
      <c r="K30" s="1178"/>
      <c r="L30" s="1178"/>
      <c r="M30" s="1178"/>
      <c r="N30" s="1178"/>
      <c r="O30" s="1178"/>
      <c r="P30" s="1178"/>
    </row>
    <row r="31" spans="1:18">
      <c r="B31" s="6"/>
      <c r="C31" s="6"/>
      <c r="D31" s="6"/>
      <c r="E31" s="6"/>
      <c r="F31" s="6"/>
      <c r="G31" s="6"/>
      <c r="H31" s="6"/>
      <c r="I31" s="6"/>
      <c r="J31" s="6"/>
      <c r="K31" s="6"/>
      <c r="L31" s="6"/>
      <c r="M31" s="6"/>
      <c r="N31" s="6"/>
      <c r="O31" s="6"/>
      <c r="P31" s="6"/>
    </row>
    <row r="32" spans="1:18" s="6" customFormat="1" ht="15.75">
      <c r="B32" s="1177" t="s">
        <v>1235</v>
      </c>
      <c r="C32" s="1177"/>
      <c r="D32" s="1177"/>
      <c r="E32" s="1177"/>
      <c r="F32" s="1177"/>
      <c r="G32" s="1177"/>
      <c r="H32" s="1177"/>
      <c r="I32" s="1177"/>
      <c r="J32" s="1177"/>
      <c r="K32" s="1177"/>
      <c r="L32"/>
      <c r="M32"/>
      <c r="N32"/>
      <c r="O32"/>
      <c r="P32"/>
    </row>
    <row r="33" spans="2:16" s="6" customFormat="1" ht="15.75">
      <c r="B33" s="1177" t="s">
        <v>1236</v>
      </c>
      <c r="C33" s="1177"/>
      <c r="D33" s="1177"/>
      <c r="E33" s="1177"/>
      <c r="F33" s="1177"/>
      <c r="G33" s="1177"/>
      <c r="H33" s="1177"/>
      <c r="I33" s="1177"/>
      <c r="J33" s="1177"/>
      <c r="K33" s="1177"/>
      <c r="L33"/>
      <c r="M33"/>
      <c r="N33"/>
      <c r="O33"/>
      <c r="P33"/>
    </row>
    <row r="34" spans="2:16" s="6" customFormat="1" ht="15.75">
      <c r="B34" s="1177" t="s">
        <v>1237</v>
      </c>
      <c r="C34" s="1177"/>
      <c r="D34" s="1177"/>
      <c r="E34" s="1177"/>
      <c r="F34" s="1177"/>
      <c r="G34" s="1177"/>
      <c r="H34" s="1177"/>
      <c r="I34" s="1177"/>
      <c r="J34" s="1177"/>
      <c r="K34" s="114"/>
      <c r="L34"/>
      <c r="M34"/>
      <c r="N34"/>
      <c r="O34"/>
      <c r="P34"/>
    </row>
    <row r="35" spans="2:16" ht="15.75">
      <c r="B35" s="1177" t="s">
        <v>1238</v>
      </c>
      <c r="C35" s="1177"/>
      <c r="D35" s="1177"/>
      <c r="E35" s="1177"/>
      <c r="F35" s="1177"/>
      <c r="G35" s="1177"/>
      <c r="H35" s="1177"/>
      <c r="I35" s="1177"/>
      <c r="J35" s="1177"/>
      <c r="K35" s="114"/>
    </row>
    <row r="36" spans="2:16" ht="15.75">
      <c r="B36" s="1177" t="s">
        <v>1239</v>
      </c>
      <c r="C36" s="1177"/>
      <c r="D36" s="1177"/>
      <c r="E36" s="1177"/>
      <c r="F36" s="1177"/>
      <c r="G36" s="1177"/>
      <c r="H36" s="1177"/>
      <c r="I36" s="114"/>
      <c r="J36" s="114"/>
      <c r="K36" s="114"/>
    </row>
    <row r="37" spans="2:16" ht="15.75">
      <c r="B37" s="1177" t="s">
        <v>1240</v>
      </c>
      <c r="C37" s="1177"/>
      <c r="D37" s="1177"/>
      <c r="E37" s="1177"/>
      <c r="F37" s="1177"/>
      <c r="G37" s="1177"/>
      <c r="H37" s="1177"/>
      <c r="I37" s="114"/>
      <c r="J37" s="114"/>
      <c r="K37" s="114"/>
    </row>
    <row r="38" spans="2:16" ht="15.75">
      <c r="B38" s="247" t="s">
        <v>1337</v>
      </c>
      <c r="C38" s="247"/>
      <c r="D38" s="247"/>
      <c r="E38" s="247"/>
      <c r="F38" s="247"/>
      <c r="G38" s="247"/>
      <c r="H38" s="247"/>
      <c r="I38" s="114"/>
      <c r="J38" s="114"/>
      <c r="K38" s="114"/>
    </row>
    <row r="39" spans="2:16" ht="15.75">
      <c r="B39" s="1177" t="s">
        <v>1836</v>
      </c>
      <c r="C39" s="1177"/>
      <c r="D39" s="1177"/>
      <c r="E39" s="1177"/>
      <c r="F39" s="1177"/>
      <c r="G39" s="1177"/>
      <c r="H39" s="1177"/>
      <c r="I39" s="114"/>
      <c r="J39" s="114"/>
      <c r="K39" s="114"/>
    </row>
  </sheetData>
  <mergeCells count="21">
    <mergeCell ref="B36:H36"/>
    <mergeCell ref="B37:H37"/>
    <mergeCell ref="B39:H39"/>
    <mergeCell ref="B30:P30"/>
    <mergeCell ref="B32:K32"/>
    <mergeCell ref="B33:K33"/>
    <mergeCell ref="B34:J34"/>
    <mergeCell ref="B35:J35"/>
    <mergeCell ref="B23:F23"/>
    <mergeCell ref="B24:F24"/>
    <mergeCell ref="I18:O19"/>
    <mergeCell ref="I29:O29"/>
    <mergeCell ref="D29:H29"/>
    <mergeCell ref="B25:F25"/>
    <mergeCell ref="B26:F26"/>
    <mergeCell ref="B27:F27"/>
    <mergeCell ref="A2:P2"/>
    <mergeCell ref="A17:O17"/>
    <mergeCell ref="B20:C20"/>
    <mergeCell ref="B21:F21"/>
    <mergeCell ref="B22:F22"/>
  </mergeCells>
  <phoneticPr fontId="13" type="noConversion"/>
  <pageMargins left="0.75" right="0.75" top="0.28999999999999998"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1"/>
  <sheetViews>
    <sheetView zoomScaleNormal="100" zoomScaleSheetLayoutView="100" workbookViewId="0">
      <selection activeCell="B6" sqref="B6"/>
    </sheetView>
  </sheetViews>
  <sheetFormatPr defaultColWidth="9.140625" defaultRowHeight="12.75"/>
  <cols>
    <col min="1" max="1" width="5.42578125" style="154" customWidth="1"/>
    <col min="2" max="2" width="30.140625" style="154" customWidth="1"/>
    <col min="3" max="3" width="10" style="154" customWidth="1"/>
    <col min="4" max="4" width="15.42578125" style="154" customWidth="1"/>
    <col min="5" max="5" width="14" style="154" customWidth="1"/>
    <col min="6" max="7" width="11.85546875" style="154" customWidth="1"/>
    <col min="8" max="12" width="12" style="154" customWidth="1"/>
    <col min="13" max="13" width="12" style="993" customWidth="1"/>
    <col min="14" max="14" width="12.5703125" style="154" customWidth="1"/>
    <col min="15" max="16384" width="9.140625" style="154"/>
  </cols>
  <sheetData>
    <row r="1" spans="1:22" ht="15.75">
      <c r="A1" s="235" t="s">
        <v>13</v>
      </c>
      <c r="B1" s="236"/>
      <c r="C1" s="236"/>
      <c r="D1" s="236"/>
      <c r="E1" s="237"/>
      <c r="F1" s="237"/>
      <c r="G1" s="237"/>
      <c r="H1" s="237"/>
      <c r="I1" s="237"/>
      <c r="J1" s="237"/>
      <c r="K1" s="237"/>
      <c r="L1" s="237"/>
      <c r="M1" s="237"/>
      <c r="N1" s="238"/>
    </row>
    <row r="2" spans="1:22" ht="16.5" thickBot="1">
      <c r="A2" s="41"/>
      <c r="B2" s="41"/>
      <c r="C2" s="41"/>
      <c r="D2" s="1"/>
      <c r="E2" s="42"/>
      <c r="F2" s="42"/>
      <c r="G2" s="42"/>
      <c r="H2" s="42"/>
      <c r="I2" s="42"/>
      <c r="J2" s="42"/>
      <c r="K2" s="42"/>
      <c r="L2" s="42"/>
      <c r="M2" s="42"/>
      <c r="N2" s="43"/>
    </row>
    <row r="3" spans="1:22" ht="48" customHeight="1" thickBot="1">
      <c r="A3" s="358" t="s">
        <v>1227</v>
      </c>
      <c r="B3" s="359" t="s">
        <v>10</v>
      </c>
      <c r="C3" s="359" t="s">
        <v>1083</v>
      </c>
      <c r="D3" s="359" t="s">
        <v>11</v>
      </c>
      <c r="E3" s="359" t="s">
        <v>1143</v>
      </c>
      <c r="F3" s="84" t="s">
        <v>1279</v>
      </c>
      <c r="G3" s="84" t="s">
        <v>1510</v>
      </c>
      <c r="H3" s="360" t="s">
        <v>1649</v>
      </c>
      <c r="I3" s="360" t="s">
        <v>1888</v>
      </c>
      <c r="J3" s="360" t="s">
        <v>2147</v>
      </c>
      <c r="K3" s="360" t="s">
        <v>2333</v>
      </c>
      <c r="L3" s="360" t="s">
        <v>2819</v>
      </c>
      <c r="M3" s="360" t="s">
        <v>3152</v>
      </c>
      <c r="N3" s="361" t="s">
        <v>1250</v>
      </c>
    </row>
    <row r="4" spans="1:22" ht="52.5" customHeight="1">
      <c r="A4" s="501" t="s">
        <v>1833</v>
      </c>
      <c r="B4" s="502" t="s">
        <v>1830</v>
      </c>
      <c r="C4" s="502" t="s">
        <v>1339</v>
      </c>
      <c r="D4" s="505" t="s">
        <v>1243</v>
      </c>
      <c r="E4" s="598" t="s">
        <v>1831</v>
      </c>
      <c r="F4" s="599" t="s">
        <v>2143</v>
      </c>
      <c r="G4" s="599" t="s">
        <v>2144</v>
      </c>
      <c r="H4" s="599" t="s">
        <v>2145</v>
      </c>
      <c r="I4" s="600" t="s">
        <v>2167</v>
      </c>
      <c r="J4" s="600" t="s">
        <v>2312</v>
      </c>
      <c r="K4" s="600" t="s">
        <v>2979</v>
      </c>
      <c r="L4" s="600" t="s">
        <v>3144</v>
      </c>
      <c r="M4" s="600" t="s">
        <v>3225</v>
      </c>
      <c r="N4" s="357" t="s">
        <v>1340</v>
      </c>
      <c r="P4" s="1179"/>
      <c r="R4" s="983"/>
    </row>
    <row r="5" spans="1:22" ht="52.5" customHeight="1">
      <c r="A5" s="503" t="s">
        <v>14</v>
      </c>
      <c r="B5" s="504" t="s">
        <v>1832</v>
      </c>
      <c r="C5" s="504" t="s">
        <v>1361</v>
      </c>
      <c r="D5" s="74" t="s">
        <v>1243</v>
      </c>
      <c r="E5" s="601">
        <v>-160</v>
      </c>
      <c r="F5" s="601">
        <v>-283</v>
      </c>
      <c r="G5" s="601">
        <v>-147</v>
      </c>
      <c r="H5" s="600" t="s">
        <v>2168</v>
      </c>
      <c r="I5" s="600" t="s">
        <v>2169</v>
      </c>
      <c r="J5" s="600" t="s">
        <v>2313</v>
      </c>
      <c r="K5" s="733" t="s">
        <v>2980</v>
      </c>
      <c r="L5" s="733" t="s">
        <v>2981</v>
      </c>
      <c r="M5" s="995" t="s">
        <v>3226</v>
      </c>
      <c r="N5" s="357" t="s">
        <v>2096</v>
      </c>
      <c r="P5" s="1179"/>
      <c r="R5" s="983"/>
    </row>
    <row r="6" spans="1:22" ht="67.150000000000006" customHeight="1">
      <c r="A6" s="121" t="s">
        <v>15</v>
      </c>
      <c r="B6" s="75" t="s">
        <v>3322</v>
      </c>
      <c r="C6" s="75" t="s">
        <v>1338</v>
      </c>
      <c r="D6" s="74" t="s">
        <v>1243</v>
      </c>
      <c r="E6" s="602" t="s">
        <v>1896</v>
      </c>
      <c r="F6" s="325" t="s">
        <v>2170</v>
      </c>
      <c r="G6" s="497" t="s">
        <v>3227</v>
      </c>
      <c r="H6" s="497" t="s">
        <v>3228</v>
      </c>
      <c r="I6" s="497" t="s">
        <v>3229</v>
      </c>
      <c r="J6" s="497" t="s">
        <v>3230</v>
      </c>
      <c r="K6" s="497" t="s">
        <v>3231</v>
      </c>
      <c r="L6" s="497" t="s">
        <v>3232</v>
      </c>
      <c r="M6" s="497" t="s">
        <v>3233</v>
      </c>
      <c r="N6" s="797" t="s">
        <v>2982</v>
      </c>
      <c r="P6" s="1179"/>
    </row>
    <row r="7" spans="1:22" ht="48" customHeight="1">
      <c r="A7" s="121" t="s">
        <v>16</v>
      </c>
      <c r="B7" s="74" t="s">
        <v>31</v>
      </c>
      <c r="C7" s="74" t="s">
        <v>1568</v>
      </c>
      <c r="D7" s="75" t="s">
        <v>1243</v>
      </c>
      <c r="E7" s="603" t="s">
        <v>1823</v>
      </c>
      <c r="F7" s="325" t="s">
        <v>2986</v>
      </c>
      <c r="G7" s="325" t="s">
        <v>2987</v>
      </c>
      <c r="H7" s="325" t="s">
        <v>2988</v>
      </c>
      <c r="I7" s="497" t="s">
        <v>2983</v>
      </c>
      <c r="J7" s="497" t="s">
        <v>2984</v>
      </c>
      <c r="K7" s="497" t="s">
        <v>2985</v>
      </c>
      <c r="L7" s="497" t="s">
        <v>3234</v>
      </c>
      <c r="M7" s="497" t="s">
        <v>3233</v>
      </c>
      <c r="N7" s="326" t="s">
        <v>1341</v>
      </c>
      <c r="P7" s="1179"/>
    </row>
    <row r="8" spans="1:22" ht="50.25" customHeight="1">
      <c r="A8" s="121" t="s">
        <v>1264</v>
      </c>
      <c r="B8" s="74" t="s">
        <v>2314</v>
      </c>
      <c r="C8" s="74" t="s">
        <v>1569</v>
      </c>
      <c r="D8" s="75" t="s">
        <v>1243</v>
      </c>
      <c r="E8" s="603" t="s">
        <v>2315</v>
      </c>
      <c r="F8" s="497" t="s">
        <v>2316</v>
      </c>
      <c r="G8" s="325" t="s">
        <v>2317</v>
      </c>
      <c r="H8" s="325" t="s">
        <v>2318</v>
      </c>
      <c r="I8" s="325" t="s">
        <v>2319</v>
      </c>
      <c r="J8" s="325" t="s">
        <v>2320</v>
      </c>
      <c r="K8" s="325" t="s">
        <v>2429</v>
      </c>
      <c r="L8" s="325" t="s">
        <v>2989</v>
      </c>
      <c r="M8" s="996" t="s">
        <v>3235</v>
      </c>
      <c r="N8" s="326" t="s">
        <v>1342</v>
      </c>
      <c r="Q8" s="154" t="s">
        <v>1650</v>
      </c>
      <c r="V8" s="983"/>
    </row>
    <row r="9" spans="1:22" ht="51.75" customHeight="1" thickBot="1">
      <c r="A9" s="123" t="s">
        <v>1834</v>
      </c>
      <c r="B9" s="240" t="s">
        <v>1530</v>
      </c>
      <c r="C9" s="241" t="s">
        <v>1339</v>
      </c>
      <c r="D9" s="240" t="s">
        <v>1243</v>
      </c>
      <c r="E9" s="604" t="s">
        <v>2146</v>
      </c>
      <c r="F9" s="605">
        <v>8.4</v>
      </c>
      <c r="G9" s="279">
        <v>7.4</v>
      </c>
      <c r="H9" s="279">
        <v>7.2</v>
      </c>
      <c r="I9" s="279">
        <v>6.4</v>
      </c>
      <c r="J9" s="279">
        <v>6.4</v>
      </c>
      <c r="K9" s="279">
        <v>7.3</v>
      </c>
      <c r="L9" s="279">
        <v>7.1</v>
      </c>
      <c r="M9" s="279">
        <v>11.6</v>
      </c>
      <c r="N9" s="234" t="s">
        <v>1343</v>
      </c>
    </row>
    <row r="10" spans="1:22" ht="15.75">
      <c r="A10" s="734" t="s">
        <v>2990</v>
      </c>
      <c r="B10" s="498"/>
      <c r="C10" s="498"/>
      <c r="D10" s="498"/>
      <c r="E10" s="209"/>
      <c r="F10" s="498"/>
      <c r="G10" s="498"/>
      <c r="H10" s="498"/>
      <c r="I10" s="498"/>
      <c r="J10" s="498"/>
      <c r="K10" s="498"/>
      <c r="L10" s="498"/>
      <c r="M10" s="498"/>
      <c r="N10" s="498"/>
    </row>
    <row r="11" spans="1:22" ht="15.75">
      <c r="A11" s="734" t="s">
        <v>3092</v>
      </c>
      <c r="E11" s="209"/>
    </row>
  </sheetData>
  <mergeCells count="2">
    <mergeCell ref="P4:P5"/>
    <mergeCell ref="P6:P7"/>
  </mergeCells>
  <phoneticPr fontId="13" type="noConversion"/>
  <conditionalFormatting sqref="A9">
    <cfRule type="containsText" dxfId="63" priority="1" stopIfTrue="1" operator="containsText" text="tiksl">
      <formula>NOT(ISERROR(SEARCH("tiksl",A9)))</formula>
    </cfRule>
  </conditionalFormatting>
  <printOptions horizontalCentered="1"/>
  <pageMargins left="0.19685039370078741" right="0.19685039370078741" top="0.78740157480314965" bottom="0.19685039370078741" header="0.51181102362204722" footer="0.51181102362204722"/>
  <pageSetup paperSize="9" scale="80"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62"/>
  <sheetViews>
    <sheetView zoomScaleNormal="100" zoomScaleSheetLayoutView="100" workbookViewId="0">
      <pane ySplit="6" topLeftCell="A7" activePane="bottomLeft" state="frozen"/>
      <selection pane="bottomLeft" activeCell="N6" sqref="N6"/>
    </sheetView>
  </sheetViews>
  <sheetFormatPr defaultColWidth="9.140625" defaultRowHeight="14.25"/>
  <cols>
    <col min="1" max="1" width="7.5703125" style="333" customWidth="1"/>
    <col min="2" max="2" width="43.7109375" style="333" customWidth="1"/>
    <col min="3" max="3" width="12.42578125" style="337" customWidth="1"/>
    <col min="4" max="4" width="23.5703125" style="867" customWidth="1"/>
    <col min="5" max="5" width="13.5703125" style="338" customWidth="1"/>
    <col min="6" max="11" width="13.7109375" style="254" customWidth="1"/>
    <col min="12" max="12" width="14.5703125" style="254" customWidth="1"/>
    <col min="13" max="13" width="27.28515625" style="254" customWidth="1"/>
    <col min="14" max="14" width="12.85546875" style="338" customWidth="1"/>
    <col min="15" max="15" width="33.140625" style="154" customWidth="1"/>
    <col min="16" max="16384" width="9.140625" style="154"/>
  </cols>
  <sheetData>
    <row r="1" spans="1:14">
      <c r="A1" s="79" t="s">
        <v>1329</v>
      </c>
      <c r="B1" s="80"/>
      <c r="C1" s="168"/>
      <c r="D1" s="254"/>
      <c r="E1" s="127"/>
      <c r="N1" s="127"/>
    </row>
    <row r="2" spans="1:14" ht="6.75" customHeight="1">
      <c r="A2" s="81"/>
      <c r="B2" s="80"/>
      <c r="C2" s="168"/>
      <c r="D2" s="254"/>
      <c r="E2" s="127"/>
      <c r="N2" s="127"/>
    </row>
    <row r="3" spans="1:14" ht="15">
      <c r="A3" s="317" t="s">
        <v>729</v>
      </c>
      <c r="B3" s="315"/>
      <c r="C3" s="318"/>
      <c r="D3" s="862"/>
      <c r="E3" s="316"/>
      <c r="F3" s="318"/>
      <c r="G3" s="318"/>
      <c r="H3" s="318"/>
      <c r="I3" s="318"/>
      <c r="J3" s="318"/>
      <c r="K3" s="318"/>
      <c r="L3" s="318"/>
      <c r="M3" s="318"/>
      <c r="N3" s="316"/>
    </row>
    <row r="4" spans="1:14" ht="8.25" customHeight="1">
      <c r="A4" s="79"/>
      <c r="B4" s="82"/>
      <c r="C4" s="169"/>
      <c r="D4" s="863"/>
      <c r="E4" s="128"/>
      <c r="F4" s="255"/>
      <c r="G4" s="255"/>
      <c r="H4" s="255"/>
      <c r="I4" s="255"/>
      <c r="J4" s="255"/>
      <c r="K4" s="255"/>
      <c r="L4" s="255"/>
      <c r="M4" s="255"/>
      <c r="N4" s="128"/>
    </row>
    <row r="5" spans="1:14" ht="15.75" thickBot="1">
      <c r="A5" s="82"/>
      <c r="B5" s="1184" t="s">
        <v>32</v>
      </c>
      <c r="C5" s="1184"/>
      <c r="D5" s="1184"/>
      <c r="E5" s="1184"/>
      <c r="F5" s="1184"/>
      <c r="G5" s="1184"/>
      <c r="H5" s="1184"/>
      <c r="I5" s="1184"/>
      <c r="J5" s="1184"/>
      <c r="K5" s="1184"/>
      <c r="L5" s="1184"/>
      <c r="M5" s="1184"/>
      <c r="N5" s="1184"/>
    </row>
    <row r="6" spans="1:14" ht="45.75" customHeight="1" thickBot="1">
      <c r="A6" s="83" t="s">
        <v>20</v>
      </c>
      <c r="B6" s="84" t="s">
        <v>10</v>
      </c>
      <c r="C6" s="263" t="s">
        <v>1083</v>
      </c>
      <c r="D6" s="84" t="s">
        <v>11</v>
      </c>
      <c r="E6" s="84" t="s">
        <v>1143</v>
      </c>
      <c r="F6" s="84" t="s">
        <v>1279</v>
      </c>
      <c r="G6" s="84" t="s">
        <v>1510</v>
      </c>
      <c r="H6" s="84" t="s">
        <v>1649</v>
      </c>
      <c r="I6" s="84" t="s">
        <v>1888</v>
      </c>
      <c r="J6" s="84" t="s">
        <v>2147</v>
      </c>
      <c r="K6" s="84" t="s">
        <v>2333</v>
      </c>
      <c r="L6" s="360" t="s">
        <v>2786</v>
      </c>
      <c r="M6" s="360" t="s">
        <v>3152</v>
      </c>
      <c r="N6" s="85" t="s">
        <v>3183</v>
      </c>
    </row>
    <row r="7" spans="1:14" ht="90" customHeight="1">
      <c r="A7" s="86" t="s">
        <v>1037</v>
      </c>
      <c r="B7" s="87" t="s">
        <v>730</v>
      </c>
      <c r="C7" s="170" t="s">
        <v>1339</v>
      </c>
      <c r="D7" s="125" t="s">
        <v>1812</v>
      </c>
      <c r="E7" s="125" t="s">
        <v>731</v>
      </c>
      <c r="F7" s="129" t="s">
        <v>1507</v>
      </c>
      <c r="G7" s="129" t="s">
        <v>1507</v>
      </c>
      <c r="H7" s="376">
        <v>36.97</v>
      </c>
      <c r="I7" s="376" t="s">
        <v>1507</v>
      </c>
      <c r="J7" s="376" t="s">
        <v>1507</v>
      </c>
      <c r="K7" s="376" t="s">
        <v>1507</v>
      </c>
      <c r="L7" s="376" t="s">
        <v>3065</v>
      </c>
      <c r="M7" s="1014" t="s">
        <v>3246</v>
      </c>
      <c r="N7" s="202" t="s">
        <v>3066</v>
      </c>
    </row>
    <row r="8" spans="1:14" ht="61.9" customHeight="1">
      <c r="A8" s="88" t="s">
        <v>1038</v>
      </c>
      <c r="B8" s="818" t="s">
        <v>1387</v>
      </c>
      <c r="C8" s="819" t="s">
        <v>1339</v>
      </c>
      <c r="D8" s="1005" t="s">
        <v>2787</v>
      </c>
      <c r="E8" s="819" t="s">
        <v>732</v>
      </c>
      <c r="F8" s="820" t="s">
        <v>1334</v>
      </c>
      <c r="G8" s="820" t="s">
        <v>1334</v>
      </c>
      <c r="H8" s="820">
        <v>41.7</v>
      </c>
      <c r="I8" s="820" t="s">
        <v>1334</v>
      </c>
      <c r="J8" s="820" t="s">
        <v>1334</v>
      </c>
      <c r="K8" s="820" t="s">
        <v>1334</v>
      </c>
      <c r="L8" s="820" t="s">
        <v>1334</v>
      </c>
      <c r="M8" s="820">
        <v>29.5</v>
      </c>
      <c r="N8" s="253" t="s">
        <v>1344</v>
      </c>
    </row>
    <row r="9" spans="1:14" ht="60" customHeight="1" thickBot="1">
      <c r="A9" s="89" t="s">
        <v>1039</v>
      </c>
      <c r="B9" s="92" t="s">
        <v>1231</v>
      </c>
      <c r="C9" s="145" t="s">
        <v>1339</v>
      </c>
      <c r="D9" s="145" t="s">
        <v>2788</v>
      </c>
      <c r="E9" s="145" t="s">
        <v>733</v>
      </c>
      <c r="F9" s="134" t="s">
        <v>1334</v>
      </c>
      <c r="G9" s="134" t="s">
        <v>1334</v>
      </c>
      <c r="H9" s="134" t="s">
        <v>1334</v>
      </c>
      <c r="I9" s="134" t="s">
        <v>1334</v>
      </c>
      <c r="J9" s="134" t="s">
        <v>1334</v>
      </c>
      <c r="K9" s="134" t="s">
        <v>1334</v>
      </c>
      <c r="L9" s="134" t="s">
        <v>1334</v>
      </c>
      <c r="M9" s="1028" t="s">
        <v>1334</v>
      </c>
      <c r="N9" s="377" t="s">
        <v>1345</v>
      </c>
    </row>
    <row r="10" spans="1:14" ht="12" customHeight="1">
      <c r="A10" s="91"/>
      <c r="B10" s="93"/>
      <c r="C10" s="378"/>
      <c r="D10" s="378"/>
      <c r="E10" s="378"/>
      <c r="F10" s="378"/>
      <c r="G10" s="378"/>
      <c r="H10" s="378"/>
      <c r="I10" s="378"/>
      <c r="J10" s="378"/>
      <c r="K10" s="378"/>
      <c r="L10" s="378"/>
      <c r="M10" s="378"/>
      <c r="N10" s="378"/>
    </row>
    <row r="11" spans="1:14" ht="17.45" customHeight="1" thickBot="1">
      <c r="A11" s="82"/>
      <c r="B11" s="1180" t="s">
        <v>33</v>
      </c>
      <c r="C11" s="1180"/>
      <c r="D11" s="1180"/>
      <c r="E11" s="1180"/>
      <c r="F11" s="1180"/>
      <c r="G11" s="1180"/>
      <c r="H11" s="1180"/>
      <c r="I11" s="1180"/>
      <c r="J11" s="1180"/>
      <c r="K11" s="1180"/>
      <c r="L11" s="1180"/>
      <c r="M11" s="1180"/>
      <c r="N11" s="1180"/>
    </row>
    <row r="12" spans="1:14" ht="45.75" customHeight="1" thickBot="1">
      <c r="A12" s="137" t="s">
        <v>734</v>
      </c>
      <c r="B12" s="138" t="s">
        <v>735</v>
      </c>
      <c r="C12" s="164" t="s">
        <v>1339</v>
      </c>
      <c r="D12" s="164" t="s">
        <v>1135</v>
      </c>
      <c r="E12" s="164" t="s">
        <v>1136</v>
      </c>
      <c r="F12" s="208" t="s">
        <v>1334</v>
      </c>
      <c r="G12" s="208" t="s">
        <v>1334</v>
      </c>
      <c r="H12" s="208" t="s">
        <v>1334</v>
      </c>
      <c r="I12" s="208" t="s">
        <v>1334</v>
      </c>
      <c r="J12" s="208" t="s">
        <v>1334</v>
      </c>
      <c r="K12" s="208" t="s">
        <v>1334</v>
      </c>
      <c r="L12" s="208" t="s">
        <v>1334</v>
      </c>
      <c r="M12" s="1053" t="s">
        <v>1334</v>
      </c>
      <c r="N12" s="250" t="s">
        <v>1346</v>
      </c>
    </row>
    <row r="13" spans="1:14" ht="12.95" customHeight="1">
      <c r="A13" s="91"/>
      <c r="B13" s="93"/>
      <c r="C13" s="378"/>
      <c r="D13" s="378"/>
      <c r="E13" s="378"/>
      <c r="F13" s="378"/>
      <c r="G13" s="378"/>
      <c r="H13" s="378"/>
      <c r="I13" s="378"/>
      <c r="J13" s="378"/>
      <c r="K13" s="378"/>
      <c r="L13" s="378"/>
      <c r="M13" s="378"/>
      <c r="N13" s="378"/>
    </row>
    <row r="14" spans="1:14" ht="13.5" customHeight="1" thickBot="1">
      <c r="A14" s="82"/>
      <c r="B14" s="1180" t="s">
        <v>34</v>
      </c>
      <c r="C14" s="1180"/>
      <c r="D14" s="1180"/>
      <c r="E14" s="1180"/>
      <c r="F14" s="1180"/>
      <c r="G14" s="1180"/>
      <c r="H14" s="1180"/>
      <c r="I14" s="1180"/>
      <c r="J14" s="1180"/>
      <c r="K14" s="1180"/>
      <c r="L14" s="1180"/>
      <c r="M14" s="1180"/>
      <c r="N14" s="1180"/>
    </row>
    <row r="15" spans="1:14" ht="30" customHeight="1">
      <c r="A15" s="86" t="s">
        <v>736</v>
      </c>
      <c r="B15" s="141" t="s">
        <v>737</v>
      </c>
      <c r="C15" s="144" t="s">
        <v>1082</v>
      </c>
      <c r="D15" s="144" t="s">
        <v>2789</v>
      </c>
      <c r="E15" s="144" t="s">
        <v>738</v>
      </c>
      <c r="F15" s="376">
        <v>1</v>
      </c>
      <c r="G15" s="376">
        <v>1</v>
      </c>
      <c r="H15" s="376">
        <v>1</v>
      </c>
      <c r="I15" s="376">
        <v>1</v>
      </c>
      <c r="J15" s="376">
        <v>1</v>
      </c>
      <c r="K15" s="376">
        <v>1</v>
      </c>
      <c r="L15" s="376">
        <v>1</v>
      </c>
      <c r="M15" s="1014">
        <v>1</v>
      </c>
      <c r="N15" s="379" t="s">
        <v>1347</v>
      </c>
    </row>
    <row r="16" spans="1:14" ht="31.5" customHeight="1">
      <c r="A16" s="88" t="s">
        <v>739</v>
      </c>
      <c r="B16" s="818" t="s">
        <v>741</v>
      </c>
      <c r="C16" s="819" t="s">
        <v>1082</v>
      </c>
      <c r="D16" s="1005" t="s">
        <v>2789</v>
      </c>
      <c r="E16" s="819" t="s">
        <v>742</v>
      </c>
      <c r="F16" s="820">
        <v>3</v>
      </c>
      <c r="G16" s="820" t="s">
        <v>1575</v>
      </c>
      <c r="H16" s="133" t="s">
        <v>1795</v>
      </c>
      <c r="I16" s="133">
        <v>6</v>
      </c>
      <c r="J16" s="133">
        <v>6</v>
      </c>
      <c r="K16" s="133">
        <v>8</v>
      </c>
      <c r="L16" s="879">
        <v>3</v>
      </c>
      <c r="M16" s="1007">
        <v>3</v>
      </c>
      <c r="N16" s="253" t="s">
        <v>1348</v>
      </c>
    </row>
    <row r="17" spans="1:14" ht="31.15" customHeight="1" thickBot="1">
      <c r="A17" s="89" t="s">
        <v>740</v>
      </c>
      <c r="B17" s="92" t="s">
        <v>743</v>
      </c>
      <c r="C17" s="145" t="s">
        <v>1339</v>
      </c>
      <c r="D17" s="145" t="s">
        <v>2789</v>
      </c>
      <c r="E17" s="145" t="s">
        <v>744</v>
      </c>
      <c r="F17" s="134" t="s">
        <v>1306</v>
      </c>
      <c r="G17" s="134">
        <v>3.2</v>
      </c>
      <c r="H17" s="496">
        <v>45.87</v>
      </c>
      <c r="I17" s="513" t="s">
        <v>1334</v>
      </c>
      <c r="J17" s="513" t="s">
        <v>1334</v>
      </c>
      <c r="K17" s="513" t="s">
        <v>1334</v>
      </c>
      <c r="L17" s="513" t="s">
        <v>1334</v>
      </c>
      <c r="M17" s="513" t="s">
        <v>1334</v>
      </c>
      <c r="N17" s="377" t="s">
        <v>1800</v>
      </c>
    </row>
    <row r="18" spans="1:14" ht="15">
      <c r="A18" s="91"/>
      <c r="B18" s="91"/>
      <c r="C18" s="172"/>
      <c r="D18" s="156"/>
      <c r="E18" s="156"/>
      <c r="F18" s="156"/>
      <c r="G18" s="156"/>
      <c r="H18" s="156"/>
      <c r="I18" s="156"/>
      <c r="J18" s="156"/>
      <c r="K18" s="156"/>
      <c r="L18" s="156"/>
      <c r="M18" s="156"/>
      <c r="N18" s="156"/>
    </row>
    <row r="19" spans="1:14" ht="15.75" thickBot="1">
      <c r="A19" s="82"/>
      <c r="B19" s="1185" t="s">
        <v>35</v>
      </c>
      <c r="C19" s="1185"/>
      <c r="D19" s="1185"/>
      <c r="E19" s="1185"/>
      <c r="F19" s="1185"/>
      <c r="G19" s="1185"/>
      <c r="H19" s="1185"/>
      <c r="I19" s="1185"/>
      <c r="J19" s="1185"/>
      <c r="K19" s="1185"/>
      <c r="L19" s="1185"/>
      <c r="M19" s="1185"/>
      <c r="N19" s="1185"/>
    </row>
    <row r="20" spans="1:14" ht="46.5" customHeight="1">
      <c r="A20" s="86" t="s">
        <v>1109</v>
      </c>
      <c r="B20" s="120" t="s">
        <v>1396</v>
      </c>
      <c r="C20" s="170" t="s">
        <v>1339</v>
      </c>
      <c r="D20" s="125" t="s">
        <v>1252</v>
      </c>
      <c r="E20" s="125" t="s">
        <v>745</v>
      </c>
      <c r="F20" s="136" t="s">
        <v>1355</v>
      </c>
      <c r="G20" s="178" t="s">
        <v>1334</v>
      </c>
      <c r="H20" s="178" t="s">
        <v>1334</v>
      </c>
      <c r="I20" s="178" t="s">
        <v>1334</v>
      </c>
      <c r="J20" s="162" t="s">
        <v>1334</v>
      </c>
      <c r="K20" s="162">
        <v>83.2</v>
      </c>
      <c r="L20" s="162" t="s">
        <v>2899</v>
      </c>
      <c r="M20" s="162" t="s">
        <v>2899</v>
      </c>
      <c r="N20" s="202" t="s">
        <v>1344</v>
      </c>
    </row>
    <row r="21" spans="1:14" ht="60">
      <c r="A21" s="88" t="s">
        <v>1110</v>
      </c>
      <c r="B21" s="821" t="s">
        <v>1397</v>
      </c>
      <c r="C21" s="822" t="s">
        <v>1339</v>
      </c>
      <c r="D21" s="824" t="s">
        <v>1253</v>
      </c>
      <c r="E21" s="824" t="s">
        <v>1113</v>
      </c>
      <c r="F21" s="824" t="s">
        <v>1355</v>
      </c>
      <c r="G21" s="825" t="s">
        <v>1355</v>
      </c>
      <c r="H21" s="825" t="s">
        <v>1334</v>
      </c>
      <c r="I21" s="825" t="s">
        <v>1334</v>
      </c>
      <c r="J21" s="820" t="s">
        <v>1334</v>
      </c>
      <c r="K21" s="820" t="s">
        <v>1334</v>
      </c>
      <c r="L21" s="820" t="s">
        <v>3356</v>
      </c>
      <c r="M21" s="820" t="s">
        <v>3356</v>
      </c>
      <c r="N21" s="331" t="s">
        <v>1349</v>
      </c>
    </row>
    <row r="22" spans="1:14" ht="60.75" customHeight="1">
      <c r="A22" s="106" t="s">
        <v>1111</v>
      </c>
      <c r="B22" s="826" t="s">
        <v>1107</v>
      </c>
      <c r="C22" s="822" t="s">
        <v>1356</v>
      </c>
      <c r="D22" s="824" t="s">
        <v>1216</v>
      </c>
      <c r="E22" s="824" t="s">
        <v>1108</v>
      </c>
      <c r="F22" s="827">
        <v>95.9</v>
      </c>
      <c r="G22" s="825" t="s">
        <v>1576</v>
      </c>
      <c r="H22" s="825" t="s">
        <v>1729</v>
      </c>
      <c r="I22" s="825" t="s">
        <v>1897</v>
      </c>
      <c r="J22" s="820" t="s">
        <v>2274</v>
      </c>
      <c r="K22" s="820" t="s">
        <v>2481</v>
      </c>
      <c r="L22" s="820" t="s">
        <v>2900</v>
      </c>
      <c r="M22" s="1007" t="s">
        <v>3165</v>
      </c>
      <c r="N22" s="261" t="s">
        <v>1343</v>
      </c>
    </row>
    <row r="23" spans="1:14" ht="45" customHeight="1">
      <c r="A23" s="94" t="s">
        <v>1112</v>
      </c>
      <c r="B23" s="95" t="s">
        <v>1144</v>
      </c>
      <c r="C23" s="133"/>
      <c r="D23" s="165" t="s">
        <v>1216</v>
      </c>
      <c r="E23" s="133"/>
      <c r="F23" s="133"/>
      <c r="G23" s="133"/>
      <c r="H23" s="800"/>
      <c r="I23" s="629"/>
      <c r="J23" s="629"/>
      <c r="K23" s="629"/>
      <c r="L23" s="979"/>
      <c r="M23" s="1051"/>
      <c r="N23" s="1049"/>
    </row>
    <row r="24" spans="1:14" ht="20.25" customHeight="1">
      <c r="A24" s="109"/>
      <c r="B24" s="817" t="s">
        <v>1388</v>
      </c>
      <c r="C24" s="159" t="s">
        <v>1082</v>
      </c>
      <c r="D24" s="864"/>
      <c r="E24" s="160" t="s">
        <v>1353</v>
      </c>
      <c r="F24" s="160" t="s">
        <v>1280</v>
      </c>
      <c r="G24" s="160" t="s">
        <v>1577</v>
      </c>
      <c r="H24" s="103" t="s">
        <v>1727</v>
      </c>
      <c r="I24" s="160" t="s">
        <v>1898</v>
      </c>
      <c r="J24" s="160" t="s">
        <v>2275</v>
      </c>
      <c r="K24" s="160" t="s">
        <v>2482</v>
      </c>
      <c r="L24" s="878" t="s">
        <v>2901</v>
      </c>
      <c r="M24" s="1030" t="s">
        <v>3166</v>
      </c>
      <c r="N24" s="1050" t="s">
        <v>1343</v>
      </c>
    </row>
    <row r="25" spans="1:14" ht="30.75" thickBot="1">
      <c r="A25" s="88"/>
      <c r="B25" s="517" t="s">
        <v>1389</v>
      </c>
      <c r="C25" s="163"/>
      <c r="D25" s="865"/>
      <c r="E25" s="163" t="s">
        <v>1354</v>
      </c>
      <c r="F25" s="163" t="s">
        <v>1281</v>
      </c>
      <c r="G25" s="163" t="s">
        <v>1578</v>
      </c>
      <c r="H25" s="163" t="s">
        <v>1728</v>
      </c>
      <c r="I25" s="163" t="s">
        <v>1899</v>
      </c>
      <c r="J25" s="163" t="s">
        <v>2276</v>
      </c>
      <c r="K25" s="163" t="s">
        <v>2483</v>
      </c>
      <c r="L25" s="163" t="s">
        <v>2902</v>
      </c>
      <c r="M25" s="1010" t="s">
        <v>3167</v>
      </c>
      <c r="N25" s="201" t="s">
        <v>1343</v>
      </c>
    </row>
    <row r="26" spans="1:14" ht="45.75" thickBot="1">
      <c r="A26" s="518" t="s">
        <v>1114</v>
      </c>
      <c r="B26" s="104" t="s">
        <v>746</v>
      </c>
      <c r="C26" s="177" t="s">
        <v>1339</v>
      </c>
      <c r="D26" s="153" t="s">
        <v>1216</v>
      </c>
      <c r="E26" s="153" t="s">
        <v>1390</v>
      </c>
      <c r="F26" s="132" t="s">
        <v>1391</v>
      </c>
      <c r="G26" s="179" t="s">
        <v>1579</v>
      </c>
      <c r="H26" s="179" t="s">
        <v>3323</v>
      </c>
      <c r="I26" s="179" t="s">
        <v>3325</v>
      </c>
      <c r="J26" s="163" t="s">
        <v>3324</v>
      </c>
      <c r="K26" s="163" t="s">
        <v>2484</v>
      </c>
      <c r="L26" s="163" t="s">
        <v>3326</v>
      </c>
      <c r="M26" s="1010" t="s">
        <v>3327</v>
      </c>
      <c r="N26" s="201" t="s">
        <v>1344</v>
      </c>
    </row>
    <row r="27" spans="1:14" ht="4.5" customHeight="1">
      <c r="A27" s="91"/>
      <c r="B27" s="91"/>
      <c r="C27" s="172"/>
      <c r="D27" s="156"/>
      <c r="E27" s="156"/>
      <c r="F27" s="156"/>
      <c r="G27" s="156"/>
      <c r="H27" s="156"/>
      <c r="I27" s="156"/>
      <c r="J27" s="156"/>
      <c r="K27" s="156"/>
      <c r="L27" s="156"/>
      <c r="M27" s="156"/>
      <c r="N27" s="156"/>
    </row>
    <row r="28" spans="1:14" ht="17.25" customHeight="1" thickBot="1">
      <c r="A28" s="82"/>
      <c r="B28" s="1185" t="s">
        <v>36</v>
      </c>
      <c r="C28" s="1185"/>
      <c r="D28" s="1185"/>
      <c r="E28" s="1185"/>
      <c r="F28" s="1185"/>
      <c r="G28" s="1185"/>
      <c r="H28" s="1185"/>
      <c r="I28" s="1185"/>
      <c r="J28" s="1185"/>
      <c r="K28" s="1185"/>
      <c r="L28" s="1185"/>
      <c r="M28" s="1185"/>
      <c r="N28" s="1185"/>
    </row>
    <row r="29" spans="1:14" ht="30">
      <c r="A29" s="140" t="s">
        <v>747</v>
      </c>
      <c r="B29" s="808" t="s">
        <v>1145</v>
      </c>
      <c r="C29" s="162" t="s">
        <v>1339</v>
      </c>
      <c r="D29" s="136" t="s">
        <v>3328</v>
      </c>
      <c r="E29" s="136"/>
      <c r="F29" s="136"/>
      <c r="G29" s="136"/>
      <c r="H29" s="136"/>
      <c r="I29" s="136"/>
      <c r="J29" s="136"/>
      <c r="K29" s="136"/>
      <c r="L29" s="136"/>
      <c r="M29" s="136"/>
      <c r="N29" s="205"/>
    </row>
    <row r="30" spans="1:14" ht="30">
      <c r="A30" s="109"/>
      <c r="B30" s="806" t="s">
        <v>1392</v>
      </c>
      <c r="C30" s="159"/>
      <c r="D30" s="130"/>
      <c r="E30" s="115" t="s">
        <v>1352</v>
      </c>
      <c r="F30" s="256">
        <v>20</v>
      </c>
      <c r="G30" s="815">
        <v>20</v>
      </c>
      <c r="H30" s="160">
        <v>33</v>
      </c>
      <c r="I30" s="176">
        <v>55.5</v>
      </c>
      <c r="J30" s="176">
        <v>71.400000000000006</v>
      </c>
      <c r="K30" s="176">
        <v>85.1</v>
      </c>
      <c r="L30" s="941">
        <v>87.5</v>
      </c>
      <c r="M30" s="941">
        <v>87.5</v>
      </c>
      <c r="N30" s="206" t="s">
        <v>1350</v>
      </c>
    </row>
    <row r="31" spans="1:14" ht="33" customHeight="1">
      <c r="A31" s="109"/>
      <c r="B31" s="806" t="s">
        <v>1393</v>
      </c>
      <c r="C31" s="159"/>
      <c r="D31" s="965"/>
      <c r="E31" s="801" t="s">
        <v>1351</v>
      </c>
      <c r="F31" s="802" t="s">
        <v>1395</v>
      </c>
      <c r="G31" s="966" t="s">
        <v>1395</v>
      </c>
      <c r="H31" s="160">
        <v>44</v>
      </c>
      <c r="I31" s="160">
        <v>66.7</v>
      </c>
      <c r="J31" s="160">
        <v>71</v>
      </c>
      <c r="K31" s="160">
        <v>75</v>
      </c>
      <c r="L31" s="878">
        <v>100</v>
      </c>
      <c r="M31" s="878">
        <v>100</v>
      </c>
      <c r="N31" s="803" t="s">
        <v>1350</v>
      </c>
    </row>
    <row r="32" spans="1:14" ht="29.25" customHeight="1" thickBot="1">
      <c r="A32" s="110"/>
      <c r="B32" s="809" t="s">
        <v>1394</v>
      </c>
      <c r="C32" s="163"/>
      <c r="D32" s="627"/>
      <c r="E32" s="810" t="s">
        <v>1351</v>
      </c>
      <c r="F32" s="546" t="s">
        <v>1395</v>
      </c>
      <c r="G32" s="627" t="s">
        <v>1521</v>
      </c>
      <c r="H32" s="163">
        <v>44</v>
      </c>
      <c r="I32" s="163">
        <v>75</v>
      </c>
      <c r="J32" s="163">
        <v>86</v>
      </c>
      <c r="K32" s="163">
        <v>100</v>
      </c>
      <c r="L32" s="163">
        <v>100</v>
      </c>
      <c r="M32" s="163">
        <v>100</v>
      </c>
      <c r="N32" s="811" t="s">
        <v>1350</v>
      </c>
    </row>
    <row r="33" spans="1:14" ht="9" customHeight="1">
      <c r="A33" s="91"/>
      <c r="B33" s="804"/>
      <c r="C33" s="378"/>
      <c r="D33" s="378"/>
      <c r="E33" s="378"/>
      <c r="F33" s="378"/>
      <c r="G33" s="378"/>
      <c r="H33" s="378"/>
      <c r="I33" s="378"/>
      <c r="J33" s="378"/>
      <c r="K33" s="378"/>
      <c r="L33" s="378"/>
      <c r="M33" s="378"/>
      <c r="N33" s="378"/>
    </row>
    <row r="34" spans="1:14" ht="15.75" thickBot="1">
      <c r="A34" s="82"/>
      <c r="B34" s="1180" t="s">
        <v>37</v>
      </c>
      <c r="C34" s="1180"/>
      <c r="D34" s="1180"/>
      <c r="E34" s="1180"/>
      <c r="F34" s="1180"/>
      <c r="G34" s="1180"/>
      <c r="H34" s="1180"/>
      <c r="I34" s="1180"/>
      <c r="J34" s="1180"/>
      <c r="K34" s="1180"/>
      <c r="L34" s="1180"/>
      <c r="M34" s="1180"/>
      <c r="N34" s="1180"/>
    </row>
    <row r="35" spans="1:14" ht="30">
      <c r="A35" s="140" t="s">
        <v>748</v>
      </c>
      <c r="B35" s="805" t="s">
        <v>1146</v>
      </c>
      <c r="C35" s="1186" t="s">
        <v>1339</v>
      </c>
      <c r="D35" s="1186" t="s">
        <v>3328</v>
      </c>
      <c r="E35" s="144"/>
      <c r="F35" s="376"/>
      <c r="G35" s="162"/>
      <c r="H35" s="162"/>
      <c r="I35" s="162"/>
      <c r="J35" s="162"/>
      <c r="K35" s="162"/>
      <c r="L35" s="162"/>
      <c r="M35" s="162"/>
      <c r="N35" s="379"/>
    </row>
    <row r="36" spans="1:14" ht="15">
      <c r="A36" s="109"/>
      <c r="B36" s="806" t="s">
        <v>1204</v>
      </c>
      <c r="C36" s="1187"/>
      <c r="D36" s="1187"/>
      <c r="E36" s="819" t="s">
        <v>742</v>
      </c>
      <c r="F36" s="820">
        <v>0</v>
      </c>
      <c r="G36" s="819">
        <v>100</v>
      </c>
      <c r="H36" s="820">
        <v>100</v>
      </c>
      <c r="I36" s="820">
        <v>100</v>
      </c>
      <c r="J36" s="820">
        <v>100</v>
      </c>
      <c r="K36" s="820">
        <v>100</v>
      </c>
      <c r="L36" s="820">
        <v>100</v>
      </c>
      <c r="M36" s="820">
        <v>100</v>
      </c>
      <c r="N36" s="253">
        <v>100</v>
      </c>
    </row>
    <row r="37" spans="1:14" ht="15">
      <c r="A37" s="109"/>
      <c r="B37" s="806" t="s">
        <v>1205</v>
      </c>
      <c r="C37" s="1187"/>
      <c r="D37" s="1187"/>
      <c r="E37" s="819" t="s">
        <v>779</v>
      </c>
      <c r="F37" s="820">
        <v>100</v>
      </c>
      <c r="G37" s="819">
        <v>100</v>
      </c>
      <c r="H37" s="820">
        <v>100</v>
      </c>
      <c r="I37" s="820" t="s">
        <v>2563</v>
      </c>
      <c r="J37" s="820" t="s">
        <v>2754</v>
      </c>
      <c r="K37" s="820" t="s">
        <v>2755</v>
      </c>
      <c r="L37" s="820">
        <v>100</v>
      </c>
      <c r="M37" s="820">
        <v>100</v>
      </c>
      <c r="N37" s="253">
        <v>100</v>
      </c>
    </row>
    <row r="38" spans="1:14" ht="15">
      <c r="A38" s="110"/>
      <c r="B38" s="807" t="s">
        <v>1206</v>
      </c>
      <c r="C38" s="1188"/>
      <c r="D38" s="1188"/>
      <c r="E38" s="819" t="s">
        <v>750</v>
      </c>
      <c r="F38" s="820">
        <v>71.400000000000006</v>
      </c>
      <c r="G38" s="819" t="s">
        <v>1581</v>
      </c>
      <c r="H38" s="820">
        <v>100</v>
      </c>
      <c r="I38" s="820">
        <v>100</v>
      </c>
      <c r="J38" s="820">
        <v>100</v>
      </c>
      <c r="K38" s="820">
        <v>100</v>
      </c>
      <c r="L38" s="820">
        <v>100</v>
      </c>
      <c r="M38" s="820">
        <v>100</v>
      </c>
      <c r="N38" s="253">
        <v>100</v>
      </c>
    </row>
    <row r="39" spans="1:14" ht="31.5" customHeight="1">
      <c r="A39" s="109" t="s">
        <v>749</v>
      </c>
      <c r="B39" s="109" t="s">
        <v>1147</v>
      </c>
      <c r="C39" s="175"/>
      <c r="D39" s="130"/>
      <c r="E39" s="130"/>
      <c r="F39" s="130"/>
      <c r="G39" s="965"/>
      <c r="H39" s="159"/>
      <c r="I39" s="159"/>
      <c r="J39" s="159"/>
      <c r="K39" s="159"/>
      <c r="L39" s="159"/>
      <c r="M39" s="159"/>
      <c r="N39" s="200"/>
    </row>
    <row r="40" spans="1:14" ht="64.5" customHeight="1">
      <c r="A40" s="109"/>
      <c r="B40" s="521" t="s">
        <v>1398</v>
      </c>
      <c r="C40" s="175" t="s">
        <v>1339</v>
      </c>
      <c r="D40" s="130" t="s">
        <v>1524</v>
      </c>
      <c r="E40" s="130" t="s">
        <v>1251</v>
      </c>
      <c r="F40" s="130">
        <v>35</v>
      </c>
      <c r="G40" s="159" t="s">
        <v>1582</v>
      </c>
      <c r="H40" s="159" t="s">
        <v>1730</v>
      </c>
      <c r="I40" s="159" t="s">
        <v>1900</v>
      </c>
      <c r="J40" s="159" t="s">
        <v>2277</v>
      </c>
      <c r="K40" s="159" t="s">
        <v>2485</v>
      </c>
      <c r="L40" s="159" t="s">
        <v>2903</v>
      </c>
      <c r="M40" s="1008" t="s">
        <v>3168</v>
      </c>
      <c r="N40" s="200" t="s">
        <v>752</v>
      </c>
    </row>
    <row r="41" spans="1:14" ht="61.5" customHeight="1">
      <c r="A41" s="109"/>
      <c r="B41" s="521" t="s">
        <v>1399</v>
      </c>
      <c r="C41" s="175" t="s">
        <v>1339</v>
      </c>
      <c r="D41" s="130"/>
      <c r="E41" s="130" t="s">
        <v>753</v>
      </c>
      <c r="F41" s="130">
        <v>23</v>
      </c>
      <c r="G41" s="159">
        <v>23</v>
      </c>
      <c r="H41" s="159" t="s">
        <v>1771</v>
      </c>
      <c r="I41" s="159" t="s">
        <v>1901</v>
      </c>
      <c r="J41" s="159" t="s">
        <v>2278</v>
      </c>
      <c r="K41" s="159" t="s">
        <v>1731</v>
      </c>
      <c r="L41" s="159" t="s">
        <v>2904</v>
      </c>
      <c r="M41" s="1008" t="s">
        <v>1602</v>
      </c>
      <c r="N41" s="200">
        <v>50</v>
      </c>
    </row>
    <row r="42" spans="1:14" ht="75">
      <c r="A42" s="109"/>
      <c r="B42" s="521" t="s">
        <v>1400</v>
      </c>
      <c r="C42" s="175" t="s">
        <v>1339</v>
      </c>
      <c r="D42" s="130"/>
      <c r="E42" s="130" t="s">
        <v>754</v>
      </c>
      <c r="F42" s="130">
        <v>30</v>
      </c>
      <c r="G42" s="159" t="s">
        <v>1583</v>
      </c>
      <c r="H42" s="159" t="s">
        <v>1731</v>
      </c>
      <c r="I42" s="159" t="s">
        <v>1902</v>
      </c>
      <c r="J42" s="159" t="s">
        <v>2279</v>
      </c>
      <c r="K42" s="159" t="s">
        <v>2486</v>
      </c>
      <c r="L42" s="159" t="s">
        <v>2905</v>
      </c>
      <c r="M42" s="1008" t="s">
        <v>3169</v>
      </c>
      <c r="N42" s="200">
        <v>50</v>
      </c>
    </row>
    <row r="43" spans="1:14" ht="65.25" customHeight="1">
      <c r="A43" s="109"/>
      <c r="B43" s="521" t="s">
        <v>1401</v>
      </c>
      <c r="C43" s="175" t="s">
        <v>1339</v>
      </c>
      <c r="D43" s="130"/>
      <c r="E43" s="130" t="s">
        <v>1308</v>
      </c>
      <c r="F43" s="130">
        <v>1.43</v>
      </c>
      <c r="G43" s="159" t="s">
        <v>1584</v>
      </c>
      <c r="H43" s="159" t="s">
        <v>1769</v>
      </c>
      <c r="I43" s="159" t="s">
        <v>1903</v>
      </c>
      <c r="J43" s="159" t="s">
        <v>3355</v>
      </c>
      <c r="K43" s="159" t="s">
        <v>3354</v>
      </c>
      <c r="L43" s="159" t="s">
        <v>3353</v>
      </c>
      <c r="M43" s="1004" t="s">
        <v>3352</v>
      </c>
      <c r="N43" s="200" t="s">
        <v>1307</v>
      </c>
    </row>
    <row r="44" spans="1:14" ht="61.5" customHeight="1">
      <c r="A44" s="109"/>
      <c r="B44" s="521" t="s">
        <v>1402</v>
      </c>
      <c r="C44" s="175" t="s">
        <v>1339</v>
      </c>
      <c r="D44" s="130"/>
      <c r="E44" s="130" t="s">
        <v>755</v>
      </c>
      <c r="F44" s="130">
        <v>21</v>
      </c>
      <c r="G44" s="159" t="s">
        <v>1585</v>
      </c>
      <c r="H44" s="159" t="s">
        <v>1770</v>
      </c>
      <c r="I44" s="159" t="s">
        <v>1904</v>
      </c>
      <c r="J44" s="159" t="s">
        <v>2280</v>
      </c>
      <c r="K44" s="159" t="s">
        <v>1771</v>
      </c>
      <c r="L44" s="159" t="s">
        <v>2906</v>
      </c>
      <c r="M44" s="1008" t="s">
        <v>3170</v>
      </c>
      <c r="N44" s="200">
        <v>60</v>
      </c>
    </row>
    <row r="45" spans="1:14" ht="49.5" customHeight="1">
      <c r="A45" s="110"/>
      <c r="B45" s="522" t="s">
        <v>1403</v>
      </c>
      <c r="C45" s="176"/>
      <c r="D45" s="131"/>
      <c r="E45" s="131" t="s">
        <v>756</v>
      </c>
      <c r="F45" s="131">
        <v>18</v>
      </c>
      <c r="G45" s="160" t="s">
        <v>1586</v>
      </c>
      <c r="H45" s="160" t="s">
        <v>1732</v>
      </c>
      <c r="I45" s="160">
        <v>6</v>
      </c>
      <c r="J45" s="160">
        <v>8.4</v>
      </c>
      <c r="K45" s="160">
        <v>6.4</v>
      </c>
      <c r="L45" s="878" t="s">
        <v>2907</v>
      </c>
      <c r="M45" s="1009" t="s">
        <v>3171</v>
      </c>
      <c r="N45" s="204">
        <v>20</v>
      </c>
    </row>
    <row r="46" spans="1:14" ht="45" customHeight="1">
      <c r="A46" s="519" t="s">
        <v>751</v>
      </c>
      <c r="B46" s="523" t="s">
        <v>1117</v>
      </c>
      <c r="C46" s="822" t="s">
        <v>1339</v>
      </c>
      <c r="D46" s="819" t="s">
        <v>1217</v>
      </c>
      <c r="E46" s="824" t="s">
        <v>1118</v>
      </c>
      <c r="F46" s="827" t="s">
        <v>1334</v>
      </c>
      <c r="G46" s="825" t="s">
        <v>1334</v>
      </c>
      <c r="H46" s="825" t="s">
        <v>1334</v>
      </c>
      <c r="I46" s="825" t="s">
        <v>1334</v>
      </c>
      <c r="J46" s="820" t="s">
        <v>1334</v>
      </c>
      <c r="K46" s="820">
        <v>19.2</v>
      </c>
      <c r="L46" s="820" t="s">
        <v>2908</v>
      </c>
      <c r="M46" s="1012" t="s">
        <v>2908</v>
      </c>
      <c r="N46" s="331" t="s">
        <v>1345</v>
      </c>
    </row>
    <row r="47" spans="1:14" ht="50.25" customHeight="1">
      <c r="A47" s="519" t="s">
        <v>1115</v>
      </c>
      <c r="B47" s="524" t="s">
        <v>1404</v>
      </c>
      <c r="C47" s="356" t="s">
        <v>1339</v>
      </c>
      <c r="D47" s="824" t="s">
        <v>1217</v>
      </c>
      <c r="E47" s="165" t="s">
        <v>1131</v>
      </c>
      <c r="F47" s="152" t="s">
        <v>1334</v>
      </c>
      <c r="G47" s="174" t="s">
        <v>1334</v>
      </c>
      <c r="H47" s="174" t="s">
        <v>1334</v>
      </c>
      <c r="I47" s="825" t="s">
        <v>1334</v>
      </c>
      <c r="J47" s="133" t="s">
        <v>1334</v>
      </c>
      <c r="K47" s="133" t="s">
        <v>1334</v>
      </c>
      <c r="L47" s="879" t="s">
        <v>1334</v>
      </c>
      <c r="M47" s="1007" t="s">
        <v>1334</v>
      </c>
      <c r="N47" s="199" t="s">
        <v>1345</v>
      </c>
    </row>
    <row r="48" spans="1:14" ht="46.15" customHeight="1">
      <c r="A48" s="519" t="s">
        <v>1116</v>
      </c>
      <c r="B48" s="525" t="s">
        <v>1405</v>
      </c>
      <c r="C48" s="822" t="s">
        <v>1339</v>
      </c>
      <c r="D48" s="824" t="s">
        <v>1217</v>
      </c>
      <c r="E48" s="819" t="s">
        <v>1130</v>
      </c>
      <c r="F48" s="824" t="s">
        <v>1334</v>
      </c>
      <c r="G48" s="822" t="s">
        <v>1334</v>
      </c>
      <c r="H48" s="825" t="s">
        <v>1334</v>
      </c>
      <c r="I48" s="825" t="s">
        <v>1334</v>
      </c>
      <c r="J48" s="820" t="s">
        <v>1334</v>
      </c>
      <c r="K48" s="820" t="s">
        <v>1334</v>
      </c>
      <c r="L48" s="879" t="s">
        <v>1334</v>
      </c>
      <c r="M48" s="1007" t="s">
        <v>1334</v>
      </c>
      <c r="N48" s="331" t="s">
        <v>1345</v>
      </c>
    </row>
    <row r="49" spans="1:14" ht="45.75" customHeight="1">
      <c r="A49" s="519" t="s">
        <v>1119</v>
      </c>
      <c r="B49" s="524" t="s">
        <v>1123</v>
      </c>
      <c r="C49" s="356" t="s">
        <v>1339</v>
      </c>
      <c r="D49" s="824" t="s">
        <v>1217</v>
      </c>
      <c r="E49" s="165" t="s">
        <v>1124</v>
      </c>
      <c r="F49" s="148" t="s">
        <v>1334</v>
      </c>
      <c r="G49" s="822" t="s">
        <v>1334</v>
      </c>
      <c r="H49" s="174" t="s">
        <v>1334</v>
      </c>
      <c r="I49" s="825" t="s">
        <v>1334</v>
      </c>
      <c r="J49" s="133" t="s">
        <v>1334</v>
      </c>
      <c r="K49" s="133">
        <v>14</v>
      </c>
      <c r="L49" s="879" t="s">
        <v>2909</v>
      </c>
      <c r="M49" s="1007" t="s">
        <v>2909</v>
      </c>
      <c r="N49" s="199" t="s">
        <v>1345</v>
      </c>
    </row>
    <row r="50" spans="1:14" ht="48" customHeight="1" thickBot="1">
      <c r="A50" s="520" t="s">
        <v>1122</v>
      </c>
      <c r="B50" s="526" t="s">
        <v>1120</v>
      </c>
      <c r="C50" s="171" t="s">
        <v>1339</v>
      </c>
      <c r="D50" s="113" t="s">
        <v>1217</v>
      </c>
      <c r="E50" s="113" t="s">
        <v>1121</v>
      </c>
      <c r="F50" s="153" t="s">
        <v>1334</v>
      </c>
      <c r="G50" s="171" t="s">
        <v>1334</v>
      </c>
      <c r="H50" s="330" t="s">
        <v>1334</v>
      </c>
      <c r="I50" s="330" t="s">
        <v>1334</v>
      </c>
      <c r="J50" s="134" t="s">
        <v>1334</v>
      </c>
      <c r="K50" s="134" t="s">
        <v>1334</v>
      </c>
      <c r="L50" s="134" t="s">
        <v>1334</v>
      </c>
      <c r="M50" s="1006" t="s">
        <v>1334</v>
      </c>
      <c r="N50" s="198" t="s">
        <v>1345</v>
      </c>
    </row>
    <row r="51" spans="1:14" s="334" customFormat="1" ht="30.75" customHeight="1" thickBot="1">
      <c r="A51" s="82"/>
      <c r="B51" s="1189" t="s">
        <v>38</v>
      </c>
      <c r="C51" s="1189"/>
      <c r="D51" s="1189"/>
      <c r="E51" s="1189"/>
      <c r="F51" s="1189"/>
      <c r="G51" s="1189"/>
      <c r="H51" s="1189"/>
      <c r="I51" s="1189"/>
      <c r="J51" s="1189"/>
      <c r="K51" s="1189"/>
      <c r="L51" s="1189"/>
      <c r="M51" s="1189"/>
      <c r="N51" s="1189"/>
    </row>
    <row r="52" spans="1:14" ht="78.75" customHeight="1">
      <c r="A52" s="86" t="s">
        <v>757</v>
      </c>
      <c r="B52" s="87" t="s">
        <v>1408</v>
      </c>
      <c r="C52" s="170" t="s">
        <v>1339</v>
      </c>
      <c r="D52" s="125" t="s">
        <v>3328</v>
      </c>
      <c r="E52" s="125" t="s">
        <v>1133</v>
      </c>
      <c r="F52" s="129">
        <v>92</v>
      </c>
      <c r="G52" s="376" t="s">
        <v>1587</v>
      </c>
      <c r="H52" s="376">
        <v>93.7</v>
      </c>
      <c r="I52" s="332">
        <v>95.2</v>
      </c>
      <c r="J52" s="332">
        <v>96</v>
      </c>
      <c r="K52" s="332">
        <v>96.2</v>
      </c>
      <c r="L52" s="332">
        <v>96.2</v>
      </c>
      <c r="M52" s="1011">
        <v>96</v>
      </c>
      <c r="N52" s="202" t="s">
        <v>1406</v>
      </c>
    </row>
    <row r="53" spans="1:14" ht="49.5" customHeight="1">
      <c r="A53" s="88" t="s">
        <v>758</v>
      </c>
      <c r="B53" s="818" t="s">
        <v>1409</v>
      </c>
      <c r="C53" s="822" t="s">
        <v>1339</v>
      </c>
      <c r="D53" s="824" t="s">
        <v>3328</v>
      </c>
      <c r="E53" s="824" t="s">
        <v>1407</v>
      </c>
      <c r="F53" s="827">
        <v>60</v>
      </c>
      <c r="G53" s="820" t="s">
        <v>1588</v>
      </c>
      <c r="H53" s="820" t="s">
        <v>1733</v>
      </c>
      <c r="I53" s="825">
        <v>90</v>
      </c>
      <c r="J53" s="825">
        <v>90</v>
      </c>
      <c r="K53" s="825">
        <v>90</v>
      </c>
      <c r="L53" s="820">
        <v>90</v>
      </c>
      <c r="M53" s="820">
        <v>90</v>
      </c>
      <c r="N53" s="331" t="s">
        <v>1371</v>
      </c>
    </row>
    <row r="54" spans="1:14" ht="50.25" customHeight="1" thickBot="1">
      <c r="A54" s="89" t="s">
        <v>759</v>
      </c>
      <c r="B54" s="92" t="s">
        <v>1410</v>
      </c>
      <c r="C54" s="171" t="s">
        <v>1082</v>
      </c>
      <c r="D54" s="113" t="s">
        <v>3328</v>
      </c>
      <c r="E54" s="113" t="s">
        <v>1364</v>
      </c>
      <c r="F54" s="124">
        <v>19</v>
      </c>
      <c r="G54" s="134">
        <v>19</v>
      </c>
      <c r="H54" s="134">
        <v>20</v>
      </c>
      <c r="I54" s="330">
        <v>25</v>
      </c>
      <c r="J54" s="330">
        <v>64</v>
      </c>
      <c r="K54" s="330">
        <v>76</v>
      </c>
      <c r="L54" s="134">
        <v>90</v>
      </c>
      <c r="M54" s="134">
        <v>101</v>
      </c>
      <c r="N54" s="198" t="s">
        <v>1342</v>
      </c>
    </row>
    <row r="55" spans="1:14" ht="13.5" customHeight="1">
      <c r="A55" s="91"/>
      <c r="B55" s="93"/>
      <c r="C55" s="172"/>
      <c r="D55" s="156"/>
      <c r="E55" s="156"/>
      <c r="F55" s="156"/>
      <c r="G55" s="156"/>
      <c r="H55" s="156"/>
      <c r="I55" s="156"/>
      <c r="J55" s="156"/>
      <c r="K55" s="156"/>
      <c r="L55" s="156"/>
      <c r="M55" s="156"/>
      <c r="N55" s="156"/>
    </row>
    <row r="56" spans="1:14" ht="15.75" thickBot="1">
      <c r="A56" s="82"/>
      <c r="B56" s="1185" t="s">
        <v>39</v>
      </c>
      <c r="C56" s="1185"/>
      <c r="D56" s="1185"/>
      <c r="E56" s="1185"/>
      <c r="F56" s="1185"/>
      <c r="G56" s="1185"/>
      <c r="H56" s="1185"/>
      <c r="I56" s="1185"/>
      <c r="J56" s="1185"/>
      <c r="K56" s="1185"/>
      <c r="L56" s="1185"/>
      <c r="M56" s="1185"/>
      <c r="N56" s="1185"/>
    </row>
    <row r="57" spans="1:14" ht="18" customHeight="1">
      <c r="A57" s="86" t="s">
        <v>1040</v>
      </c>
      <c r="B57" s="87" t="s">
        <v>760</v>
      </c>
      <c r="C57" s="144" t="s">
        <v>1360</v>
      </c>
      <c r="D57" s="144" t="s">
        <v>901</v>
      </c>
      <c r="E57" s="144" t="s">
        <v>761</v>
      </c>
      <c r="F57" s="376" t="s">
        <v>1355</v>
      </c>
      <c r="G57" s="376" t="s">
        <v>1334</v>
      </c>
      <c r="H57" s="376" t="s">
        <v>1334</v>
      </c>
      <c r="I57" s="376" t="s">
        <v>1334</v>
      </c>
      <c r="J57" s="376" t="s">
        <v>4</v>
      </c>
      <c r="K57" s="332">
        <v>7.8</v>
      </c>
      <c r="L57" s="332" t="s">
        <v>1334</v>
      </c>
      <c r="M57" s="1014" t="s">
        <v>1334</v>
      </c>
      <c r="N57" s="379" t="s">
        <v>1376</v>
      </c>
    </row>
    <row r="58" spans="1:14" ht="30.75" customHeight="1">
      <c r="A58" s="88" t="s">
        <v>1041</v>
      </c>
      <c r="B58" s="823" t="s">
        <v>762</v>
      </c>
      <c r="C58" s="819" t="s">
        <v>1368</v>
      </c>
      <c r="D58" s="819" t="s">
        <v>2790</v>
      </c>
      <c r="E58" s="819" t="s">
        <v>763</v>
      </c>
      <c r="F58" s="828" t="s">
        <v>1803</v>
      </c>
      <c r="G58" s="828" t="s">
        <v>1589</v>
      </c>
      <c r="H58" s="828" t="s">
        <v>1723</v>
      </c>
      <c r="I58" s="828" t="s">
        <v>2043</v>
      </c>
      <c r="J58" s="828" t="s">
        <v>2756</v>
      </c>
      <c r="K58" s="174" t="s">
        <v>2757</v>
      </c>
      <c r="L58" s="904">
        <v>15.4</v>
      </c>
      <c r="M58" s="904" t="s">
        <v>3157</v>
      </c>
      <c r="N58" s="253" t="s">
        <v>1343</v>
      </c>
    </row>
    <row r="59" spans="1:14" ht="49.5" customHeight="1">
      <c r="A59" s="88" t="s">
        <v>1042</v>
      </c>
      <c r="B59" s="823" t="s">
        <v>1218</v>
      </c>
      <c r="C59" s="822" t="s">
        <v>1082</v>
      </c>
      <c r="D59" s="824" t="s">
        <v>2790</v>
      </c>
      <c r="E59" s="824" t="s">
        <v>764</v>
      </c>
      <c r="F59" s="827">
        <v>15</v>
      </c>
      <c r="G59" s="827" t="s">
        <v>1580</v>
      </c>
      <c r="H59" s="825" t="s">
        <v>1724</v>
      </c>
      <c r="I59" s="825">
        <v>18</v>
      </c>
      <c r="J59" s="825">
        <v>18</v>
      </c>
      <c r="K59" s="822">
        <v>18</v>
      </c>
      <c r="L59" s="825">
        <v>18</v>
      </c>
      <c r="M59" s="825">
        <v>18</v>
      </c>
      <c r="N59" s="331" t="s">
        <v>1380</v>
      </c>
    </row>
    <row r="60" spans="1:14" ht="49.5" customHeight="1" thickBot="1">
      <c r="A60" s="89" t="s">
        <v>1043</v>
      </c>
      <c r="B60" s="90" t="s">
        <v>765</v>
      </c>
      <c r="C60" s="171" t="s">
        <v>1414</v>
      </c>
      <c r="D60" s="113" t="s">
        <v>2790</v>
      </c>
      <c r="E60" s="113" t="s">
        <v>766</v>
      </c>
      <c r="F60" s="124" t="s">
        <v>1802</v>
      </c>
      <c r="G60" s="124" t="s">
        <v>1802</v>
      </c>
      <c r="H60" s="134" t="s">
        <v>1801</v>
      </c>
      <c r="I60" s="134" t="s">
        <v>2044</v>
      </c>
      <c r="J60" s="134" t="s">
        <v>2281</v>
      </c>
      <c r="K60" s="134" t="s">
        <v>3076</v>
      </c>
      <c r="L60" s="134" t="s">
        <v>3075</v>
      </c>
      <c r="M60" s="1028" t="s">
        <v>1711</v>
      </c>
      <c r="N60" s="198" t="s">
        <v>1343</v>
      </c>
    </row>
    <row r="61" spans="1:14" ht="26.25" customHeight="1" thickBot="1">
      <c r="A61" s="82"/>
      <c r="B61" s="1185" t="s">
        <v>40</v>
      </c>
      <c r="C61" s="1185"/>
      <c r="D61" s="1185"/>
      <c r="E61" s="1185"/>
      <c r="F61" s="1185"/>
      <c r="G61" s="1185"/>
      <c r="H61" s="1185"/>
      <c r="I61" s="1185"/>
      <c r="J61" s="1185"/>
      <c r="K61" s="1185"/>
      <c r="L61" s="1185"/>
      <c r="M61" s="1185"/>
      <c r="N61" s="1185"/>
    </row>
    <row r="62" spans="1:14" ht="30">
      <c r="A62" s="86" t="s">
        <v>767</v>
      </c>
      <c r="B62" s="87" t="s">
        <v>768</v>
      </c>
      <c r="C62" s="170" t="s">
        <v>1082</v>
      </c>
      <c r="D62" s="125" t="s">
        <v>2790</v>
      </c>
      <c r="E62" s="125" t="s">
        <v>769</v>
      </c>
      <c r="F62" s="129">
        <v>8</v>
      </c>
      <c r="G62" s="129">
        <v>8</v>
      </c>
      <c r="H62" s="332">
        <v>8</v>
      </c>
      <c r="I62" s="332">
        <v>8</v>
      </c>
      <c r="J62" s="332">
        <v>8</v>
      </c>
      <c r="K62" s="332">
        <v>8</v>
      </c>
      <c r="L62" s="332">
        <v>8</v>
      </c>
      <c r="M62" s="332">
        <v>8</v>
      </c>
      <c r="N62" s="202" t="s">
        <v>1411</v>
      </c>
    </row>
    <row r="63" spans="1:14" ht="49.5" customHeight="1" thickBot="1">
      <c r="A63" s="89" t="s">
        <v>770</v>
      </c>
      <c r="B63" s="90" t="s">
        <v>771</v>
      </c>
      <c r="C63" s="171" t="s">
        <v>1339</v>
      </c>
      <c r="D63" s="113" t="s">
        <v>2790</v>
      </c>
      <c r="E63" s="113" t="s">
        <v>772</v>
      </c>
      <c r="F63" s="124">
        <v>97</v>
      </c>
      <c r="G63" s="124" t="s">
        <v>1590</v>
      </c>
      <c r="H63" s="330">
        <v>100</v>
      </c>
      <c r="I63" s="330">
        <v>100</v>
      </c>
      <c r="J63" s="330">
        <v>100</v>
      </c>
      <c r="K63" s="330">
        <v>100</v>
      </c>
      <c r="L63" s="330">
        <v>100</v>
      </c>
      <c r="M63" s="330">
        <v>100</v>
      </c>
      <c r="N63" s="198" t="s">
        <v>1412</v>
      </c>
    </row>
    <row r="64" spans="1:14" ht="8.25" customHeight="1">
      <c r="A64" s="91"/>
      <c r="B64" s="91"/>
      <c r="C64" s="172"/>
      <c r="D64" s="156"/>
      <c r="E64" s="156"/>
      <c r="F64" s="156"/>
      <c r="G64" s="156"/>
      <c r="H64" s="156"/>
      <c r="I64" s="156"/>
      <c r="J64" s="156"/>
      <c r="K64" s="156"/>
      <c r="L64" s="156"/>
      <c r="M64" s="156"/>
      <c r="N64" s="156"/>
    </row>
    <row r="65" spans="1:14" ht="15.75" thickBot="1">
      <c r="A65" s="82"/>
      <c r="B65" s="1185" t="s">
        <v>41</v>
      </c>
      <c r="C65" s="1185"/>
      <c r="D65" s="1185"/>
      <c r="E65" s="1185"/>
      <c r="F65" s="1185"/>
      <c r="G65" s="1185"/>
      <c r="H65" s="1185"/>
      <c r="I65" s="1185"/>
      <c r="J65" s="1185"/>
      <c r="K65" s="1185"/>
      <c r="L65" s="1185"/>
      <c r="M65" s="1185"/>
      <c r="N65" s="1185"/>
    </row>
    <row r="66" spans="1:14" ht="45">
      <c r="A66" s="86" t="s">
        <v>773</v>
      </c>
      <c r="B66" s="87" t="s">
        <v>774</v>
      </c>
      <c r="C66" s="170" t="s">
        <v>1082</v>
      </c>
      <c r="D66" s="125" t="s">
        <v>2790</v>
      </c>
      <c r="E66" s="144" t="s">
        <v>775</v>
      </c>
      <c r="F66" s="129">
        <v>5</v>
      </c>
      <c r="G66" s="376" t="s">
        <v>1591</v>
      </c>
      <c r="H66" s="332" t="s">
        <v>1804</v>
      </c>
      <c r="I66" s="332">
        <v>7</v>
      </c>
      <c r="J66" s="332">
        <v>7</v>
      </c>
      <c r="K66" s="332">
        <v>7</v>
      </c>
      <c r="L66" s="376">
        <v>7</v>
      </c>
      <c r="M66" s="376">
        <v>7</v>
      </c>
      <c r="N66" s="202" t="s">
        <v>1381</v>
      </c>
    </row>
    <row r="67" spans="1:14" ht="30">
      <c r="A67" s="94" t="s">
        <v>776</v>
      </c>
      <c r="B67" s="96" t="s">
        <v>777</v>
      </c>
      <c r="C67" s="174"/>
      <c r="D67" s="157"/>
      <c r="E67" s="157"/>
      <c r="F67" s="152"/>
      <c r="G67" s="133"/>
      <c r="H67" s="165"/>
      <c r="I67" s="133"/>
      <c r="J67" s="133"/>
      <c r="K67" s="133"/>
      <c r="L67" s="879"/>
      <c r="M67" s="879"/>
      <c r="N67" s="199"/>
    </row>
    <row r="68" spans="1:14" ht="33.75" customHeight="1">
      <c r="A68" s="98"/>
      <c r="B68" s="99" t="s">
        <v>1207</v>
      </c>
      <c r="C68" s="175" t="s">
        <v>1339</v>
      </c>
      <c r="D68" s="130" t="s">
        <v>2790</v>
      </c>
      <c r="E68" s="130" t="s">
        <v>778</v>
      </c>
      <c r="F68" s="964" t="s">
        <v>1806</v>
      </c>
      <c r="G68" s="159" t="s">
        <v>1592</v>
      </c>
      <c r="H68" s="159" t="s">
        <v>1805</v>
      </c>
      <c r="I68" s="159" t="s">
        <v>2045</v>
      </c>
      <c r="J68" s="159" t="s">
        <v>1805</v>
      </c>
      <c r="K68" s="159" t="s">
        <v>2555</v>
      </c>
      <c r="L68" s="159">
        <v>79</v>
      </c>
      <c r="M68" s="159" t="s">
        <v>3158</v>
      </c>
      <c r="N68" s="200" t="s">
        <v>1413</v>
      </c>
    </row>
    <row r="69" spans="1:14" ht="48" customHeight="1">
      <c r="A69" s="98"/>
      <c r="B69" s="99" t="s">
        <v>1208</v>
      </c>
      <c r="C69" s="175" t="s">
        <v>1339</v>
      </c>
      <c r="D69" s="130"/>
      <c r="E69" s="130" t="s">
        <v>779</v>
      </c>
      <c r="F69" s="964">
        <v>100</v>
      </c>
      <c r="G69" s="159">
        <v>100</v>
      </c>
      <c r="H69" s="159">
        <v>100</v>
      </c>
      <c r="I69" s="159">
        <v>100</v>
      </c>
      <c r="J69" s="159">
        <v>100</v>
      </c>
      <c r="K69" s="159">
        <v>100</v>
      </c>
      <c r="L69" s="159">
        <v>100</v>
      </c>
      <c r="M69" s="159">
        <v>100</v>
      </c>
      <c r="N69" s="200">
        <v>100</v>
      </c>
    </row>
    <row r="70" spans="1:14" ht="45">
      <c r="A70" s="98"/>
      <c r="B70" s="99" t="s">
        <v>1254</v>
      </c>
      <c r="C70" s="175" t="s">
        <v>1339</v>
      </c>
      <c r="D70" s="130"/>
      <c r="E70" s="130" t="s">
        <v>1232</v>
      </c>
      <c r="F70" s="964">
        <v>0</v>
      </c>
      <c r="G70" s="159">
        <v>0</v>
      </c>
      <c r="H70" s="159">
        <v>0</v>
      </c>
      <c r="I70" s="159">
        <v>0</v>
      </c>
      <c r="J70" s="159">
        <v>0</v>
      </c>
      <c r="K70" s="159">
        <v>0</v>
      </c>
      <c r="L70" s="159">
        <v>0</v>
      </c>
      <c r="M70" s="159">
        <v>0</v>
      </c>
      <c r="N70" s="200">
        <v>100</v>
      </c>
    </row>
    <row r="71" spans="1:14" ht="45.75" customHeight="1">
      <c r="A71" s="98"/>
      <c r="B71" s="816" t="s">
        <v>1415</v>
      </c>
      <c r="C71" s="814" t="s">
        <v>1339</v>
      </c>
      <c r="D71" s="964"/>
      <c r="E71" s="130" t="s">
        <v>779</v>
      </c>
      <c r="F71" s="964">
        <v>100</v>
      </c>
      <c r="G71" s="159">
        <v>100</v>
      </c>
      <c r="H71" s="159">
        <v>100</v>
      </c>
      <c r="I71" s="965">
        <v>100</v>
      </c>
      <c r="J71" s="159">
        <v>100</v>
      </c>
      <c r="K71" s="159">
        <v>100</v>
      </c>
      <c r="L71" s="159">
        <v>100</v>
      </c>
      <c r="M71" s="159">
        <v>100</v>
      </c>
      <c r="N71" s="200">
        <v>100</v>
      </c>
    </row>
    <row r="72" spans="1:14" ht="45">
      <c r="A72" s="98"/>
      <c r="B72" s="99" t="s">
        <v>1209</v>
      </c>
      <c r="C72" s="175" t="s">
        <v>1358</v>
      </c>
      <c r="D72" s="130"/>
      <c r="E72" s="130" t="s">
        <v>779</v>
      </c>
      <c r="F72" s="964">
        <v>100</v>
      </c>
      <c r="G72" s="159">
        <v>100</v>
      </c>
      <c r="H72" s="159">
        <v>100</v>
      </c>
      <c r="I72" s="159">
        <v>100</v>
      </c>
      <c r="J72" s="159">
        <v>100</v>
      </c>
      <c r="K72" s="159">
        <v>100</v>
      </c>
      <c r="L72" s="159">
        <v>100</v>
      </c>
      <c r="M72" s="159">
        <v>100</v>
      </c>
      <c r="N72" s="200">
        <v>100</v>
      </c>
    </row>
    <row r="73" spans="1:14" ht="32.25" customHeight="1">
      <c r="A73" s="98"/>
      <c r="B73" s="100" t="s">
        <v>1210</v>
      </c>
      <c r="C73" s="175" t="s">
        <v>1339</v>
      </c>
      <c r="D73" s="130"/>
      <c r="E73" s="130" t="s">
        <v>779</v>
      </c>
      <c r="F73" s="964">
        <v>100</v>
      </c>
      <c r="G73" s="159">
        <v>100</v>
      </c>
      <c r="H73" s="159">
        <v>100</v>
      </c>
      <c r="I73" s="965">
        <v>100</v>
      </c>
      <c r="J73" s="159">
        <v>100</v>
      </c>
      <c r="K73" s="159">
        <v>100</v>
      </c>
      <c r="L73" s="159">
        <v>100</v>
      </c>
      <c r="M73" s="159">
        <v>100</v>
      </c>
      <c r="N73" s="200">
        <v>100</v>
      </c>
    </row>
    <row r="74" spans="1:14" ht="45">
      <c r="A74" s="98"/>
      <c r="B74" s="100" t="s">
        <v>1916</v>
      </c>
      <c r="C74" s="175" t="s">
        <v>1339</v>
      </c>
      <c r="D74" s="130"/>
      <c r="E74" s="130" t="s">
        <v>1917</v>
      </c>
      <c r="F74" s="567"/>
      <c r="G74" s="378"/>
      <c r="H74" s="159"/>
      <c r="I74" s="159">
        <v>100</v>
      </c>
      <c r="J74" s="159">
        <v>100</v>
      </c>
      <c r="K74" s="159">
        <v>100</v>
      </c>
      <c r="L74" s="159">
        <v>100</v>
      </c>
      <c r="M74" s="159">
        <v>100</v>
      </c>
      <c r="N74" s="200">
        <v>100</v>
      </c>
    </row>
    <row r="75" spans="1:14" ht="45.75" thickBot="1">
      <c r="A75" s="89"/>
      <c r="B75" s="107" t="s">
        <v>1918</v>
      </c>
      <c r="C75" s="179" t="s">
        <v>1339</v>
      </c>
      <c r="D75" s="132"/>
      <c r="E75" s="132"/>
      <c r="F75" s="568"/>
      <c r="G75" s="546"/>
      <c r="H75" s="163"/>
      <c r="I75" s="627" t="s">
        <v>2758</v>
      </c>
      <c r="J75" s="163">
        <v>100</v>
      </c>
      <c r="K75" s="163">
        <v>100</v>
      </c>
      <c r="L75" s="163">
        <v>100</v>
      </c>
      <c r="M75" s="163">
        <v>100</v>
      </c>
      <c r="N75" s="201">
        <v>100</v>
      </c>
    </row>
    <row r="76" spans="1:14" ht="12" customHeight="1">
      <c r="A76" s="91"/>
      <c r="B76" s="105"/>
      <c r="C76" s="172"/>
      <c r="D76" s="156"/>
      <c r="E76" s="156"/>
      <c r="F76" s="156"/>
      <c r="G76" s="156"/>
      <c r="H76" s="156"/>
      <c r="I76" s="156"/>
      <c r="J76" s="156"/>
      <c r="K76" s="156"/>
      <c r="L76" s="156"/>
      <c r="M76" s="156"/>
      <c r="N76" s="156"/>
    </row>
    <row r="77" spans="1:14" ht="15.75" thickBot="1">
      <c r="A77" s="82"/>
      <c r="B77" s="1184" t="s">
        <v>42</v>
      </c>
      <c r="C77" s="1184"/>
      <c r="D77" s="1184"/>
      <c r="E77" s="1184"/>
      <c r="F77" s="1184"/>
      <c r="G77" s="1184"/>
      <c r="H77" s="1184"/>
      <c r="I77" s="1184"/>
      <c r="J77" s="1184"/>
      <c r="K77" s="1184"/>
      <c r="L77" s="1184"/>
      <c r="M77" s="1184"/>
      <c r="N77" s="1184"/>
    </row>
    <row r="78" spans="1:14" ht="30">
      <c r="A78" s="86" t="s">
        <v>780</v>
      </c>
      <c r="B78" s="87" t="s">
        <v>781</v>
      </c>
      <c r="C78" s="170" t="s">
        <v>1082</v>
      </c>
      <c r="D78" s="125" t="s">
        <v>2790</v>
      </c>
      <c r="E78" s="125" t="s">
        <v>782</v>
      </c>
      <c r="F78" s="129">
        <v>3</v>
      </c>
      <c r="G78" s="129">
        <v>3</v>
      </c>
      <c r="H78" s="332">
        <v>3</v>
      </c>
      <c r="I78" s="332">
        <v>3</v>
      </c>
      <c r="J78" s="332">
        <v>3</v>
      </c>
      <c r="K78" s="332">
        <v>3</v>
      </c>
      <c r="L78" s="376">
        <v>3</v>
      </c>
      <c r="M78" s="376">
        <v>3</v>
      </c>
      <c r="N78" s="202">
        <v>3</v>
      </c>
    </row>
    <row r="79" spans="1:14" ht="34.5" customHeight="1">
      <c r="A79" s="106" t="s">
        <v>783</v>
      </c>
      <c r="B79" s="823" t="s">
        <v>1420</v>
      </c>
      <c r="C79" s="822" t="s">
        <v>1339</v>
      </c>
      <c r="D79" s="824" t="s">
        <v>2790</v>
      </c>
      <c r="E79" s="819" t="s">
        <v>784</v>
      </c>
      <c r="F79" s="820" t="s">
        <v>2047</v>
      </c>
      <c r="G79" s="820" t="s">
        <v>1593</v>
      </c>
      <c r="H79" s="825" t="s">
        <v>1738</v>
      </c>
      <c r="I79" s="825" t="s">
        <v>2046</v>
      </c>
      <c r="J79" s="825" t="s">
        <v>2556</v>
      </c>
      <c r="K79" s="825" t="s">
        <v>2557</v>
      </c>
      <c r="L79" s="820" t="s">
        <v>2063</v>
      </c>
      <c r="M79" s="820" t="s">
        <v>1639</v>
      </c>
      <c r="N79" s="331" t="s">
        <v>1416</v>
      </c>
    </row>
    <row r="80" spans="1:14" ht="30.75" customHeight="1">
      <c r="A80" s="108" t="s">
        <v>785</v>
      </c>
      <c r="B80" s="97" t="s">
        <v>786</v>
      </c>
      <c r="C80" s="174"/>
      <c r="D80" s="157"/>
      <c r="E80" s="157"/>
      <c r="F80" s="157"/>
      <c r="G80" s="157"/>
      <c r="H80" s="355"/>
      <c r="I80" s="569"/>
      <c r="J80" s="569"/>
      <c r="K80" s="569"/>
      <c r="L80" s="942"/>
      <c r="M80" s="942"/>
      <c r="N80" s="199"/>
    </row>
    <row r="81" spans="1:14" ht="62.25" customHeight="1">
      <c r="A81" s="109"/>
      <c r="B81" s="102" t="s">
        <v>1421</v>
      </c>
      <c r="C81" s="176" t="s">
        <v>1339</v>
      </c>
      <c r="D81" s="130" t="s">
        <v>2790</v>
      </c>
      <c r="E81" s="131" t="s">
        <v>779</v>
      </c>
      <c r="F81" s="131">
        <v>100</v>
      </c>
      <c r="G81" s="131">
        <v>100</v>
      </c>
      <c r="H81" s="815">
        <v>100</v>
      </c>
      <c r="I81" s="176">
        <v>100</v>
      </c>
      <c r="J81" s="176">
        <v>100</v>
      </c>
      <c r="K81" s="176">
        <v>100</v>
      </c>
      <c r="L81" s="878">
        <v>100</v>
      </c>
      <c r="M81" s="878">
        <v>100</v>
      </c>
      <c r="N81" s="204">
        <v>100</v>
      </c>
    </row>
    <row r="82" spans="1:14" ht="49.5" customHeight="1">
      <c r="A82" s="88"/>
      <c r="B82" s="102" t="s">
        <v>1422</v>
      </c>
      <c r="C82" s="176" t="s">
        <v>1339</v>
      </c>
      <c r="D82" s="148"/>
      <c r="E82" s="131" t="s">
        <v>787</v>
      </c>
      <c r="F82" s="131">
        <v>84.8</v>
      </c>
      <c r="G82" s="131" t="s">
        <v>1594</v>
      </c>
      <c r="H82" s="176" t="s">
        <v>2048</v>
      </c>
      <c r="I82" s="176" t="s">
        <v>2049</v>
      </c>
      <c r="J82" s="176" t="s">
        <v>2558</v>
      </c>
      <c r="K82" s="176" t="s">
        <v>2192</v>
      </c>
      <c r="L82" s="878" t="s">
        <v>3096</v>
      </c>
      <c r="M82" s="878" t="s">
        <v>3160</v>
      </c>
      <c r="N82" s="204" t="s">
        <v>1417</v>
      </c>
    </row>
    <row r="83" spans="1:14" ht="35.25" customHeight="1">
      <c r="A83" s="106" t="s">
        <v>788</v>
      </c>
      <c r="B83" s="818" t="s">
        <v>789</v>
      </c>
      <c r="C83" s="822" t="s">
        <v>1357</v>
      </c>
      <c r="D83" s="819" t="s">
        <v>2790</v>
      </c>
      <c r="E83" s="824" t="s">
        <v>790</v>
      </c>
      <c r="F83" s="827">
        <v>25</v>
      </c>
      <c r="G83" s="827" t="s">
        <v>1595</v>
      </c>
      <c r="H83" s="825" t="s">
        <v>2050</v>
      </c>
      <c r="I83" s="825" t="s">
        <v>2051</v>
      </c>
      <c r="J83" s="825" t="s">
        <v>2559</v>
      </c>
      <c r="K83" s="825" t="s">
        <v>2560</v>
      </c>
      <c r="L83" s="820" t="s">
        <v>3095</v>
      </c>
      <c r="M83" s="820" t="s">
        <v>3159</v>
      </c>
      <c r="N83" s="331" t="s">
        <v>1418</v>
      </c>
    </row>
    <row r="84" spans="1:14" ht="34.5" customHeight="1">
      <c r="A84" s="88" t="s">
        <v>791</v>
      </c>
      <c r="B84" s="823" t="s">
        <v>792</v>
      </c>
      <c r="C84" s="822" t="s">
        <v>1357</v>
      </c>
      <c r="D84" s="824" t="s">
        <v>2790</v>
      </c>
      <c r="E84" s="824" t="s">
        <v>793</v>
      </c>
      <c r="F84" s="824">
        <v>350</v>
      </c>
      <c r="G84" s="827" t="s">
        <v>1596</v>
      </c>
      <c r="H84" s="825" t="s">
        <v>2052</v>
      </c>
      <c r="I84" s="820" t="s">
        <v>2053</v>
      </c>
      <c r="J84" s="820" t="s">
        <v>2561</v>
      </c>
      <c r="K84" s="820" t="s">
        <v>2486</v>
      </c>
      <c r="L84" s="820" t="s">
        <v>3094</v>
      </c>
      <c r="M84" s="820" t="s">
        <v>2050</v>
      </c>
      <c r="N84" s="331" t="s">
        <v>1418</v>
      </c>
    </row>
    <row r="85" spans="1:14" ht="64.5" customHeight="1">
      <c r="A85" s="88" t="s">
        <v>794</v>
      </c>
      <c r="B85" s="823" t="s">
        <v>796</v>
      </c>
      <c r="C85" s="822" t="s">
        <v>1357</v>
      </c>
      <c r="D85" s="824" t="s">
        <v>2790</v>
      </c>
      <c r="E85" s="824" t="s">
        <v>742</v>
      </c>
      <c r="F85" s="131">
        <v>0</v>
      </c>
      <c r="G85" s="131">
        <v>0</v>
      </c>
      <c r="H85" s="160">
        <v>0</v>
      </c>
      <c r="I85" s="176">
        <v>0</v>
      </c>
      <c r="J85" s="176" t="s">
        <v>1575</v>
      </c>
      <c r="K85" s="176" t="s">
        <v>2562</v>
      </c>
      <c r="L85" s="878">
        <v>1</v>
      </c>
      <c r="M85" s="878">
        <v>1</v>
      </c>
      <c r="N85" s="331">
        <v>0</v>
      </c>
    </row>
    <row r="86" spans="1:14" ht="60.75" thickBot="1">
      <c r="A86" s="89" t="s">
        <v>795</v>
      </c>
      <c r="B86" s="90" t="s">
        <v>797</v>
      </c>
      <c r="C86" s="171" t="s">
        <v>1357</v>
      </c>
      <c r="D86" s="113" t="s">
        <v>2790</v>
      </c>
      <c r="E86" s="113" t="s">
        <v>798</v>
      </c>
      <c r="F86" s="124" t="s">
        <v>2056</v>
      </c>
      <c r="G86" s="124" t="s">
        <v>1597</v>
      </c>
      <c r="H86" s="330" t="s">
        <v>2055</v>
      </c>
      <c r="I86" s="330" t="s">
        <v>2054</v>
      </c>
      <c r="J86" s="330" t="s">
        <v>2564</v>
      </c>
      <c r="K86" s="330" t="s">
        <v>2563</v>
      </c>
      <c r="L86" s="134" t="s">
        <v>3093</v>
      </c>
      <c r="M86" s="134" t="s">
        <v>3161</v>
      </c>
      <c r="N86" s="198" t="s">
        <v>1419</v>
      </c>
    </row>
    <row r="87" spans="1:14" ht="15">
      <c r="A87" s="91"/>
      <c r="B87" s="91"/>
      <c r="C87" s="172"/>
      <c r="D87" s="156"/>
      <c r="E87" s="156"/>
      <c r="F87" s="156"/>
      <c r="G87" s="156"/>
      <c r="H87" s="156"/>
      <c r="I87" s="156"/>
      <c r="J87" s="156"/>
      <c r="K87" s="156"/>
      <c r="L87" s="156"/>
      <c r="M87" s="156"/>
      <c r="N87" s="156"/>
    </row>
    <row r="88" spans="1:14" ht="15.75" thickBot="1">
      <c r="A88" s="82"/>
      <c r="B88" s="1185" t="s">
        <v>43</v>
      </c>
      <c r="C88" s="1185"/>
      <c r="D88" s="1185"/>
      <c r="E88" s="1185"/>
      <c r="F88" s="1185"/>
      <c r="G88" s="1185"/>
      <c r="H88" s="1185"/>
      <c r="I88" s="1185"/>
      <c r="J88" s="1185"/>
      <c r="K88" s="1185"/>
      <c r="L88" s="1185"/>
      <c r="M88" s="1185"/>
      <c r="N88" s="1185"/>
    </row>
    <row r="89" spans="1:14" ht="42" customHeight="1" thickBot="1">
      <c r="A89" s="137" t="s">
        <v>799</v>
      </c>
      <c r="B89" s="138" t="s">
        <v>1087</v>
      </c>
      <c r="C89" s="173" t="s">
        <v>1339</v>
      </c>
      <c r="D89" s="164" t="s">
        <v>2790</v>
      </c>
      <c r="E89" s="166" t="s">
        <v>800</v>
      </c>
      <c r="F89" s="135" t="s">
        <v>2058</v>
      </c>
      <c r="G89" s="135" t="s">
        <v>1598</v>
      </c>
      <c r="H89" s="135" t="s">
        <v>1725</v>
      </c>
      <c r="I89" s="570" t="s">
        <v>2057</v>
      </c>
      <c r="J89" s="208" t="s">
        <v>2565</v>
      </c>
      <c r="K89" s="208" t="s">
        <v>2566</v>
      </c>
      <c r="L89" s="208" t="s">
        <v>3098</v>
      </c>
      <c r="M89" s="208" t="s">
        <v>3162</v>
      </c>
      <c r="N89" s="203">
        <v>10</v>
      </c>
    </row>
    <row r="90" spans="1:14" ht="15">
      <c r="A90" s="119"/>
      <c r="B90" s="91"/>
      <c r="C90" s="172"/>
      <c r="D90" s="156"/>
      <c r="E90" s="156"/>
      <c r="F90" s="156"/>
      <c r="G90" s="156"/>
      <c r="H90" s="156"/>
      <c r="I90" s="156"/>
      <c r="J90" s="156"/>
      <c r="K90" s="156"/>
      <c r="L90" s="156"/>
      <c r="M90" s="156"/>
      <c r="N90" s="156"/>
    </row>
    <row r="91" spans="1:14" ht="15.75" thickBot="1">
      <c r="A91" s="245"/>
      <c r="B91" s="1185" t="s">
        <v>801</v>
      </c>
      <c r="C91" s="1185"/>
      <c r="D91" s="1185"/>
      <c r="E91" s="1185"/>
      <c r="F91" s="1185"/>
      <c r="G91" s="1185"/>
      <c r="H91" s="1185"/>
      <c r="I91" s="1185"/>
      <c r="J91" s="1185"/>
      <c r="K91" s="1185"/>
      <c r="L91" s="1185"/>
      <c r="M91" s="1185"/>
      <c r="N91" s="1185"/>
    </row>
    <row r="92" spans="1:14" ht="265.5" customHeight="1" thickBot="1">
      <c r="A92" s="137" t="s">
        <v>802</v>
      </c>
      <c r="B92" s="138" t="s">
        <v>1211</v>
      </c>
      <c r="C92" s="173" t="s">
        <v>1424</v>
      </c>
      <c r="D92" s="164" t="s">
        <v>2791</v>
      </c>
      <c r="E92" s="164" t="s">
        <v>1425</v>
      </c>
      <c r="F92" s="158" t="s">
        <v>2059</v>
      </c>
      <c r="G92" s="158" t="s">
        <v>1599</v>
      </c>
      <c r="H92" s="506" t="s">
        <v>2533</v>
      </c>
      <c r="I92" s="506" t="s">
        <v>2060</v>
      </c>
      <c r="J92" s="506" t="s">
        <v>3067</v>
      </c>
      <c r="K92" s="506" t="s">
        <v>2567</v>
      </c>
      <c r="L92" s="506" t="s">
        <v>3097</v>
      </c>
      <c r="M92" s="506" t="s">
        <v>3329</v>
      </c>
      <c r="N92" s="203" t="s">
        <v>1343</v>
      </c>
    </row>
    <row r="93" spans="1:14" ht="15">
      <c r="A93" s="91"/>
      <c r="B93" s="91"/>
      <c r="C93" s="172"/>
      <c r="D93" s="156"/>
      <c r="E93" s="156"/>
      <c r="F93" s="156"/>
      <c r="G93" s="156"/>
      <c r="H93" s="156"/>
      <c r="I93" s="156"/>
      <c r="J93" s="156"/>
      <c r="K93" s="156"/>
      <c r="L93" s="156"/>
      <c r="M93" s="156"/>
      <c r="N93" s="156"/>
    </row>
    <row r="94" spans="1:14" ht="15.75" customHeight="1" thickBot="1">
      <c r="A94" s="1184" t="s">
        <v>44</v>
      </c>
      <c r="B94" s="1184"/>
      <c r="C94" s="1184"/>
      <c r="D94" s="1184"/>
      <c r="E94" s="1184"/>
      <c r="F94" s="1184"/>
      <c r="G94" s="1184"/>
      <c r="H94" s="1184"/>
      <c r="I94" s="1184"/>
      <c r="J94" s="1184"/>
      <c r="K94" s="1184"/>
      <c r="L94" s="1184"/>
      <c r="M94" s="1184"/>
      <c r="N94" s="1184"/>
    </row>
    <row r="95" spans="1:14" ht="15">
      <c r="A95" s="86" t="s">
        <v>1044</v>
      </c>
      <c r="B95" s="87" t="s">
        <v>803</v>
      </c>
      <c r="C95" s="144" t="s">
        <v>1360</v>
      </c>
      <c r="D95" s="144" t="s">
        <v>901</v>
      </c>
      <c r="E95" s="144" t="s">
        <v>804</v>
      </c>
      <c r="F95" s="376" t="s">
        <v>1334</v>
      </c>
      <c r="G95" s="376" t="s">
        <v>1334</v>
      </c>
      <c r="H95" s="376" t="s">
        <v>1355</v>
      </c>
      <c r="I95" s="376" t="s">
        <v>1334</v>
      </c>
      <c r="J95" s="376" t="s">
        <v>1334</v>
      </c>
      <c r="K95" s="376">
        <v>8.4</v>
      </c>
      <c r="L95" s="376"/>
      <c r="M95" s="1014" t="s">
        <v>1334</v>
      </c>
      <c r="N95" s="379" t="s">
        <v>1376</v>
      </c>
    </row>
    <row r="96" spans="1:14" ht="30">
      <c r="A96" s="88" t="s">
        <v>1045</v>
      </c>
      <c r="B96" s="823" t="s">
        <v>1427</v>
      </c>
      <c r="C96" s="822" t="s">
        <v>1339</v>
      </c>
      <c r="D96" s="824" t="s">
        <v>1243</v>
      </c>
      <c r="E96" s="824" t="s">
        <v>805</v>
      </c>
      <c r="F96" s="820" t="s">
        <v>2064</v>
      </c>
      <c r="G96" s="820" t="s">
        <v>1600</v>
      </c>
      <c r="H96" s="820" t="s">
        <v>1652</v>
      </c>
      <c r="I96" s="820" t="s">
        <v>2063</v>
      </c>
      <c r="J96" s="820" t="s">
        <v>2568</v>
      </c>
      <c r="K96" s="820" t="s">
        <v>2569</v>
      </c>
      <c r="L96" s="820" t="s">
        <v>2889</v>
      </c>
      <c r="M96" s="1013">
        <v>73.5</v>
      </c>
      <c r="N96" s="331">
        <v>75</v>
      </c>
    </row>
    <row r="97" spans="1:15" ht="45">
      <c r="A97" s="98" t="s">
        <v>1046</v>
      </c>
      <c r="B97" s="95" t="s">
        <v>1256</v>
      </c>
      <c r="C97" s="356" t="s">
        <v>1361</v>
      </c>
      <c r="D97" s="152" t="s">
        <v>807</v>
      </c>
      <c r="E97" s="165" t="s">
        <v>806</v>
      </c>
      <c r="F97" s="133" t="s">
        <v>1654</v>
      </c>
      <c r="G97" s="133" t="s">
        <v>1654</v>
      </c>
      <c r="H97" s="133" t="s">
        <v>2062</v>
      </c>
      <c r="I97" s="133" t="s">
        <v>2061</v>
      </c>
      <c r="J97" s="133" t="s">
        <v>2570</v>
      </c>
      <c r="K97" s="622" t="s">
        <v>2571</v>
      </c>
      <c r="L97" s="943" t="s">
        <v>2890</v>
      </c>
      <c r="M97" s="943" t="s">
        <v>3172</v>
      </c>
      <c r="N97" s="199" t="s">
        <v>1343</v>
      </c>
    </row>
    <row r="98" spans="1:15" ht="88.5" customHeight="1">
      <c r="A98" s="116" t="s">
        <v>1047</v>
      </c>
      <c r="B98" s="818" t="s">
        <v>808</v>
      </c>
      <c r="C98" s="822" t="s">
        <v>1339</v>
      </c>
      <c r="D98" s="824" t="s">
        <v>2792</v>
      </c>
      <c r="E98" s="819" t="s">
        <v>809</v>
      </c>
      <c r="F98" s="820" t="s">
        <v>2065</v>
      </c>
      <c r="G98" s="820">
        <v>13.68</v>
      </c>
      <c r="H98" s="820">
        <v>13.68</v>
      </c>
      <c r="I98" s="820">
        <v>13.68</v>
      </c>
      <c r="J98" s="820">
        <v>13.68</v>
      </c>
      <c r="K98" s="820">
        <v>13.68</v>
      </c>
      <c r="L98" s="820">
        <v>13.68</v>
      </c>
      <c r="M98" s="820" t="s">
        <v>3173</v>
      </c>
      <c r="N98" s="331" t="s">
        <v>1342</v>
      </c>
      <c r="O98" s="340"/>
    </row>
    <row r="99" spans="1:15" ht="30">
      <c r="A99" s="106" t="s">
        <v>1048</v>
      </c>
      <c r="B99" s="823" t="s">
        <v>811</v>
      </c>
      <c r="C99" s="822" t="s">
        <v>1082</v>
      </c>
      <c r="D99" s="824" t="s">
        <v>1243</v>
      </c>
      <c r="E99" s="824" t="s">
        <v>812</v>
      </c>
      <c r="F99" s="820">
        <v>98</v>
      </c>
      <c r="G99" s="820" t="s">
        <v>1590</v>
      </c>
      <c r="H99" s="820">
        <v>100</v>
      </c>
      <c r="I99" s="820">
        <v>100</v>
      </c>
      <c r="J99" s="820">
        <v>100</v>
      </c>
      <c r="K99" s="820">
        <v>100</v>
      </c>
      <c r="L99" s="820">
        <v>100</v>
      </c>
      <c r="M99" s="820">
        <v>100</v>
      </c>
      <c r="N99" s="331" t="s">
        <v>1342</v>
      </c>
    </row>
    <row r="100" spans="1:15" ht="236.25" customHeight="1" thickBot="1">
      <c r="A100" s="89" t="s">
        <v>1049</v>
      </c>
      <c r="B100" s="92" t="s">
        <v>813</v>
      </c>
      <c r="C100" s="145" t="s">
        <v>1838</v>
      </c>
      <c r="D100" s="145" t="s">
        <v>2792</v>
      </c>
      <c r="E100" s="145" t="s">
        <v>1426</v>
      </c>
      <c r="F100" s="262">
        <v>4.2857142857142851E-3</v>
      </c>
      <c r="G100" s="262" t="s">
        <v>2097</v>
      </c>
      <c r="H100" s="620" t="s">
        <v>1837</v>
      </c>
      <c r="I100" s="621" t="s">
        <v>2066</v>
      </c>
      <c r="J100" s="620" t="s">
        <v>2572</v>
      </c>
      <c r="K100" s="620" t="s">
        <v>2501</v>
      </c>
      <c r="L100" s="620" t="s">
        <v>2891</v>
      </c>
      <c r="M100" s="620" t="s">
        <v>3351</v>
      </c>
      <c r="N100" s="377" t="s">
        <v>1343</v>
      </c>
    </row>
    <row r="101" spans="1:15" ht="15.75" customHeight="1">
      <c r="A101" s="91"/>
      <c r="B101" s="93"/>
      <c r="C101" s="378"/>
      <c r="D101" s="378"/>
      <c r="E101" s="378"/>
      <c r="F101" s="378"/>
      <c r="G101" s="378"/>
      <c r="H101" s="378"/>
      <c r="I101" s="378"/>
      <c r="J101" s="378"/>
      <c r="K101" s="378"/>
      <c r="L101" s="378"/>
      <c r="M101" s="378"/>
      <c r="N101" s="378"/>
    </row>
    <row r="102" spans="1:15" ht="15.75" thickBot="1">
      <c r="A102" s="82"/>
      <c r="B102" s="1180" t="s">
        <v>45</v>
      </c>
      <c r="C102" s="1180"/>
      <c r="D102" s="1180"/>
      <c r="E102" s="1180"/>
      <c r="F102" s="1180"/>
      <c r="G102" s="1180"/>
      <c r="H102" s="1180"/>
      <c r="I102" s="1180"/>
      <c r="J102" s="1180"/>
      <c r="K102" s="1180"/>
      <c r="L102" s="1180"/>
      <c r="M102" s="1180"/>
      <c r="N102" s="1180"/>
    </row>
    <row r="103" spans="1:15" ht="111" customHeight="1">
      <c r="A103" s="86" t="s">
        <v>815</v>
      </c>
      <c r="B103" s="141" t="s">
        <v>816</v>
      </c>
      <c r="C103" s="144" t="s">
        <v>1339</v>
      </c>
      <c r="D103" s="144" t="s">
        <v>2792</v>
      </c>
      <c r="E103" s="144" t="s">
        <v>817</v>
      </c>
      <c r="F103" s="162">
        <v>29.1</v>
      </c>
      <c r="G103" s="162" t="s">
        <v>1601</v>
      </c>
      <c r="H103" s="162" t="s">
        <v>2098</v>
      </c>
      <c r="I103" s="162" t="s">
        <v>2067</v>
      </c>
      <c r="J103" s="162" t="s">
        <v>2573</v>
      </c>
      <c r="K103" s="162" t="s">
        <v>2574</v>
      </c>
      <c r="L103" s="376" t="s">
        <v>2892</v>
      </c>
      <c r="M103" s="1014" t="s">
        <v>3174</v>
      </c>
      <c r="N103" s="379" t="s">
        <v>1423</v>
      </c>
    </row>
    <row r="104" spans="1:15" ht="46.5" customHeight="1">
      <c r="A104" s="88" t="s">
        <v>818</v>
      </c>
      <c r="B104" s="823" t="s">
        <v>819</v>
      </c>
      <c r="C104" s="822" t="s">
        <v>1361</v>
      </c>
      <c r="D104" s="824" t="s">
        <v>2792</v>
      </c>
      <c r="E104" s="824" t="s">
        <v>820</v>
      </c>
      <c r="F104" s="820">
        <v>35</v>
      </c>
      <c r="G104" s="820" t="s">
        <v>1602</v>
      </c>
      <c r="H104" s="820" t="s">
        <v>1653</v>
      </c>
      <c r="I104" s="820" t="s">
        <v>2068</v>
      </c>
      <c r="J104" s="820" t="s">
        <v>2575</v>
      </c>
      <c r="K104" s="820" t="s">
        <v>2576</v>
      </c>
      <c r="L104" s="820" t="s">
        <v>2700</v>
      </c>
      <c r="M104" s="1015" t="s">
        <v>3350</v>
      </c>
      <c r="N104" s="331" t="s">
        <v>1342</v>
      </c>
    </row>
    <row r="105" spans="1:15" ht="21" customHeight="1">
      <c r="A105" s="88" t="s">
        <v>821</v>
      </c>
      <c r="B105" s="823" t="s">
        <v>1509</v>
      </c>
      <c r="C105" s="822" t="s">
        <v>1339</v>
      </c>
      <c r="D105" s="824" t="s">
        <v>2792</v>
      </c>
      <c r="E105" s="824" t="s">
        <v>822</v>
      </c>
      <c r="F105" s="820">
        <v>0.35</v>
      </c>
      <c r="G105" s="820" t="s">
        <v>1603</v>
      </c>
      <c r="H105" s="820" t="s">
        <v>1654</v>
      </c>
      <c r="I105" s="820">
        <v>0.1</v>
      </c>
      <c r="J105" s="820">
        <v>0.22</v>
      </c>
      <c r="K105" s="820">
        <v>0.13</v>
      </c>
      <c r="L105" s="820">
        <v>0.12</v>
      </c>
      <c r="M105" s="1016">
        <v>0.12</v>
      </c>
      <c r="N105" s="331" t="s">
        <v>1428</v>
      </c>
    </row>
    <row r="106" spans="1:15" ht="81.75" customHeight="1" thickBot="1">
      <c r="A106" s="89" t="s">
        <v>823</v>
      </c>
      <c r="B106" s="90" t="s">
        <v>1219</v>
      </c>
      <c r="C106" s="171" t="s">
        <v>1339</v>
      </c>
      <c r="D106" s="113" t="s">
        <v>2792</v>
      </c>
      <c r="E106" s="113" t="s">
        <v>1476</v>
      </c>
      <c r="F106" s="134" t="s">
        <v>1508</v>
      </c>
      <c r="G106" s="134" t="s">
        <v>2099</v>
      </c>
      <c r="H106" s="134" t="s">
        <v>1839</v>
      </c>
      <c r="I106" s="134">
        <v>100</v>
      </c>
      <c r="J106" s="134">
        <v>100</v>
      </c>
      <c r="K106" s="134">
        <v>100</v>
      </c>
      <c r="L106" s="134">
        <v>100</v>
      </c>
      <c r="M106" s="134">
        <v>100</v>
      </c>
      <c r="N106" s="198" t="s">
        <v>1342</v>
      </c>
    </row>
    <row r="107" spans="1:15" ht="15">
      <c r="A107" s="91"/>
      <c r="B107" s="91"/>
      <c r="C107" s="172"/>
      <c r="D107" s="156"/>
      <c r="E107" s="156"/>
      <c r="F107" s="156"/>
      <c r="G107" s="156"/>
      <c r="H107" s="156"/>
      <c r="I107" s="156"/>
      <c r="J107" s="156"/>
      <c r="K107" s="156"/>
      <c r="L107" s="156"/>
      <c r="M107" s="156"/>
      <c r="N107" s="156"/>
    </row>
    <row r="108" spans="1:15" ht="15.75" customHeight="1" thickBot="1">
      <c r="A108" s="1184" t="s">
        <v>46</v>
      </c>
      <c r="B108" s="1184"/>
      <c r="C108" s="1184"/>
      <c r="D108" s="1184"/>
      <c r="E108" s="1184"/>
      <c r="F108" s="1184"/>
      <c r="G108" s="1184"/>
      <c r="H108" s="1184"/>
      <c r="I108" s="1184"/>
      <c r="J108" s="1184"/>
      <c r="K108" s="1184"/>
      <c r="L108" s="1184"/>
      <c r="M108" s="1184"/>
      <c r="N108" s="1184"/>
    </row>
    <row r="109" spans="1:15" ht="33" customHeight="1">
      <c r="A109" s="140" t="s">
        <v>824</v>
      </c>
      <c r="B109" s="139" t="s">
        <v>1212</v>
      </c>
      <c r="C109" s="178"/>
      <c r="D109" s="136"/>
      <c r="E109" s="136"/>
      <c r="F109" s="136"/>
      <c r="G109" s="136"/>
      <c r="H109" s="136"/>
      <c r="I109" s="136"/>
      <c r="J109" s="136"/>
      <c r="K109" s="136"/>
      <c r="L109" s="136"/>
      <c r="M109" s="1017"/>
      <c r="N109" s="205"/>
    </row>
    <row r="110" spans="1:15" ht="18" customHeight="1">
      <c r="A110" s="109"/>
      <c r="B110" s="100" t="s">
        <v>1213</v>
      </c>
      <c r="C110" s="175" t="s">
        <v>1339</v>
      </c>
      <c r="D110" s="1192" t="s">
        <v>810</v>
      </c>
      <c r="E110" s="130" t="s">
        <v>825</v>
      </c>
      <c r="F110" s="159">
        <v>22.3</v>
      </c>
      <c r="G110" s="159" t="s">
        <v>1604</v>
      </c>
      <c r="H110" s="159" t="s">
        <v>1655</v>
      </c>
      <c r="I110" s="159" t="s">
        <v>2069</v>
      </c>
      <c r="J110" s="159" t="s">
        <v>2577</v>
      </c>
      <c r="K110" s="159" t="s">
        <v>2581</v>
      </c>
      <c r="L110" s="159" t="s">
        <v>2692</v>
      </c>
      <c r="M110" s="1018" t="s">
        <v>3175</v>
      </c>
      <c r="N110" s="200" t="s">
        <v>1342</v>
      </c>
    </row>
    <row r="111" spans="1:15" ht="18" customHeight="1">
      <c r="A111" s="109"/>
      <c r="B111" s="100" t="s">
        <v>1214</v>
      </c>
      <c r="C111" s="175" t="s">
        <v>1339</v>
      </c>
      <c r="D111" s="1192"/>
      <c r="E111" s="130" t="s">
        <v>826</v>
      </c>
      <c r="F111" s="159">
        <v>25.8</v>
      </c>
      <c r="G111" s="159" t="s">
        <v>1605</v>
      </c>
      <c r="H111" s="159" t="s">
        <v>1656</v>
      </c>
      <c r="I111" s="159" t="s">
        <v>2070</v>
      </c>
      <c r="J111" s="159" t="s">
        <v>2578</v>
      </c>
      <c r="K111" s="159" t="s">
        <v>2580</v>
      </c>
      <c r="L111" s="159" t="s">
        <v>3099</v>
      </c>
      <c r="M111" s="1018" t="s">
        <v>3176</v>
      </c>
      <c r="N111" s="200" t="s">
        <v>1342</v>
      </c>
    </row>
    <row r="112" spans="1:15" ht="18" customHeight="1">
      <c r="A112" s="110"/>
      <c r="B112" s="102" t="s">
        <v>1215</v>
      </c>
      <c r="C112" s="176" t="s">
        <v>1339</v>
      </c>
      <c r="D112" s="131"/>
      <c r="E112" s="131" t="s">
        <v>827</v>
      </c>
      <c r="F112" s="160">
        <v>20.6</v>
      </c>
      <c r="G112" s="160" t="s">
        <v>1606</v>
      </c>
      <c r="H112" s="160">
        <v>20.8</v>
      </c>
      <c r="I112" s="160" t="s">
        <v>2071</v>
      </c>
      <c r="J112" s="160" t="s">
        <v>2579</v>
      </c>
      <c r="K112" s="160" t="s">
        <v>2582</v>
      </c>
      <c r="L112" s="878" t="s">
        <v>3100</v>
      </c>
      <c r="M112" s="1019" t="s">
        <v>3177</v>
      </c>
      <c r="N112" s="207" t="s">
        <v>1342</v>
      </c>
    </row>
    <row r="113" spans="1:14" ht="30.75" thickBot="1">
      <c r="A113" s="117" t="s">
        <v>828</v>
      </c>
      <c r="B113" s="111" t="s">
        <v>829</v>
      </c>
      <c r="C113" s="177" t="s">
        <v>1339</v>
      </c>
      <c r="D113" s="153" t="s">
        <v>2792</v>
      </c>
      <c r="E113" s="153" t="s">
        <v>830</v>
      </c>
      <c r="F113" s="163">
        <v>48</v>
      </c>
      <c r="G113" s="163" t="s">
        <v>1607</v>
      </c>
      <c r="H113" s="163" t="s">
        <v>2073</v>
      </c>
      <c r="I113" s="163" t="s">
        <v>2072</v>
      </c>
      <c r="J113" s="163" t="s">
        <v>2583</v>
      </c>
      <c r="K113" s="163" t="s">
        <v>2584</v>
      </c>
      <c r="L113" s="163" t="s">
        <v>2676</v>
      </c>
      <c r="M113" s="1020" t="s">
        <v>3178</v>
      </c>
      <c r="N113" s="201" t="s">
        <v>1429</v>
      </c>
    </row>
    <row r="114" spans="1:14" ht="9.75" customHeight="1">
      <c r="A114" s="91"/>
      <c r="B114" s="91"/>
      <c r="C114" s="172"/>
      <c r="D114" s="156"/>
      <c r="E114" s="156"/>
      <c r="F114" s="156"/>
      <c r="G114" s="156"/>
      <c r="H114" s="156"/>
      <c r="I114" s="156"/>
      <c r="J114" s="156"/>
      <c r="K114" s="156"/>
      <c r="L114" s="156"/>
      <c r="M114" s="156"/>
      <c r="N114" s="156"/>
    </row>
    <row r="115" spans="1:14" ht="21" customHeight="1" thickBot="1">
      <c r="A115" s="82"/>
      <c r="B115" s="1185" t="s">
        <v>47</v>
      </c>
      <c r="C115" s="1185"/>
      <c r="D115" s="1185"/>
      <c r="E115" s="1185"/>
      <c r="F115" s="1185"/>
      <c r="G115" s="1185"/>
      <c r="H115" s="1185"/>
      <c r="I115" s="1185"/>
      <c r="J115" s="1185"/>
      <c r="K115" s="1185"/>
      <c r="L115" s="1185"/>
      <c r="M115" s="1185"/>
      <c r="N115" s="1185"/>
    </row>
    <row r="116" spans="1:14" ht="58.5" customHeight="1">
      <c r="A116" s="86" t="s">
        <v>831</v>
      </c>
      <c r="B116" s="87" t="s">
        <v>832</v>
      </c>
      <c r="C116" s="170" t="s">
        <v>1361</v>
      </c>
      <c r="D116" s="125" t="s">
        <v>2792</v>
      </c>
      <c r="E116" s="125" t="s">
        <v>833</v>
      </c>
      <c r="F116" s="376">
        <v>1274</v>
      </c>
      <c r="G116" s="376" t="s">
        <v>1608</v>
      </c>
      <c r="H116" s="376" t="s">
        <v>2075</v>
      </c>
      <c r="I116" s="376" t="s">
        <v>2074</v>
      </c>
      <c r="J116" s="376" t="s">
        <v>2585</v>
      </c>
      <c r="K116" s="760" t="s">
        <v>3103</v>
      </c>
      <c r="L116" s="760" t="s">
        <v>3102</v>
      </c>
      <c r="M116" s="1022" t="s">
        <v>3179</v>
      </c>
      <c r="N116" s="202" t="s">
        <v>1430</v>
      </c>
    </row>
    <row r="117" spans="1:14" ht="35.25" customHeight="1">
      <c r="A117" s="88" t="s">
        <v>834</v>
      </c>
      <c r="B117" s="818" t="s">
        <v>1919</v>
      </c>
      <c r="C117" s="822" t="s">
        <v>1082</v>
      </c>
      <c r="D117" s="824" t="s">
        <v>2792</v>
      </c>
      <c r="E117" s="824" t="s">
        <v>1101</v>
      </c>
      <c r="F117" s="820">
        <v>19</v>
      </c>
      <c r="G117" s="820" t="s">
        <v>1820</v>
      </c>
      <c r="H117" s="820" t="s">
        <v>1821</v>
      </c>
      <c r="I117" s="820">
        <v>22</v>
      </c>
      <c r="J117" s="820" t="s">
        <v>2586</v>
      </c>
      <c r="K117" s="820" t="s">
        <v>3104</v>
      </c>
      <c r="L117" s="820" t="s">
        <v>2893</v>
      </c>
      <c r="M117" s="1021" t="s">
        <v>3180</v>
      </c>
      <c r="N117" s="331" t="s">
        <v>1346</v>
      </c>
    </row>
    <row r="118" spans="1:14" ht="158.25" customHeight="1">
      <c r="A118" s="106" t="s">
        <v>835</v>
      </c>
      <c r="B118" s="823" t="s">
        <v>1920</v>
      </c>
      <c r="C118" s="822" t="s">
        <v>1339</v>
      </c>
      <c r="D118" s="824" t="s">
        <v>2792</v>
      </c>
      <c r="E118" s="824" t="s">
        <v>836</v>
      </c>
      <c r="F118" s="820">
        <v>62.8</v>
      </c>
      <c r="G118" s="820" t="s">
        <v>1609</v>
      </c>
      <c r="H118" s="820" t="s">
        <v>1658</v>
      </c>
      <c r="I118" s="829" t="s">
        <v>3101</v>
      </c>
      <c r="J118" s="820" t="s">
        <v>2759</v>
      </c>
      <c r="K118" s="820" t="s">
        <v>2760</v>
      </c>
      <c r="L118" s="820" t="s">
        <v>2894</v>
      </c>
      <c r="M118" s="1023" t="s">
        <v>3240</v>
      </c>
      <c r="N118" s="797" t="s">
        <v>1342</v>
      </c>
    </row>
    <row r="119" spans="1:14" ht="30">
      <c r="A119" s="88" t="s">
        <v>837</v>
      </c>
      <c r="B119" s="823" t="s">
        <v>838</v>
      </c>
      <c r="C119" s="822" t="s">
        <v>1339</v>
      </c>
      <c r="D119" s="824" t="s">
        <v>2792</v>
      </c>
      <c r="E119" s="824" t="s">
        <v>839</v>
      </c>
      <c r="F119" s="820">
        <v>78.900000000000006</v>
      </c>
      <c r="G119" s="820" t="s">
        <v>1610</v>
      </c>
      <c r="H119" s="820" t="s">
        <v>1659</v>
      </c>
      <c r="I119" s="820" t="s">
        <v>2076</v>
      </c>
      <c r="J119" s="820">
        <v>80.400000000000006</v>
      </c>
      <c r="K119" s="820">
        <v>80.400000000000006</v>
      </c>
      <c r="L119" s="820" t="s">
        <v>3105</v>
      </c>
      <c r="M119" s="1024">
        <v>88</v>
      </c>
      <c r="N119" s="331">
        <v>100</v>
      </c>
    </row>
    <row r="120" spans="1:14" ht="134.25" customHeight="1">
      <c r="A120" s="88" t="s">
        <v>840</v>
      </c>
      <c r="B120" s="823" t="s">
        <v>841</v>
      </c>
      <c r="C120" s="822" t="s">
        <v>1339</v>
      </c>
      <c r="D120" s="824" t="s">
        <v>2792</v>
      </c>
      <c r="E120" s="824" t="s">
        <v>842</v>
      </c>
      <c r="F120" s="133">
        <v>10.6</v>
      </c>
      <c r="G120" s="133" t="s">
        <v>1574</v>
      </c>
      <c r="H120" s="133" t="s">
        <v>1811</v>
      </c>
      <c r="I120" s="622" t="s">
        <v>2289</v>
      </c>
      <c r="J120" s="622" t="s">
        <v>2587</v>
      </c>
      <c r="K120" s="622" t="s">
        <v>2502</v>
      </c>
      <c r="L120" s="943" t="s">
        <v>2895</v>
      </c>
      <c r="M120" s="1025" t="s">
        <v>2895</v>
      </c>
      <c r="N120" s="331" t="s">
        <v>1343</v>
      </c>
    </row>
    <row r="121" spans="1:14" ht="64.5" customHeight="1">
      <c r="A121" s="88" t="s">
        <v>843</v>
      </c>
      <c r="B121" s="823" t="s">
        <v>1257</v>
      </c>
      <c r="C121" s="822" t="s">
        <v>1339</v>
      </c>
      <c r="D121" s="824" t="s">
        <v>2792</v>
      </c>
      <c r="E121" s="824" t="s">
        <v>844</v>
      </c>
      <c r="F121" s="819">
        <v>10</v>
      </c>
      <c r="G121" s="819">
        <v>10</v>
      </c>
      <c r="H121" s="820" t="s">
        <v>1660</v>
      </c>
      <c r="I121" s="820" t="s">
        <v>2094</v>
      </c>
      <c r="J121" s="820" t="s">
        <v>2588</v>
      </c>
      <c r="K121" s="820" t="s">
        <v>2589</v>
      </c>
      <c r="L121" s="820" t="s">
        <v>2896</v>
      </c>
      <c r="M121" s="1027" t="s">
        <v>3181</v>
      </c>
      <c r="N121" s="331" t="s">
        <v>1342</v>
      </c>
    </row>
    <row r="122" spans="1:14" ht="46.5" customHeight="1">
      <c r="A122" s="88" t="s">
        <v>845</v>
      </c>
      <c r="B122" s="823" t="s">
        <v>2100</v>
      </c>
      <c r="C122" s="822" t="s">
        <v>1339</v>
      </c>
      <c r="D122" s="824" t="s">
        <v>2792</v>
      </c>
      <c r="E122" s="824" t="s">
        <v>846</v>
      </c>
      <c r="F122" s="160">
        <v>24.2</v>
      </c>
      <c r="G122" s="160" t="s">
        <v>1611</v>
      </c>
      <c r="H122" s="160" t="s">
        <v>2078</v>
      </c>
      <c r="I122" s="160" t="s">
        <v>2077</v>
      </c>
      <c r="J122" s="160" t="s">
        <v>2590</v>
      </c>
      <c r="K122" s="160" t="s">
        <v>2591</v>
      </c>
      <c r="L122" s="878" t="s">
        <v>2897</v>
      </c>
      <c r="M122" s="1026">
        <v>59.8</v>
      </c>
      <c r="N122" s="331" t="s">
        <v>1346</v>
      </c>
    </row>
    <row r="123" spans="1:14" ht="30.75" thickBot="1">
      <c r="A123" s="89" t="s">
        <v>847</v>
      </c>
      <c r="B123" s="90" t="s">
        <v>1921</v>
      </c>
      <c r="C123" s="171" t="s">
        <v>1339</v>
      </c>
      <c r="D123" s="113" t="s">
        <v>2792</v>
      </c>
      <c r="E123" s="113" t="s">
        <v>848</v>
      </c>
      <c r="F123" s="134">
        <v>2.8</v>
      </c>
      <c r="G123" s="134" t="s">
        <v>1612</v>
      </c>
      <c r="H123" s="134" t="s">
        <v>1661</v>
      </c>
      <c r="I123" s="134" t="s">
        <v>2079</v>
      </c>
      <c r="J123" s="134" t="s">
        <v>2761</v>
      </c>
      <c r="K123" s="134" t="s">
        <v>2762</v>
      </c>
      <c r="L123" s="134" t="s">
        <v>2898</v>
      </c>
      <c r="M123" s="1028" t="s">
        <v>3182</v>
      </c>
      <c r="N123" s="198" t="s">
        <v>1342</v>
      </c>
    </row>
    <row r="124" spans="1:14" ht="15">
      <c r="A124" s="91"/>
      <c r="B124" s="91"/>
      <c r="C124" s="172"/>
      <c r="D124" s="156"/>
      <c r="E124" s="156"/>
      <c r="F124" s="156"/>
      <c r="G124" s="156"/>
      <c r="H124" s="156"/>
      <c r="I124" s="156"/>
      <c r="J124" s="156"/>
      <c r="K124" s="156"/>
      <c r="L124" s="156"/>
      <c r="M124" s="156"/>
      <c r="N124" s="156"/>
    </row>
    <row r="125" spans="1:14" ht="15.75" thickBot="1">
      <c r="A125" s="82"/>
      <c r="B125" s="1185" t="s">
        <v>48</v>
      </c>
      <c r="C125" s="1185"/>
      <c r="D125" s="1185"/>
      <c r="E125" s="1185"/>
      <c r="F125" s="1185"/>
      <c r="G125" s="1185"/>
      <c r="H125" s="1185"/>
      <c r="I125" s="1185"/>
      <c r="J125" s="1185"/>
      <c r="K125" s="1185"/>
      <c r="L125" s="1185"/>
      <c r="M125" s="1185"/>
      <c r="N125" s="1185"/>
    </row>
    <row r="126" spans="1:14" ht="30">
      <c r="A126" s="86" t="s">
        <v>1050</v>
      </c>
      <c r="B126" s="87" t="s">
        <v>849</v>
      </c>
      <c r="C126" s="144" t="s">
        <v>1360</v>
      </c>
      <c r="D126" s="144" t="s">
        <v>1203</v>
      </c>
      <c r="E126" s="144" t="s">
        <v>850</v>
      </c>
      <c r="F126" s="376" t="s">
        <v>1334</v>
      </c>
      <c r="G126" s="376" t="s">
        <v>1334</v>
      </c>
      <c r="H126" s="376" t="s">
        <v>1334</v>
      </c>
      <c r="I126" s="376" t="s">
        <v>1334</v>
      </c>
      <c r="J126" s="376" t="s">
        <v>4</v>
      </c>
      <c r="K126" s="144">
        <v>7.8</v>
      </c>
      <c r="L126" s="376" t="s">
        <v>4</v>
      </c>
      <c r="M126" s="1014" t="s">
        <v>4</v>
      </c>
      <c r="N126" s="202" t="s">
        <v>1346</v>
      </c>
    </row>
    <row r="127" spans="1:14" ht="45">
      <c r="A127" s="88" t="s">
        <v>1051</v>
      </c>
      <c r="B127" s="823" t="s">
        <v>1432</v>
      </c>
      <c r="C127" s="819" t="s">
        <v>1082</v>
      </c>
      <c r="D127" s="819" t="s">
        <v>1522</v>
      </c>
      <c r="E127" s="819" t="s">
        <v>1431</v>
      </c>
      <c r="F127" s="830" t="s">
        <v>1808</v>
      </c>
      <c r="G127" s="830" t="s">
        <v>1613</v>
      </c>
      <c r="H127" s="689" t="s">
        <v>1719</v>
      </c>
      <c r="I127" s="690" t="s">
        <v>1893</v>
      </c>
      <c r="J127" s="630" t="s">
        <v>2592</v>
      </c>
      <c r="K127" s="735" t="s">
        <v>2593</v>
      </c>
      <c r="L127" s="882" t="s">
        <v>2971</v>
      </c>
      <c r="M127" s="883" t="s">
        <v>3154</v>
      </c>
      <c r="N127" s="199" t="s">
        <v>1343</v>
      </c>
    </row>
    <row r="128" spans="1:14" ht="60">
      <c r="A128" s="88" t="s">
        <v>1052</v>
      </c>
      <c r="B128" s="823" t="s">
        <v>1433</v>
      </c>
      <c r="C128" s="822" t="s">
        <v>1082</v>
      </c>
      <c r="D128" s="824" t="s">
        <v>1523</v>
      </c>
      <c r="E128" s="824" t="s">
        <v>851</v>
      </c>
      <c r="F128" s="827" t="s">
        <v>1807</v>
      </c>
      <c r="G128" s="827" t="s">
        <v>1614</v>
      </c>
      <c r="H128" s="571" t="s">
        <v>1657</v>
      </c>
      <c r="I128" s="613" t="s">
        <v>1894</v>
      </c>
      <c r="J128" s="725" t="s">
        <v>2596</v>
      </c>
      <c r="K128" s="831" t="s">
        <v>2595</v>
      </c>
      <c r="L128" s="883" t="s">
        <v>3106</v>
      </c>
      <c r="M128" s="997" t="s">
        <v>3153</v>
      </c>
      <c r="N128" s="331" t="s">
        <v>1343</v>
      </c>
    </row>
    <row r="129" spans="1:15" ht="60.75" thickBot="1">
      <c r="A129" s="89" t="s">
        <v>1053</v>
      </c>
      <c r="B129" s="90" t="s">
        <v>852</v>
      </c>
      <c r="C129" s="171" t="s">
        <v>1361</v>
      </c>
      <c r="D129" s="113" t="s">
        <v>1523</v>
      </c>
      <c r="E129" s="113" t="s">
        <v>853</v>
      </c>
      <c r="F129" s="124" t="s">
        <v>1809</v>
      </c>
      <c r="G129" s="124" t="s">
        <v>1615</v>
      </c>
      <c r="H129" s="572" t="s">
        <v>1720</v>
      </c>
      <c r="I129" s="612">
        <v>2</v>
      </c>
      <c r="J129" s="722">
        <v>2</v>
      </c>
      <c r="K129" s="736" t="s">
        <v>2594</v>
      </c>
      <c r="L129" s="884" t="s">
        <v>2691</v>
      </c>
      <c r="M129" s="998" t="s">
        <v>2058</v>
      </c>
      <c r="N129" s="201" t="s">
        <v>1343</v>
      </c>
    </row>
    <row r="130" spans="1:15" ht="12.75" customHeight="1">
      <c r="A130" s="91"/>
      <c r="B130" s="91"/>
      <c r="C130" s="172"/>
      <c r="D130" s="156"/>
      <c r="E130" s="156"/>
      <c r="F130" s="156"/>
      <c r="G130" s="156"/>
      <c r="H130" s="156"/>
      <c r="I130" s="156"/>
      <c r="J130" s="156"/>
      <c r="K130" s="156"/>
      <c r="L130" s="156"/>
      <c r="M130" s="156"/>
      <c r="N130" s="156"/>
    </row>
    <row r="131" spans="1:15" ht="15.75" thickBot="1">
      <c r="A131" s="82"/>
      <c r="B131" s="1185" t="s">
        <v>49</v>
      </c>
      <c r="C131" s="1185"/>
      <c r="D131" s="1185"/>
      <c r="E131" s="1185"/>
      <c r="F131" s="1185"/>
      <c r="G131" s="1185"/>
      <c r="H131" s="1185"/>
      <c r="I131" s="1185"/>
      <c r="J131" s="1185"/>
      <c r="K131" s="1185"/>
      <c r="L131" s="1185"/>
      <c r="M131" s="1185"/>
      <c r="N131" s="1185"/>
    </row>
    <row r="132" spans="1:15" ht="32.25" customHeight="1" thickBot="1">
      <c r="A132" s="137" t="s">
        <v>854</v>
      </c>
      <c r="B132" s="138" t="s">
        <v>1148</v>
      </c>
      <c r="C132" s="173" t="s">
        <v>1082</v>
      </c>
      <c r="D132" s="164" t="s">
        <v>855</v>
      </c>
      <c r="E132" s="164" t="s">
        <v>1088</v>
      </c>
      <c r="F132" s="208" t="s">
        <v>1810</v>
      </c>
      <c r="G132" s="208" t="s">
        <v>1616</v>
      </c>
      <c r="H132" s="208" t="s">
        <v>1716</v>
      </c>
      <c r="I132" s="208" t="s">
        <v>2038</v>
      </c>
      <c r="J132" s="208" t="s">
        <v>2192</v>
      </c>
      <c r="K132" s="208">
        <v>36</v>
      </c>
      <c r="L132" s="208" t="s">
        <v>3107</v>
      </c>
      <c r="M132" s="1053" t="s">
        <v>3215</v>
      </c>
      <c r="N132" s="203" t="s">
        <v>1346</v>
      </c>
    </row>
    <row r="133" spans="1:15" ht="15">
      <c r="A133" s="91"/>
      <c r="B133" s="93"/>
      <c r="C133" s="172"/>
      <c r="D133" s="156"/>
      <c r="E133" s="156"/>
      <c r="F133" s="156"/>
      <c r="G133" s="156"/>
      <c r="H133" s="156"/>
      <c r="I133" s="156"/>
      <c r="J133" s="156"/>
      <c r="K133" s="156"/>
      <c r="L133" s="156"/>
      <c r="M133" s="156"/>
      <c r="N133" s="156"/>
    </row>
    <row r="134" spans="1:15" ht="15.75" thickBot="1">
      <c r="A134" s="82"/>
      <c r="B134" s="1185" t="s">
        <v>50</v>
      </c>
      <c r="C134" s="1185"/>
      <c r="D134" s="1185"/>
      <c r="E134" s="1185"/>
      <c r="F134" s="1185"/>
      <c r="G134" s="1185"/>
      <c r="H134" s="1185"/>
      <c r="I134" s="1185"/>
      <c r="J134" s="1185"/>
      <c r="K134" s="1185"/>
      <c r="L134" s="1185"/>
      <c r="M134" s="1185"/>
      <c r="N134" s="1185"/>
    </row>
    <row r="135" spans="1:15" ht="90">
      <c r="A135" s="86" t="s">
        <v>856</v>
      </c>
      <c r="B135" s="141" t="s">
        <v>2101</v>
      </c>
      <c r="C135" s="170" t="s">
        <v>1082</v>
      </c>
      <c r="D135" s="125" t="s">
        <v>1160</v>
      </c>
      <c r="E135" s="144" t="s">
        <v>3111</v>
      </c>
      <c r="F135" s="376" t="s">
        <v>3110</v>
      </c>
      <c r="G135" s="376" t="s">
        <v>1617</v>
      </c>
      <c r="H135" s="573" t="s">
        <v>1721</v>
      </c>
      <c r="I135" s="574" t="s">
        <v>1610</v>
      </c>
      <c r="J135" s="723" t="s">
        <v>2597</v>
      </c>
      <c r="K135" s="724" t="s">
        <v>2598</v>
      </c>
      <c r="L135" s="936" t="s">
        <v>3108</v>
      </c>
      <c r="M135" s="1055" t="s">
        <v>3216</v>
      </c>
      <c r="N135" s="202" t="s">
        <v>1343</v>
      </c>
    </row>
    <row r="136" spans="1:15" ht="30.75" thickBot="1">
      <c r="A136" s="89" t="s">
        <v>857</v>
      </c>
      <c r="B136" s="92" t="s">
        <v>1249</v>
      </c>
      <c r="C136" s="171" t="s">
        <v>1082</v>
      </c>
      <c r="D136" s="113" t="s">
        <v>1160</v>
      </c>
      <c r="E136" s="145">
        <v>3286</v>
      </c>
      <c r="F136" s="134" t="s">
        <v>2080</v>
      </c>
      <c r="G136" s="134" t="s">
        <v>1618</v>
      </c>
      <c r="H136" s="572" t="s">
        <v>1722</v>
      </c>
      <c r="I136" s="575" t="s">
        <v>1895</v>
      </c>
      <c r="J136" s="722" t="s">
        <v>2599</v>
      </c>
      <c r="K136" s="719" t="s">
        <v>2600</v>
      </c>
      <c r="L136" s="884" t="s">
        <v>3109</v>
      </c>
      <c r="M136" s="998" t="s">
        <v>3239</v>
      </c>
      <c r="N136" s="201" t="s">
        <v>1343</v>
      </c>
    </row>
    <row r="137" spans="1:15" ht="25.5" customHeight="1" thickBot="1">
      <c r="A137" s="82"/>
      <c r="B137" s="1185" t="s">
        <v>51</v>
      </c>
      <c r="C137" s="1185"/>
      <c r="D137" s="1185"/>
      <c r="E137" s="1185"/>
      <c r="F137" s="1185"/>
      <c r="G137" s="1185"/>
      <c r="H137" s="1185"/>
      <c r="I137" s="1185"/>
      <c r="J137" s="1185"/>
      <c r="K137" s="1185"/>
      <c r="L137" s="1185"/>
      <c r="M137" s="1185"/>
      <c r="N137" s="1185"/>
    </row>
    <row r="138" spans="1:15" ht="53.25" customHeight="1">
      <c r="A138" s="118" t="s">
        <v>1054</v>
      </c>
      <c r="B138" s="119" t="s">
        <v>2753</v>
      </c>
      <c r="C138" s="1186" t="s">
        <v>1362</v>
      </c>
      <c r="D138" s="1017"/>
      <c r="E138" s="1017"/>
      <c r="F138" s="1017"/>
      <c r="G138" s="1017"/>
      <c r="H138" s="1017"/>
      <c r="I138" s="1017"/>
      <c r="J138" s="1017"/>
      <c r="K138" s="1017"/>
      <c r="L138" s="1017"/>
      <c r="M138" s="1017"/>
      <c r="N138" s="205"/>
    </row>
    <row r="139" spans="1:15" ht="27.75" customHeight="1">
      <c r="A139" s="98"/>
      <c r="B139" s="99" t="s">
        <v>1152</v>
      </c>
      <c r="C139" s="1187"/>
      <c r="D139" s="1187" t="s">
        <v>2102</v>
      </c>
      <c r="E139" s="130" t="s">
        <v>1364</v>
      </c>
      <c r="F139" s="1018" t="s">
        <v>1334</v>
      </c>
      <c r="G139" s="1018" t="s">
        <v>1334</v>
      </c>
      <c r="H139" s="1018" t="s">
        <v>1334</v>
      </c>
      <c r="I139" s="1018" t="s">
        <v>1334</v>
      </c>
      <c r="J139" s="1018" t="s">
        <v>4</v>
      </c>
      <c r="K139" s="1018" t="s">
        <v>4</v>
      </c>
      <c r="L139" s="1018" t="s">
        <v>4</v>
      </c>
      <c r="M139" s="1018">
        <v>0.3</v>
      </c>
      <c r="N139" s="200">
        <v>1</v>
      </c>
      <c r="O139" s="159"/>
    </row>
    <row r="140" spans="1:15" ht="30.75" customHeight="1">
      <c r="A140" s="88"/>
      <c r="B140" s="101" t="s">
        <v>1153</v>
      </c>
      <c r="C140" s="1193"/>
      <c r="D140" s="1193"/>
      <c r="E140" s="885" t="s">
        <v>1364</v>
      </c>
      <c r="F140" s="1026" t="s">
        <v>1334</v>
      </c>
      <c r="G140" s="1026" t="s">
        <v>1334</v>
      </c>
      <c r="H140" s="1026" t="s">
        <v>1334</v>
      </c>
      <c r="I140" s="1026" t="s">
        <v>1334</v>
      </c>
      <c r="J140" s="1026" t="s">
        <v>4</v>
      </c>
      <c r="K140" s="1026">
        <v>0.4</v>
      </c>
      <c r="L140" s="1026">
        <v>0.4</v>
      </c>
      <c r="M140" s="1026">
        <v>0.4</v>
      </c>
      <c r="N140" s="207" t="s">
        <v>1102</v>
      </c>
      <c r="O140" s="980"/>
    </row>
    <row r="141" spans="1:15" ht="15">
      <c r="A141" s="88" t="s">
        <v>1055</v>
      </c>
      <c r="B141" s="886" t="s">
        <v>858</v>
      </c>
      <c r="C141" s="887" t="s">
        <v>1339</v>
      </c>
      <c r="D141" s="1030" t="s">
        <v>2793</v>
      </c>
      <c r="E141" s="1031" t="s">
        <v>859</v>
      </c>
      <c r="F141" s="1026">
        <v>8.1</v>
      </c>
      <c r="G141" s="888" t="s">
        <v>1619</v>
      </c>
      <c r="H141" s="888" t="s">
        <v>1668</v>
      </c>
      <c r="I141" s="888">
        <v>8.1999999999999993</v>
      </c>
      <c r="J141" s="1052">
        <v>8.1999999999999993</v>
      </c>
      <c r="K141" s="1052">
        <v>8.1999999999999993</v>
      </c>
      <c r="L141" s="1026">
        <v>8.1999999999999993</v>
      </c>
      <c r="M141" s="1026">
        <v>8.1999999999999993</v>
      </c>
      <c r="N141" s="204" t="s">
        <v>1344</v>
      </c>
    </row>
    <row r="142" spans="1:15" ht="45">
      <c r="A142" s="88" t="s">
        <v>1056</v>
      </c>
      <c r="B142" s="818" t="s">
        <v>860</v>
      </c>
      <c r="C142" s="822" t="s">
        <v>1339</v>
      </c>
      <c r="D142" s="824" t="s">
        <v>1796</v>
      </c>
      <c r="E142" s="824" t="s">
        <v>861</v>
      </c>
      <c r="F142" s="1052" t="s">
        <v>1334</v>
      </c>
      <c r="G142" s="1052" t="s">
        <v>1334</v>
      </c>
      <c r="H142" s="1052" t="s">
        <v>1669</v>
      </c>
      <c r="I142" s="1052" t="s">
        <v>1334</v>
      </c>
      <c r="J142" s="1052" t="s">
        <v>1334</v>
      </c>
      <c r="K142" s="1052" t="s">
        <v>4</v>
      </c>
      <c r="L142" s="1052" t="s">
        <v>4</v>
      </c>
      <c r="M142" s="1052" t="s">
        <v>4</v>
      </c>
      <c r="N142" s="331" t="s">
        <v>1345</v>
      </c>
    </row>
    <row r="143" spans="1:15" ht="33.75" customHeight="1">
      <c r="A143" s="88" t="s">
        <v>1057</v>
      </c>
      <c r="B143" s="823" t="s">
        <v>1154</v>
      </c>
      <c r="C143" s="1005" t="s">
        <v>1360</v>
      </c>
      <c r="D143" s="1005" t="s">
        <v>901</v>
      </c>
      <c r="E143" s="1005" t="s">
        <v>862</v>
      </c>
      <c r="F143" s="1052">
        <v>6.94</v>
      </c>
      <c r="G143" s="1052" t="s">
        <v>1334</v>
      </c>
      <c r="H143" s="1052" t="s">
        <v>1334</v>
      </c>
      <c r="I143" s="1052" t="s">
        <v>1334</v>
      </c>
      <c r="J143" s="1052" t="s">
        <v>1334</v>
      </c>
      <c r="K143" s="1052">
        <v>8.1999999999999993</v>
      </c>
      <c r="L143" s="1052" t="s">
        <v>1334</v>
      </c>
      <c r="M143" s="1052" t="s">
        <v>4</v>
      </c>
      <c r="N143" s="331" t="s">
        <v>1342</v>
      </c>
    </row>
    <row r="144" spans="1:15" ht="30.75" thickBot="1">
      <c r="A144" s="89" t="s">
        <v>1058</v>
      </c>
      <c r="B144" s="90" t="s">
        <v>863</v>
      </c>
      <c r="C144" s="145" t="s">
        <v>1360</v>
      </c>
      <c r="D144" s="145" t="s">
        <v>901</v>
      </c>
      <c r="E144" s="145" t="s">
        <v>864</v>
      </c>
      <c r="F144" s="1028">
        <v>6.23</v>
      </c>
      <c r="G144" s="1028" t="s">
        <v>1334</v>
      </c>
      <c r="H144" s="1028" t="s">
        <v>1334</v>
      </c>
      <c r="I144" s="1028" t="s">
        <v>1334</v>
      </c>
      <c r="J144" s="1028" t="s">
        <v>1334</v>
      </c>
      <c r="K144" s="1028">
        <v>8.1999999999999993</v>
      </c>
      <c r="L144" s="1028" t="s">
        <v>1334</v>
      </c>
      <c r="M144" s="1028" t="s">
        <v>4</v>
      </c>
      <c r="N144" s="198" t="s">
        <v>1342</v>
      </c>
    </row>
    <row r="145" spans="1:14" ht="21.75" customHeight="1" thickBot="1">
      <c r="A145" s="82"/>
      <c r="B145" s="1185" t="s">
        <v>52</v>
      </c>
      <c r="C145" s="1185"/>
      <c r="D145" s="1185"/>
      <c r="E145" s="1185"/>
      <c r="F145" s="1185"/>
      <c r="G145" s="1185"/>
      <c r="H145" s="1185"/>
      <c r="I145" s="1185"/>
      <c r="J145" s="1185"/>
      <c r="K145" s="1185"/>
      <c r="L145" s="1185"/>
      <c r="M145" s="1185"/>
      <c r="N145" s="1185"/>
    </row>
    <row r="146" spans="1:14" ht="30">
      <c r="A146" s="86" t="s">
        <v>865</v>
      </c>
      <c r="B146" s="141" t="s">
        <v>1438</v>
      </c>
      <c r="C146" s="144" t="s">
        <v>1082</v>
      </c>
      <c r="D146" s="144" t="s">
        <v>2793</v>
      </c>
      <c r="E146" s="144" t="s">
        <v>1437</v>
      </c>
      <c r="F146" s="376">
        <v>17</v>
      </c>
      <c r="G146" s="376">
        <v>17</v>
      </c>
      <c r="H146" s="376" t="s">
        <v>2082</v>
      </c>
      <c r="I146" s="376" t="s">
        <v>2083</v>
      </c>
      <c r="J146" s="376" t="s">
        <v>2038</v>
      </c>
      <c r="K146" s="376" t="s">
        <v>1583</v>
      </c>
      <c r="L146" s="376" t="s">
        <v>2694</v>
      </c>
      <c r="M146" s="376" t="s">
        <v>3115</v>
      </c>
      <c r="N146" s="379" t="s">
        <v>1375</v>
      </c>
    </row>
    <row r="147" spans="1:14" ht="30.75" thickBot="1">
      <c r="A147" s="89" t="s">
        <v>866</v>
      </c>
      <c r="B147" s="92" t="s">
        <v>867</v>
      </c>
      <c r="C147" s="145" t="s">
        <v>1339</v>
      </c>
      <c r="D147" s="145" t="s">
        <v>2793</v>
      </c>
      <c r="E147" s="145" t="s">
        <v>868</v>
      </c>
      <c r="F147" s="134">
        <v>98.6</v>
      </c>
      <c r="G147" s="134" t="s">
        <v>1620</v>
      </c>
      <c r="H147" s="134" t="s">
        <v>1670</v>
      </c>
      <c r="I147" s="134" t="s">
        <v>2081</v>
      </c>
      <c r="J147" s="134" t="s">
        <v>2601</v>
      </c>
      <c r="K147" s="134" t="s">
        <v>2602</v>
      </c>
      <c r="L147" s="134" t="s">
        <v>3112</v>
      </c>
      <c r="M147" s="134" t="s">
        <v>3163</v>
      </c>
      <c r="N147" s="377" t="s">
        <v>1346</v>
      </c>
    </row>
    <row r="148" spans="1:14" ht="21" customHeight="1" thickBot="1">
      <c r="A148" s="161"/>
      <c r="B148" s="1180" t="s">
        <v>53</v>
      </c>
      <c r="C148" s="1180"/>
      <c r="D148" s="1180"/>
      <c r="E148" s="1180"/>
      <c r="F148" s="1180"/>
      <c r="G148" s="1180"/>
      <c r="H148" s="1180"/>
      <c r="I148" s="1180"/>
      <c r="J148" s="1180"/>
      <c r="K148" s="1180"/>
      <c r="L148" s="1180"/>
      <c r="M148" s="1180"/>
      <c r="N148" s="1180"/>
    </row>
    <row r="149" spans="1:14" ht="30">
      <c r="A149" s="86" t="s">
        <v>869</v>
      </c>
      <c r="B149" s="141" t="s">
        <v>1439</v>
      </c>
      <c r="C149" s="144" t="s">
        <v>1363</v>
      </c>
      <c r="D149" s="144" t="s">
        <v>1243</v>
      </c>
      <c r="E149" s="144" t="s">
        <v>870</v>
      </c>
      <c r="F149" s="376">
        <v>3.5</v>
      </c>
      <c r="G149" s="376" t="s">
        <v>1621</v>
      </c>
      <c r="H149" s="376">
        <v>4.5</v>
      </c>
      <c r="I149" s="376" t="s">
        <v>2084</v>
      </c>
      <c r="J149" s="376" t="s">
        <v>2603</v>
      </c>
      <c r="K149" s="376" t="s">
        <v>2604</v>
      </c>
      <c r="L149" s="376" t="s">
        <v>2603</v>
      </c>
      <c r="M149" s="1014" t="s">
        <v>3245</v>
      </c>
      <c r="N149" s="379" t="s">
        <v>1434</v>
      </c>
    </row>
    <row r="150" spans="1:14" ht="45">
      <c r="A150" s="88" t="s">
        <v>871</v>
      </c>
      <c r="B150" s="818" t="s">
        <v>872</v>
      </c>
      <c r="C150" s="819" t="s">
        <v>1339</v>
      </c>
      <c r="D150" s="819" t="s">
        <v>2793</v>
      </c>
      <c r="E150" s="819" t="s">
        <v>1364</v>
      </c>
      <c r="F150" s="820" t="s">
        <v>1334</v>
      </c>
      <c r="G150" s="820" t="s">
        <v>1334</v>
      </c>
      <c r="H150" s="820" t="s">
        <v>1334</v>
      </c>
      <c r="I150" s="820" t="s">
        <v>1334</v>
      </c>
      <c r="J150" s="133" t="s">
        <v>1334</v>
      </c>
      <c r="K150" s="133" t="s">
        <v>4</v>
      </c>
      <c r="L150" s="879">
        <v>0.3</v>
      </c>
      <c r="M150" s="879">
        <v>1.4</v>
      </c>
      <c r="N150" s="253" t="s">
        <v>1344</v>
      </c>
    </row>
    <row r="151" spans="1:14" ht="30.75" thickBot="1">
      <c r="A151" s="89" t="s">
        <v>873</v>
      </c>
      <c r="B151" s="92" t="s">
        <v>1155</v>
      </c>
      <c r="C151" s="145" t="s">
        <v>1339</v>
      </c>
      <c r="D151" s="145" t="s">
        <v>2793</v>
      </c>
      <c r="E151" s="145" t="s">
        <v>874</v>
      </c>
      <c r="F151" s="134">
        <v>21.6</v>
      </c>
      <c r="G151" s="134" t="s">
        <v>1622</v>
      </c>
      <c r="H151" s="134" t="s">
        <v>1671</v>
      </c>
      <c r="I151" s="134" t="s">
        <v>2741</v>
      </c>
      <c r="J151" s="145" t="s">
        <v>3113</v>
      </c>
      <c r="K151" s="134" t="s">
        <v>3115</v>
      </c>
      <c r="L151" s="134" t="s">
        <v>3114</v>
      </c>
      <c r="M151" s="134" t="s">
        <v>3164</v>
      </c>
      <c r="N151" s="377" t="s">
        <v>1435</v>
      </c>
    </row>
    <row r="152" spans="1:14" ht="23.25" customHeight="1" thickBot="1">
      <c r="A152" s="82"/>
      <c r="B152" s="1180" t="s">
        <v>54</v>
      </c>
      <c r="C152" s="1180"/>
      <c r="D152" s="1180"/>
      <c r="E152" s="1180"/>
      <c r="F152" s="1180"/>
      <c r="G152" s="1180"/>
      <c r="H152" s="1180"/>
      <c r="I152" s="1180"/>
      <c r="J152" s="1180"/>
      <c r="K152" s="1180"/>
      <c r="L152" s="1180"/>
      <c r="M152" s="1180"/>
      <c r="N152" s="1180"/>
    </row>
    <row r="153" spans="1:14" ht="46.5" customHeight="1">
      <c r="A153" s="86" t="s">
        <v>875</v>
      </c>
      <c r="B153" s="141" t="s">
        <v>1840</v>
      </c>
      <c r="C153" s="144" t="s">
        <v>1082</v>
      </c>
      <c r="D153" s="144" t="s">
        <v>2793</v>
      </c>
      <c r="E153" s="144" t="s">
        <v>738</v>
      </c>
      <c r="F153" s="376">
        <v>1</v>
      </c>
      <c r="G153" s="376">
        <v>1</v>
      </c>
      <c r="H153" s="376">
        <v>2</v>
      </c>
      <c r="I153" s="376">
        <v>2</v>
      </c>
      <c r="J153" s="376">
        <v>2</v>
      </c>
      <c r="K153" s="376">
        <v>3</v>
      </c>
      <c r="L153" s="376">
        <v>3</v>
      </c>
      <c r="M153" s="376">
        <v>4</v>
      </c>
      <c r="N153" s="379" t="s">
        <v>1436</v>
      </c>
    </row>
    <row r="154" spans="1:14" ht="33" customHeight="1">
      <c r="A154" s="108" t="s">
        <v>876</v>
      </c>
      <c r="B154" s="623" t="s">
        <v>1442</v>
      </c>
      <c r="C154" s="133" t="s">
        <v>1082</v>
      </c>
      <c r="D154" s="133" t="s">
        <v>2793</v>
      </c>
      <c r="E154" s="133" t="s">
        <v>877</v>
      </c>
      <c r="F154" s="133">
        <v>1.06</v>
      </c>
      <c r="G154" s="133">
        <v>1.06</v>
      </c>
      <c r="H154" s="133">
        <v>1.06</v>
      </c>
      <c r="I154" s="133">
        <v>1.06</v>
      </c>
      <c r="J154" s="133">
        <v>1.06</v>
      </c>
      <c r="K154" s="133">
        <v>1.06</v>
      </c>
      <c r="L154" s="879">
        <v>1.06</v>
      </c>
      <c r="M154" s="879">
        <v>1.08</v>
      </c>
      <c r="N154" s="624" t="s">
        <v>1342</v>
      </c>
    </row>
    <row r="155" spans="1:14" ht="31.5" customHeight="1">
      <c r="A155" s="109"/>
      <c r="B155" s="340" t="s">
        <v>1443</v>
      </c>
      <c r="C155" s="159"/>
      <c r="D155" s="159"/>
      <c r="E155" s="159" t="s">
        <v>1672</v>
      </c>
      <c r="F155" s="965">
        <v>0.38</v>
      </c>
      <c r="G155" s="159">
        <v>0.38</v>
      </c>
      <c r="H155" s="159" t="s">
        <v>2640</v>
      </c>
      <c r="I155" s="159">
        <v>0.39</v>
      </c>
      <c r="J155" s="159" t="s">
        <v>2641</v>
      </c>
      <c r="K155" s="159">
        <v>0.4</v>
      </c>
      <c r="L155" s="159">
        <v>0.4</v>
      </c>
      <c r="M155" s="159">
        <v>0.4</v>
      </c>
      <c r="N155" s="625" t="s">
        <v>1347</v>
      </c>
    </row>
    <row r="156" spans="1:14" ht="48" customHeight="1">
      <c r="A156" s="110"/>
      <c r="B156" s="626" t="s">
        <v>1444</v>
      </c>
      <c r="C156" s="160"/>
      <c r="D156" s="160"/>
      <c r="E156" s="160" t="s">
        <v>1364</v>
      </c>
      <c r="F156" s="160">
        <v>13</v>
      </c>
      <c r="G156" s="160">
        <v>13</v>
      </c>
      <c r="H156" s="160">
        <v>13</v>
      </c>
      <c r="I156" s="160">
        <v>13</v>
      </c>
      <c r="J156" s="160">
        <v>13</v>
      </c>
      <c r="K156" s="160">
        <v>14</v>
      </c>
      <c r="L156" s="878">
        <v>14</v>
      </c>
      <c r="M156" s="878">
        <v>15</v>
      </c>
      <c r="N156" s="207" t="s">
        <v>1440</v>
      </c>
    </row>
    <row r="157" spans="1:14" ht="45.75" thickBot="1">
      <c r="A157" s="89" t="s">
        <v>878</v>
      </c>
      <c r="B157" s="545" t="s">
        <v>879</v>
      </c>
      <c r="C157" s="627" t="s">
        <v>1339</v>
      </c>
      <c r="D157" s="627" t="s">
        <v>2789</v>
      </c>
      <c r="E157" s="627" t="s">
        <v>1364</v>
      </c>
      <c r="F157" s="163">
        <v>13.3</v>
      </c>
      <c r="G157" s="163" t="s">
        <v>1623</v>
      </c>
      <c r="H157" s="163">
        <v>14</v>
      </c>
      <c r="I157" s="163" t="s">
        <v>2086</v>
      </c>
      <c r="J157" s="163" t="s">
        <v>1334</v>
      </c>
      <c r="K157" s="163" t="s">
        <v>1334</v>
      </c>
      <c r="L157" s="163" t="s">
        <v>1334</v>
      </c>
      <c r="M157" s="163" t="s">
        <v>1334</v>
      </c>
      <c r="N157" s="628">
        <v>100</v>
      </c>
    </row>
    <row r="158" spans="1:14" ht="14.45" customHeight="1">
      <c r="A158" s="91"/>
      <c r="B158" s="91"/>
      <c r="C158" s="172"/>
      <c r="D158" s="156"/>
      <c r="E158" s="156"/>
      <c r="F158" s="156"/>
      <c r="G158" s="156"/>
      <c r="H158" s="156"/>
      <c r="I158" s="156"/>
      <c r="J158" s="156"/>
      <c r="K158" s="156"/>
      <c r="L158" s="156"/>
      <c r="M158" s="156"/>
      <c r="N158" s="156"/>
    </row>
    <row r="159" spans="1:14" ht="15">
      <c r="A159" s="538"/>
      <c r="B159" s="1190" t="s">
        <v>880</v>
      </c>
      <c r="C159" s="1190"/>
      <c r="D159" s="1191"/>
      <c r="E159" s="539"/>
      <c r="F159" s="540"/>
      <c r="G159" s="540"/>
      <c r="H159" s="540"/>
      <c r="I159" s="542"/>
      <c r="J159" s="542"/>
      <c r="K159" s="542"/>
      <c r="L159" s="542"/>
      <c r="M159" s="542"/>
      <c r="N159" s="541"/>
    </row>
    <row r="160" spans="1:14" ht="18" customHeight="1" thickBot="1">
      <c r="A160" s="429"/>
      <c r="B160" s="1194" t="s">
        <v>55</v>
      </c>
      <c r="C160" s="1194"/>
      <c r="D160" s="1194"/>
      <c r="E160" s="1194"/>
      <c r="F160" s="1194"/>
      <c r="G160" s="1194"/>
      <c r="H160" s="1194"/>
      <c r="I160" s="1194"/>
      <c r="J160" s="1194"/>
      <c r="K160" s="1194"/>
      <c r="L160" s="1194"/>
      <c r="M160" s="1194"/>
      <c r="N160" s="1194"/>
    </row>
    <row r="161" spans="1:14" ht="37.5" customHeight="1">
      <c r="A161" s="430" t="s">
        <v>1059</v>
      </c>
      <c r="B161" s="431" t="s">
        <v>881</v>
      </c>
      <c r="C161" s="432" t="s">
        <v>1360</v>
      </c>
      <c r="D161" s="432" t="s">
        <v>901</v>
      </c>
      <c r="E161" s="432" t="s">
        <v>882</v>
      </c>
      <c r="F161" s="1145" t="s">
        <v>1334</v>
      </c>
      <c r="G161" s="1145" t="s">
        <v>1334</v>
      </c>
      <c r="H161" s="1145" t="s">
        <v>1334</v>
      </c>
      <c r="I161" s="1145" t="s">
        <v>1334</v>
      </c>
      <c r="J161" s="1145" t="s">
        <v>1334</v>
      </c>
      <c r="K161" s="1145">
        <v>8.6</v>
      </c>
      <c r="L161" s="1145" t="s">
        <v>1334</v>
      </c>
      <c r="M161" s="1145" t="s">
        <v>1334</v>
      </c>
      <c r="N161" s="434" t="s">
        <v>1376</v>
      </c>
    </row>
    <row r="162" spans="1:14" ht="30" customHeight="1">
      <c r="A162" s="435" t="s">
        <v>1060</v>
      </c>
      <c r="B162" s="837" t="s">
        <v>883</v>
      </c>
      <c r="C162" s="835" t="s">
        <v>1360</v>
      </c>
      <c r="D162" s="853" t="s">
        <v>901</v>
      </c>
      <c r="E162" s="835" t="s">
        <v>884</v>
      </c>
      <c r="F162" s="1002" t="s">
        <v>1334</v>
      </c>
      <c r="G162" s="1002" t="s">
        <v>1334</v>
      </c>
      <c r="H162" s="1002" t="s">
        <v>1334</v>
      </c>
      <c r="I162" s="1002" t="s">
        <v>1334</v>
      </c>
      <c r="J162" s="1002" t="s">
        <v>1334</v>
      </c>
      <c r="K162" s="1146">
        <v>8.4</v>
      </c>
      <c r="L162" s="1002" t="s">
        <v>1334</v>
      </c>
      <c r="M162" s="1002" t="s">
        <v>1334</v>
      </c>
      <c r="N162" s="439" t="s">
        <v>1376</v>
      </c>
    </row>
    <row r="163" spans="1:14" ht="29.25" customHeight="1">
      <c r="A163" s="435" t="s">
        <v>1061</v>
      </c>
      <c r="B163" s="837" t="s">
        <v>885</v>
      </c>
      <c r="C163" s="835" t="s">
        <v>1360</v>
      </c>
      <c r="D163" s="853" t="s">
        <v>901</v>
      </c>
      <c r="E163" s="835" t="s">
        <v>886</v>
      </c>
      <c r="F163" s="1002" t="s">
        <v>1334</v>
      </c>
      <c r="G163" s="1002" t="s">
        <v>1334</v>
      </c>
      <c r="H163" s="1002" t="s">
        <v>1334</v>
      </c>
      <c r="I163" s="1002" t="s">
        <v>1334</v>
      </c>
      <c r="J163" s="1002" t="s">
        <v>1334</v>
      </c>
      <c r="K163" s="1146">
        <v>7.2</v>
      </c>
      <c r="L163" s="1147" t="s">
        <v>4</v>
      </c>
      <c r="M163" s="1147" t="s">
        <v>4</v>
      </c>
      <c r="N163" s="439" t="s">
        <v>1376</v>
      </c>
    </row>
    <row r="164" spans="1:14" ht="30" customHeight="1">
      <c r="A164" s="435" t="s">
        <v>1062</v>
      </c>
      <c r="B164" s="837" t="s">
        <v>1150</v>
      </c>
      <c r="C164" s="835" t="s">
        <v>1360</v>
      </c>
      <c r="D164" s="853" t="s">
        <v>901</v>
      </c>
      <c r="E164" s="835" t="s">
        <v>887</v>
      </c>
      <c r="F164" s="1002" t="s">
        <v>1334</v>
      </c>
      <c r="G164" s="1002" t="s">
        <v>1334</v>
      </c>
      <c r="H164" s="1002" t="s">
        <v>1334</v>
      </c>
      <c r="I164" s="1002" t="s">
        <v>1334</v>
      </c>
      <c r="J164" s="1002" t="s">
        <v>1334</v>
      </c>
      <c r="K164" s="1146">
        <v>7.1</v>
      </c>
      <c r="L164" s="1147" t="s">
        <v>4</v>
      </c>
      <c r="M164" s="1147" t="s">
        <v>4</v>
      </c>
      <c r="N164" s="439" t="s">
        <v>1376</v>
      </c>
    </row>
    <row r="165" spans="1:14" ht="20.25" customHeight="1">
      <c r="A165" s="435" t="s">
        <v>1063</v>
      </c>
      <c r="B165" s="837" t="s">
        <v>888</v>
      </c>
      <c r="C165" s="835" t="s">
        <v>1360</v>
      </c>
      <c r="D165" s="853" t="s">
        <v>901</v>
      </c>
      <c r="E165" s="835" t="s">
        <v>889</v>
      </c>
      <c r="F165" s="1002" t="s">
        <v>4</v>
      </c>
      <c r="G165" s="835" t="s">
        <v>1334</v>
      </c>
      <c r="H165" s="820" t="s">
        <v>1334</v>
      </c>
      <c r="I165" s="820" t="s">
        <v>1334</v>
      </c>
      <c r="J165" s="1146" t="s">
        <v>1334</v>
      </c>
      <c r="K165" s="843">
        <v>8.6</v>
      </c>
      <c r="L165" s="1147" t="s">
        <v>4</v>
      </c>
      <c r="M165" s="1147" t="s">
        <v>4</v>
      </c>
      <c r="N165" s="439" t="s">
        <v>1376</v>
      </c>
    </row>
    <row r="166" spans="1:14" ht="33" customHeight="1">
      <c r="A166" s="441" t="s">
        <v>1064</v>
      </c>
      <c r="B166" s="438" t="s">
        <v>1149</v>
      </c>
      <c r="C166" s="835" t="s">
        <v>1360</v>
      </c>
      <c r="D166" s="853" t="s">
        <v>3208</v>
      </c>
      <c r="E166" s="853" t="s">
        <v>890</v>
      </c>
      <c r="F166" s="1002" t="s">
        <v>1334</v>
      </c>
      <c r="G166" s="1002" t="s">
        <v>1334</v>
      </c>
      <c r="H166" s="1002" t="s">
        <v>1334</v>
      </c>
      <c r="I166" s="1002" t="s">
        <v>1334</v>
      </c>
      <c r="J166" s="1002" t="s">
        <v>1334</v>
      </c>
      <c r="K166" s="835">
        <v>8.1</v>
      </c>
      <c r="L166" s="825" t="s">
        <v>1334</v>
      </c>
      <c r="M166" s="825" t="s">
        <v>1334</v>
      </c>
      <c r="N166" s="439" t="s">
        <v>1376</v>
      </c>
    </row>
    <row r="167" spans="1:14" ht="33.75" customHeight="1">
      <c r="A167" s="442" t="s">
        <v>1065</v>
      </c>
      <c r="B167" s="443" t="s">
        <v>1220</v>
      </c>
      <c r="C167" s="444"/>
      <c r="D167" s="853"/>
      <c r="E167" s="853"/>
      <c r="F167" s="1181" t="s">
        <v>1334</v>
      </c>
      <c r="G167" s="1181" t="s">
        <v>1334</v>
      </c>
      <c r="H167" s="1181" t="s">
        <v>1334</v>
      </c>
      <c r="I167" s="1181" t="s">
        <v>1334</v>
      </c>
      <c r="J167" s="798" t="s">
        <v>2763</v>
      </c>
      <c r="K167" s="1195" t="s">
        <v>1334</v>
      </c>
      <c r="L167" s="1181" t="s">
        <v>1334</v>
      </c>
      <c r="M167" s="1181" t="s">
        <v>1334</v>
      </c>
      <c r="N167" s="445"/>
    </row>
    <row r="168" spans="1:14" ht="15.75">
      <c r="A168" s="441"/>
      <c r="B168" s="834" t="s">
        <v>1156</v>
      </c>
      <c r="C168" s="446" t="s">
        <v>1339</v>
      </c>
      <c r="D168" s="1198" t="s">
        <v>901</v>
      </c>
      <c r="E168" s="835" t="s">
        <v>1126</v>
      </c>
      <c r="F168" s="1182"/>
      <c r="G168" s="1182"/>
      <c r="H168" s="1182"/>
      <c r="I168" s="1182"/>
      <c r="J168" s="836">
        <v>29</v>
      </c>
      <c r="K168" s="1196"/>
      <c r="L168" s="1182"/>
      <c r="M168" s="1182"/>
      <c r="N168" s="439" t="s">
        <v>1344</v>
      </c>
    </row>
    <row r="169" spans="1:14" ht="14.25" customHeight="1">
      <c r="A169" s="441"/>
      <c r="B169" s="834" t="s">
        <v>1157</v>
      </c>
      <c r="C169" s="446"/>
      <c r="D169" s="1198"/>
      <c r="E169" s="835" t="s">
        <v>1127</v>
      </c>
      <c r="F169" s="1182"/>
      <c r="G169" s="1182"/>
      <c r="H169" s="1182"/>
      <c r="I169" s="1182"/>
      <c r="J169" s="836">
        <v>5</v>
      </c>
      <c r="K169" s="1196"/>
      <c r="L169" s="1182"/>
      <c r="M169" s="1182"/>
      <c r="N169" s="439" t="s">
        <v>1344</v>
      </c>
    </row>
    <row r="170" spans="1:14" ht="15.75">
      <c r="A170" s="441"/>
      <c r="B170" s="834" t="s">
        <v>1158</v>
      </c>
      <c r="C170" s="446"/>
      <c r="D170" s="1198"/>
      <c r="E170" s="835" t="s">
        <v>1128</v>
      </c>
      <c r="F170" s="1182"/>
      <c r="G170" s="1182"/>
      <c r="H170" s="1182"/>
      <c r="I170" s="1182"/>
      <c r="J170" s="836">
        <v>29</v>
      </c>
      <c r="K170" s="1196"/>
      <c r="L170" s="1182"/>
      <c r="M170" s="1182"/>
      <c r="N170" s="439" t="s">
        <v>1441</v>
      </c>
    </row>
    <row r="171" spans="1:14" ht="15.75" customHeight="1">
      <c r="A171" s="435"/>
      <c r="B171" s="447" t="s">
        <v>1159</v>
      </c>
      <c r="C171" s="440"/>
      <c r="D171" s="854"/>
      <c r="E171" s="854" t="s">
        <v>1129</v>
      </c>
      <c r="F171" s="1183"/>
      <c r="G171" s="1183"/>
      <c r="H171" s="1183"/>
      <c r="I171" s="1183"/>
      <c r="J171" s="836">
        <v>35</v>
      </c>
      <c r="K171" s="1197"/>
      <c r="L171" s="1183"/>
      <c r="M171" s="1183"/>
      <c r="N171" s="439" t="s">
        <v>1345</v>
      </c>
    </row>
    <row r="172" spans="1:14" ht="50.25" customHeight="1">
      <c r="A172" s="435" t="s">
        <v>1066</v>
      </c>
      <c r="B172" s="837" t="s">
        <v>891</v>
      </c>
      <c r="C172" s="835" t="s">
        <v>1082</v>
      </c>
      <c r="D172" s="835" t="s">
        <v>2794</v>
      </c>
      <c r="E172" s="835" t="s">
        <v>775</v>
      </c>
      <c r="F172" s="799">
        <v>4</v>
      </c>
      <c r="G172" s="832" t="s">
        <v>2594</v>
      </c>
      <c r="H172" s="833" t="s">
        <v>2094</v>
      </c>
      <c r="I172" s="833" t="s">
        <v>2087</v>
      </c>
      <c r="J172" s="836" t="s">
        <v>2221</v>
      </c>
      <c r="K172" s="838" t="s">
        <v>1580</v>
      </c>
      <c r="L172" s="838" t="s">
        <v>1580</v>
      </c>
      <c r="M172" s="838" t="s">
        <v>1724</v>
      </c>
      <c r="N172" s="439" t="s">
        <v>2103</v>
      </c>
    </row>
    <row r="173" spans="1:14" ht="102.95" customHeight="1" thickBot="1">
      <c r="A173" s="450" t="s">
        <v>1067</v>
      </c>
      <c r="B173" s="451" t="s">
        <v>892</v>
      </c>
      <c r="C173" s="452" t="s">
        <v>1161</v>
      </c>
      <c r="D173" s="452" t="s">
        <v>2794</v>
      </c>
      <c r="E173" s="452" t="s">
        <v>893</v>
      </c>
      <c r="F173" s="452" t="s">
        <v>1445</v>
      </c>
      <c r="G173" s="452" t="s">
        <v>1445</v>
      </c>
      <c r="H173" s="530" t="s">
        <v>2532</v>
      </c>
      <c r="I173" s="530" t="s">
        <v>2405</v>
      </c>
      <c r="J173" s="692" t="s">
        <v>2405</v>
      </c>
      <c r="K173" s="761" t="s">
        <v>2512</v>
      </c>
      <c r="L173" s="944" t="s">
        <v>2820</v>
      </c>
      <c r="M173" s="944" t="s">
        <v>3349</v>
      </c>
      <c r="N173" s="453" t="s">
        <v>1382</v>
      </c>
    </row>
    <row r="174" spans="1:14" ht="9" customHeight="1">
      <c r="A174" s="454"/>
      <c r="B174" s="454"/>
      <c r="C174" s="455"/>
      <c r="D174" s="455"/>
      <c r="E174" s="455"/>
      <c r="F174" s="455"/>
      <c r="G174" s="455"/>
      <c r="H174" s="455"/>
      <c r="I174" s="455"/>
      <c r="J174" s="455"/>
      <c r="K174" s="455"/>
      <c r="L174" s="455"/>
      <c r="M174" s="455"/>
      <c r="N174" s="455"/>
    </row>
    <row r="175" spans="1:14" ht="23.25" customHeight="1" thickBot="1">
      <c r="A175" s="429"/>
      <c r="B175" s="1194" t="s">
        <v>56</v>
      </c>
      <c r="C175" s="1194"/>
      <c r="D175" s="1194"/>
      <c r="E175" s="1194"/>
      <c r="F175" s="1194"/>
      <c r="G175" s="1194"/>
      <c r="H175" s="1194"/>
      <c r="I175" s="1194"/>
      <c r="J175" s="1194"/>
      <c r="K175" s="1194"/>
      <c r="L175" s="1194"/>
      <c r="M175" s="1194"/>
      <c r="N175" s="1194"/>
    </row>
    <row r="176" spans="1:14" ht="45">
      <c r="A176" s="430" t="s">
        <v>894</v>
      </c>
      <c r="B176" s="431" t="s">
        <v>1258</v>
      </c>
      <c r="C176" s="432" t="s">
        <v>1359</v>
      </c>
      <c r="D176" s="432" t="s">
        <v>2795</v>
      </c>
      <c r="E176" s="432" t="s">
        <v>1277</v>
      </c>
      <c r="F176" s="962" t="s">
        <v>1277</v>
      </c>
      <c r="G176" s="962" t="s">
        <v>1277</v>
      </c>
      <c r="H176" s="962" t="s">
        <v>2204</v>
      </c>
      <c r="I176" s="962" t="s">
        <v>2203</v>
      </c>
      <c r="J176" s="962" t="s">
        <v>2202</v>
      </c>
      <c r="K176" s="962" t="s">
        <v>2515</v>
      </c>
      <c r="L176" s="962" t="s">
        <v>1277</v>
      </c>
      <c r="M176" s="1029" t="s">
        <v>1277</v>
      </c>
      <c r="N176" s="434" t="s">
        <v>1446</v>
      </c>
    </row>
    <row r="177" spans="1:14" ht="95.25" customHeight="1">
      <c r="A177" s="456" t="s">
        <v>895</v>
      </c>
      <c r="B177" s="837" t="s">
        <v>1449</v>
      </c>
      <c r="C177" s="835" t="s">
        <v>1082</v>
      </c>
      <c r="D177" s="835" t="s">
        <v>2796</v>
      </c>
      <c r="E177" s="835">
        <v>0</v>
      </c>
      <c r="F177" s="839" t="s">
        <v>2514</v>
      </c>
      <c r="G177" s="839" t="s">
        <v>2608</v>
      </c>
      <c r="H177" s="839" t="s">
        <v>2606</v>
      </c>
      <c r="I177" s="839" t="s">
        <v>2607</v>
      </c>
      <c r="J177" s="839" t="s">
        <v>2605</v>
      </c>
      <c r="K177" s="839" t="s">
        <v>3116</v>
      </c>
      <c r="L177" s="839" t="s">
        <v>3117</v>
      </c>
      <c r="M177" s="839" t="s">
        <v>3194</v>
      </c>
      <c r="N177" s="439" t="s">
        <v>1342</v>
      </c>
    </row>
    <row r="178" spans="1:14" ht="207.95" customHeight="1">
      <c r="A178" s="442" t="s">
        <v>896</v>
      </c>
      <c r="B178" s="438" t="s">
        <v>897</v>
      </c>
      <c r="C178" s="853" t="s">
        <v>1359</v>
      </c>
      <c r="D178" s="835" t="s">
        <v>2797</v>
      </c>
      <c r="E178" s="835">
        <v>0</v>
      </c>
      <c r="F178" s="835">
        <v>0</v>
      </c>
      <c r="G178" s="835" t="s">
        <v>1527</v>
      </c>
      <c r="H178" s="835" t="s">
        <v>1841</v>
      </c>
      <c r="I178" s="840" t="s">
        <v>2104</v>
      </c>
      <c r="J178" s="825" t="s">
        <v>2323</v>
      </c>
      <c r="K178" s="825" t="s">
        <v>2323</v>
      </c>
      <c r="L178" s="829" t="s">
        <v>3037</v>
      </c>
      <c r="M178" s="841" t="s">
        <v>3195</v>
      </c>
      <c r="N178" s="439" t="s">
        <v>1375</v>
      </c>
    </row>
    <row r="179" spans="1:14" ht="90.75" customHeight="1">
      <c r="A179" s="435"/>
      <c r="B179" s="448"/>
      <c r="C179" s="854"/>
      <c r="D179" s="835" t="s">
        <v>2798</v>
      </c>
      <c r="E179" s="854"/>
      <c r="F179" s="440"/>
      <c r="G179" s="841" t="s">
        <v>1842</v>
      </c>
      <c r="H179" s="841" t="s">
        <v>1842</v>
      </c>
      <c r="I179" s="693" t="s">
        <v>1842</v>
      </c>
      <c r="J179" s="825" t="s">
        <v>2323</v>
      </c>
      <c r="K179" s="825" t="s">
        <v>2323</v>
      </c>
      <c r="L179" s="825" t="s">
        <v>2323</v>
      </c>
      <c r="M179" s="825" t="s">
        <v>2323</v>
      </c>
      <c r="N179" s="439" t="s">
        <v>1375</v>
      </c>
    </row>
    <row r="180" spans="1:14" ht="39.75" customHeight="1">
      <c r="A180" s="435" t="s">
        <v>898</v>
      </c>
      <c r="B180" s="837" t="s">
        <v>899</v>
      </c>
      <c r="C180" s="835" t="s">
        <v>1233</v>
      </c>
      <c r="D180" s="835" t="s">
        <v>2797</v>
      </c>
      <c r="E180" s="835">
        <v>0</v>
      </c>
      <c r="F180" s="839">
        <v>0</v>
      </c>
      <c r="G180" s="839">
        <v>0</v>
      </c>
      <c r="H180" s="839" t="s">
        <v>2105</v>
      </c>
      <c r="I180" s="839" t="s">
        <v>2105</v>
      </c>
      <c r="J180" s="839" t="s">
        <v>2105</v>
      </c>
      <c r="K180" s="839" t="s">
        <v>2105</v>
      </c>
      <c r="L180" s="839" t="s">
        <v>2105</v>
      </c>
      <c r="M180" s="1002" t="s">
        <v>2105</v>
      </c>
      <c r="N180" s="439" t="s">
        <v>1342</v>
      </c>
    </row>
    <row r="181" spans="1:14" ht="40.5" customHeight="1">
      <c r="A181" s="442" t="s">
        <v>900</v>
      </c>
      <c r="B181" s="438" t="s">
        <v>1932</v>
      </c>
      <c r="C181" s="853" t="s">
        <v>1448</v>
      </c>
      <c r="D181" s="853" t="s">
        <v>2797</v>
      </c>
      <c r="E181" s="853" t="s">
        <v>1364</v>
      </c>
      <c r="F181" s="444" t="s">
        <v>1304</v>
      </c>
      <c r="G181" s="444" t="s">
        <v>1304</v>
      </c>
      <c r="H181" s="1199" t="s">
        <v>1933</v>
      </c>
      <c r="I181" s="1200" t="s">
        <v>2324</v>
      </c>
      <c r="J181" s="1201"/>
      <c r="K181" s="1202"/>
      <c r="L181" s="1203" t="s">
        <v>3036</v>
      </c>
      <c r="M181" s="1203" t="s">
        <v>3036</v>
      </c>
      <c r="N181" s="892" t="s">
        <v>1346</v>
      </c>
    </row>
    <row r="182" spans="1:14" ht="66" customHeight="1">
      <c r="A182" s="441"/>
      <c r="B182" s="468"/>
      <c r="C182" s="961"/>
      <c r="D182" s="961"/>
      <c r="E182" s="961"/>
      <c r="F182" s="446"/>
      <c r="G182" s="446"/>
      <c r="H182" s="1198"/>
      <c r="I182" s="1206" t="s">
        <v>2325</v>
      </c>
      <c r="J182" s="1207"/>
      <c r="K182" s="1208"/>
      <c r="L182" s="1204"/>
      <c r="M182" s="1204"/>
      <c r="N182" s="537"/>
    </row>
    <row r="183" spans="1:14" ht="42.75" customHeight="1">
      <c r="A183" s="441"/>
      <c r="B183" s="468"/>
      <c r="C183" s="961"/>
      <c r="D183" s="961"/>
      <c r="E183" s="961"/>
      <c r="F183" s="446"/>
      <c r="G183" s="446"/>
      <c r="H183" s="446"/>
      <c r="I183" s="1209" t="s">
        <v>2326</v>
      </c>
      <c r="J183" s="1210"/>
      <c r="K183" s="1211"/>
      <c r="L183" s="1204"/>
      <c r="M183" s="1204"/>
      <c r="N183" s="537"/>
    </row>
    <row r="184" spans="1:14" ht="30.75" customHeight="1">
      <c r="A184" s="435"/>
      <c r="B184" s="468"/>
      <c r="C184" s="961"/>
      <c r="D184" s="961"/>
      <c r="E184" s="961"/>
      <c r="F184" s="446"/>
      <c r="G184" s="446"/>
      <c r="H184" s="446"/>
      <c r="I184" s="1212" t="s">
        <v>2513</v>
      </c>
      <c r="J184" s="1213"/>
      <c r="K184" s="1214"/>
      <c r="L184" s="1205"/>
      <c r="M184" s="1205"/>
      <c r="N184" s="537"/>
    </row>
    <row r="185" spans="1:14" ht="80.25" customHeight="1" thickBot="1">
      <c r="A185" s="450" t="s">
        <v>902</v>
      </c>
      <c r="B185" s="451" t="s">
        <v>903</v>
      </c>
      <c r="C185" s="452" t="s">
        <v>1448</v>
      </c>
      <c r="D185" s="452" t="s">
        <v>2797</v>
      </c>
      <c r="E185" s="452" t="s">
        <v>1364</v>
      </c>
      <c r="F185" s="530"/>
      <c r="G185" s="530" t="s">
        <v>1813</v>
      </c>
      <c r="H185" s="530" t="s">
        <v>1813</v>
      </c>
      <c r="I185" s="171" t="s">
        <v>1934</v>
      </c>
      <c r="J185" s="330" t="s">
        <v>1934</v>
      </c>
      <c r="K185" s="330" t="s">
        <v>1934</v>
      </c>
      <c r="L185" s="330" t="s">
        <v>1934</v>
      </c>
      <c r="M185" s="330" t="s">
        <v>1934</v>
      </c>
      <c r="N185" s="453" t="s">
        <v>1346</v>
      </c>
    </row>
    <row r="186" spans="1:14" ht="15">
      <c r="A186" s="454"/>
      <c r="B186" s="454"/>
      <c r="C186" s="455"/>
      <c r="D186" s="455"/>
      <c r="E186" s="455"/>
      <c r="F186" s="455"/>
      <c r="G186" s="455"/>
      <c r="H186" s="455"/>
      <c r="I186" s="455"/>
      <c r="J186" s="455"/>
      <c r="K186" s="455"/>
      <c r="L186" s="455"/>
      <c r="M186" s="455"/>
      <c r="N186" s="455"/>
    </row>
    <row r="187" spans="1:14" ht="15.75" thickBot="1">
      <c r="A187" s="429"/>
      <c r="B187" s="1194" t="s">
        <v>57</v>
      </c>
      <c r="C187" s="1194"/>
      <c r="D187" s="1194"/>
      <c r="E187" s="1194"/>
      <c r="F187" s="1194"/>
      <c r="G187" s="1194"/>
      <c r="H187" s="1194"/>
      <c r="I187" s="1194"/>
      <c r="J187" s="1194"/>
      <c r="K187" s="1194"/>
      <c r="L187" s="1194"/>
      <c r="M187" s="1194"/>
      <c r="N187" s="1194"/>
    </row>
    <row r="188" spans="1:14" ht="38.25" customHeight="1">
      <c r="A188" s="430" t="s">
        <v>904</v>
      </c>
      <c r="B188" s="431" t="s">
        <v>1843</v>
      </c>
      <c r="C188" s="432" t="s">
        <v>1162</v>
      </c>
      <c r="D188" s="432" t="s">
        <v>2794</v>
      </c>
      <c r="E188" s="432" t="s">
        <v>905</v>
      </c>
      <c r="F188" s="457">
        <v>119</v>
      </c>
      <c r="G188" s="432">
        <v>119</v>
      </c>
      <c r="H188" s="432" t="s">
        <v>2629</v>
      </c>
      <c r="I188" s="962">
        <v>121</v>
      </c>
      <c r="J188" s="962">
        <v>121</v>
      </c>
      <c r="K188" s="962">
        <v>121</v>
      </c>
      <c r="L188" s="962">
        <v>121</v>
      </c>
      <c r="M188" s="1029">
        <v>121</v>
      </c>
      <c r="N188" s="434">
        <v>140</v>
      </c>
    </row>
    <row r="189" spans="1:14" ht="156" customHeight="1">
      <c r="A189" s="435" t="s">
        <v>906</v>
      </c>
      <c r="B189" s="448" t="s">
        <v>1259</v>
      </c>
      <c r="C189" s="854" t="s">
        <v>1164</v>
      </c>
      <c r="D189" s="835" t="s">
        <v>2794</v>
      </c>
      <c r="E189" s="854" t="s">
        <v>1276</v>
      </c>
      <c r="F189" s="842" t="s">
        <v>1734</v>
      </c>
      <c r="G189" s="842" t="s">
        <v>1734</v>
      </c>
      <c r="H189" s="458" t="s">
        <v>2610</v>
      </c>
      <c r="I189" s="458" t="s">
        <v>2609</v>
      </c>
      <c r="J189" s="458" t="s">
        <v>2609</v>
      </c>
      <c r="K189" s="764" t="s">
        <v>3118</v>
      </c>
      <c r="L189" s="945" t="s">
        <v>3119</v>
      </c>
      <c r="M189" s="945" t="s">
        <v>3348</v>
      </c>
      <c r="N189" s="449" t="s">
        <v>1446</v>
      </c>
    </row>
    <row r="190" spans="1:14" ht="50.25" customHeight="1">
      <c r="A190" s="435" t="s">
        <v>907</v>
      </c>
      <c r="B190" s="837" t="s">
        <v>1260</v>
      </c>
      <c r="C190" s="835" t="s">
        <v>1817</v>
      </c>
      <c r="D190" s="835" t="s">
        <v>2794</v>
      </c>
      <c r="E190" s="835" t="s">
        <v>1816</v>
      </c>
      <c r="F190" s="444" t="s">
        <v>2628</v>
      </c>
      <c r="G190" s="444" t="s">
        <v>2613</v>
      </c>
      <c r="H190" s="444" t="s">
        <v>2612</v>
      </c>
      <c r="I190" s="444" t="s">
        <v>2612</v>
      </c>
      <c r="J190" s="444" t="s">
        <v>2611</v>
      </c>
      <c r="K190" s="444" t="s">
        <v>3120</v>
      </c>
      <c r="L190" s="895" t="s">
        <v>3121</v>
      </c>
      <c r="M190" s="895" t="s">
        <v>3188</v>
      </c>
      <c r="N190" s="439" t="s">
        <v>1447</v>
      </c>
    </row>
    <row r="191" spans="1:14" ht="51.75" customHeight="1">
      <c r="A191" s="456" t="s">
        <v>908</v>
      </c>
      <c r="B191" s="837" t="s">
        <v>1844</v>
      </c>
      <c r="C191" s="835" t="s">
        <v>1082</v>
      </c>
      <c r="D191" s="835" t="s">
        <v>2794</v>
      </c>
      <c r="E191" s="835" t="s">
        <v>909</v>
      </c>
      <c r="F191" s="839" t="s">
        <v>2627</v>
      </c>
      <c r="G191" s="839" t="s">
        <v>1624</v>
      </c>
      <c r="H191" s="839" t="s">
        <v>1735</v>
      </c>
      <c r="I191" s="839" t="s">
        <v>1935</v>
      </c>
      <c r="J191" s="839" t="s">
        <v>2222</v>
      </c>
      <c r="K191" s="839" t="s">
        <v>2531</v>
      </c>
      <c r="L191" s="839" t="s">
        <v>2531</v>
      </c>
      <c r="M191" s="1032" t="s">
        <v>3189</v>
      </c>
      <c r="N191" s="439" t="s">
        <v>1383</v>
      </c>
    </row>
    <row r="192" spans="1:14" ht="28.5" customHeight="1">
      <c r="A192" s="435" t="s">
        <v>910</v>
      </c>
      <c r="B192" s="837" t="s">
        <v>1450</v>
      </c>
      <c r="C192" s="835" t="s">
        <v>1339</v>
      </c>
      <c r="D192" s="835" t="s">
        <v>2794</v>
      </c>
      <c r="E192" s="835" t="s">
        <v>911</v>
      </c>
      <c r="F192" s="444" t="s">
        <v>2626</v>
      </c>
      <c r="G192" s="444" t="s">
        <v>1625</v>
      </c>
      <c r="H192" s="444" t="s">
        <v>1736</v>
      </c>
      <c r="I192" s="444" t="s">
        <v>1936</v>
      </c>
      <c r="J192" s="444">
        <v>82</v>
      </c>
      <c r="K192" s="444" t="s">
        <v>2614</v>
      </c>
      <c r="L192" s="895" t="s">
        <v>2678</v>
      </c>
      <c r="M192" s="895" t="s">
        <v>3190</v>
      </c>
      <c r="N192" s="439">
        <v>100</v>
      </c>
    </row>
    <row r="193" spans="1:15" ht="30" customHeight="1">
      <c r="A193" s="456" t="s">
        <v>912</v>
      </c>
      <c r="B193" s="837" t="s">
        <v>1151</v>
      </c>
      <c r="C193" s="835" t="s">
        <v>1082</v>
      </c>
      <c r="D193" s="835" t="s">
        <v>2794</v>
      </c>
      <c r="E193" s="835" t="s">
        <v>742</v>
      </c>
      <c r="F193" s="839">
        <v>0</v>
      </c>
      <c r="G193" s="839">
        <v>1</v>
      </c>
      <c r="H193" s="839">
        <v>1</v>
      </c>
      <c r="I193" s="839">
        <v>1</v>
      </c>
      <c r="J193" s="839">
        <v>1</v>
      </c>
      <c r="K193" s="839">
        <v>1</v>
      </c>
      <c r="L193" s="839">
        <v>1</v>
      </c>
      <c r="M193" s="1032">
        <v>2</v>
      </c>
      <c r="N193" s="439">
        <v>2</v>
      </c>
    </row>
    <row r="194" spans="1:15" ht="30.75" customHeight="1" thickBot="1">
      <c r="A194" s="456" t="s">
        <v>913</v>
      </c>
      <c r="B194" s="837" t="s">
        <v>1089</v>
      </c>
      <c r="C194" s="835" t="s">
        <v>2321</v>
      </c>
      <c r="D194" s="835" t="s">
        <v>901</v>
      </c>
      <c r="E194" s="835" t="s">
        <v>1364</v>
      </c>
      <c r="F194" s="839" t="s">
        <v>1334</v>
      </c>
      <c r="G194" s="839" t="s">
        <v>1334</v>
      </c>
      <c r="H194" s="839" t="s">
        <v>1334</v>
      </c>
      <c r="I194" s="825" t="s">
        <v>1334</v>
      </c>
      <c r="J194" s="843" t="s">
        <v>1334</v>
      </c>
      <c r="K194" s="843">
        <v>3.6</v>
      </c>
      <c r="L194" s="843" t="s">
        <v>1334</v>
      </c>
      <c r="M194" s="843" t="s">
        <v>1334</v>
      </c>
      <c r="N194" s="439" t="s">
        <v>1376</v>
      </c>
    </row>
    <row r="195" spans="1:15" ht="45" customHeight="1">
      <c r="A195" s="456" t="s">
        <v>914</v>
      </c>
      <c r="B195" s="837" t="s">
        <v>1244</v>
      </c>
      <c r="C195" s="835" t="s">
        <v>1339</v>
      </c>
      <c r="D195" s="144" t="s">
        <v>1243</v>
      </c>
      <c r="E195" s="835" t="s">
        <v>916</v>
      </c>
      <c r="F195" s="839" t="s">
        <v>2617</v>
      </c>
      <c r="G195" s="839" t="s">
        <v>2616</v>
      </c>
      <c r="H195" s="839" t="s">
        <v>2615</v>
      </c>
      <c r="I195" s="839" t="s">
        <v>3041</v>
      </c>
      <c r="J195" s="839" t="s">
        <v>3040</v>
      </c>
      <c r="K195" s="839" t="s">
        <v>3039</v>
      </c>
      <c r="L195" s="825" t="s">
        <v>3038</v>
      </c>
      <c r="M195" s="825" t="s">
        <v>3218</v>
      </c>
      <c r="N195" s="439" t="s">
        <v>1344</v>
      </c>
    </row>
    <row r="196" spans="1:15" ht="43.5" customHeight="1">
      <c r="A196" s="435" t="s">
        <v>915</v>
      </c>
      <c r="B196" s="837" t="s">
        <v>918</v>
      </c>
      <c r="C196" s="835" t="s">
        <v>1339</v>
      </c>
      <c r="D196" s="835" t="s">
        <v>2799</v>
      </c>
      <c r="E196" s="835" t="s">
        <v>919</v>
      </c>
      <c r="F196" s="444" t="s">
        <v>2625</v>
      </c>
      <c r="G196" s="444" t="s">
        <v>2618</v>
      </c>
      <c r="H196" s="444" t="s">
        <v>2619</v>
      </c>
      <c r="I196" s="444">
        <v>60</v>
      </c>
      <c r="J196" s="444" t="s">
        <v>2597</v>
      </c>
      <c r="K196" s="444" t="s">
        <v>2620</v>
      </c>
      <c r="L196" s="904" t="s">
        <v>2557</v>
      </c>
      <c r="M196" s="1007" t="s">
        <v>3191</v>
      </c>
      <c r="N196" s="439" t="s">
        <v>1384</v>
      </c>
    </row>
    <row r="197" spans="1:15" ht="46.5" customHeight="1">
      <c r="A197" s="435" t="s">
        <v>1090</v>
      </c>
      <c r="B197" s="837" t="s">
        <v>920</v>
      </c>
      <c r="C197" s="835" t="s">
        <v>1339</v>
      </c>
      <c r="D197" s="835" t="s">
        <v>2799</v>
      </c>
      <c r="E197" s="835" t="s">
        <v>921</v>
      </c>
      <c r="F197" s="835" t="s">
        <v>1660</v>
      </c>
      <c r="G197" s="444" t="s">
        <v>2624</v>
      </c>
      <c r="H197" s="444" t="s">
        <v>2623</v>
      </c>
      <c r="I197" s="444" t="s">
        <v>2623</v>
      </c>
      <c r="J197" s="444" t="s">
        <v>2622</v>
      </c>
      <c r="K197" s="444" t="s">
        <v>2621</v>
      </c>
      <c r="L197" s="895" t="s">
        <v>3241</v>
      </c>
      <c r="M197" s="895" t="s">
        <v>3192</v>
      </c>
      <c r="N197" s="439" t="s">
        <v>1385</v>
      </c>
    </row>
    <row r="198" spans="1:15" ht="44.25" customHeight="1" thickBot="1">
      <c r="A198" s="490" t="s">
        <v>917</v>
      </c>
      <c r="B198" s="451" t="s">
        <v>922</v>
      </c>
      <c r="C198" s="452" t="s">
        <v>1339</v>
      </c>
      <c r="D198" s="452" t="s">
        <v>2799</v>
      </c>
      <c r="E198" s="452" t="s">
        <v>923</v>
      </c>
      <c r="F198" s="452" t="s">
        <v>2619</v>
      </c>
      <c r="G198" s="452" t="s">
        <v>2635</v>
      </c>
      <c r="H198" s="530" t="s">
        <v>1737</v>
      </c>
      <c r="I198" s="452" t="s">
        <v>1936</v>
      </c>
      <c r="J198" s="452">
        <v>82</v>
      </c>
      <c r="K198" s="530" t="s">
        <v>2630</v>
      </c>
      <c r="L198" s="530" t="s">
        <v>3145</v>
      </c>
      <c r="M198" s="530">
        <v>89</v>
      </c>
      <c r="N198" s="453" t="s">
        <v>1386</v>
      </c>
      <c r="O198" s="446"/>
    </row>
    <row r="199" spans="1:15" ht="11.25" customHeight="1">
      <c r="A199" s="454"/>
      <c r="B199" s="454"/>
      <c r="C199" s="455"/>
      <c r="D199" s="455"/>
      <c r="E199" s="455"/>
      <c r="F199" s="455"/>
      <c r="G199" s="455"/>
      <c r="H199" s="455"/>
      <c r="I199" s="455"/>
      <c r="J199" s="455"/>
      <c r="K199" s="455"/>
      <c r="L199" s="455"/>
      <c r="M199" s="455"/>
      <c r="N199" s="455"/>
    </row>
    <row r="200" spans="1:15" ht="24" customHeight="1" thickBot="1">
      <c r="A200" s="1221" t="s">
        <v>58</v>
      </c>
      <c r="B200" s="1221"/>
      <c r="C200" s="1221"/>
      <c r="D200" s="1221"/>
      <c r="E200" s="1221"/>
      <c r="F200" s="1221"/>
      <c r="G200" s="1221"/>
      <c r="H200" s="1221"/>
      <c r="I200" s="1221"/>
      <c r="J200" s="1221"/>
      <c r="K200" s="1221"/>
      <c r="L200" s="1221"/>
      <c r="M200" s="1221"/>
      <c r="N200" s="1221"/>
    </row>
    <row r="201" spans="1:15" ht="32.25" customHeight="1">
      <c r="A201" s="430" t="s">
        <v>924</v>
      </c>
      <c r="B201" s="431" t="s">
        <v>925</v>
      </c>
      <c r="C201" s="432" t="s">
        <v>1339</v>
      </c>
      <c r="D201" s="432" t="s">
        <v>1167</v>
      </c>
      <c r="E201" s="432" t="s">
        <v>926</v>
      </c>
      <c r="F201" s="432" t="s">
        <v>2633</v>
      </c>
      <c r="G201" s="962" t="s">
        <v>2634</v>
      </c>
      <c r="H201" s="962">
        <v>100</v>
      </c>
      <c r="I201" s="962">
        <v>100</v>
      </c>
      <c r="J201" s="129">
        <v>100</v>
      </c>
      <c r="K201" s="332">
        <v>100</v>
      </c>
      <c r="L201" s="332">
        <v>100</v>
      </c>
      <c r="M201" s="1036">
        <v>99.6</v>
      </c>
      <c r="N201" s="1039" t="s">
        <v>1451</v>
      </c>
    </row>
    <row r="202" spans="1:15" ht="33" customHeight="1">
      <c r="A202" s="435" t="s">
        <v>927</v>
      </c>
      <c r="B202" s="837" t="s">
        <v>928</v>
      </c>
      <c r="C202" s="835" t="s">
        <v>1339</v>
      </c>
      <c r="D202" s="835" t="s">
        <v>1167</v>
      </c>
      <c r="E202" s="835" t="s">
        <v>1163</v>
      </c>
      <c r="F202" s="835">
        <v>46</v>
      </c>
      <c r="G202" s="839" t="s">
        <v>2626</v>
      </c>
      <c r="H202" s="839" t="s">
        <v>2631</v>
      </c>
      <c r="I202" s="839">
        <v>70</v>
      </c>
      <c r="J202" s="820">
        <v>70</v>
      </c>
      <c r="K202" s="820">
        <v>70</v>
      </c>
      <c r="L202" s="820">
        <v>77</v>
      </c>
      <c r="M202" s="1038">
        <v>80</v>
      </c>
      <c r="N202" s="1040">
        <v>82</v>
      </c>
    </row>
    <row r="203" spans="1:15" ht="33.75" customHeight="1">
      <c r="A203" s="435" t="s">
        <v>929</v>
      </c>
      <c r="B203" s="837" t="s">
        <v>930</v>
      </c>
      <c r="C203" s="835" t="s">
        <v>1339</v>
      </c>
      <c r="D203" s="835" t="s">
        <v>1168</v>
      </c>
      <c r="E203" s="835" t="s">
        <v>926</v>
      </c>
      <c r="F203" s="835">
        <v>100</v>
      </c>
      <c r="G203" s="839">
        <v>100</v>
      </c>
      <c r="H203" s="839">
        <v>100</v>
      </c>
      <c r="I203" s="839">
        <v>100</v>
      </c>
      <c r="J203" s="820">
        <v>100</v>
      </c>
      <c r="K203" s="825">
        <v>99</v>
      </c>
      <c r="L203" s="825">
        <v>99.9</v>
      </c>
      <c r="M203" s="1037">
        <v>99.6</v>
      </c>
      <c r="N203" s="1040" t="s">
        <v>1451</v>
      </c>
    </row>
    <row r="204" spans="1:15" ht="33" customHeight="1">
      <c r="A204" s="435" t="s">
        <v>931</v>
      </c>
      <c r="B204" s="837" t="s">
        <v>932</v>
      </c>
      <c r="C204" s="835" t="s">
        <v>1339</v>
      </c>
      <c r="D204" s="835" t="s">
        <v>1261</v>
      </c>
      <c r="E204" s="835" t="s">
        <v>933</v>
      </c>
      <c r="F204" s="839" t="s">
        <v>1334</v>
      </c>
      <c r="G204" s="839" t="s">
        <v>1334</v>
      </c>
      <c r="H204" s="839" t="s">
        <v>1334</v>
      </c>
      <c r="I204" s="820" t="s">
        <v>1334</v>
      </c>
      <c r="J204" s="820" t="s">
        <v>1334</v>
      </c>
      <c r="K204" s="820" t="s">
        <v>4</v>
      </c>
      <c r="L204" s="820" t="s">
        <v>1334</v>
      </c>
      <c r="M204" s="820" t="s">
        <v>1334</v>
      </c>
      <c r="N204" s="439">
        <v>100</v>
      </c>
    </row>
    <row r="205" spans="1:15" ht="19.5" customHeight="1">
      <c r="A205" s="435" t="s">
        <v>934</v>
      </c>
      <c r="B205" s="837" t="s">
        <v>935</v>
      </c>
      <c r="C205" s="835" t="s">
        <v>1165</v>
      </c>
      <c r="D205" s="835" t="s">
        <v>1261</v>
      </c>
      <c r="E205" s="459">
        <v>574383</v>
      </c>
      <c r="F205" s="460" t="s">
        <v>2632</v>
      </c>
      <c r="G205" s="461" t="s">
        <v>1626</v>
      </c>
      <c r="H205" s="462" t="s">
        <v>1651</v>
      </c>
      <c r="I205" s="717" t="s">
        <v>1937</v>
      </c>
      <c r="J205" s="694" t="s">
        <v>2223</v>
      </c>
      <c r="K205" s="762" t="s">
        <v>2390</v>
      </c>
      <c r="L205" s="946" t="s">
        <v>2917</v>
      </c>
      <c r="M205" s="1041" t="s">
        <v>3207</v>
      </c>
      <c r="N205" s="439">
        <v>681428</v>
      </c>
    </row>
    <row r="206" spans="1:15" ht="66" customHeight="1">
      <c r="A206" s="435" t="s">
        <v>936</v>
      </c>
      <c r="B206" s="436" t="s">
        <v>1169</v>
      </c>
      <c r="C206" s="437" t="s">
        <v>1162</v>
      </c>
      <c r="D206" s="437" t="s">
        <v>2800</v>
      </c>
      <c r="E206" s="854" t="s">
        <v>937</v>
      </c>
      <c r="F206" s="440" t="s">
        <v>1302</v>
      </c>
      <c r="G206" s="440">
        <v>0.6</v>
      </c>
      <c r="H206" s="440" t="s">
        <v>2090</v>
      </c>
      <c r="I206" s="440" t="s">
        <v>3122</v>
      </c>
      <c r="J206" s="440">
        <v>0</v>
      </c>
      <c r="K206" s="440">
        <v>0</v>
      </c>
      <c r="L206" s="440">
        <v>0</v>
      </c>
      <c r="M206" s="896">
        <v>0</v>
      </c>
      <c r="N206" s="449" t="s">
        <v>1342</v>
      </c>
    </row>
    <row r="207" spans="1:15" ht="60" customHeight="1" thickBot="1">
      <c r="A207" s="450" t="s">
        <v>938</v>
      </c>
      <c r="B207" s="451" t="s">
        <v>1166</v>
      </c>
      <c r="C207" s="452" t="s">
        <v>1082</v>
      </c>
      <c r="D207" s="452" t="s">
        <v>2802</v>
      </c>
      <c r="E207" s="452" t="s">
        <v>814</v>
      </c>
      <c r="F207" s="530" t="s">
        <v>2636</v>
      </c>
      <c r="G207" s="530" t="s">
        <v>2637</v>
      </c>
      <c r="H207" s="530">
        <v>53</v>
      </c>
      <c r="I207" s="134">
        <v>53</v>
      </c>
      <c r="J207" s="134" t="s">
        <v>2638</v>
      </c>
      <c r="K207" s="134">
        <v>61</v>
      </c>
      <c r="L207" s="134">
        <v>61</v>
      </c>
      <c r="M207" s="1028">
        <v>69</v>
      </c>
      <c r="N207" s="453" t="s">
        <v>1342</v>
      </c>
    </row>
    <row r="208" spans="1:15" ht="9" customHeight="1">
      <c r="A208" s="454"/>
      <c r="B208" s="454"/>
      <c r="C208" s="455"/>
      <c r="D208" s="455"/>
      <c r="E208" s="455"/>
      <c r="F208" s="455"/>
      <c r="G208" s="455"/>
      <c r="H208" s="455"/>
      <c r="I208" s="455"/>
      <c r="J208" s="455"/>
      <c r="K208" s="455"/>
      <c r="L208" s="455"/>
      <c r="M208" s="455"/>
      <c r="N208" s="455"/>
    </row>
    <row r="209" spans="1:14" ht="15.75" thickBot="1">
      <c r="A209" s="429"/>
      <c r="B209" s="1194" t="s">
        <v>59</v>
      </c>
      <c r="C209" s="1194"/>
      <c r="D209" s="1194"/>
      <c r="E209" s="1194"/>
      <c r="F209" s="1194"/>
      <c r="G209" s="1194"/>
      <c r="H209" s="1194"/>
      <c r="I209" s="1194"/>
      <c r="J209" s="1194"/>
      <c r="K209" s="1194"/>
      <c r="L209" s="1194"/>
      <c r="M209" s="1194"/>
      <c r="N209" s="1194"/>
    </row>
    <row r="210" spans="1:14" ht="50.25" customHeight="1" thickBot="1">
      <c r="A210" s="463" t="s">
        <v>1091</v>
      </c>
      <c r="B210" s="464" t="s">
        <v>1714</v>
      </c>
      <c r="C210" s="465" t="s">
        <v>3034</v>
      </c>
      <c r="D210" s="465" t="s">
        <v>1170</v>
      </c>
      <c r="E210" s="465" t="s">
        <v>939</v>
      </c>
      <c r="F210" s="466">
        <v>1.3</v>
      </c>
      <c r="G210" s="466" t="s">
        <v>2089</v>
      </c>
      <c r="H210" s="466" t="s">
        <v>2088</v>
      </c>
      <c r="I210" s="466" t="s">
        <v>2642</v>
      </c>
      <c r="J210" s="466" t="s">
        <v>2643</v>
      </c>
      <c r="K210" s="466" t="s">
        <v>2639</v>
      </c>
      <c r="L210" s="466" t="s">
        <v>3035</v>
      </c>
      <c r="M210" s="1001" t="s">
        <v>2090</v>
      </c>
      <c r="N210" s="467" t="s">
        <v>1452</v>
      </c>
    </row>
    <row r="211" spans="1:14" ht="7.5" customHeight="1">
      <c r="A211" s="454"/>
      <c r="B211" s="454"/>
      <c r="C211" s="455"/>
      <c r="D211" s="455"/>
      <c r="E211" s="455"/>
      <c r="F211" s="455"/>
      <c r="G211" s="455"/>
      <c r="H211" s="455"/>
      <c r="I211" s="455"/>
      <c r="J211" s="455"/>
      <c r="K211" s="455"/>
      <c r="L211" s="455"/>
      <c r="M211" s="455"/>
      <c r="N211" s="455"/>
    </row>
    <row r="212" spans="1:14" ht="20.25" customHeight="1" thickBot="1">
      <c r="A212" s="429"/>
      <c r="B212" s="1194" t="s">
        <v>60</v>
      </c>
      <c r="C212" s="1194"/>
      <c r="D212" s="1194"/>
      <c r="E212" s="1194"/>
      <c r="F212" s="1194"/>
      <c r="G212" s="1194"/>
      <c r="H212" s="1194"/>
      <c r="I212" s="1194"/>
      <c r="J212" s="1194"/>
      <c r="K212" s="1194"/>
      <c r="L212" s="1194"/>
      <c r="M212" s="1194"/>
      <c r="N212" s="1194"/>
    </row>
    <row r="213" spans="1:14" ht="36.75" customHeight="1" thickBot="1">
      <c r="A213" s="463" t="s">
        <v>940</v>
      </c>
      <c r="B213" s="464" t="s">
        <v>1453</v>
      </c>
      <c r="C213" s="465" t="s">
        <v>1082</v>
      </c>
      <c r="D213" s="465" t="s">
        <v>3217</v>
      </c>
      <c r="E213" s="465" t="s">
        <v>742</v>
      </c>
      <c r="F213" s="466">
        <v>0</v>
      </c>
      <c r="G213" s="466">
        <v>0</v>
      </c>
      <c r="H213" s="466">
        <v>2</v>
      </c>
      <c r="I213" s="466" t="s">
        <v>2644</v>
      </c>
      <c r="J213" s="466">
        <v>3</v>
      </c>
      <c r="K213" s="466" t="s">
        <v>1720</v>
      </c>
      <c r="L213" s="466">
        <v>1</v>
      </c>
      <c r="M213" s="466">
        <v>1</v>
      </c>
      <c r="N213" s="467">
        <v>1</v>
      </c>
    </row>
    <row r="214" spans="1:14" ht="12.75" customHeight="1">
      <c r="A214" s="454"/>
      <c r="B214" s="454"/>
      <c r="C214" s="455"/>
      <c r="D214" s="455"/>
      <c r="E214" s="455"/>
      <c r="F214" s="455"/>
      <c r="G214" s="455"/>
      <c r="H214" s="455"/>
      <c r="I214" s="455"/>
      <c r="J214" s="455"/>
      <c r="K214" s="455"/>
      <c r="L214" s="455"/>
      <c r="M214" s="455"/>
      <c r="N214" s="455"/>
    </row>
    <row r="215" spans="1:14" ht="15.75" thickBot="1">
      <c r="A215" s="429"/>
      <c r="B215" s="1194" t="s">
        <v>87</v>
      </c>
      <c r="C215" s="1194"/>
      <c r="D215" s="1194"/>
      <c r="E215" s="1194"/>
      <c r="F215" s="1194"/>
      <c r="G215" s="1194"/>
      <c r="H215" s="1194"/>
      <c r="I215" s="1194"/>
      <c r="J215" s="1194"/>
      <c r="K215" s="1194"/>
      <c r="L215" s="1194"/>
      <c r="M215" s="1194"/>
      <c r="N215" s="1194"/>
    </row>
    <row r="216" spans="1:14" ht="62.1" customHeight="1">
      <c r="A216" s="430" t="s">
        <v>941</v>
      </c>
      <c r="B216" s="431" t="s">
        <v>1171</v>
      </c>
      <c r="C216" s="432" t="s">
        <v>1339</v>
      </c>
      <c r="D216" s="432" t="s">
        <v>2795</v>
      </c>
      <c r="E216" s="432" t="s">
        <v>970</v>
      </c>
      <c r="F216" s="962">
        <v>75</v>
      </c>
      <c r="G216" s="962" t="s">
        <v>1627</v>
      </c>
      <c r="H216" s="432" t="s">
        <v>1738</v>
      </c>
      <c r="I216" s="962" t="s">
        <v>1938</v>
      </c>
      <c r="J216" s="962" t="s">
        <v>2046</v>
      </c>
      <c r="K216" s="962" t="s">
        <v>2534</v>
      </c>
      <c r="L216" s="962" t="s">
        <v>2871</v>
      </c>
      <c r="M216" s="1029" t="s">
        <v>3184</v>
      </c>
      <c r="N216" s="434" t="s">
        <v>1452</v>
      </c>
    </row>
    <row r="217" spans="1:14" ht="42" customHeight="1">
      <c r="A217" s="435" t="s">
        <v>942</v>
      </c>
      <c r="B217" s="436" t="s">
        <v>1132</v>
      </c>
      <c r="C217" s="437" t="s">
        <v>1082</v>
      </c>
      <c r="D217" s="437" t="s">
        <v>2801</v>
      </c>
      <c r="E217" s="437" t="s">
        <v>782</v>
      </c>
      <c r="F217" s="529">
        <v>3</v>
      </c>
      <c r="G217" s="529" t="s">
        <v>2094</v>
      </c>
      <c r="H217" s="529" t="s">
        <v>2646</v>
      </c>
      <c r="I217" s="529" t="s">
        <v>2645</v>
      </c>
      <c r="J217" s="529">
        <v>10</v>
      </c>
      <c r="K217" s="529" t="s">
        <v>2647</v>
      </c>
      <c r="L217" s="839" t="s">
        <v>1660</v>
      </c>
      <c r="M217" s="839">
        <v>12</v>
      </c>
      <c r="N217" s="439" t="s">
        <v>1346</v>
      </c>
    </row>
    <row r="218" spans="1:14" ht="100.5" customHeight="1">
      <c r="A218" s="435" t="s">
        <v>943</v>
      </c>
      <c r="B218" s="436" t="s">
        <v>1457</v>
      </c>
      <c r="C218" s="437" t="s">
        <v>1082</v>
      </c>
      <c r="D218" s="437" t="s">
        <v>2798</v>
      </c>
      <c r="E218" s="437" t="s">
        <v>999</v>
      </c>
      <c r="F218" s="529">
        <v>0</v>
      </c>
      <c r="G218" s="529">
        <v>0</v>
      </c>
      <c r="H218" s="264">
        <v>0</v>
      </c>
      <c r="I218" s="264">
        <v>0</v>
      </c>
      <c r="J218" s="264">
        <v>0</v>
      </c>
      <c r="K218" s="264">
        <v>0</v>
      </c>
      <c r="L218" s="264" t="s">
        <v>3123</v>
      </c>
      <c r="M218" s="820">
        <v>0</v>
      </c>
      <c r="N218" s="617" t="s">
        <v>1342</v>
      </c>
    </row>
    <row r="219" spans="1:14" ht="66" customHeight="1" thickBot="1">
      <c r="A219" s="450" t="s">
        <v>944</v>
      </c>
      <c r="B219" s="451" t="s">
        <v>2327</v>
      </c>
      <c r="C219" s="472" t="s">
        <v>1365</v>
      </c>
      <c r="D219" s="472" t="s">
        <v>2797</v>
      </c>
      <c r="E219" s="472" t="s">
        <v>1172</v>
      </c>
      <c r="F219" s="530" t="s">
        <v>1267</v>
      </c>
      <c r="G219" s="530" t="s">
        <v>2212</v>
      </c>
      <c r="H219" s="530" t="s">
        <v>1267</v>
      </c>
      <c r="I219" s="330" t="s">
        <v>1939</v>
      </c>
      <c r="J219" s="145" t="s">
        <v>2516</v>
      </c>
      <c r="K219" s="134" t="s">
        <v>2517</v>
      </c>
      <c r="L219" s="134" t="s">
        <v>3019</v>
      </c>
      <c r="M219" s="1028" t="s">
        <v>3185</v>
      </c>
      <c r="N219" s="453" t="s">
        <v>1446</v>
      </c>
    </row>
    <row r="220" spans="1:14" ht="27" customHeight="1" thickBot="1">
      <c r="A220" s="429"/>
      <c r="B220" s="1194" t="s">
        <v>61</v>
      </c>
      <c r="C220" s="1194"/>
      <c r="D220" s="1194"/>
      <c r="E220" s="1194"/>
      <c r="F220" s="1194"/>
      <c r="G220" s="1194"/>
      <c r="H220" s="1194"/>
      <c r="I220" s="1194"/>
      <c r="J220" s="1194"/>
      <c r="K220" s="1194"/>
      <c r="L220" s="1194"/>
      <c r="M220" s="1194"/>
      <c r="N220" s="1194"/>
    </row>
    <row r="221" spans="1:14" ht="84" customHeight="1">
      <c r="A221" s="430" t="s">
        <v>1068</v>
      </c>
      <c r="B221" s="431" t="s">
        <v>945</v>
      </c>
      <c r="C221" s="432" t="s">
        <v>1082</v>
      </c>
      <c r="D221" s="432" t="s">
        <v>2802</v>
      </c>
      <c r="E221" s="432" t="s">
        <v>1234</v>
      </c>
      <c r="F221" s="962" t="s">
        <v>1275</v>
      </c>
      <c r="G221" s="962" t="s">
        <v>1628</v>
      </c>
      <c r="H221" s="962" t="s">
        <v>1665</v>
      </c>
      <c r="I221" s="332" t="s">
        <v>1940</v>
      </c>
      <c r="J221" s="376" t="s">
        <v>2224</v>
      </c>
      <c r="K221" s="376" t="s">
        <v>3346</v>
      </c>
      <c r="L221" s="376" t="s">
        <v>3347</v>
      </c>
      <c r="M221" s="1011" t="s">
        <v>3345</v>
      </c>
      <c r="N221" s="434" t="s">
        <v>946</v>
      </c>
    </row>
    <row r="222" spans="1:14" ht="33.75" customHeight="1">
      <c r="A222" s="441" t="s">
        <v>1069</v>
      </c>
      <c r="B222" s="454" t="s">
        <v>3147</v>
      </c>
      <c r="C222" s="446"/>
      <c r="D222" s="1057" t="s">
        <v>2803</v>
      </c>
      <c r="E222" s="469"/>
      <c r="F222" s="446"/>
      <c r="G222" s="446"/>
      <c r="H222" s="446"/>
      <c r="I222" s="175"/>
      <c r="J222" s="159"/>
      <c r="K222" s="159"/>
      <c r="L222" s="159"/>
      <c r="M222" s="1018"/>
      <c r="N222" s="449"/>
    </row>
    <row r="223" spans="1:14" ht="45.75" customHeight="1">
      <c r="A223" s="441"/>
      <c r="B223" s="902" t="s">
        <v>1458</v>
      </c>
      <c r="C223" s="446" t="s">
        <v>1084</v>
      </c>
      <c r="D223" s="1057" t="s">
        <v>1216</v>
      </c>
      <c r="E223" s="903" t="s">
        <v>947</v>
      </c>
      <c r="F223" s="895">
        <v>81.400000000000006</v>
      </c>
      <c r="G223" s="895" t="s">
        <v>1629</v>
      </c>
      <c r="H223" s="895" t="s">
        <v>1662</v>
      </c>
      <c r="I223" s="904" t="s">
        <v>1941</v>
      </c>
      <c r="J223" s="879" t="s">
        <v>2764</v>
      </c>
      <c r="K223" s="947" t="s">
        <v>2542</v>
      </c>
      <c r="L223" s="947" t="s">
        <v>2910</v>
      </c>
      <c r="M223" s="1060" t="s">
        <v>3236</v>
      </c>
      <c r="N223" s="439" t="s">
        <v>1454</v>
      </c>
    </row>
    <row r="224" spans="1:14" ht="48" customHeight="1">
      <c r="A224" s="441"/>
      <c r="B224" s="902" t="s">
        <v>1459</v>
      </c>
      <c r="C224" s="446"/>
      <c r="D224" s="1057"/>
      <c r="E224" s="903" t="s">
        <v>948</v>
      </c>
      <c r="F224" s="895">
        <v>74.8</v>
      </c>
      <c r="G224" s="895" t="s">
        <v>1630</v>
      </c>
      <c r="H224" s="895" t="s">
        <v>1663</v>
      </c>
      <c r="I224" s="904" t="s">
        <v>1942</v>
      </c>
      <c r="J224" s="879" t="s">
        <v>2765</v>
      </c>
      <c r="K224" s="947" t="s">
        <v>2543</v>
      </c>
      <c r="L224" s="947" t="s">
        <v>2911</v>
      </c>
      <c r="M224" s="1060" t="s">
        <v>3237</v>
      </c>
      <c r="N224" s="439" t="s">
        <v>1456</v>
      </c>
    </row>
    <row r="225" spans="1:14" ht="45">
      <c r="A225" s="435"/>
      <c r="B225" s="470" t="s">
        <v>1460</v>
      </c>
      <c r="C225" s="896"/>
      <c r="D225" s="1058"/>
      <c r="E225" s="903" t="s">
        <v>949</v>
      </c>
      <c r="F225" s="895">
        <v>63.4</v>
      </c>
      <c r="G225" s="895" t="s">
        <v>1631</v>
      </c>
      <c r="H225" s="895" t="s">
        <v>1664</v>
      </c>
      <c r="I225" s="895" t="s">
        <v>1905</v>
      </c>
      <c r="J225" s="895" t="s">
        <v>2766</v>
      </c>
      <c r="K225" s="947" t="s">
        <v>2544</v>
      </c>
      <c r="L225" s="947" t="s">
        <v>2912</v>
      </c>
      <c r="M225" s="1060" t="s">
        <v>3238</v>
      </c>
      <c r="N225" s="439" t="s">
        <v>1455</v>
      </c>
    </row>
    <row r="226" spans="1:14" ht="33.75" customHeight="1" thickBot="1">
      <c r="A226" s="450" t="s">
        <v>1070</v>
      </c>
      <c r="B226" s="471" t="s">
        <v>1092</v>
      </c>
      <c r="C226" s="472" t="s">
        <v>1339</v>
      </c>
      <c r="D226" s="472" t="s">
        <v>2518</v>
      </c>
      <c r="E226" s="452" t="s">
        <v>1125</v>
      </c>
      <c r="F226" s="452" t="s">
        <v>1355</v>
      </c>
      <c r="G226" s="452" t="s">
        <v>1355</v>
      </c>
      <c r="H226" s="530" t="str">
        <f>+G226</f>
        <v xml:space="preserve">n. d. </v>
      </c>
      <c r="I226" s="530" t="str">
        <f>+H226</f>
        <v xml:space="preserve">n. d. </v>
      </c>
      <c r="J226" s="530" t="str">
        <f>+I226</f>
        <v xml:space="preserve">n. d. </v>
      </c>
      <c r="K226" s="478" t="s">
        <v>4</v>
      </c>
      <c r="L226" s="452" t="str">
        <f>+K226</f>
        <v>n.d.</v>
      </c>
      <c r="M226" s="1059" t="s">
        <v>4</v>
      </c>
      <c r="N226" s="453" t="s">
        <v>1343</v>
      </c>
    </row>
    <row r="227" spans="1:14" ht="8.25" customHeight="1">
      <c r="A227" s="454"/>
      <c r="B227" s="454"/>
      <c r="C227" s="455"/>
      <c r="D227" s="455"/>
      <c r="E227" s="455"/>
      <c r="F227" s="455"/>
      <c r="G227" s="455"/>
      <c r="H227" s="455"/>
      <c r="I227" s="455"/>
      <c r="J227" s="455"/>
      <c r="K227" s="455"/>
      <c r="L227" s="455"/>
      <c r="M227" s="455"/>
      <c r="N227" s="455"/>
    </row>
    <row r="228" spans="1:14" ht="15.75" thickBot="1">
      <c r="A228" s="429"/>
      <c r="B228" s="1194" t="s">
        <v>1461</v>
      </c>
      <c r="C228" s="1194"/>
      <c r="D228" s="1194"/>
      <c r="E228" s="1194"/>
      <c r="F228" s="1194"/>
      <c r="G228" s="1194"/>
      <c r="H228" s="1194"/>
      <c r="I228" s="1194"/>
      <c r="J228" s="1194"/>
      <c r="K228" s="1194"/>
      <c r="L228" s="1194"/>
      <c r="M228" s="1194"/>
      <c r="N228" s="1194"/>
    </row>
    <row r="229" spans="1:14" ht="30">
      <c r="A229" s="473" t="s">
        <v>950</v>
      </c>
      <c r="B229" s="433" t="s">
        <v>951</v>
      </c>
      <c r="C229" s="474" t="s">
        <v>1233</v>
      </c>
      <c r="D229" s="474" t="s">
        <v>2797</v>
      </c>
      <c r="E229" s="474" t="s">
        <v>952</v>
      </c>
      <c r="F229" s="457">
        <v>255</v>
      </c>
      <c r="G229" s="457">
        <v>255</v>
      </c>
      <c r="H229" s="457">
        <v>255</v>
      </c>
      <c r="I229" s="457">
        <v>255</v>
      </c>
      <c r="J229" s="457">
        <v>255</v>
      </c>
      <c r="K229" s="457">
        <v>255</v>
      </c>
      <c r="L229" s="457" t="s">
        <v>2888</v>
      </c>
      <c r="M229" s="457" t="s">
        <v>3186</v>
      </c>
      <c r="N229" s="475" t="s">
        <v>1342</v>
      </c>
    </row>
    <row r="230" spans="1:14" ht="18" customHeight="1">
      <c r="A230" s="442" t="s">
        <v>953</v>
      </c>
      <c r="B230" s="443" t="s">
        <v>1462</v>
      </c>
      <c r="C230" s="437"/>
      <c r="D230" s="444" t="s">
        <v>2800</v>
      </c>
      <c r="E230" s="444"/>
      <c r="F230" s="444"/>
      <c r="G230" s="444"/>
      <c r="H230" s="444"/>
      <c r="I230" s="444"/>
      <c r="J230" s="444"/>
      <c r="K230" s="444"/>
      <c r="L230" s="444"/>
      <c r="M230" s="895"/>
      <c r="N230" s="445"/>
    </row>
    <row r="231" spans="1:14" ht="194.25" customHeight="1">
      <c r="A231" s="441"/>
      <c r="B231" s="476" t="s">
        <v>1173</v>
      </c>
      <c r="C231" s="961" t="s">
        <v>17</v>
      </c>
      <c r="D231" s="446"/>
      <c r="E231" s="444" t="s">
        <v>1364</v>
      </c>
      <c r="F231" s="529">
        <v>0</v>
      </c>
      <c r="G231" s="529">
        <v>0</v>
      </c>
      <c r="H231" s="529">
        <v>0</v>
      </c>
      <c r="I231" s="529" t="s">
        <v>2773</v>
      </c>
      <c r="J231" s="529" t="s">
        <v>2774</v>
      </c>
      <c r="K231" s="1061" t="s">
        <v>2775</v>
      </c>
      <c r="L231" s="1062" t="s">
        <v>3124</v>
      </c>
      <c r="M231" s="1063" t="s">
        <v>3331</v>
      </c>
      <c r="N231" s="439" t="s">
        <v>1342</v>
      </c>
    </row>
    <row r="232" spans="1:14" ht="15">
      <c r="A232" s="441"/>
      <c r="B232" s="476" t="s">
        <v>1174</v>
      </c>
      <c r="C232" s="853" t="s">
        <v>1177</v>
      </c>
      <c r="D232" s="444"/>
      <c r="E232" s="437" t="s">
        <v>1364</v>
      </c>
      <c r="F232" s="529">
        <v>0</v>
      </c>
      <c r="G232" s="529">
        <v>0</v>
      </c>
      <c r="H232" s="529">
        <v>0</v>
      </c>
      <c r="I232" s="529">
        <v>0</v>
      </c>
      <c r="J232" s="529">
        <v>0</v>
      </c>
      <c r="K232" s="691">
        <v>0</v>
      </c>
      <c r="L232" s="948">
        <v>0</v>
      </c>
      <c r="M232" s="948">
        <v>0</v>
      </c>
      <c r="N232" s="949" t="s">
        <v>1342</v>
      </c>
    </row>
    <row r="233" spans="1:14" ht="50.25" customHeight="1">
      <c r="A233" s="441"/>
      <c r="B233" s="476" t="s">
        <v>1175</v>
      </c>
      <c r="C233" s="440"/>
      <c r="D233" s="854"/>
      <c r="E233" s="437" t="s">
        <v>1364</v>
      </c>
      <c r="F233" s="937" t="s">
        <v>1296</v>
      </c>
      <c r="G233" s="937" t="s">
        <v>1542</v>
      </c>
      <c r="H233" s="529" t="s">
        <v>1774</v>
      </c>
      <c r="I233" s="529">
        <v>0</v>
      </c>
      <c r="J233" s="529" t="s">
        <v>2251</v>
      </c>
      <c r="K233" s="937">
        <v>0</v>
      </c>
      <c r="L233" s="950">
        <v>0</v>
      </c>
      <c r="M233" s="950">
        <v>0</v>
      </c>
      <c r="N233" s="949" t="s">
        <v>1342</v>
      </c>
    </row>
    <row r="234" spans="1:14" ht="180.75" thickBot="1">
      <c r="A234" s="450"/>
      <c r="B234" s="477" t="s">
        <v>1176</v>
      </c>
      <c r="C234" s="478" t="s">
        <v>17</v>
      </c>
      <c r="D234" s="478"/>
      <c r="E234" s="478" t="s">
        <v>1364</v>
      </c>
      <c r="F234" s="478">
        <v>0</v>
      </c>
      <c r="G234" s="478">
        <v>0</v>
      </c>
      <c r="H234" s="478">
        <v>0</v>
      </c>
      <c r="I234" s="478" t="s">
        <v>1943</v>
      </c>
      <c r="J234" s="478">
        <v>0</v>
      </c>
      <c r="K234" s="763" t="s">
        <v>2767</v>
      </c>
      <c r="L234" s="763">
        <v>0</v>
      </c>
      <c r="M234" s="763">
        <v>0</v>
      </c>
      <c r="N234" s="951" t="s">
        <v>1342</v>
      </c>
    </row>
    <row r="235" spans="1:14" ht="9.75" customHeight="1">
      <c r="A235" s="454"/>
      <c r="B235" s="480"/>
      <c r="C235" s="455"/>
      <c r="D235" s="455"/>
      <c r="E235" s="455"/>
      <c r="F235" s="455"/>
      <c r="G235" s="455"/>
      <c r="H235" s="455"/>
      <c r="I235" s="455"/>
      <c r="J235" s="455"/>
      <c r="K235" s="455"/>
      <c r="L235" s="455"/>
      <c r="M235" s="455"/>
      <c r="N235" s="455"/>
    </row>
    <row r="236" spans="1:14" ht="21.75" customHeight="1" thickBot="1">
      <c r="A236" s="429"/>
      <c r="B236" s="1194" t="s">
        <v>62</v>
      </c>
      <c r="C236" s="1194"/>
      <c r="D236" s="1194"/>
      <c r="E236" s="1194"/>
      <c r="F236" s="1194"/>
      <c r="G236" s="1194"/>
      <c r="H236" s="1194"/>
      <c r="I236" s="1194"/>
      <c r="J236" s="1194"/>
      <c r="K236" s="1194"/>
      <c r="L236" s="1194"/>
      <c r="M236" s="1194"/>
      <c r="N236" s="1194"/>
    </row>
    <row r="237" spans="1:14" ht="30">
      <c r="A237" s="430" t="s">
        <v>954</v>
      </c>
      <c r="B237" s="431" t="s">
        <v>955</v>
      </c>
      <c r="C237" s="432" t="s">
        <v>1366</v>
      </c>
      <c r="D237" s="432" t="s">
        <v>2804</v>
      </c>
      <c r="E237" s="432" t="s">
        <v>782</v>
      </c>
      <c r="F237" s="457">
        <v>3</v>
      </c>
      <c r="G237" s="457">
        <v>4</v>
      </c>
      <c r="H237" s="457" t="s">
        <v>2648</v>
      </c>
      <c r="I237" s="457">
        <v>2</v>
      </c>
      <c r="J237" s="457">
        <v>2</v>
      </c>
      <c r="K237" s="457" t="s">
        <v>2649</v>
      </c>
      <c r="L237" s="457" t="s">
        <v>2648</v>
      </c>
      <c r="M237" s="457">
        <v>2</v>
      </c>
      <c r="N237" s="434" t="s">
        <v>1463</v>
      </c>
    </row>
    <row r="238" spans="1:14" ht="30">
      <c r="A238" s="456" t="s">
        <v>956</v>
      </c>
      <c r="B238" s="436" t="s">
        <v>957</v>
      </c>
      <c r="C238" s="437" t="s">
        <v>1179</v>
      </c>
      <c r="D238" s="437" t="s">
        <v>1262</v>
      </c>
      <c r="E238" s="437" t="s">
        <v>958</v>
      </c>
      <c r="F238" s="437" t="s">
        <v>2650</v>
      </c>
      <c r="G238" s="437" t="s">
        <v>2651</v>
      </c>
      <c r="H238" s="437" t="s">
        <v>1806</v>
      </c>
      <c r="I238" s="112" t="s">
        <v>2652</v>
      </c>
      <c r="J238" s="112" t="s">
        <v>2563</v>
      </c>
      <c r="K238" s="822" t="s">
        <v>2653</v>
      </c>
      <c r="L238" s="819" t="s">
        <v>2860</v>
      </c>
      <c r="M238" s="1033" t="s">
        <v>3199</v>
      </c>
      <c r="N238" s="439" t="s">
        <v>1464</v>
      </c>
    </row>
    <row r="239" spans="1:14" ht="30">
      <c r="A239" s="435" t="s">
        <v>959</v>
      </c>
      <c r="B239" s="436" t="s">
        <v>960</v>
      </c>
      <c r="C239" s="437" t="s">
        <v>1367</v>
      </c>
      <c r="D239" s="437" t="s">
        <v>1262</v>
      </c>
      <c r="E239" s="437" t="s">
        <v>1141</v>
      </c>
      <c r="F239" s="437" t="s">
        <v>2654</v>
      </c>
      <c r="G239" s="437" t="s">
        <v>2658</v>
      </c>
      <c r="H239" s="437" t="s">
        <v>2655</v>
      </c>
      <c r="I239" s="112" t="s">
        <v>2659</v>
      </c>
      <c r="J239" s="112" t="s">
        <v>2656</v>
      </c>
      <c r="K239" s="861" t="s">
        <v>2657</v>
      </c>
      <c r="L239" s="819" t="s">
        <v>2861</v>
      </c>
      <c r="M239" s="1033" t="s">
        <v>3200</v>
      </c>
      <c r="N239" s="439" t="s">
        <v>1465</v>
      </c>
    </row>
    <row r="240" spans="1:14" ht="32.25" customHeight="1">
      <c r="A240" s="435" t="s">
        <v>961</v>
      </c>
      <c r="B240" s="436" t="s">
        <v>962</v>
      </c>
      <c r="C240" s="437" t="s">
        <v>1339</v>
      </c>
      <c r="D240" s="437" t="s">
        <v>1262</v>
      </c>
      <c r="E240" s="437" t="s">
        <v>893</v>
      </c>
      <c r="F240" s="437" t="s">
        <v>2085</v>
      </c>
      <c r="G240" s="437" t="s">
        <v>2660</v>
      </c>
      <c r="H240" s="437" t="s">
        <v>2661</v>
      </c>
      <c r="I240" s="143" t="s">
        <v>2662</v>
      </c>
      <c r="J240" s="143" t="s">
        <v>2663</v>
      </c>
      <c r="K240" s="819" t="s">
        <v>2750</v>
      </c>
      <c r="L240" s="819" t="s">
        <v>2862</v>
      </c>
      <c r="M240" s="1033" t="s">
        <v>2045</v>
      </c>
      <c r="N240" s="439" t="s">
        <v>1466</v>
      </c>
    </row>
    <row r="241" spans="1:14" ht="30">
      <c r="A241" s="435" t="s">
        <v>963</v>
      </c>
      <c r="B241" s="436" t="s">
        <v>964</v>
      </c>
      <c r="C241" s="437" t="s">
        <v>1085</v>
      </c>
      <c r="D241" s="437" t="s">
        <v>1262</v>
      </c>
      <c r="E241" s="437" t="s">
        <v>965</v>
      </c>
      <c r="F241" s="437" t="s">
        <v>2668</v>
      </c>
      <c r="G241" s="437" t="s">
        <v>2667</v>
      </c>
      <c r="H241" s="437" t="s">
        <v>2666</v>
      </c>
      <c r="I241" s="143">
        <v>90</v>
      </c>
      <c r="J241" s="143" t="s">
        <v>2665</v>
      </c>
      <c r="K241" s="822" t="s">
        <v>2664</v>
      </c>
      <c r="L241" s="819" t="s">
        <v>2863</v>
      </c>
      <c r="M241" s="1033" t="s">
        <v>3201</v>
      </c>
      <c r="N241" s="439" t="s">
        <v>1467</v>
      </c>
    </row>
    <row r="242" spans="1:14" ht="45" customHeight="1">
      <c r="A242" s="435" t="s">
        <v>966</v>
      </c>
      <c r="B242" s="436" t="s">
        <v>967</v>
      </c>
      <c r="C242" s="437" t="s">
        <v>1178</v>
      </c>
      <c r="D242" s="437" t="s">
        <v>2805</v>
      </c>
      <c r="E242" s="437" t="s">
        <v>968</v>
      </c>
      <c r="F242" s="440" t="s">
        <v>2669</v>
      </c>
      <c r="G242" s="440" t="s">
        <v>2674</v>
      </c>
      <c r="H242" s="440" t="s">
        <v>2673</v>
      </c>
      <c r="I242" s="176" t="s">
        <v>2671</v>
      </c>
      <c r="J242" s="160" t="s">
        <v>2672</v>
      </c>
      <c r="K242" s="160" t="s">
        <v>2670</v>
      </c>
      <c r="L242" s="160" t="s">
        <v>2918</v>
      </c>
      <c r="M242" s="1026" t="s">
        <v>3196</v>
      </c>
      <c r="N242" s="439" t="s">
        <v>1378</v>
      </c>
    </row>
    <row r="243" spans="1:14" ht="82.5" customHeight="1" thickBot="1">
      <c r="A243" s="450" t="s">
        <v>969</v>
      </c>
      <c r="B243" s="451" t="s">
        <v>1180</v>
      </c>
      <c r="C243" s="452" t="s">
        <v>1082</v>
      </c>
      <c r="D243" s="472" t="s">
        <v>2805</v>
      </c>
      <c r="E243" s="452" t="s">
        <v>970</v>
      </c>
      <c r="F243" s="452">
        <v>0</v>
      </c>
      <c r="G243" s="530">
        <v>0</v>
      </c>
      <c r="H243" s="530" t="s">
        <v>1715</v>
      </c>
      <c r="I243" s="330">
        <v>0</v>
      </c>
      <c r="J243" s="134" t="s">
        <v>2776</v>
      </c>
      <c r="K243" s="134" t="s">
        <v>3344</v>
      </c>
      <c r="L243" s="134" t="s">
        <v>3343</v>
      </c>
      <c r="M243" s="1028" t="s">
        <v>3342</v>
      </c>
      <c r="N243" s="453" t="s">
        <v>1416</v>
      </c>
    </row>
    <row r="244" spans="1:14" ht="15">
      <c r="A244" s="454"/>
      <c r="B244" s="454"/>
      <c r="C244" s="455"/>
      <c r="D244" s="455"/>
      <c r="E244" s="455"/>
      <c r="F244" s="455"/>
      <c r="G244" s="455"/>
      <c r="H244" s="455"/>
      <c r="I244" s="455"/>
      <c r="J244" s="455"/>
      <c r="K244" s="455"/>
      <c r="L244" s="455"/>
      <c r="M244" s="455"/>
      <c r="N244" s="455"/>
    </row>
    <row r="245" spans="1:14" ht="15.75" thickBot="1">
      <c r="A245" s="429"/>
      <c r="B245" s="1194" t="s">
        <v>63</v>
      </c>
      <c r="C245" s="1194"/>
      <c r="D245" s="1194"/>
      <c r="E245" s="1194"/>
      <c r="F245" s="1194"/>
      <c r="G245" s="1194"/>
      <c r="H245" s="1194"/>
      <c r="I245" s="1194"/>
      <c r="J245" s="1194"/>
      <c r="K245" s="1194"/>
      <c r="L245" s="1194"/>
      <c r="M245" s="1194"/>
      <c r="N245" s="1194"/>
    </row>
    <row r="246" spans="1:14" ht="34.5" customHeight="1">
      <c r="A246" s="430" t="s">
        <v>971</v>
      </c>
      <c r="B246" s="431" t="s">
        <v>1104</v>
      </c>
      <c r="C246" s="432" t="s">
        <v>1339</v>
      </c>
      <c r="D246" s="432" t="s">
        <v>2802</v>
      </c>
      <c r="E246" s="432" t="s">
        <v>1105</v>
      </c>
      <c r="F246" s="432" t="s">
        <v>2675</v>
      </c>
      <c r="G246" s="962" t="s">
        <v>2676</v>
      </c>
      <c r="H246" s="962" t="s">
        <v>2680</v>
      </c>
      <c r="I246" s="376" t="s">
        <v>2677</v>
      </c>
      <c r="J246" s="376" t="s">
        <v>2679</v>
      </c>
      <c r="K246" s="376" t="s">
        <v>2678</v>
      </c>
      <c r="L246" s="332" t="s">
        <v>2864</v>
      </c>
      <c r="M246" s="1011" t="s">
        <v>3197</v>
      </c>
      <c r="N246" s="434" t="s">
        <v>1344</v>
      </c>
    </row>
    <row r="247" spans="1:14" ht="84" customHeight="1" thickBot="1">
      <c r="A247" s="450" t="s">
        <v>972</v>
      </c>
      <c r="B247" s="451" t="s">
        <v>1181</v>
      </c>
      <c r="C247" s="452" t="s">
        <v>1339</v>
      </c>
      <c r="D247" s="472" t="s">
        <v>2802</v>
      </c>
      <c r="E247" s="452" t="s">
        <v>1106</v>
      </c>
      <c r="F247" s="452" t="s">
        <v>2681</v>
      </c>
      <c r="G247" s="530" t="s">
        <v>2684</v>
      </c>
      <c r="H247" s="530" t="s">
        <v>2281</v>
      </c>
      <c r="I247" s="134" t="s">
        <v>2866</v>
      </c>
      <c r="J247" s="134" t="s">
        <v>2683</v>
      </c>
      <c r="K247" s="134" t="s">
        <v>2043</v>
      </c>
      <c r="L247" s="330" t="s">
        <v>2865</v>
      </c>
      <c r="M247" s="330" t="s">
        <v>3198</v>
      </c>
      <c r="N247" s="453" t="s">
        <v>1344</v>
      </c>
    </row>
    <row r="248" spans="1:14" ht="15">
      <c r="A248" s="454"/>
      <c r="B248" s="454"/>
      <c r="C248" s="455"/>
      <c r="D248" s="455"/>
      <c r="E248" s="455"/>
      <c r="F248" s="455"/>
      <c r="G248" s="455"/>
      <c r="H248" s="455"/>
      <c r="I248" s="455"/>
      <c r="J248" s="455"/>
      <c r="K248" s="455"/>
      <c r="L248" s="455"/>
      <c r="M248" s="455"/>
      <c r="N248" s="455"/>
    </row>
    <row r="249" spans="1:14" ht="15.75" thickBot="1">
      <c r="A249" s="429"/>
      <c r="B249" s="1194" t="s">
        <v>64</v>
      </c>
      <c r="C249" s="1194"/>
      <c r="D249" s="1194"/>
      <c r="E249" s="1194"/>
      <c r="F249" s="1194"/>
      <c r="G249" s="1194"/>
      <c r="H249" s="1194"/>
      <c r="I249" s="1194"/>
      <c r="J249" s="1194"/>
      <c r="K249" s="1194"/>
      <c r="L249" s="1194"/>
      <c r="M249" s="1194"/>
      <c r="N249" s="1194"/>
    </row>
    <row r="250" spans="1:14" ht="32.450000000000003" customHeight="1" thickBot="1">
      <c r="A250" s="463" t="s">
        <v>1086</v>
      </c>
      <c r="B250" s="464" t="s">
        <v>1221</v>
      </c>
      <c r="C250" s="465" t="s">
        <v>1360</v>
      </c>
      <c r="D250" s="465" t="s">
        <v>901</v>
      </c>
      <c r="E250" s="465" t="s">
        <v>973</v>
      </c>
      <c r="F250" s="466" t="s">
        <v>4</v>
      </c>
      <c r="G250" s="466" t="s">
        <v>4</v>
      </c>
      <c r="H250" s="466" t="s">
        <v>4</v>
      </c>
      <c r="I250" s="466" t="str">
        <f>+H250</f>
        <v>n.d.</v>
      </c>
      <c r="J250" s="466" t="str">
        <f>+I250</f>
        <v>n.d.</v>
      </c>
      <c r="K250" s="466">
        <v>8.4</v>
      </c>
      <c r="L250" s="570">
        <v>7.72</v>
      </c>
      <c r="M250" s="466" t="s">
        <v>4</v>
      </c>
      <c r="N250" s="467" t="s">
        <v>1376</v>
      </c>
    </row>
    <row r="251" spans="1:14" ht="15">
      <c r="A251" s="454"/>
      <c r="B251" s="454"/>
      <c r="C251" s="455"/>
      <c r="D251" s="455"/>
      <c r="E251" s="455"/>
      <c r="F251" s="455"/>
      <c r="G251" s="455"/>
      <c r="H251" s="455"/>
      <c r="I251" s="455"/>
      <c r="J251" s="455"/>
      <c r="K251" s="455"/>
      <c r="L251" s="455"/>
      <c r="M251" s="455"/>
      <c r="N251" s="455"/>
    </row>
    <row r="252" spans="1:14" ht="15.75" thickBot="1">
      <c r="A252" s="429"/>
      <c r="B252" s="1194" t="s">
        <v>65</v>
      </c>
      <c r="C252" s="1194"/>
      <c r="D252" s="1194"/>
      <c r="E252" s="1194"/>
      <c r="F252" s="1194"/>
      <c r="G252" s="1194"/>
      <c r="H252" s="1194"/>
      <c r="I252" s="1194"/>
      <c r="J252" s="1194"/>
      <c r="K252" s="1194"/>
      <c r="L252" s="1194"/>
      <c r="M252" s="1194"/>
      <c r="N252" s="1194"/>
    </row>
    <row r="253" spans="1:14" ht="389.1" customHeight="1" thickBot="1">
      <c r="A253" s="463" t="s">
        <v>974</v>
      </c>
      <c r="B253" s="464" t="s">
        <v>1182</v>
      </c>
      <c r="C253" s="465" t="s">
        <v>1082</v>
      </c>
      <c r="D253" s="465" t="s">
        <v>2806</v>
      </c>
      <c r="E253" s="465" t="s">
        <v>999</v>
      </c>
      <c r="F253" s="466" t="s">
        <v>1814</v>
      </c>
      <c r="G253" s="466" t="s">
        <v>1815</v>
      </c>
      <c r="H253" s="695" t="s">
        <v>1845</v>
      </c>
      <c r="I253" s="466" t="s">
        <v>1959</v>
      </c>
      <c r="J253" s="466" t="s">
        <v>2252</v>
      </c>
      <c r="K253" s="938" t="s">
        <v>2768</v>
      </c>
      <c r="L253" s="952" t="s">
        <v>3011</v>
      </c>
      <c r="M253" s="952" t="s">
        <v>3330</v>
      </c>
      <c r="N253" s="467" t="s">
        <v>1342</v>
      </c>
    </row>
    <row r="254" spans="1:14" ht="15">
      <c r="A254" s="454"/>
      <c r="B254" s="454"/>
      <c r="C254" s="455"/>
      <c r="D254" s="455"/>
      <c r="E254" s="455"/>
      <c r="F254" s="455"/>
      <c r="G254" s="455"/>
      <c r="H254" s="455"/>
      <c r="I254" s="455"/>
      <c r="J254" s="455"/>
      <c r="K254" s="455"/>
      <c r="L254" s="455"/>
      <c r="M254" s="455"/>
      <c r="N254" s="455"/>
    </row>
    <row r="255" spans="1:14" ht="15.75" thickBot="1">
      <c r="A255" s="429"/>
      <c r="B255" s="1194" t="s">
        <v>66</v>
      </c>
      <c r="C255" s="1194"/>
      <c r="D255" s="1194"/>
      <c r="E255" s="1194"/>
      <c r="F255" s="1194"/>
      <c r="G255" s="1194"/>
      <c r="H255" s="1194"/>
      <c r="I255" s="1194"/>
      <c r="J255" s="1194"/>
      <c r="K255" s="1194"/>
      <c r="L255" s="1194"/>
      <c r="M255" s="1194"/>
      <c r="N255" s="1194"/>
    </row>
    <row r="256" spans="1:14" ht="135.6" customHeight="1">
      <c r="A256" s="430" t="s">
        <v>975</v>
      </c>
      <c r="B256" s="431" t="s">
        <v>976</v>
      </c>
      <c r="C256" s="432" t="s">
        <v>1082</v>
      </c>
      <c r="D256" s="432" t="s">
        <v>2807</v>
      </c>
      <c r="E256" s="432" t="s">
        <v>1364</v>
      </c>
      <c r="F256" s="432">
        <v>0</v>
      </c>
      <c r="G256" s="962" t="s">
        <v>1846</v>
      </c>
      <c r="H256" s="962" t="s">
        <v>2777</v>
      </c>
      <c r="I256" s="962" t="s">
        <v>2778</v>
      </c>
      <c r="J256" s="962" t="s">
        <v>2521</v>
      </c>
      <c r="K256" s="962" t="s">
        <v>2520</v>
      </c>
      <c r="L256" s="962" t="s">
        <v>2942</v>
      </c>
      <c r="M256" s="1029" t="s">
        <v>3203</v>
      </c>
      <c r="N256" s="434" t="s">
        <v>1342</v>
      </c>
    </row>
    <row r="257" spans="1:19" ht="409.5" customHeight="1">
      <c r="A257" s="435" t="s">
        <v>977</v>
      </c>
      <c r="B257" s="436" t="s">
        <v>1183</v>
      </c>
      <c r="C257" s="437" t="s">
        <v>1082</v>
      </c>
      <c r="D257" s="437" t="s">
        <v>2798</v>
      </c>
      <c r="E257" s="437" t="s">
        <v>742</v>
      </c>
      <c r="F257" s="529">
        <v>0</v>
      </c>
      <c r="G257" s="529">
        <v>0</v>
      </c>
      <c r="H257" s="529">
        <v>0</v>
      </c>
      <c r="I257" s="529">
        <v>0</v>
      </c>
      <c r="J257" s="529">
        <v>0</v>
      </c>
      <c r="K257" s="529">
        <v>0</v>
      </c>
      <c r="L257" s="529">
        <v>0</v>
      </c>
      <c r="M257" s="1002" t="s">
        <v>3341</v>
      </c>
      <c r="N257" s="439" t="s">
        <v>1436</v>
      </c>
    </row>
    <row r="258" spans="1:19" ht="169.5" customHeight="1" thickBot="1">
      <c r="A258" s="450" t="s">
        <v>978</v>
      </c>
      <c r="B258" s="451" t="s">
        <v>1184</v>
      </c>
      <c r="C258" s="452" t="s">
        <v>1177</v>
      </c>
      <c r="D258" s="452" t="s">
        <v>2808</v>
      </c>
      <c r="E258" s="452" t="s">
        <v>742</v>
      </c>
      <c r="F258" s="481" t="s">
        <v>1468</v>
      </c>
      <c r="G258" s="530" t="s">
        <v>1526</v>
      </c>
      <c r="H258" s="478" t="s">
        <v>1944</v>
      </c>
      <c r="I258" s="478" t="s">
        <v>2523</v>
      </c>
      <c r="J258" s="478" t="s">
        <v>2205</v>
      </c>
      <c r="K258" s="478" t="s">
        <v>2522</v>
      </c>
      <c r="L258" s="478" t="s">
        <v>1277</v>
      </c>
      <c r="M258" s="478" t="s">
        <v>1277</v>
      </c>
      <c r="N258" s="479" t="s">
        <v>1342</v>
      </c>
    </row>
    <row r="259" spans="1:19" ht="10.5" customHeight="1">
      <c r="A259" s="454"/>
      <c r="B259" s="454"/>
      <c r="C259" s="455"/>
      <c r="D259" s="455"/>
      <c r="E259" s="455"/>
      <c r="F259" s="455"/>
      <c r="G259" s="455"/>
      <c r="H259" s="455"/>
      <c r="I259" s="455"/>
      <c r="J259" s="455"/>
      <c r="K259" s="455"/>
      <c r="L259" s="455"/>
      <c r="M259" s="455"/>
      <c r="N259" s="455"/>
    </row>
    <row r="260" spans="1:19" ht="23.25" customHeight="1" thickBot="1">
      <c r="A260" s="429"/>
      <c r="B260" s="1194" t="s">
        <v>67</v>
      </c>
      <c r="C260" s="1194"/>
      <c r="D260" s="1194"/>
      <c r="E260" s="1194"/>
      <c r="F260" s="1194"/>
      <c r="G260" s="1194"/>
      <c r="H260" s="1194"/>
      <c r="I260" s="1194"/>
      <c r="J260" s="1194"/>
      <c r="K260" s="1194"/>
      <c r="L260" s="1194"/>
      <c r="M260" s="1194"/>
      <c r="N260" s="1194"/>
    </row>
    <row r="261" spans="1:19" ht="96" customHeight="1">
      <c r="A261" s="430" t="s">
        <v>979</v>
      </c>
      <c r="B261" s="431" t="s">
        <v>980</v>
      </c>
      <c r="C261" s="432" t="s">
        <v>1082</v>
      </c>
      <c r="D261" s="432" t="s">
        <v>2809</v>
      </c>
      <c r="E261" s="432" t="s">
        <v>1364</v>
      </c>
      <c r="F261" s="962">
        <v>0</v>
      </c>
      <c r="G261" s="962">
        <v>0</v>
      </c>
      <c r="H261" s="962" t="s">
        <v>1945</v>
      </c>
      <c r="I261" s="962">
        <v>0</v>
      </c>
      <c r="J261" s="962">
        <v>0</v>
      </c>
      <c r="K261" s="962" t="s">
        <v>2475</v>
      </c>
      <c r="L261" s="962" t="s">
        <v>2943</v>
      </c>
      <c r="M261" s="1029" t="s">
        <v>3202</v>
      </c>
      <c r="N261" s="434" t="s">
        <v>1346</v>
      </c>
    </row>
    <row r="262" spans="1:19" ht="179.45" customHeight="1">
      <c r="A262" s="435" t="s">
        <v>981</v>
      </c>
      <c r="B262" s="436" t="s">
        <v>2779</v>
      </c>
      <c r="C262" s="437" t="s">
        <v>2527</v>
      </c>
      <c r="D262" s="437" t="s">
        <v>2810</v>
      </c>
      <c r="E262" s="437" t="s">
        <v>1469</v>
      </c>
      <c r="F262" s="529" t="s">
        <v>1268</v>
      </c>
      <c r="G262" s="529" t="s">
        <v>1567</v>
      </c>
      <c r="H262" s="529" t="s">
        <v>1268</v>
      </c>
      <c r="I262" s="529" t="s">
        <v>2091</v>
      </c>
      <c r="J262" s="529" t="s">
        <v>2685</v>
      </c>
      <c r="K262" s="529">
        <v>0</v>
      </c>
      <c r="L262" s="264" t="s">
        <v>3026</v>
      </c>
      <c r="M262" s="825" t="s">
        <v>3187</v>
      </c>
      <c r="N262" s="439" t="s">
        <v>1346</v>
      </c>
    </row>
    <row r="263" spans="1:19" ht="11.25" customHeight="1">
      <c r="A263" s="454"/>
      <c r="B263" s="454"/>
      <c r="C263" s="455"/>
      <c r="D263" s="455"/>
      <c r="E263" s="455"/>
      <c r="F263" s="455"/>
      <c r="G263" s="455"/>
      <c r="H263" s="455"/>
      <c r="I263" s="455"/>
      <c r="J263" s="455"/>
      <c r="K263" s="455"/>
      <c r="L263" s="455"/>
      <c r="M263" s="455"/>
      <c r="N263" s="455"/>
    </row>
    <row r="264" spans="1:19" ht="15">
      <c r="A264" s="538"/>
      <c r="B264" s="1190" t="s">
        <v>982</v>
      </c>
      <c r="C264" s="1190"/>
      <c r="D264" s="1191"/>
      <c r="E264" s="539"/>
      <c r="F264" s="540"/>
      <c r="G264" s="540"/>
      <c r="H264" s="540"/>
      <c r="I264" s="540"/>
      <c r="J264" s="542"/>
      <c r="K264" s="542"/>
      <c r="L264" s="542"/>
      <c r="M264" s="542"/>
      <c r="N264" s="541"/>
    </row>
    <row r="265" spans="1:19" ht="16.5" customHeight="1" thickBot="1">
      <c r="A265" s="429"/>
      <c r="B265" s="1194" t="s">
        <v>68</v>
      </c>
      <c r="C265" s="1194"/>
      <c r="D265" s="1194"/>
      <c r="E265" s="1194"/>
      <c r="F265" s="1194"/>
      <c r="G265" s="1194"/>
      <c r="H265" s="1194"/>
      <c r="I265" s="1194"/>
      <c r="J265" s="1194"/>
      <c r="K265" s="1194"/>
      <c r="L265" s="1194"/>
      <c r="M265" s="1194"/>
      <c r="N265" s="1194"/>
    </row>
    <row r="266" spans="1:19" ht="37.5" customHeight="1">
      <c r="A266" s="430" t="s">
        <v>1071</v>
      </c>
      <c r="B266" s="431" t="s">
        <v>1471</v>
      </c>
      <c r="C266" s="432" t="s">
        <v>1571</v>
      </c>
      <c r="D266" s="432" t="s">
        <v>1243</v>
      </c>
      <c r="E266" s="432">
        <v>2400</v>
      </c>
      <c r="F266" s="432">
        <v>3244</v>
      </c>
      <c r="G266" s="962">
        <v>3547</v>
      </c>
      <c r="H266" s="962">
        <v>3716</v>
      </c>
      <c r="I266" s="962">
        <v>3452</v>
      </c>
      <c r="J266" s="962" t="s">
        <v>3074</v>
      </c>
      <c r="K266" s="962" t="s">
        <v>3073</v>
      </c>
      <c r="L266" s="962">
        <v>3695</v>
      </c>
      <c r="M266" s="1054">
        <v>7834</v>
      </c>
      <c r="N266" s="434" t="s">
        <v>1342</v>
      </c>
      <c r="O266" s="1222"/>
      <c r="P266" s="1220"/>
      <c r="Q266" s="1220"/>
      <c r="R266" s="1220"/>
      <c r="S266" s="959"/>
    </row>
    <row r="267" spans="1:19" ht="29.25" customHeight="1">
      <c r="A267" s="435" t="s">
        <v>1072</v>
      </c>
      <c r="B267" s="436" t="s">
        <v>984</v>
      </c>
      <c r="C267" s="437" t="s">
        <v>1339</v>
      </c>
      <c r="D267" s="437" t="s">
        <v>983</v>
      </c>
      <c r="E267" s="437">
        <v>18.399999999999999</v>
      </c>
      <c r="F267" s="482" t="s">
        <v>2691</v>
      </c>
      <c r="G267" s="529" t="s">
        <v>2687</v>
      </c>
      <c r="H267" s="529" t="s">
        <v>2688</v>
      </c>
      <c r="I267" s="529" t="s">
        <v>2689</v>
      </c>
      <c r="J267" s="529" t="s">
        <v>2690</v>
      </c>
      <c r="K267" s="482" t="s">
        <v>2686</v>
      </c>
      <c r="L267" s="482" t="s">
        <v>3028</v>
      </c>
      <c r="M267" s="1056" t="s">
        <v>3220</v>
      </c>
      <c r="N267" s="439" t="s">
        <v>1343</v>
      </c>
      <c r="O267" s="1222"/>
      <c r="P267" s="1220"/>
      <c r="Q267" s="1220"/>
      <c r="R267" s="1220"/>
      <c r="S267" s="959"/>
    </row>
    <row r="268" spans="1:19" ht="33" customHeight="1">
      <c r="A268" s="456" t="s">
        <v>1073</v>
      </c>
      <c r="B268" s="436" t="s">
        <v>1472</v>
      </c>
      <c r="C268" s="437" t="s">
        <v>1082</v>
      </c>
      <c r="D268" s="437" t="s">
        <v>1185</v>
      </c>
      <c r="E268" s="437" t="s">
        <v>985</v>
      </c>
      <c r="F268" s="529" t="s">
        <v>2692</v>
      </c>
      <c r="G268" s="529" t="s">
        <v>2693</v>
      </c>
      <c r="H268" s="529" t="s">
        <v>2694</v>
      </c>
      <c r="I268" s="966" t="s">
        <v>2695</v>
      </c>
      <c r="J268" s="160" t="s">
        <v>2696</v>
      </c>
      <c r="K268" s="160" t="s">
        <v>2222</v>
      </c>
      <c r="L268" s="878" t="s">
        <v>3029</v>
      </c>
      <c r="M268" s="1026" t="s">
        <v>3222</v>
      </c>
      <c r="N268" s="439" t="s">
        <v>1342</v>
      </c>
      <c r="O268" s="1222"/>
      <c r="P268" s="1220"/>
      <c r="Q268" s="1220"/>
      <c r="R268" s="1220"/>
      <c r="S268" s="959"/>
    </row>
    <row r="269" spans="1:19" ht="31.5" customHeight="1">
      <c r="A269" s="435" t="s">
        <v>1074</v>
      </c>
      <c r="B269" s="436" t="s">
        <v>1473</v>
      </c>
      <c r="C269" s="437" t="s">
        <v>1082</v>
      </c>
      <c r="D269" s="437" t="s">
        <v>1243</v>
      </c>
      <c r="E269" s="437" t="s">
        <v>986</v>
      </c>
      <c r="F269" s="529" t="s">
        <v>2697</v>
      </c>
      <c r="G269" s="529" t="s">
        <v>2698</v>
      </c>
      <c r="H269" s="966" t="s">
        <v>2700</v>
      </c>
      <c r="I269" s="966" t="s">
        <v>2253</v>
      </c>
      <c r="J269" s="966" t="s">
        <v>2328</v>
      </c>
      <c r="K269" s="966" t="s">
        <v>2526</v>
      </c>
      <c r="L269" s="878" t="s">
        <v>3030</v>
      </c>
      <c r="M269" s="896" t="s">
        <v>3221</v>
      </c>
      <c r="N269" s="439" t="s">
        <v>1342</v>
      </c>
    </row>
    <row r="270" spans="1:19" ht="41.25" customHeight="1" thickBot="1">
      <c r="A270" s="450" t="s">
        <v>1075</v>
      </c>
      <c r="B270" s="451" t="s">
        <v>1273</v>
      </c>
      <c r="C270" s="452" t="s">
        <v>1339</v>
      </c>
      <c r="D270" s="452" t="s">
        <v>901</v>
      </c>
      <c r="E270" s="452" t="s">
        <v>1364</v>
      </c>
      <c r="F270" s="530" t="s">
        <v>1303</v>
      </c>
      <c r="G270" s="530" t="s">
        <v>1303</v>
      </c>
      <c r="H270" s="530" t="s">
        <v>1303</v>
      </c>
      <c r="I270" s="530" t="s">
        <v>1303</v>
      </c>
      <c r="J270" s="530" t="s">
        <v>1303</v>
      </c>
      <c r="K270" s="530" t="s">
        <v>1303</v>
      </c>
      <c r="L270" s="530" t="s">
        <v>1303</v>
      </c>
      <c r="M270" s="530" t="s">
        <v>1303</v>
      </c>
      <c r="N270" s="453" t="s">
        <v>1344</v>
      </c>
      <c r="O270" s="981"/>
    </row>
    <row r="271" spans="1:19" ht="10.5" customHeight="1">
      <c r="A271" s="454"/>
      <c r="B271" s="454"/>
      <c r="C271" s="455"/>
      <c r="D271" s="455"/>
      <c r="E271" s="455"/>
      <c r="F271" s="455"/>
      <c r="G271" s="455"/>
      <c r="H271" s="455"/>
      <c r="I271" s="455"/>
      <c r="J271" s="455"/>
      <c r="K271" s="455"/>
      <c r="L271" s="455"/>
      <c r="M271" s="455"/>
      <c r="N271" s="455"/>
    </row>
    <row r="272" spans="1:19" ht="23.25" customHeight="1" thickBot="1">
      <c r="A272" s="429"/>
      <c r="B272" s="1194" t="s">
        <v>69</v>
      </c>
      <c r="C272" s="1194"/>
      <c r="D272" s="1194"/>
      <c r="E272" s="1194"/>
      <c r="F272" s="1194"/>
      <c r="G272" s="1194"/>
      <c r="H272" s="1194"/>
      <c r="I272" s="1194"/>
      <c r="J272" s="1194"/>
      <c r="K272" s="1194"/>
      <c r="L272" s="1194"/>
      <c r="M272" s="1194"/>
      <c r="N272" s="1194"/>
    </row>
    <row r="273" spans="1:14" ht="47.25" customHeight="1">
      <c r="A273" s="430" t="s">
        <v>987</v>
      </c>
      <c r="B273" s="431" t="s">
        <v>1474</v>
      </c>
      <c r="C273" s="432" t="s">
        <v>1339</v>
      </c>
      <c r="D273" s="432" t="s">
        <v>901</v>
      </c>
      <c r="E273" s="432" t="s">
        <v>764</v>
      </c>
      <c r="F273" s="962" t="s">
        <v>1334</v>
      </c>
      <c r="G273" s="962" t="s">
        <v>1334</v>
      </c>
      <c r="H273" s="962">
        <v>35</v>
      </c>
      <c r="I273" s="962" t="s">
        <v>1334</v>
      </c>
      <c r="J273" s="962" t="s">
        <v>4</v>
      </c>
      <c r="K273" s="962" t="s">
        <v>1334</v>
      </c>
      <c r="L273" s="962" t="s">
        <v>1334</v>
      </c>
      <c r="M273" s="1029" t="s">
        <v>1334</v>
      </c>
      <c r="N273" s="434" t="s">
        <v>1342</v>
      </c>
    </row>
    <row r="274" spans="1:14" ht="45">
      <c r="A274" s="456" t="s">
        <v>988</v>
      </c>
      <c r="B274" s="436" t="s">
        <v>1475</v>
      </c>
      <c r="C274" s="437" t="s">
        <v>1368</v>
      </c>
      <c r="D274" s="437" t="s">
        <v>2811</v>
      </c>
      <c r="E274" s="437" t="s">
        <v>742</v>
      </c>
      <c r="F274" s="529">
        <v>0</v>
      </c>
      <c r="G274" s="529" t="s">
        <v>1632</v>
      </c>
      <c r="H274" s="543" t="s">
        <v>1818</v>
      </c>
      <c r="I274" s="529" t="s">
        <v>1946</v>
      </c>
      <c r="J274" s="529" t="s">
        <v>2699</v>
      </c>
      <c r="K274" s="529" t="s">
        <v>2701</v>
      </c>
      <c r="L274" s="895">
        <v>0</v>
      </c>
      <c r="M274" s="895">
        <v>955</v>
      </c>
      <c r="N274" s="439" t="s">
        <v>1342</v>
      </c>
    </row>
    <row r="275" spans="1:14" ht="39.6" customHeight="1" thickBot="1">
      <c r="A275" s="450" t="s">
        <v>989</v>
      </c>
      <c r="B275" s="451" t="s">
        <v>1186</v>
      </c>
      <c r="C275" s="452" t="s">
        <v>1082</v>
      </c>
      <c r="D275" s="452" t="s">
        <v>1243</v>
      </c>
      <c r="E275" s="452" t="s">
        <v>1529</v>
      </c>
      <c r="F275" s="452" t="s">
        <v>2254</v>
      </c>
      <c r="G275" s="530" t="s">
        <v>2255</v>
      </c>
      <c r="H275" s="530" t="s">
        <v>2256</v>
      </c>
      <c r="I275" s="530" t="s">
        <v>2702</v>
      </c>
      <c r="J275" s="530" t="s">
        <v>2703</v>
      </c>
      <c r="K275" s="530" t="s">
        <v>2704</v>
      </c>
      <c r="L275" s="953" t="s">
        <v>3031</v>
      </c>
      <c r="M275" s="953" t="s">
        <v>3340</v>
      </c>
      <c r="N275" s="453" t="s">
        <v>1470</v>
      </c>
    </row>
    <row r="276" spans="1:14" ht="11.25" customHeight="1">
      <c r="A276" s="454"/>
      <c r="B276" s="454"/>
      <c r="C276" s="455"/>
      <c r="D276" s="455"/>
      <c r="E276" s="455"/>
      <c r="F276" s="455"/>
      <c r="G276" s="455"/>
      <c r="H276" s="455"/>
      <c r="I276" s="455"/>
      <c r="J276" s="455"/>
      <c r="K276" s="455"/>
      <c r="L276" s="455"/>
      <c r="M276" s="455"/>
      <c r="N276" s="455"/>
    </row>
    <row r="277" spans="1:14" ht="15.75" thickBot="1">
      <c r="A277" s="429"/>
      <c r="B277" s="1194" t="s">
        <v>70</v>
      </c>
      <c r="C277" s="1194"/>
      <c r="D277" s="1194"/>
      <c r="E277" s="1194"/>
      <c r="F277" s="1194"/>
      <c r="G277" s="1194"/>
      <c r="H277" s="1194"/>
      <c r="I277" s="1194"/>
      <c r="J277" s="1194"/>
      <c r="K277" s="1194"/>
      <c r="L277" s="1194"/>
      <c r="M277" s="1194"/>
      <c r="N277" s="1194"/>
    </row>
    <row r="278" spans="1:14" ht="112.5" customHeight="1">
      <c r="A278" s="430" t="s">
        <v>990</v>
      </c>
      <c r="B278" s="431" t="s">
        <v>1187</v>
      </c>
      <c r="C278" s="432" t="s">
        <v>1339</v>
      </c>
      <c r="D278" s="432" t="s">
        <v>2807</v>
      </c>
      <c r="E278" s="432" t="s">
        <v>1476</v>
      </c>
      <c r="F278" s="1215" t="s">
        <v>1847</v>
      </c>
      <c r="G278" s="1216"/>
      <c r="H278" s="1216"/>
      <c r="I278" s="1216"/>
      <c r="J278" s="696" t="s">
        <v>2213</v>
      </c>
      <c r="K278" s="162" t="s">
        <v>2323</v>
      </c>
      <c r="L278" s="162" t="s">
        <v>2323</v>
      </c>
      <c r="M278" s="162" t="s">
        <v>2323</v>
      </c>
      <c r="N278" s="434" t="s">
        <v>1342</v>
      </c>
    </row>
    <row r="279" spans="1:14" ht="31.5" customHeight="1">
      <c r="A279" s="435" t="s">
        <v>991</v>
      </c>
      <c r="B279" s="436" t="s">
        <v>1263</v>
      </c>
      <c r="C279" s="437" t="s">
        <v>1369</v>
      </c>
      <c r="D279" s="437" t="s">
        <v>1188</v>
      </c>
      <c r="E279" s="437" t="s">
        <v>1317</v>
      </c>
      <c r="F279" s="440" t="s">
        <v>2705</v>
      </c>
      <c r="G279" s="854" t="s">
        <v>1633</v>
      </c>
      <c r="H279" s="148" t="s">
        <v>1828</v>
      </c>
      <c r="I279" s="148" t="s">
        <v>2706</v>
      </c>
      <c r="J279" s="167" t="s">
        <v>2293</v>
      </c>
      <c r="K279" s="112" t="s">
        <v>2707</v>
      </c>
      <c r="L279" s="824" t="s">
        <v>2923</v>
      </c>
      <c r="M279" s="820" t="s">
        <v>3243</v>
      </c>
      <c r="N279" s="439" t="s">
        <v>1446</v>
      </c>
    </row>
    <row r="280" spans="1:14" ht="21.6" customHeight="1" thickBot="1">
      <c r="A280" s="450" t="s">
        <v>992</v>
      </c>
      <c r="B280" s="451" t="s">
        <v>71</v>
      </c>
      <c r="C280" s="452" t="s">
        <v>1082</v>
      </c>
      <c r="D280" s="452" t="s">
        <v>2807</v>
      </c>
      <c r="E280" s="452" t="s">
        <v>742</v>
      </c>
      <c r="F280" s="530">
        <v>0</v>
      </c>
      <c r="G280" s="478">
        <v>0</v>
      </c>
      <c r="H280" s="478">
        <v>0</v>
      </c>
      <c r="I280" s="478">
        <v>0</v>
      </c>
      <c r="J280" s="478">
        <v>0</v>
      </c>
      <c r="K280" s="478">
        <v>0</v>
      </c>
      <c r="L280" s="478">
        <v>0</v>
      </c>
      <c r="M280" s="478">
        <v>0</v>
      </c>
      <c r="N280" s="453">
        <v>1</v>
      </c>
    </row>
    <row r="281" spans="1:14" s="334" customFormat="1" ht="27.75" customHeight="1" thickBot="1">
      <c r="A281" s="429"/>
      <c r="B281" s="1219" t="s">
        <v>72</v>
      </c>
      <c r="C281" s="1219"/>
      <c r="D281" s="1219"/>
      <c r="E281" s="1219"/>
      <c r="F281" s="1219"/>
      <c r="G281" s="1219"/>
      <c r="H281" s="1219"/>
      <c r="I281" s="1219"/>
      <c r="J281" s="1219"/>
      <c r="K281" s="1219"/>
      <c r="L281" s="1219"/>
      <c r="M281" s="1219"/>
      <c r="N281" s="1219"/>
    </row>
    <row r="282" spans="1:14" ht="69" customHeight="1">
      <c r="A282" s="430" t="s">
        <v>993</v>
      </c>
      <c r="B282" s="431" t="s">
        <v>1478</v>
      </c>
      <c r="C282" s="432" t="s">
        <v>1369</v>
      </c>
      <c r="D282" s="432" t="s">
        <v>3332</v>
      </c>
      <c r="E282" s="432" t="s">
        <v>1476</v>
      </c>
      <c r="F282" s="483" t="s">
        <v>1265</v>
      </c>
      <c r="G282" s="483" t="s">
        <v>1265</v>
      </c>
      <c r="H282" s="483" t="s">
        <v>1265</v>
      </c>
      <c r="I282" s="483" t="s">
        <v>2031</v>
      </c>
      <c r="J282" s="483" t="s">
        <v>1265</v>
      </c>
      <c r="K282" s="483" t="s">
        <v>1265</v>
      </c>
      <c r="L282" s="483" t="s">
        <v>3000</v>
      </c>
      <c r="M282" s="483" t="s">
        <v>3219</v>
      </c>
      <c r="N282" s="434" t="s">
        <v>1446</v>
      </c>
    </row>
    <row r="283" spans="1:14" ht="46.5" customHeight="1">
      <c r="A283" s="435" t="s">
        <v>994</v>
      </c>
      <c r="B283" s="436" t="s">
        <v>1958</v>
      </c>
      <c r="C283" s="437" t="s">
        <v>1082</v>
      </c>
      <c r="D283" s="437" t="s">
        <v>2812</v>
      </c>
      <c r="E283" s="437" t="s">
        <v>775</v>
      </c>
      <c r="F283" s="529">
        <v>4</v>
      </c>
      <c r="G283" s="529">
        <v>4</v>
      </c>
      <c r="H283" s="618" t="s">
        <v>2594</v>
      </c>
      <c r="I283" s="619">
        <v>6</v>
      </c>
      <c r="J283" s="844">
        <v>6</v>
      </c>
      <c r="K283" s="312">
        <v>6</v>
      </c>
      <c r="L283" s="954" t="s">
        <v>2993</v>
      </c>
      <c r="M283" s="829">
        <v>6</v>
      </c>
      <c r="N283" s="439" t="s">
        <v>1342</v>
      </c>
    </row>
    <row r="284" spans="1:14" ht="36.950000000000003" customHeight="1" thickBot="1">
      <c r="A284" s="450" t="s">
        <v>995</v>
      </c>
      <c r="B284" s="451" t="s">
        <v>1189</v>
      </c>
      <c r="C284" s="452" t="s">
        <v>1082</v>
      </c>
      <c r="D284" s="452" t="s">
        <v>2807</v>
      </c>
      <c r="E284" s="452" t="s">
        <v>742</v>
      </c>
      <c r="F284" s="530">
        <v>0</v>
      </c>
      <c r="G284" s="530">
        <v>1</v>
      </c>
      <c r="H284" s="530">
        <v>1</v>
      </c>
      <c r="I284" s="530">
        <v>1</v>
      </c>
      <c r="J284" s="478">
        <v>1</v>
      </c>
      <c r="K284" s="472">
        <v>1</v>
      </c>
      <c r="L284" s="478">
        <v>1</v>
      </c>
      <c r="M284" s="478" t="s">
        <v>3204</v>
      </c>
      <c r="N284" s="453" t="s">
        <v>1342</v>
      </c>
    </row>
    <row r="285" spans="1:14" ht="13.5" customHeight="1">
      <c r="A285" s="454"/>
      <c r="B285" s="454"/>
      <c r="C285" s="455"/>
      <c r="D285" s="455"/>
      <c r="E285" s="455"/>
      <c r="F285" s="455"/>
      <c r="G285" s="455"/>
      <c r="H285" s="455"/>
      <c r="I285" s="455"/>
      <c r="J285" s="455"/>
      <c r="K285" s="455"/>
      <c r="L285" s="455"/>
      <c r="M285" s="455"/>
      <c r="N285" s="455"/>
    </row>
    <row r="286" spans="1:14" ht="17.45" customHeight="1" thickBot="1">
      <c r="A286" s="429"/>
      <c r="B286" s="1194" t="s">
        <v>74</v>
      </c>
      <c r="C286" s="1194"/>
      <c r="D286" s="1194"/>
      <c r="E286" s="1194"/>
      <c r="F286" s="1194"/>
      <c r="G286" s="1194"/>
      <c r="H286" s="1194"/>
      <c r="I286" s="1194"/>
      <c r="J286" s="1194"/>
      <c r="K286" s="1194"/>
      <c r="L286" s="1194"/>
      <c r="M286" s="1194"/>
      <c r="N286" s="1194"/>
    </row>
    <row r="287" spans="1:14" ht="180" customHeight="1">
      <c r="A287" s="430" t="s">
        <v>996</v>
      </c>
      <c r="B287" s="431" t="s">
        <v>1190</v>
      </c>
      <c r="C287" s="432" t="s">
        <v>1082</v>
      </c>
      <c r="D287" s="432" t="s">
        <v>2813</v>
      </c>
      <c r="E287" s="432" t="s">
        <v>742</v>
      </c>
      <c r="F287" s="962">
        <v>0</v>
      </c>
      <c r="G287" s="962">
        <v>0</v>
      </c>
      <c r="H287" s="962" t="s">
        <v>1819</v>
      </c>
      <c r="I287" s="962" t="s">
        <v>1819</v>
      </c>
      <c r="J287" s="962" t="s">
        <v>2250</v>
      </c>
      <c r="K287" s="962" t="s">
        <v>2250</v>
      </c>
      <c r="L287" s="962" t="s">
        <v>2973</v>
      </c>
      <c r="M287" s="994" t="s">
        <v>3339</v>
      </c>
      <c r="N287" s="434" t="s">
        <v>1375</v>
      </c>
    </row>
    <row r="288" spans="1:14" ht="61.5" customHeight="1">
      <c r="A288" s="441" t="s">
        <v>997</v>
      </c>
      <c r="B288" s="438" t="s">
        <v>1479</v>
      </c>
      <c r="C288" s="853" t="s">
        <v>1477</v>
      </c>
      <c r="D288" s="853" t="s">
        <v>2814</v>
      </c>
      <c r="E288" s="853" t="s">
        <v>742</v>
      </c>
      <c r="F288" s="444">
        <v>0</v>
      </c>
      <c r="G288" s="444">
        <v>0</v>
      </c>
      <c r="H288" s="444">
        <v>0</v>
      </c>
      <c r="I288" s="444">
        <v>0</v>
      </c>
      <c r="J288" s="444">
        <v>0</v>
      </c>
      <c r="K288" s="444">
        <v>0</v>
      </c>
      <c r="L288" s="444">
        <v>0</v>
      </c>
      <c r="M288" s="895" t="s">
        <v>3205</v>
      </c>
      <c r="N288" s="445" t="s">
        <v>1379</v>
      </c>
    </row>
    <row r="289" spans="1:14" ht="47.25" customHeight="1">
      <c r="A289" s="442" t="s">
        <v>998</v>
      </c>
      <c r="B289" s="484" t="s">
        <v>1191</v>
      </c>
      <c r="C289" s="444"/>
      <c r="D289" s="444"/>
      <c r="E289" s="444"/>
      <c r="F289" s="444"/>
      <c r="G289" s="444"/>
      <c r="H289" s="529"/>
      <c r="I289" s="151"/>
      <c r="J289" s="151"/>
      <c r="K289" s="720"/>
      <c r="L289" s="982"/>
      <c r="M289" s="999"/>
      <c r="N289" s="445"/>
    </row>
    <row r="290" spans="1:14" ht="16.5" customHeight="1">
      <c r="A290" s="441"/>
      <c r="B290" s="476" t="s">
        <v>1192</v>
      </c>
      <c r="C290" s="446" t="s">
        <v>1082</v>
      </c>
      <c r="D290" s="1198" t="s">
        <v>2807</v>
      </c>
      <c r="E290" s="529" t="s">
        <v>999</v>
      </c>
      <c r="F290" s="529">
        <v>2</v>
      </c>
      <c r="G290" s="529">
        <v>2</v>
      </c>
      <c r="H290" s="440">
        <v>2</v>
      </c>
      <c r="I290" s="151">
        <v>2</v>
      </c>
      <c r="J290" s="688" t="s">
        <v>2644</v>
      </c>
      <c r="K290" s="721" t="s">
        <v>2686</v>
      </c>
      <c r="L290" s="721" t="s">
        <v>2952</v>
      </c>
      <c r="M290" s="1034" t="s">
        <v>3206</v>
      </c>
      <c r="N290" s="439" t="s">
        <v>1342</v>
      </c>
    </row>
    <row r="291" spans="1:14" ht="16.5" customHeight="1">
      <c r="A291" s="441"/>
      <c r="B291" s="476" t="s">
        <v>1222</v>
      </c>
      <c r="C291" s="446"/>
      <c r="D291" s="1198"/>
      <c r="E291" s="529" t="s">
        <v>775</v>
      </c>
      <c r="F291" s="529">
        <v>4</v>
      </c>
      <c r="G291" s="529">
        <v>4</v>
      </c>
      <c r="H291" s="529">
        <v>4</v>
      </c>
      <c r="I291" s="529" t="s">
        <v>2645</v>
      </c>
      <c r="J291" s="529">
        <v>10</v>
      </c>
      <c r="K291" s="529" t="s">
        <v>2724</v>
      </c>
      <c r="L291" s="529" t="s">
        <v>2645</v>
      </c>
      <c r="M291" s="1032" t="s">
        <v>2952</v>
      </c>
      <c r="N291" s="439" t="s">
        <v>1342</v>
      </c>
    </row>
    <row r="292" spans="1:14" ht="30.75" customHeight="1">
      <c r="A292" s="441"/>
      <c r="B292" s="476" t="s">
        <v>1193</v>
      </c>
      <c r="C292" s="446"/>
      <c r="D292" s="446"/>
      <c r="E292" s="529" t="s">
        <v>999</v>
      </c>
      <c r="F292" s="529">
        <v>2</v>
      </c>
      <c r="G292" s="529">
        <v>2</v>
      </c>
      <c r="H292" s="529">
        <v>2</v>
      </c>
      <c r="I292" s="529">
        <v>2</v>
      </c>
      <c r="J292" s="529">
        <v>2</v>
      </c>
      <c r="K292" s="529" t="s">
        <v>2644</v>
      </c>
      <c r="L292" s="529" t="s">
        <v>2644</v>
      </c>
      <c r="M292" s="1032" t="s">
        <v>2644</v>
      </c>
      <c r="N292" s="439" t="s">
        <v>1342</v>
      </c>
    </row>
    <row r="293" spans="1:14" ht="17.100000000000001" customHeight="1">
      <c r="A293" s="435"/>
      <c r="B293" s="470" t="s">
        <v>1194</v>
      </c>
      <c r="C293" s="440"/>
      <c r="D293" s="440"/>
      <c r="E293" s="440" t="s">
        <v>742</v>
      </c>
      <c r="F293" s="440">
        <v>0</v>
      </c>
      <c r="G293" s="437">
        <v>0</v>
      </c>
      <c r="H293" s="440">
        <v>0</v>
      </c>
      <c r="I293" s="440">
        <v>0</v>
      </c>
      <c r="J293" s="440">
        <v>0</v>
      </c>
      <c r="K293" s="437">
        <v>0</v>
      </c>
      <c r="L293" s="440">
        <v>0</v>
      </c>
      <c r="M293" s="896">
        <v>0</v>
      </c>
      <c r="N293" s="449" t="s">
        <v>1342</v>
      </c>
    </row>
    <row r="294" spans="1:14" ht="78.75" customHeight="1" thickBot="1">
      <c r="A294" s="450" t="s">
        <v>1000</v>
      </c>
      <c r="B294" s="471" t="s">
        <v>1480</v>
      </c>
      <c r="C294" s="485" t="s">
        <v>1339</v>
      </c>
      <c r="D294" s="485" t="s">
        <v>1241</v>
      </c>
      <c r="E294" s="472" t="s">
        <v>1001</v>
      </c>
      <c r="F294" s="478" t="s">
        <v>1635</v>
      </c>
      <c r="G294" s="478" t="s">
        <v>1634</v>
      </c>
      <c r="H294" s="486" t="s">
        <v>1740</v>
      </c>
      <c r="I294" s="530" t="s">
        <v>1947</v>
      </c>
      <c r="J294" s="478" t="s">
        <v>2476</v>
      </c>
      <c r="K294" s="132" t="s">
        <v>2944</v>
      </c>
      <c r="L294" s="163" t="s">
        <v>3032</v>
      </c>
      <c r="M294" s="1044" t="s">
        <v>3338</v>
      </c>
      <c r="N294" s="479" t="s">
        <v>1378</v>
      </c>
    </row>
    <row r="295" spans="1:14" ht="12" customHeight="1">
      <c r="A295" s="454"/>
      <c r="B295" s="454"/>
      <c r="C295" s="455"/>
      <c r="D295" s="455"/>
      <c r="E295" s="455"/>
      <c r="F295" s="455"/>
      <c r="G295" s="455"/>
      <c r="H295" s="455"/>
      <c r="I295" s="455"/>
      <c r="J295" s="455"/>
      <c r="K295" s="455"/>
      <c r="L295" s="455"/>
      <c r="M295" s="455"/>
      <c r="N295" s="455"/>
    </row>
    <row r="296" spans="1:14" ht="15.75" thickBot="1">
      <c r="A296" s="429"/>
      <c r="B296" s="1194" t="s">
        <v>75</v>
      </c>
      <c r="C296" s="1194"/>
      <c r="D296" s="1194"/>
      <c r="E296" s="1194"/>
      <c r="F296" s="1194"/>
      <c r="G296" s="1194"/>
      <c r="H296" s="1194"/>
      <c r="I296" s="1194"/>
      <c r="J296" s="1194"/>
      <c r="K296" s="1194"/>
      <c r="L296" s="1194"/>
      <c r="M296" s="1194"/>
      <c r="N296" s="1194"/>
    </row>
    <row r="297" spans="1:14" ht="34.5" customHeight="1">
      <c r="A297" s="430" t="s">
        <v>1076</v>
      </c>
      <c r="B297" s="431" t="s">
        <v>2528</v>
      </c>
      <c r="C297" s="432" t="s">
        <v>1363</v>
      </c>
      <c r="D297" s="432" t="s">
        <v>1243</v>
      </c>
      <c r="E297" s="432">
        <v>154.84700000000001</v>
      </c>
      <c r="F297" s="1000">
        <v>174.77799999999999</v>
      </c>
      <c r="G297" s="1000" t="s">
        <v>3132</v>
      </c>
      <c r="H297" s="1000" t="s">
        <v>3131</v>
      </c>
      <c r="I297" s="1000" t="s">
        <v>3130</v>
      </c>
      <c r="J297" s="1000" t="s">
        <v>3129</v>
      </c>
      <c r="K297" s="1000" t="s">
        <v>3128</v>
      </c>
      <c r="L297" s="1000" t="s">
        <v>2991</v>
      </c>
      <c r="M297" s="1054" t="s">
        <v>3224</v>
      </c>
      <c r="N297" s="434" t="s">
        <v>1349</v>
      </c>
    </row>
    <row r="298" spans="1:14" ht="30" customHeight="1">
      <c r="A298" s="435" t="s">
        <v>1077</v>
      </c>
      <c r="B298" s="837" t="s">
        <v>1318</v>
      </c>
      <c r="C298" s="835" t="s">
        <v>1339</v>
      </c>
      <c r="D298" s="835" t="s">
        <v>1243</v>
      </c>
      <c r="E298" s="835" t="s">
        <v>1320</v>
      </c>
      <c r="F298" s="1002" t="s">
        <v>1319</v>
      </c>
      <c r="G298" s="896" t="s">
        <v>1636</v>
      </c>
      <c r="H298" s="896" t="s">
        <v>1948</v>
      </c>
      <c r="I298" s="896" t="s">
        <v>1949</v>
      </c>
      <c r="J298" s="896" t="s">
        <v>2257</v>
      </c>
      <c r="K298" s="835" t="s">
        <v>2529</v>
      </c>
      <c r="L298" s="1002" t="s">
        <v>3125</v>
      </c>
      <c r="M298" s="1002" t="s">
        <v>3223</v>
      </c>
      <c r="N298" s="439" t="s">
        <v>1349</v>
      </c>
    </row>
    <row r="299" spans="1:14" ht="48.6" customHeight="1">
      <c r="A299" s="435" t="s">
        <v>1078</v>
      </c>
      <c r="B299" s="837" t="s">
        <v>1481</v>
      </c>
      <c r="C299" s="835" t="s">
        <v>1363</v>
      </c>
      <c r="D299" s="835" t="s">
        <v>1241</v>
      </c>
      <c r="E299" s="835" t="s">
        <v>1093</v>
      </c>
      <c r="F299" s="1002">
        <v>75.599999999999994</v>
      </c>
      <c r="G299" s="835" t="s">
        <v>3136</v>
      </c>
      <c r="H299" s="1003" t="s">
        <v>2332</v>
      </c>
      <c r="I299" s="1003" t="s">
        <v>3133</v>
      </c>
      <c r="J299" s="1003" t="s">
        <v>3134</v>
      </c>
      <c r="K299" s="885" t="s">
        <v>3135</v>
      </c>
      <c r="L299" s="955" t="s">
        <v>3126</v>
      </c>
      <c r="M299" s="1048" t="s">
        <v>3211</v>
      </c>
      <c r="N299" s="439" t="s">
        <v>1349</v>
      </c>
    </row>
    <row r="300" spans="1:14" ht="64.5" customHeight="1" thickBot="1">
      <c r="A300" s="450" t="s">
        <v>1079</v>
      </c>
      <c r="B300" s="451" t="s">
        <v>1482</v>
      </c>
      <c r="C300" s="452" t="s">
        <v>1363</v>
      </c>
      <c r="D300" s="452" t="s">
        <v>1241</v>
      </c>
      <c r="E300" s="452" t="s">
        <v>1002</v>
      </c>
      <c r="F300" s="530" t="s">
        <v>2708</v>
      </c>
      <c r="G300" s="478" t="s">
        <v>3137</v>
      </c>
      <c r="H300" s="577" t="s">
        <v>3138</v>
      </c>
      <c r="I300" s="577" t="s">
        <v>3139</v>
      </c>
      <c r="J300" s="577" t="s">
        <v>3140</v>
      </c>
      <c r="K300" s="132" t="s">
        <v>3141</v>
      </c>
      <c r="L300" s="1042" t="s">
        <v>3127</v>
      </c>
      <c r="M300" s="1043" t="s">
        <v>3212</v>
      </c>
      <c r="N300" s="453" t="s">
        <v>1342</v>
      </c>
    </row>
    <row r="301" spans="1:14" ht="14.25" customHeight="1">
      <c r="A301" s="454"/>
      <c r="B301" s="454"/>
      <c r="C301" s="455"/>
      <c r="D301" s="455"/>
      <c r="E301" s="455"/>
      <c r="F301" s="455"/>
      <c r="G301" s="455"/>
      <c r="H301" s="455"/>
      <c r="I301" s="455"/>
      <c r="J301" s="455"/>
      <c r="K301" s="455"/>
      <c r="L301" s="455"/>
      <c r="M301" s="455"/>
      <c r="N301" s="455"/>
    </row>
    <row r="302" spans="1:14" ht="15.75" thickBot="1">
      <c r="A302" s="429"/>
      <c r="B302" s="1194" t="s">
        <v>76</v>
      </c>
      <c r="C302" s="1194"/>
      <c r="D302" s="1194"/>
      <c r="E302" s="1194"/>
      <c r="F302" s="1194"/>
      <c r="G302" s="1194"/>
      <c r="H302" s="1194"/>
      <c r="I302" s="1194"/>
      <c r="J302" s="1194"/>
      <c r="K302" s="1194"/>
      <c r="L302" s="1194"/>
      <c r="M302" s="1194"/>
      <c r="N302" s="1194"/>
    </row>
    <row r="303" spans="1:14" ht="47.25" customHeight="1">
      <c r="A303" s="430" t="s">
        <v>1003</v>
      </c>
      <c r="B303" s="431" t="s">
        <v>1195</v>
      </c>
      <c r="C303" s="432" t="s">
        <v>1082</v>
      </c>
      <c r="D303" s="432" t="s">
        <v>2798</v>
      </c>
      <c r="E303" s="432">
        <v>0</v>
      </c>
      <c r="F303" s="962">
        <v>0</v>
      </c>
      <c r="G303" s="962" t="s">
        <v>2106</v>
      </c>
      <c r="H303" s="962" t="s">
        <v>1741</v>
      </c>
      <c r="I303" s="962" t="s">
        <v>2771</v>
      </c>
      <c r="J303" s="457">
        <v>0</v>
      </c>
      <c r="K303" s="457" t="s">
        <v>2772</v>
      </c>
      <c r="L303" s="457" t="s">
        <v>2954</v>
      </c>
      <c r="M303" s="457" t="s">
        <v>2954</v>
      </c>
      <c r="N303" s="434" t="s">
        <v>1377</v>
      </c>
    </row>
    <row r="304" spans="1:14" ht="179.45" customHeight="1">
      <c r="A304" s="435" t="s">
        <v>1004</v>
      </c>
      <c r="B304" s="436" t="s">
        <v>1094</v>
      </c>
      <c r="C304" s="437" t="s">
        <v>1082</v>
      </c>
      <c r="D304" s="437" t="s">
        <v>1241</v>
      </c>
      <c r="E304" s="437" t="s">
        <v>1364</v>
      </c>
      <c r="F304" s="529" t="s">
        <v>2945</v>
      </c>
      <c r="G304" s="437" t="s">
        <v>2946</v>
      </c>
      <c r="H304" s="544" t="s">
        <v>2947</v>
      </c>
      <c r="I304" s="576" t="s">
        <v>2948</v>
      </c>
      <c r="J304" s="845" t="s">
        <v>2949</v>
      </c>
      <c r="K304" s="845" t="s">
        <v>2950</v>
      </c>
      <c r="L304" s="956" t="s">
        <v>2951</v>
      </c>
      <c r="M304" s="1046" t="s">
        <v>3214</v>
      </c>
      <c r="N304" s="439" t="s">
        <v>1349</v>
      </c>
    </row>
    <row r="305" spans="1:14" ht="21.75" customHeight="1" thickBot="1">
      <c r="A305" s="450" t="s">
        <v>1005</v>
      </c>
      <c r="B305" s="451" t="s">
        <v>1006</v>
      </c>
      <c r="C305" s="452" t="s">
        <v>1082</v>
      </c>
      <c r="D305" s="452" t="s">
        <v>1241</v>
      </c>
      <c r="E305" s="452" t="s">
        <v>1007</v>
      </c>
      <c r="F305" s="478" t="s">
        <v>2709</v>
      </c>
      <c r="G305" s="478" t="s">
        <v>2710</v>
      </c>
      <c r="H305" s="486" t="s">
        <v>2711</v>
      </c>
      <c r="I305" s="486" t="s">
        <v>2712</v>
      </c>
      <c r="J305" s="486" t="s">
        <v>2714</v>
      </c>
      <c r="K305" s="486" t="s">
        <v>2713</v>
      </c>
      <c r="L305" s="486" t="s">
        <v>2992</v>
      </c>
      <c r="M305" s="1045" t="s">
        <v>3213</v>
      </c>
      <c r="N305" s="453" t="s">
        <v>1349</v>
      </c>
    </row>
    <row r="306" spans="1:14" ht="15">
      <c r="A306" s="454"/>
      <c r="B306" s="454"/>
      <c r="C306" s="455"/>
      <c r="D306" s="455"/>
      <c r="E306" s="455"/>
      <c r="F306" s="455"/>
      <c r="G306" s="455"/>
      <c r="H306" s="455"/>
      <c r="I306" s="455"/>
      <c r="J306" s="455"/>
      <c r="K306" s="455"/>
      <c r="L306" s="455"/>
      <c r="M306" s="455"/>
      <c r="N306" s="455"/>
    </row>
    <row r="307" spans="1:14" ht="21.6" customHeight="1" thickBot="1">
      <c r="A307" s="487"/>
      <c r="B307" s="1194" t="s">
        <v>77</v>
      </c>
      <c r="C307" s="1194"/>
      <c r="D307" s="1194"/>
      <c r="E307" s="1194"/>
      <c r="F307" s="1194"/>
      <c r="G307" s="1194"/>
      <c r="H307" s="1194"/>
      <c r="I307" s="1194"/>
      <c r="J307" s="1194"/>
      <c r="K307" s="1194"/>
      <c r="L307" s="1194"/>
      <c r="M307" s="1194"/>
      <c r="N307" s="1194"/>
    </row>
    <row r="308" spans="1:14" ht="199.5" customHeight="1">
      <c r="A308" s="473" t="s">
        <v>1008</v>
      </c>
      <c r="B308" s="433" t="s">
        <v>1010</v>
      </c>
      <c r="C308" s="474" t="s">
        <v>1082</v>
      </c>
      <c r="D308" s="474" t="s">
        <v>2815</v>
      </c>
      <c r="E308" s="474" t="s">
        <v>742</v>
      </c>
      <c r="F308" s="457">
        <v>0</v>
      </c>
      <c r="G308" s="457">
        <v>0</v>
      </c>
      <c r="H308" s="457" t="s">
        <v>2780</v>
      </c>
      <c r="I308" s="457" t="s">
        <v>2781</v>
      </c>
      <c r="J308" s="457" t="s">
        <v>2322</v>
      </c>
      <c r="K308" s="457" t="s">
        <v>2769</v>
      </c>
      <c r="L308" s="144" t="s">
        <v>3142</v>
      </c>
      <c r="M308" s="162">
        <v>0</v>
      </c>
      <c r="N308" s="475" t="s">
        <v>1342</v>
      </c>
    </row>
    <row r="309" spans="1:14" ht="29.25" customHeight="1">
      <c r="A309" s="893" t="s">
        <v>1009</v>
      </c>
      <c r="B309" s="894" t="s">
        <v>1483</v>
      </c>
      <c r="C309" s="1199" t="s">
        <v>1363</v>
      </c>
      <c r="D309" s="960"/>
      <c r="E309" s="895"/>
      <c r="F309" s="895"/>
      <c r="G309" s="895"/>
      <c r="H309" s="895"/>
      <c r="I309" s="895"/>
      <c r="J309" s="835"/>
      <c r="K309" s="895"/>
      <c r="L309" s="895"/>
      <c r="M309" s="895"/>
      <c r="N309" s="892"/>
    </row>
    <row r="310" spans="1:14" ht="17.45" customHeight="1">
      <c r="A310" s="441"/>
      <c r="B310" s="834" t="s">
        <v>1198</v>
      </c>
      <c r="C310" s="1198"/>
      <c r="D310" s="1198" t="s">
        <v>2807</v>
      </c>
      <c r="E310" s="839" t="s">
        <v>1011</v>
      </c>
      <c r="F310" s="839">
        <v>32.75</v>
      </c>
      <c r="G310" s="839" t="s">
        <v>1637</v>
      </c>
      <c r="H310" s="839" t="s">
        <v>1673</v>
      </c>
      <c r="I310" s="839" t="s">
        <v>1950</v>
      </c>
      <c r="J310" s="896" t="s">
        <v>2331</v>
      </c>
      <c r="K310" s="897" t="s">
        <v>2530</v>
      </c>
      <c r="L310" s="957">
        <v>68</v>
      </c>
      <c r="M310" s="1035">
        <v>0</v>
      </c>
      <c r="N310" s="439" t="s">
        <v>1349</v>
      </c>
    </row>
    <row r="311" spans="1:14" ht="16.5" customHeight="1">
      <c r="A311" s="435"/>
      <c r="B311" s="834" t="s">
        <v>1197</v>
      </c>
      <c r="C311" s="1218"/>
      <c r="D311" s="1218"/>
      <c r="E311" s="839" t="s">
        <v>1012</v>
      </c>
      <c r="F311" s="839" t="s">
        <v>2562</v>
      </c>
      <c r="G311" s="839" t="s">
        <v>2719</v>
      </c>
      <c r="H311" s="898" t="s">
        <v>2718</v>
      </c>
      <c r="I311" s="899" t="s">
        <v>2716</v>
      </c>
      <c r="J311" s="899" t="s">
        <v>2715</v>
      </c>
      <c r="K311" s="899" t="s">
        <v>2717</v>
      </c>
      <c r="L311" s="958">
        <v>3.48</v>
      </c>
      <c r="M311" s="958" t="s">
        <v>1951</v>
      </c>
      <c r="N311" s="439" t="s">
        <v>1342</v>
      </c>
    </row>
    <row r="312" spans="1:14" ht="36" customHeight="1" thickBot="1">
      <c r="A312" s="450"/>
      <c r="B312" s="477" t="s">
        <v>1196</v>
      </c>
      <c r="C312" s="478"/>
      <c r="D312" s="478"/>
      <c r="E312" s="478" t="s">
        <v>1013</v>
      </c>
      <c r="F312" s="478">
        <v>174</v>
      </c>
      <c r="G312" s="478" t="s">
        <v>1638</v>
      </c>
      <c r="H312" s="478" t="s">
        <v>1951</v>
      </c>
      <c r="I312" s="478" t="s">
        <v>1951</v>
      </c>
      <c r="J312" s="478" t="s">
        <v>1951</v>
      </c>
      <c r="K312" s="478" t="s">
        <v>1951</v>
      </c>
      <c r="L312" s="478" t="s">
        <v>1951</v>
      </c>
      <c r="M312" s="1020" t="s">
        <v>1951</v>
      </c>
      <c r="N312" s="479" t="s">
        <v>1342</v>
      </c>
    </row>
    <row r="313" spans="1:14" ht="11.25" customHeight="1">
      <c r="A313" s="454"/>
      <c r="B313" s="488"/>
      <c r="C313" s="455"/>
      <c r="D313" s="455"/>
      <c r="E313" s="455"/>
      <c r="F313" s="455"/>
      <c r="G313" s="455"/>
      <c r="H313" s="455"/>
      <c r="I313" s="455"/>
      <c r="J313" s="455"/>
      <c r="K313" s="455"/>
      <c r="L313" s="455"/>
      <c r="M313" s="455"/>
      <c r="N313" s="455"/>
    </row>
    <row r="314" spans="1:14" ht="13.5" customHeight="1" thickBot="1">
      <c r="A314" s="429"/>
      <c r="B314" s="1194" t="s">
        <v>1134</v>
      </c>
      <c r="C314" s="1194"/>
      <c r="D314" s="1194"/>
      <c r="E314" s="1194"/>
      <c r="F314" s="1194"/>
      <c r="G314" s="1194"/>
      <c r="H314" s="1194"/>
      <c r="I314" s="1194"/>
      <c r="J314" s="1194"/>
      <c r="K314" s="1194"/>
      <c r="L314" s="1194"/>
      <c r="M314" s="1194"/>
      <c r="N314" s="1194"/>
    </row>
    <row r="315" spans="1:14" ht="33.75" customHeight="1" thickBot="1">
      <c r="A315" s="463" t="s">
        <v>1014</v>
      </c>
      <c r="B315" s="464" t="s">
        <v>1255</v>
      </c>
      <c r="C315" s="465" t="s">
        <v>1082</v>
      </c>
      <c r="D315" s="465" t="s">
        <v>1242</v>
      </c>
      <c r="E315" s="465" t="s">
        <v>1952</v>
      </c>
      <c r="F315" s="466">
        <v>68</v>
      </c>
      <c r="G315" s="466" t="s">
        <v>2722</v>
      </c>
      <c r="H315" s="466" t="s">
        <v>2626</v>
      </c>
      <c r="I315" s="466" t="s">
        <v>2631</v>
      </c>
      <c r="J315" s="466" t="s">
        <v>2721</v>
      </c>
      <c r="K315" s="466" t="s">
        <v>2720</v>
      </c>
      <c r="L315" s="466" t="s">
        <v>2953</v>
      </c>
      <c r="M315" s="1047" t="s">
        <v>2558</v>
      </c>
      <c r="N315" s="467" t="s">
        <v>1349</v>
      </c>
    </row>
    <row r="316" spans="1:14" ht="14.25" customHeight="1">
      <c r="A316" s="454"/>
      <c r="B316" s="454"/>
      <c r="C316" s="455"/>
      <c r="D316" s="455"/>
      <c r="E316" s="455"/>
      <c r="F316" s="455"/>
      <c r="G316" s="455"/>
      <c r="H316" s="455"/>
      <c r="I316" s="455"/>
      <c r="J316" s="455"/>
      <c r="K316" s="455"/>
      <c r="L316" s="455"/>
      <c r="M316" s="455"/>
      <c r="N316" s="455"/>
    </row>
    <row r="317" spans="1:14" ht="21.6" customHeight="1" thickBot="1">
      <c r="A317" s="429"/>
      <c r="B317" s="1194" t="s">
        <v>78</v>
      </c>
      <c r="C317" s="1194"/>
      <c r="D317" s="1194"/>
      <c r="E317" s="1194"/>
      <c r="F317" s="1194"/>
      <c r="G317" s="1194"/>
      <c r="H317" s="1194"/>
      <c r="I317" s="1194"/>
      <c r="J317" s="1194"/>
      <c r="K317" s="1194"/>
      <c r="L317" s="1194"/>
      <c r="M317" s="1194"/>
      <c r="N317" s="1194"/>
    </row>
    <row r="318" spans="1:14" ht="30">
      <c r="A318" s="430" t="s">
        <v>1096</v>
      </c>
      <c r="B318" s="433" t="s">
        <v>1015</v>
      </c>
      <c r="C318" s="474" t="s">
        <v>1360</v>
      </c>
      <c r="D318" s="474" t="s">
        <v>901</v>
      </c>
      <c r="E318" s="474" t="s">
        <v>1016</v>
      </c>
      <c r="F318" s="457" t="s">
        <v>2770</v>
      </c>
      <c r="G318" s="457" t="s">
        <v>2770</v>
      </c>
      <c r="H318" s="457" t="s">
        <v>2770</v>
      </c>
      <c r="I318" s="457" t="s">
        <v>2770</v>
      </c>
      <c r="J318" s="474" t="s">
        <v>4</v>
      </c>
      <c r="K318" s="457">
        <v>8.1999999999999993</v>
      </c>
      <c r="L318" s="474" t="s">
        <v>4</v>
      </c>
      <c r="M318" s="474" t="s">
        <v>4</v>
      </c>
      <c r="N318" s="475" t="s">
        <v>1376</v>
      </c>
    </row>
    <row r="319" spans="1:14" ht="60.75" thickBot="1">
      <c r="A319" s="450" t="s">
        <v>1095</v>
      </c>
      <c r="B319" s="451" t="s">
        <v>2782</v>
      </c>
      <c r="C319" s="452" t="s">
        <v>1339</v>
      </c>
      <c r="D319" s="452" t="s">
        <v>901</v>
      </c>
      <c r="E319" s="452" t="s">
        <v>1364</v>
      </c>
      <c r="F319" s="530" t="s">
        <v>2770</v>
      </c>
      <c r="G319" s="530" t="s">
        <v>2770</v>
      </c>
      <c r="H319" s="530" t="s">
        <v>2770</v>
      </c>
      <c r="I319" s="530" t="s">
        <v>1928</v>
      </c>
      <c r="J319" s="452" t="s">
        <v>4</v>
      </c>
      <c r="K319" s="452" t="s">
        <v>2723</v>
      </c>
      <c r="L319" s="452" t="s">
        <v>2723</v>
      </c>
      <c r="M319" s="452" t="s">
        <v>2723</v>
      </c>
      <c r="N319" s="453" t="s">
        <v>1344</v>
      </c>
    </row>
    <row r="320" spans="1:14" ht="15">
      <c r="A320" s="454"/>
      <c r="B320" s="454"/>
      <c r="C320" s="455"/>
      <c r="D320" s="455"/>
      <c r="E320" s="455"/>
      <c r="F320" s="455"/>
      <c r="G320" s="455"/>
      <c r="H320" s="455"/>
      <c r="I320" s="455"/>
      <c r="J320" s="455"/>
      <c r="K320" s="455"/>
      <c r="L320" s="455"/>
      <c r="M320" s="455"/>
      <c r="N320" s="455"/>
    </row>
    <row r="321" spans="1:14" ht="15.75" thickBot="1">
      <c r="A321" s="429"/>
      <c r="B321" s="1194" t="s">
        <v>79</v>
      </c>
      <c r="C321" s="1194"/>
      <c r="D321" s="1194"/>
      <c r="E321" s="1194"/>
      <c r="F321" s="1194"/>
      <c r="G321" s="1194"/>
      <c r="H321" s="1194"/>
      <c r="I321" s="1194"/>
      <c r="J321" s="1194"/>
      <c r="K321" s="1194"/>
      <c r="L321" s="1194"/>
      <c r="M321" s="1194"/>
      <c r="N321" s="1194"/>
    </row>
    <row r="322" spans="1:14" ht="30.75" thickBot="1">
      <c r="A322" s="463" t="s">
        <v>1017</v>
      </c>
      <c r="B322" s="464" t="s">
        <v>1321</v>
      </c>
      <c r="C322" s="465" t="s">
        <v>1082</v>
      </c>
      <c r="D322" s="465" t="s">
        <v>2816</v>
      </c>
      <c r="E322" s="465" t="s">
        <v>999</v>
      </c>
      <c r="F322" s="466" t="s">
        <v>2088</v>
      </c>
      <c r="G322" s="466" t="s">
        <v>1660</v>
      </c>
      <c r="H322" s="466" t="s">
        <v>2724</v>
      </c>
      <c r="I322" s="466" t="s">
        <v>2088</v>
      </c>
      <c r="J322" s="466" t="s">
        <v>2682</v>
      </c>
      <c r="K322" s="466" t="s">
        <v>2725</v>
      </c>
      <c r="L322" s="466">
        <v>6</v>
      </c>
      <c r="M322" s="1001" t="s">
        <v>2691</v>
      </c>
      <c r="N322" s="467" t="s">
        <v>1342</v>
      </c>
    </row>
    <row r="323" spans="1:14" ht="11.25" customHeight="1">
      <c r="A323" s="454"/>
      <c r="B323" s="454"/>
      <c r="C323" s="455"/>
      <c r="D323" s="455"/>
      <c r="E323" s="455"/>
      <c r="F323" s="455"/>
      <c r="G323" s="455"/>
      <c r="H323" s="455"/>
      <c r="I323" s="455"/>
      <c r="J323" s="455"/>
      <c r="K323" s="455"/>
      <c r="L323" s="455"/>
      <c r="M323" s="455"/>
      <c r="N323" s="455"/>
    </row>
    <row r="324" spans="1:14" ht="21.75" customHeight="1" thickBot="1">
      <c r="A324" s="429"/>
      <c r="B324" s="1194" t="s">
        <v>80</v>
      </c>
      <c r="C324" s="1194"/>
      <c r="D324" s="1194"/>
      <c r="E324" s="1194"/>
      <c r="F324" s="1194"/>
      <c r="G324" s="1194"/>
      <c r="H324" s="1194"/>
      <c r="I324" s="1194"/>
      <c r="J324" s="1194"/>
      <c r="K324" s="1194"/>
      <c r="L324" s="1194"/>
      <c r="M324" s="1194"/>
      <c r="N324" s="1194"/>
    </row>
    <row r="325" spans="1:14" ht="31.5" customHeight="1">
      <c r="A325" s="430" t="s">
        <v>1018</v>
      </c>
      <c r="B325" s="431" t="s">
        <v>1484</v>
      </c>
      <c r="C325" s="432" t="s">
        <v>1082</v>
      </c>
      <c r="D325" s="432" t="s">
        <v>2816</v>
      </c>
      <c r="E325" s="432" t="s">
        <v>742</v>
      </c>
      <c r="F325" s="962">
        <v>0</v>
      </c>
      <c r="G325" s="962" t="s">
        <v>2726</v>
      </c>
      <c r="H325" s="962">
        <v>1</v>
      </c>
      <c r="I325" s="962" t="s">
        <v>2648</v>
      </c>
      <c r="J325" s="332">
        <v>2</v>
      </c>
      <c r="K325" s="332" t="s">
        <v>2053</v>
      </c>
      <c r="L325" s="376">
        <v>0</v>
      </c>
      <c r="M325" s="376">
        <v>0</v>
      </c>
      <c r="N325" s="434" t="s">
        <v>1375</v>
      </c>
    </row>
    <row r="326" spans="1:14" ht="61.5" customHeight="1">
      <c r="A326" s="435" t="s">
        <v>1019</v>
      </c>
      <c r="B326" s="436" t="s">
        <v>1199</v>
      </c>
      <c r="C326" s="437" t="s">
        <v>1082</v>
      </c>
      <c r="D326" s="437" t="s">
        <v>2816</v>
      </c>
      <c r="E326" s="437" t="s">
        <v>1142</v>
      </c>
      <c r="F326" s="529">
        <v>28</v>
      </c>
      <c r="G326" s="529" t="s">
        <v>2727</v>
      </c>
      <c r="H326" s="529" t="s">
        <v>2728</v>
      </c>
      <c r="I326" s="529">
        <v>14</v>
      </c>
      <c r="J326" s="264">
        <v>14</v>
      </c>
      <c r="K326" s="264">
        <v>14</v>
      </c>
      <c r="L326" s="820">
        <v>20</v>
      </c>
      <c r="M326" s="820">
        <v>11</v>
      </c>
      <c r="N326" s="439" t="s">
        <v>1342</v>
      </c>
    </row>
    <row r="327" spans="1:14" ht="48.75" customHeight="1">
      <c r="A327" s="435" t="s">
        <v>1020</v>
      </c>
      <c r="B327" s="436" t="s">
        <v>2783</v>
      </c>
      <c r="C327" s="437" t="s">
        <v>1370</v>
      </c>
      <c r="D327" s="437" t="s">
        <v>2816</v>
      </c>
      <c r="E327" s="437" t="s">
        <v>1322</v>
      </c>
      <c r="F327" s="529" t="s">
        <v>1285</v>
      </c>
      <c r="G327" s="489" t="s">
        <v>1570</v>
      </c>
      <c r="H327" s="489" t="s">
        <v>1739</v>
      </c>
      <c r="I327" s="489" t="s">
        <v>1929</v>
      </c>
      <c r="J327" s="697" t="s">
        <v>2217</v>
      </c>
      <c r="K327" s="697" t="s">
        <v>2535</v>
      </c>
      <c r="L327" s="939" t="s">
        <v>3068</v>
      </c>
      <c r="M327" s="939" t="s">
        <v>3155</v>
      </c>
      <c r="N327" s="439" t="s">
        <v>1446</v>
      </c>
    </row>
    <row r="328" spans="1:14" ht="26.25" customHeight="1" thickBot="1">
      <c r="A328" s="450" t="s">
        <v>1021</v>
      </c>
      <c r="B328" s="451" t="s">
        <v>1097</v>
      </c>
      <c r="C328" s="452" t="s">
        <v>1363</v>
      </c>
      <c r="D328" s="452" t="s">
        <v>2816</v>
      </c>
      <c r="E328" s="452" t="s">
        <v>1098</v>
      </c>
      <c r="F328" s="530" t="s">
        <v>2730</v>
      </c>
      <c r="G328" s="530" t="s">
        <v>1640</v>
      </c>
      <c r="H328" s="530" t="s">
        <v>2729</v>
      </c>
      <c r="I328" s="527" t="s">
        <v>2731</v>
      </c>
      <c r="J328" s="330" t="s">
        <v>2732</v>
      </c>
      <c r="K328" s="330" t="s">
        <v>2733</v>
      </c>
      <c r="L328" s="134" t="s">
        <v>3069</v>
      </c>
      <c r="M328" s="134">
        <v>881.31399999999996</v>
      </c>
      <c r="N328" s="453" t="s">
        <v>1342</v>
      </c>
    </row>
    <row r="329" spans="1:14" ht="9" customHeight="1">
      <c r="A329" s="454"/>
      <c r="B329" s="454"/>
      <c r="C329" s="455"/>
      <c r="D329" s="455"/>
      <c r="E329" s="455"/>
      <c r="F329" s="455"/>
      <c r="G329" s="455"/>
      <c r="H329" s="455"/>
      <c r="I329" s="455"/>
      <c r="J329" s="455"/>
      <c r="K329" s="455"/>
      <c r="L329" s="455"/>
      <c r="M329" s="455"/>
      <c r="N329" s="455"/>
    </row>
    <row r="330" spans="1:14" ht="15.75" thickBot="1">
      <c r="A330" s="429"/>
      <c r="B330" s="1194" t="s">
        <v>81</v>
      </c>
      <c r="C330" s="1194"/>
      <c r="D330" s="1194"/>
      <c r="E330" s="1194"/>
      <c r="F330" s="1194"/>
      <c r="G330" s="1194"/>
      <c r="H330" s="1194"/>
      <c r="I330" s="1194"/>
      <c r="J330" s="1194"/>
      <c r="K330" s="1194"/>
      <c r="L330" s="1194"/>
      <c r="M330" s="1194"/>
      <c r="N330" s="1194"/>
    </row>
    <row r="331" spans="1:14" ht="34.5" customHeight="1" thickBot="1">
      <c r="A331" s="463" t="s">
        <v>1022</v>
      </c>
      <c r="B331" s="464" t="s">
        <v>1200</v>
      </c>
      <c r="C331" s="465" t="s">
        <v>1082</v>
      </c>
      <c r="D331" s="465" t="s">
        <v>2816</v>
      </c>
      <c r="E331" s="465" t="s">
        <v>2026</v>
      </c>
      <c r="F331" s="466">
        <v>71</v>
      </c>
      <c r="G331" s="466" t="s">
        <v>1639</v>
      </c>
      <c r="H331" s="466" t="s">
        <v>2734</v>
      </c>
      <c r="I331" s="466" t="s">
        <v>2735</v>
      </c>
      <c r="J331" s="570" t="s">
        <v>2635</v>
      </c>
      <c r="K331" s="208">
        <v>66</v>
      </c>
      <c r="L331" s="208">
        <v>48</v>
      </c>
      <c r="M331" s="208">
        <v>19</v>
      </c>
      <c r="N331" s="467" t="s">
        <v>1342</v>
      </c>
    </row>
    <row r="332" spans="1:14" ht="8.25" customHeight="1">
      <c r="A332" s="454"/>
      <c r="B332" s="454"/>
      <c r="C332" s="455"/>
      <c r="D332" s="455"/>
      <c r="E332" s="455"/>
      <c r="F332" s="455"/>
      <c r="G332" s="455"/>
      <c r="H332" s="455"/>
      <c r="I332" s="455"/>
      <c r="J332" s="455"/>
      <c r="K332" s="455"/>
      <c r="L332" s="455"/>
      <c r="M332" s="455"/>
      <c r="N332" s="455"/>
    </row>
    <row r="333" spans="1:14" ht="17.25" customHeight="1" thickBot="1">
      <c r="A333" s="429"/>
      <c r="B333" s="1194" t="s">
        <v>82</v>
      </c>
      <c r="C333" s="1194"/>
      <c r="D333" s="1194"/>
      <c r="E333" s="1194"/>
      <c r="F333" s="1194"/>
      <c r="G333" s="1194"/>
      <c r="H333" s="1194"/>
      <c r="I333" s="1194"/>
      <c r="J333" s="1194"/>
      <c r="K333" s="1194"/>
      <c r="L333" s="1194"/>
      <c r="M333" s="1194"/>
      <c r="N333" s="1194"/>
    </row>
    <row r="334" spans="1:14" ht="36.75" customHeight="1">
      <c r="A334" s="430" t="s">
        <v>1023</v>
      </c>
      <c r="B334" s="431" t="s">
        <v>1201</v>
      </c>
      <c r="C334" s="432" t="s">
        <v>1082</v>
      </c>
      <c r="D334" s="432" t="s">
        <v>3209</v>
      </c>
      <c r="E334" s="432" t="s">
        <v>742</v>
      </c>
      <c r="F334" s="962">
        <v>45</v>
      </c>
      <c r="G334" s="962" t="s">
        <v>2736</v>
      </c>
      <c r="H334" s="962" t="s">
        <v>2737</v>
      </c>
      <c r="I334" s="962" t="s">
        <v>2739</v>
      </c>
      <c r="J334" s="962" t="s">
        <v>2738</v>
      </c>
      <c r="K334" s="962" t="s">
        <v>2740</v>
      </c>
      <c r="L334" s="962" t="s">
        <v>3070</v>
      </c>
      <c r="M334" s="1054">
        <v>107</v>
      </c>
      <c r="N334" s="434" t="s">
        <v>1342</v>
      </c>
    </row>
    <row r="335" spans="1:14" ht="47.25" customHeight="1">
      <c r="A335" s="456" t="s">
        <v>1024</v>
      </c>
      <c r="B335" s="436" t="s">
        <v>1485</v>
      </c>
      <c r="C335" s="437" t="s">
        <v>1082</v>
      </c>
      <c r="D335" s="437" t="s">
        <v>3209</v>
      </c>
      <c r="E335" s="437" t="s">
        <v>742</v>
      </c>
      <c r="F335" s="529">
        <v>0</v>
      </c>
      <c r="G335" s="529" t="s">
        <v>1591</v>
      </c>
      <c r="H335" s="529" t="s">
        <v>1711</v>
      </c>
      <c r="I335" s="529" t="s">
        <v>2741</v>
      </c>
      <c r="J335" s="529" t="s">
        <v>2742</v>
      </c>
      <c r="K335" s="529">
        <v>35</v>
      </c>
      <c r="L335" s="839" t="s">
        <v>3071</v>
      </c>
      <c r="M335" s="1002" t="s">
        <v>3071</v>
      </c>
      <c r="N335" s="439" t="s">
        <v>1374</v>
      </c>
    </row>
    <row r="336" spans="1:14" ht="45">
      <c r="A336" s="456" t="s">
        <v>1025</v>
      </c>
      <c r="B336" s="436" t="s">
        <v>1099</v>
      </c>
      <c r="C336" s="437" t="s">
        <v>2218</v>
      </c>
      <c r="D336" s="437" t="s">
        <v>2816</v>
      </c>
      <c r="E336" s="437" t="s">
        <v>742</v>
      </c>
      <c r="F336" s="529">
        <v>861.6</v>
      </c>
      <c r="G336" s="529" t="s">
        <v>1641</v>
      </c>
      <c r="H336" s="578" t="s">
        <v>1953</v>
      </c>
      <c r="I336" s="549" t="s">
        <v>1954</v>
      </c>
      <c r="J336" s="591" t="s">
        <v>2743</v>
      </c>
      <c r="K336" s="846" t="s">
        <v>2744</v>
      </c>
      <c r="L336" s="828" t="s">
        <v>3072</v>
      </c>
      <c r="M336" s="828" t="s">
        <v>3156</v>
      </c>
      <c r="N336" s="439" t="s">
        <v>1342</v>
      </c>
    </row>
    <row r="337" spans="1:14" ht="30.75" thickBot="1">
      <c r="A337" s="450" t="s">
        <v>1922</v>
      </c>
      <c r="B337" s="545" t="s">
        <v>1923</v>
      </c>
      <c r="C337" s="546" t="s">
        <v>17</v>
      </c>
      <c r="D337" s="627" t="s">
        <v>2816</v>
      </c>
      <c r="E337" s="472"/>
      <c r="F337" s="478"/>
      <c r="G337" s="478"/>
      <c r="H337" s="547"/>
      <c r="I337" s="548">
        <v>1</v>
      </c>
      <c r="J337" s="548">
        <v>2</v>
      </c>
      <c r="K337" s="765">
        <v>1</v>
      </c>
      <c r="L337" s="940">
        <v>2</v>
      </c>
      <c r="M337" s="940">
        <v>1</v>
      </c>
      <c r="N337" s="628" t="s">
        <v>1924</v>
      </c>
    </row>
    <row r="338" spans="1:14" ht="12.75" customHeight="1">
      <c r="A338" s="454"/>
      <c r="B338" s="454"/>
      <c r="C338" s="455"/>
      <c r="D338" s="455"/>
      <c r="E338" s="455"/>
      <c r="F338" s="455"/>
      <c r="G338" s="455"/>
      <c r="H338" s="455"/>
      <c r="I338" s="455"/>
      <c r="J338" s="455"/>
      <c r="K338" s="455"/>
      <c r="L338" s="455"/>
      <c r="M338" s="455"/>
      <c r="N338" s="455"/>
    </row>
    <row r="339" spans="1:14" ht="26.45" customHeight="1" thickBot="1">
      <c r="A339" s="429"/>
      <c r="B339" s="1194" t="s">
        <v>83</v>
      </c>
      <c r="C339" s="1194"/>
      <c r="D339" s="1194"/>
      <c r="E339" s="1194"/>
      <c r="F339" s="1194"/>
      <c r="G339" s="1194"/>
      <c r="H339" s="1194"/>
      <c r="I339" s="1194"/>
      <c r="J339" s="1194"/>
      <c r="K339" s="1194"/>
      <c r="L339" s="1194"/>
      <c r="M339" s="1194"/>
      <c r="N339" s="1194"/>
    </row>
    <row r="340" spans="1:14" ht="31.5" customHeight="1" thickBot="1">
      <c r="A340" s="463" t="s">
        <v>1080</v>
      </c>
      <c r="B340" s="464" t="s">
        <v>1202</v>
      </c>
      <c r="C340" s="465" t="s">
        <v>1360</v>
      </c>
      <c r="D340" s="465" t="s">
        <v>901</v>
      </c>
      <c r="E340" s="465" t="s">
        <v>1026</v>
      </c>
      <c r="F340" s="466" t="s">
        <v>1303</v>
      </c>
      <c r="G340" s="466" t="s">
        <v>1303</v>
      </c>
      <c r="H340" s="466" t="s">
        <v>1303</v>
      </c>
      <c r="I340" s="466" t="s">
        <v>1303</v>
      </c>
      <c r="J340" s="466" t="s">
        <v>1303</v>
      </c>
      <c r="K340" s="466">
        <v>6.9</v>
      </c>
      <c r="L340" s="466" t="s">
        <v>1303</v>
      </c>
      <c r="M340" s="466" t="s">
        <v>1303</v>
      </c>
      <c r="N340" s="467" t="s">
        <v>1349</v>
      </c>
    </row>
    <row r="341" spans="1:14" ht="8.25" customHeight="1">
      <c r="A341" s="454"/>
      <c r="B341" s="454"/>
      <c r="C341" s="455"/>
      <c r="D341" s="455"/>
      <c r="E341" s="455"/>
      <c r="F341" s="455"/>
      <c r="G341" s="455"/>
      <c r="H341" s="455"/>
      <c r="I341" s="455"/>
      <c r="J341" s="455"/>
      <c r="K341" s="455"/>
      <c r="L341" s="455"/>
      <c r="M341" s="455"/>
      <c r="N341" s="455"/>
    </row>
    <row r="342" spans="1:14" ht="19.5" customHeight="1" thickBot="1">
      <c r="A342" s="429"/>
      <c r="B342" s="1194" t="s">
        <v>84</v>
      </c>
      <c r="C342" s="1194"/>
      <c r="D342" s="1194"/>
      <c r="E342" s="1194"/>
      <c r="F342" s="1194"/>
      <c r="G342" s="1194"/>
      <c r="H342" s="1194"/>
      <c r="I342" s="1194"/>
      <c r="J342" s="1194"/>
      <c r="K342" s="1194"/>
      <c r="L342" s="1194"/>
      <c r="M342" s="1194"/>
      <c r="N342" s="1194"/>
    </row>
    <row r="343" spans="1:14" ht="143.25" customHeight="1">
      <c r="A343" s="430" t="s">
        <v>1028</v>
      </c>
      <c r="B343" s="431" t="s">
        <v>1029</v>
      </c>
      <c r="C343" s="432" t="s">
        <v>1339</v>
      </c>
      <c r="D343" s="474" t="s">
        <v>2817</v>
      </c>
      <c r="E343" s="432" t="s">
        <v>1364</v>
      </c>
      <c r="F343" s="698" t="s">
        <v>1515</v>
      </c>
      <c r="G343" s="699" t="s">
        <v>2262</v>
      </c>
      <c r="H343" s="699" t="s">
        <v>2261</v>
      </c>
      <c r="I343" s="699" t="s">
        <v>2259</v>
      </c>
      <c r="J343" s="699" t="s">
        <v>2260</v>
      </c>
      <c r="K343" s="699" t="s">
        <v>2420</v>
      </c>
      <c r="L343" s="699" t="s">
        <v>2975</v>
      </c>
      <c r="M343" s="699" t="s">
        <v>3210</v>
      </c>
      <c r="N343" s="434" t="s">
        <v>1342</v>
      </c>
    </row>
    <row r="344" spans="1:14" ht="119.25" customHeight="1">
      <c r="A344" s="456" t="s">
        <v>1030</v>
      </c>
      <c r="B344" s="837" t="s">
        <v>1137</v>
      </c>
      <c r="C344" s="835" t="s">
        <v>1082</v>
      </c>
      <c r="D344" s="835" t="s">
        <v>2817</v>
      </c>
      <c r="E344" s="835" t="s">
        <v>1138</v>
      </c>
      <c r="F344" s="923" t="s">
        <v>1516</v>
      </c>
      <c r="G344" s="924" t="s">
        <v>1848</v>
      </c>
      <c r="H344" s="924" t="s">
        <v>1849</v>
      </c>
      <c r="I344" s="924" t="s">
        <v>1955</v>
      </c>
      <c r="J344" s="924" t="s">
        <v>2421</v>
      </c>
      <c r="K344" s="924" t="s">
        <v>2422</v>
      </c>
      <c r="L344" s="924" t="s">
        <v>3143</v>
      </c>
      <c r="M344" s="924" t="s">
        <v>3337</v>
      </c>
      <c r="N344" s="439" t="s">
        <v>1342</v>
      </c>
    </row>
    <row r="345" spans="1:14" ht="48.75" customHeight="1" thickBot="1">
      <c r="A345" s="490" t="s">
        <v>1139</v>
      </c>
      <c r="B345" s="451" t="s">
        <v>1486</v>
      </c>
      <c r="C345" s="452" t="s">
        <v>1368</v>
      </c>
      <c r="D345" s="472" t="s">
        <v>3244</v>
      </c>
      <c r="E345" s="452" t="s">
        <v>1140</v>
      </c>
      <c r="F345" s="890">
        <v>4470</v>
      </c>
      <c r="G345" s="889">
        <v>6164</v>
      </c>
      <c r="H345" s="889">
        <v>8275</v>
      </c>
      <c r="I345" s="889">
        <v>11216</v>
      </c>
      <c r="J345" s="889">
        <v>14271</v>
      </c>
      <c r="K345" s="889">
        <v>15892</v>
      </c>
      <c r="L345" s="889" t="s">
        <v>2998</v>
      </c>
      <c r="M345" s="889">
        <v>40462</v>
      </c>
      <c r="N345" s="453" t="s">
        <v>1342</v>
      </c>
    </row>
    <row r="346" spans="1:14" ht="15">
      <c r="A346" s="454"/>
      <c r="B346" s="454"/>
      <c r="C346" s="455"/>
      <c r="D346" s="455"/>
      <c r="E346" s="455"/>
      <c r="F346" s="455"/>
      <c r="G346" s="455"/>
      <c r="H346" s="455"/>
      <c r="I346" s="455"/>
      <c r="J346" s="455"/>
      <c r="K346" s="455"/>
      <c r="L346" s="455"/>
      <c r="M346" s="455"/>
      <c r="N346" s="455"/>
    </row>
    <row r="347" spans="1:14" ht="15.75" thickBot="1">
      <c r="A347" s="429"/>
      <c r="B347" s="1194" t="s">
        <v>85</v>
      </c>
      <c r="C347" s="1194"/>
      <c r="D347" s="1194"/>
      <c r="E347" s="1194"/>
      <c r="F347" s="1194"/>
      <c r="G347" s="1194"/>
      <c r="H347" s="1194"/>
      <c r="I347" s="1194"/>
      <c r="J347" s="1194"/>
      <c r="K347" s="1194"/>
      <c r="L347" s="1194"/>
      <c r="M347" s="1194"/>
      <c r="N347" s="1194"/>
    </row>
    <row r="348" spans="1:14" ht="36" customHeight="1" thickBot="1">
      <c r="A348" s="463" t="s">
        <v>1031</v>
      </c>
      <c r="B348" s="491" t="s">
        <v>1032</v>
      </c>
      <c r="C348" s="465" t="s">
        <v>1082</v>
      </c>
      <c r="D348" s="866" t="s">
        <v>1135</v>
      </c>
      <c r="E348" s="465" t="s">
        <v>754</v>
      </c>
      <c r="F348" s="465">
        <v>12</v>
      </c>
      <c r="G348" s="465">
        <v>14</v>
      </c>
      <c r="H348" s="465" t="s">
        <v>3334</v>
      </c>
      <c r="I348" s="465" t="s">
        <v>3334</v>
      </c>
      <c r="J348" s="466" t="s">
        <v>3336</v>
      </c>
      <c r="K348" s="466" t="s">
        <v>3336</v>
      </c>
      <c r="L348" s="466" t="s">
        <v>3335</v>
      </c>
      <c r="M348" s="466" t="s">
        <v>3335</v>
      </c>
      <c r="N348" s="467" t="s">
        <v>1349</v>
      </c>
    </row>
    <row r="349" spans="1:14" ht="15">
      <c r="A349" s="454"/>
      <c r="B349" s="454"/>
      <c r="C349" s="455"/>
      <c r="D349" s="455"/>
      <c r="E349" s="455"/>
      <c r="F349" s="455"/>
      <c r="G349" s="455"/>
      <c r="H349" s="455"/>
      <c r="I349" s="455"/>
      <c r="J349" s="455"/>
      <c r="K349" s="455"/>
      <c r="L349" s="455"/>
      <c r="M349" s="455"/>
      <c r="N349" s="455"/>
    </row>
    <row r="350" spans="1:14" ht="15.75" thickBot="1">
      <c r="A350" s="429"/>
      <c r="B350" s="1194" t="s">
        <v>86</v>
      </c>
      <c r="C350" s="1194"/>
      <c r="D350" s="1194"/>
      <c r="E350" s="1194"/>
      <c r="F350" s="1194"/>
      <c r="G350" s="1194"/>
      <c r="H350" s="1194"/>
      <c r="I350" s="1194"/>
      <c r="J350" s="1194"/>
      <c r="K350" s="1194"/>
      <c r="L350" s="1194"/>
      <c r="M350" s="1194"/>
      <c r="N350" s="1194"/>
    </row>
    <row r="351" spans="1:14" ht="32.25" customHeight="1">
      <c r="A351" s="430" t="s">
        <v>1033</v>
      </c>
      <c r="B351" s="431" t="s">
        <v>1034</v>
      </c>
      <c r="C351" s="432" t="s">
        <v>1339</v>
      </c>
      <c r="D351" s="432" t="s">
        <v>2818</v>
      </c>
      <c r="E351" s="432" t="s">
        <v>1103</v>
      </c>
      <c r="F351" s="682" t="s">
        <v>2747</v>
      </c>
      <c r="G351" s="683" t="s">
        <v>2746</v>
      </c>
      <c r="H351" s="683" t="s">
        <v>2745</v>
      </c>
      <c r="I351" s="683" t="s">
        <v>2748</v>
      </c>
      <c r="J351" s="683" t="s">
        <v>2626</v>
      </c>
      <c r="K351" s="683" t="s">
        <v>2749</v>
      </c>
      <c r="L351" s="683" t="s">
        <v>2638</v>
      </c>
      <c r="M351" s="683" t="s">
        <v>3193</v>
      </c>
      <c r="N351" s="434" t="s">
        <v>1371</v>
      </c>
    </row>
    <row r="352" spans="1:14" ht="46.5" customHeight="1">
      <c r="A352" s="456" t="s">
        <v>1035</v>
      </c>
      <c r="B352" s="436" t="s">
        <v>1036</v>
      </c>
      <c r="C352" s="437" t="s">
        <v>1339</v>
      </c>
      <c r="D352" s="437" t="s">
        <v>901</v>
      </c>
      <c r="E352" s="437" t="s">
        <v>1364</v>
      </c>
      <c r="F352" s="529" t="s">
        <v>1303</v>
      </c>
      <c r="G352" s="529" t="s">
        <v>1303</v>
      </c>
      <c r="H352" s="529" t="s">
        <v>1303</v>
      </c>
      <c r="I352" s="529" t="s">
        <v>1303</v>
      </c>
      <c r="J352" s="529" t="s">
        <v>1303</v>
      </c>
      <c r="K352" s="529" t="s">
        <v>1303</v>
      </c>
      <c r="L352" s="839" t="s">
        <v>1303</v>
      </c>
      <c r="M352" s="1032" t="s">
        <v>1303</v>
      </c>
      <c r="N352" s="439" t="s">
        <v>1372</v>
      </c>
    </row>
    <row r="353" spans="1:14" ht="68.25" customHeight="1" thickBot="1">
      <c r="A353" s="490" t="s">
        <v>1100</v>
      </c>
      <c r="B353" s="451" t="s">
        <v>1027</v>
      </c>
      <c r="C353" s="452" t="s">
        <v>1339</v>
      </c>
      <c r="D353" s="452" t="s">
        <v>2812</v>
      </c>
      <c r="E353" s="452" t="s">
        <v>1364</v>
      </c>
      <c r="F353" s="478" t="s">
        <v>1528</v>
      </c>
      <c r="G353" s="478" t="s">
        <v>1956</v>
      </c>
      <c r="H353" s="478" t="s">
        <v>1829</v>
      </c>
      <c r="I353" s="478" t="s">
        <v>1957</v>
      </c>
      <c r="J353" s="478" t="s">
        <v>1957</v>
      </c>
      <c r="K353" s="478" t="s">
        <v>1957</v>
      </c>
      <c r="L353" s="478" t="s">
        <v>2974</v>
      </c>
      <c r="M353" s="478" t="s">
        <v>3242</v>
      </c>
      <c r="N353" s="453" t="s">
        <v>1373</v>
      </c>
    </row>
    <row r="354" spans="1:14">
      <c r="A354" s="492"/>
      <c r="B354" s="492"/>
      <c r="C354" s="493"/>
      <c r="D354" s="493"/>
      <c r="E354" s="494"/>
      <c r="F354" s="495"/>
      <c r="G354" s="495"/>
      <c r="H354" s="495"/>
      <c r="I354" s="495"/>
      <c r="J354" s="495"/>
      <c r="K354" s="495"/>
      <c r="L354" s="495"/>
      <c r="M354" s="495"/>
      <c r="N354" s="494"/>
    </row>
    <row r="355" spans="1:14" ht="16.5" customHeight="1">
      <c r="A355" s="590">
        <v>1</v>
      </c>
      <c r="B355" s="1217" t="s">
        <v>1487</v>
      </c>
      <c r="C355" s="1217"/>
      <c r="D355" s="1217"/>
      <c r="E355" s="1217"/>
      <c r="F355" s="1217"/>
      <c r="G355" s="1217"/>
      <c r="H355" s="1217"/>
      <c r="I355" s="1217"/>
      <c r="J355" s="1217"/>
      <c r="K355" s="1217"/>
      <c r="L355" s="1217"/>
      <c r="M355" s="1217"/>
      <c r="N355" s="1217"/>
    </row>
    <row r="356" spans="1:14" ht="16.5" customHeight="1">
      <c r="A356" s="590">
        <v>2</v>
      </c>
      <c r="B356" s="1217" t="s">
        <v>1230</v>
      </c>
      <c r="C356" s="1217"/>
      <c r="D356" s="1217"/>
      <c r="E356" s="1217"/>
      <c r="F356" s="1217"/>
      <c r="G356" s="1217"/>
      <c r="H356" s="1217"/>
      <c r="I356" s="1217"/>
      <c r="J356" s="1217"/>
      <c r="K356" s="1217"/>
      <c r="L356" s="1217"/>
      <c r="M356" s="1217"/>
      <c r="N356" s="1217"/>
    </row>
    <row r="357" spans="1:14" ht="15" customHeight="1">
      <c r="A357" s="590">
        <v>3</v>
      </c>
      <c r="B357" s="1217" t="s">
        <v>1229</v>
      </c>
      <c r="C357" s="1217"/>
      <c r="D357" s="1217"/>
      <c r="E357" s="1217"/>
      <c r="F357" s="1217"/>
      <c r="G357" s="1217"/>
      <c r="H357" s="1217"/>
      <c r="I357" s="1217"/>
      <c r="J357" s="1217"/>
      <c r="K357" s="1217"/>
      <c r="L357" s="1217"/>
      <c r="M357" s="1217"/>
      <c r="N357" s="1217"/>
    </row>
    <row r="358" spans="1:14" ht="14.25" customHeight="1">
      <c r="A358" s="590">
        <v>4</v>
      </c>
      <c r="B358" s="1217" t="s">
        <v>1488</v>
      </c>
      <c r="C358" s="1217"/>
      <c r="D358" s="1217"/>
      <c r="E358" s="1217"/>
      <c r="F358" s="1217"/>
      <c r="G358" s="1217"/>
      <c r="H358" s="1217"/>
      <c r="I358" s="1217"/>
      <c r="J358" s="1217"/>
      <c r="K358" s="1217"/>
      <c r="L358" s="1217"/>
      <c r="M358" s="1217"/>
      <c r="N358" s="1217"/>
    </row>
    <row r="359" spans="1:14">
      <c r="A359" s="590">
        <v>5</v>
      </c>
      <c r="B359" s="1217" t="s">
        <v>3333</v>
      </c>
      <c r="C359" s="1217"/>
      <c r="D359" s="1217"/>
      <c r="E359" s="1217"/>
      <c r="F359" s="1217"/>
      <c r="G359" s="1217"/>
      <c r="H359" s="1217"/>
      <c r="I359" s="1217"/>
      <c r="J359" s="1217"/>
      <c r="K359" s="1217"/>
      <c r="L359" s="1217"/>
      <c r="M359" s="1217"/>
      <c r="N359" s="1217"/>
    </row>
    <row r="360" spans="1:14" ht="15" customHeight="1">
      <c r="A360" s="590">
        <v>6</v>
      </c>
      <c r="B360" s="1217" t="s">
        <v>1489</v>
      </c>
      <c r="C360" s="1217"/>
      <c r="D360" s="1217"/>
      <c r="E360" s="1217"/>
      <c r="F360" s="1217"/>
      <c r="G360" s="1217"/>
      <c r="H360" s="1217"/>
      <c r="I360" s="1217"/>
      <c r="J360" s="1217"/>
      <c r="K360" s="1217"/>
      <c r="L360" s="1217"/>
      <c r="M360" s="1217"/>
      <c r="N360" s="1217"/>
    </row>
    <row r="361" spans="1:14" ht="17.25" customHeight="1">
      <c r="A361" s="590">
        <v>7</v>
      </c>
      <c r="B361" s="1217" t="s">
        <v>1228</v>
      </c>
      <c r="C361" s="1217"/>
      <c r="D361" s="1217"/>
      <c r="E361" s="1217"/>
      <c r="F361" s="1217"/>
      <c r="G361" s="1217"/>
      <c r="H361" s="1217"/>
      <c r="I361" s="1217"/>
      <c r="J361" s="1217"/>
      <c r="K361" s="1217"/>
      <c r="L361" s="1217"/>
      <c r="M361" s="1217"/>
      <c r="N361" s="1217"/>
    </row>
    <row r="362" spans="1:14">
      <c r="A362" s="336"/>
      <c r="B362" s="336"/>
      <c r="C362" s="700"/>
      <c r="D362" s="700"/>
      <c r="E362" s="701"/>
      <c r="F362" s="702"/>
      <c r="G362" s="702"/>
      <c r="H362" s="702"/>
      <c r="I362" s="702"/>
      <c r="J362" s="702"/>
      <c r="K362" s="702"/>
      <c r="L362" s="702"/>
      <c r="M362" s="702"/>
      <c r="N362" s="701"/>
    </row>
  </sheetData>
  <mergeCells count="94">
    <mergeCell ref="M167:M171"/>
    <mergeCell ref="M181:M184"/>
    <mergeCell ref="A200:N200"/>
    <mergeCell ref="O266:O268"/>
    <mergeCell ref="P266:P268"/>
    <mergeCell ref="B209:N209"/>
    <mergeCell ref="B212:N212"/>
    <mergeCell ref="B215:N215"/>
    <mergeCell ref="B220:N220"/>
    <mergeCell ref="B228:N228"/>
    <mergeCell ref="B236:N236"/>
    <mergeCell ref="B245:N245"/>
    <mergeCell ref="B249:N249"/>
    <mergeCell ref="B252:N252"/>
    <mergeCell ref="B255:N255"/>
    <mergeCell ref="Q266:Q268"/>
    <mergeCell ref="R266:R268"/>
    <mergeCell ref="B264:D264"/>
    <mergeCell ref="B265:N265"/>
    <mergeCell ref="B260:N260"/>
    <mergeCell ref="B360:N360"/>
    <mergeCell ref="C309:C311"/>
    <mergeCell ref="D310:D311"/>
    <mergeCell ref="B281:N281"/>
    <mergeCell ref="B286:N286"/>
    <mergeCell ref="D290:D291"/>
    <mergeCell ref="B296:N296"/>
    <mergeCell ref="B302:N302"/>
    <mergeCell ref="B307:N307"/>
    <mergeCell ref="B357:N357"/>
    <mergeCell ref="B358:N358"/>
    <mergeCell ref="B359:N359"/>
    <mergeCell ref="B272:N272"/>
    <mergeCell ref="B277:N277"/>
    <mergeCell ref="F278:I278"/>
    <mergeCell ref="B361:N361"/>
    <mergeCell ref="B356:N356"/>
    <mergeCell ref="B314:N314"/>
    <mergeCell ref="B317:N317"/>
    <mergeCell ref="B321:N321"/>
    <mergeCell ref="B324:N324"/>
    <mergeCell ref="B330:N330"/>
    <mergeCell ref="B333:N333"/>
    <mergeCell ref="B339:N339"/>
    <mergeCell ref="B342:N342"/>
    <mergeCell ref="B347:N347"/>
    <mergeCell ref="B350:N350"/>
    <mergeCell ref="B355:N355"/>
    <mergeCell ref="A94:N94"/>
    <mergeCell ref="B187:N187"/>
    <mergeCell ref="B160:N160"/>
    <mergeCell ref="F167:F171"/>
    <mergeCell ref="G167:G171"/>
    <mergeCell ref="H167:H171"/>
    <mergeCell ref="I167:I171"/>
    <mergeCell ref="K167:K171"/>
    <mergeCell ref="D168:D170"/>
    <mergeCell ref="B175:N175"/>
    <mergeCell ref="H181:H182"/>
    <mergeCell ref="I181:K181"/>
    <mergeCell ref="L181:L184"/>
    <mergeCell ref="I182:K182"/>
    <mergeCell ref="I183:K183"/>
    <mergeCell ref="I184:K184"/>
    <mergeCell ref="B102:N102"/>
    <mergeCell ref="B159:D159"/>
    <mergeCell ref="D110:D111"/>
    <mergeCell ref="B115:N115"/>
    <mergeCell ref="B125:N125"/>
    <mergeCell ref="B131:N131"/>
    <mergeCell ref="B134:N134"/>
    <mergeCell ref="B137:N137"/>
    <mergeCell ref="C138:C140"/>
    <mergeCell ref="D139:D140"/>
    <mergeCell ref="B145:N145"/>
    <mergeCell ref="B148:N148"/>
    <mergeCell ref="B152:N152"/>
    <mergeCell ref="A108:N108"/>
    <mergeCell ref="B34:N34"/>
    <mergeCell ref="L167:L171"/>
    <mergeCell ref="B5:N5"/>
    <mergeCell ref="B11:N11"/>
    <mergeCell ref="B14:N14"/>
    <mergeCell ref="B19:N19"/>
    <mergeCell ref="B28:N28"/>
    <mergeCell ref="C35:C38"/>
    <mergeCell ref="D35:D38"/>
    <mergeCell ref="B51:N51"/>
    <mergeCell ref="B56:N56"/>
    <mergeCell ref="B61:N61"/>
    <mergeCell ref="B65:N65"/>
    <mergeCell ref="B77:N77"/>
    <mergeCell ref="B88:N88"/>
    <mergeCell ref="B91:N91"/>
  </mergeCells>
  <conditionalFormatting sqref="A362:A65265 A262:A263 A161:A174 A158">
    <cfRule type="containsText" dxfId="62" priority="63" stopIfTrue="1" operator="containsText" text="tiksl">
      <formula>NOT(ISERROR(SEARCH("tiksl",A158)))</formula>
    </cfRule>
  </conditionalFormatting>
  <conditionalFormatting sqref="B159:C159 A325:A327 A316 A318:A320 A322:A323 A334:A335 A354">
    <cfRule type="containsText" dxfId="61" priority="62" stopIfTrue="1" operator="containsText" text="tiksl">
      <formula>NOT(ISERROR(SEARCH("tiksl",A159)))</formula>
    </cfRule>
  </conditionalFormatting>
  <conditionalFormatting sqref="A355:A361">
    <cfRule type="containsText" dxfId="60" priority="54" stopIfTrue="1" operator="containsText" text="tiksl">
      <formula>NOT(ISERROR(SEARCH("tiksl",A355)))</formula>
    </cfRule>
  </conditionalFormatting>
  <conditionalFormatting sqref="A271">
    <cfRule type="containsText" dxfId="59" priority="61" stopIfTrue="1" operator="containsText" text="tiksl">
      <formula>NOT(ISERROR(SEARCH("tiksl",A271)))</formula>
    </cfRule>
  </conditionalFormatting>
  <conditionalFormatting sqref="A337">
    <cfRule type="containsText" dxfId="58" priority="55" stopIfTrue="1" operator="containsText" text="tiksl">
      <formula>NOT(ISERROR(SEARCH("tiksl",A337)))</formula>
    </cfRule>
  </conditionalFormatting>
  <conditionalFormatting sqref="A295">
    <cfRule type="containsText" dxfId="57" priority="60" stopIfTrue="1" operator="containsText" text="tiksl">
      <formula>NOT(ISERROR(SEARCH("tiksl",A295)))</formula>
    </cfRule>
  </conditionalFormatting>
  <conditionalFormatting sqref="A313">
    <cfRule type="containsText" dxfId="56" priority="59" stopIfTrue="1" operator="containsText" text="tiksl">
      <formula>NOT(ISERROR(SEARCH("tiksl",A313)))</formula>
    </cfRule>
  </conditionalFormatting>
  <conditionalFormatting sqref="A328:A329">
    <cfRule type="containsText" dxfId="55" priority="58" stopIfTrue="1" operator="containsText" text="tiksl">
      <formula>NOT(ISERROR(SEARCH("tiksl",A328)))</formula>
    </cfRule>
  </conditionalFormatting>
  <conditionalFormatting sqref="A331:A332">
    <cfRule type="containsText" dxfId="54" priority="57" stopIfTrue="1" operator="containsText" text="tiksl">
      <formula>NOT(ISERROR(SEARCH("tiksl",A331)))</formula>
    </cfRule>
  </conditionalFormatting>
  <conditionalFormatting sqref="A336 A338">
    <cfRule type="containsText" dxfId="53" priority="56" stopIfTrue="1" operator="containsText" text="tiksl">
      <formula>NOT(ISERROR(SEARCH("tiksl",A336)))</formula>
    </cfRule>
  </conditionalFormatting>
  <conditionalFormatting sqref="A201:A206 A216:A218 A229:A233 A237:A242 A256:A257 A261 B264:C264 A246:A248 A188:A197 A221:A225 A176:A184">
    <cfRule type="containsText" dxfId="52" priority="53" stopIfTrue="1" operator="containsText" text="tiksl">
      <formula>NOT(ISERROR(SEARCH("tiksl",A176)))</formula>
    </cfRule>
  </conditionalFormatting>
  <conditionalFormatting sqref="A185:A186">
    <cfRule type="containsText" dxfId="51" priority="52" stopIfTrue="1" operator="containsText" text="tiksl">
      <formula>NOT(ISERROR(SEARCH("tiksl",A185)))</formula>
    </cfRule>
  </conditionalFormatting>
  <conditionalFormatting sqref="A198:A199">
    <cfRule type="containsText" dxfId="50" priority="51" stopIfTrue="1" operator="containsText" text="tiksl">
      <formula>NOT(ISERROR(SEARCH("tiksl",A198)))</formula>
    </cfRule>
  </conditionalFormatting>
  <conditionalFormatting sqref="A207:A208">
    <cfRule type="containsText" dxfId="49" priority="50" stopIfTrue="1" operator="containsText" text="tiksl">
      <formula>NOT(ISERROR(SEARCH("tiksl",A207)))</formula>
    </cfRule>
  </conditionalFormatting>
  <conditionalFormatting sqref="A210:A211">
    <cfRule type="containsText" dxfId="48" priority="49" stopIfTrue="1" operator="containsText" text="tiksl">
      <formula>NOT(ISERROR(SEARCH("tiksl",A210)))</formula>
    </cfRule>
  </conditionalFormatting>
  <conditionalFormatting sqref="A213:A214">
    <cfRule type="containsText" dxfId="47" priority="48" stopIfTrue="1" operator="containsText" text="tiksl">
      <formula>NOT(ISERROR(SEARCH("tiksl",A213)))</formula>
    </cfRule>
  </conditionalFormatting>
  <conditionalFormatting sqref="A219">
    <cfRule type="containsText" dxfId="46" priority="47" stopIfTrue="1" operator="containsText" text="tiksl">
      <formula>NOT(ISERROR(SEARCH("tiksl",A219)))</formula>
    </cfRule>
  </conditionalFormatting>
  <conditionalFormatting sqref="A226:A227">
    <cfRule type="containsText" dxfId="45" priority="46" stopIfTrue="1" operator="containsText" text="tiksl">
      <formula>NOT(ISERROR(SEARCH("tiksl",A226)))</formula>
    </cfRule>
  </conditionalFormatting>
  <conditionalFormatting sqref="A234:A235">
    <cfRule type="containsText" dxfId="44" priority="45" stopIfTrue="1" operator="containsText" text="tiksl">
      <formula>NOT(ISERROR(SEARCH("tiksl",A234)))</formula>
    </cfRule>
  </conditionalFormatting>
  <conditionalFormatting sqref="A243:A244">
    <cfRule type="containsText" dxfId="43" priority="44" stopIfTrue="1" operator="containsText" text="tiksl">
      <formula>NOT(ISERROR(SEARCH("tiksl",A243)))</formula>
    </cfRule>
  </conditionalFormatting>
  <conditionalFormatting sqref="A250:A251">
    <cfRule type="containsText" dxfId="42" priority="43" stopIfTrue="1" operator="containsText" text="tiksl">
      <formula>NOT(ISERROR(SEARCH("tiksl",A250)))</formula>
    </cfRule>
  </conditionalFormatting>
  <conditionalFormatting sqref="A253:A254">
    <cfRule type="containsText" dxfId="41" priority="42" stopIfTrue="1" operator="containsText" text="tiksl">
      <formula>NOT(ISERROR(SEARCH("tiksl",A253)))</formula>
    </cfRule>
  </conditionalFormatting>
  <conditionalFormatting sqref="A258:A259">
    <cfRule type="containsText" dxfId="40" priority="41" stopIfTrue="1" operator="containsText" text="tiksl">
      <formula>NOT(ISERROR(SEARCH("tiksl",A258)))</formula>
    </cfRule>
  </conditionalFormatting>
  <conditionalFormatting sqref="A353">
    <cfRule type="containsText" dxfId="39" priority="25" stopIfTrue="1" operator="containsText" text="tiksl">
      <formula>NOT(ISERROR(SEARCH("tiksl",A353)))</formula>
    </cfRule>
  </conditionalFormatting>
  <conditionalFormatting sqref="A266:A269">
    <cfRule type="containsText" dxfId="38" priority="40" stopIfTrue="1" operator="containsText" text="tiksl">
      <formula>NOT(ISERROR(SEARCH("tiksl",A266)))</formula>
    </cfRule>
  </conditionalFormatting>
  <conditionalFormatting sqref="A270">
    <cfRule type="containsText" dxfId="37" priority="39" stopIfTrue="1" operator="containsText" text="tiksl">
      <formula>NOT(ISERROR(SEARCH("tiksl",A270)))</formula>
    </cfRule>
  </conditionalFormatting>
  <conditionalFormatting sqref="A278:A279 A282:A283 A273:A274 A287:A293">
    <cfRule type="containsText" dxfId="36" priority="38" stopIfTrue="1" operator="containsText" text="tiksl">
      <formula>NOT(ISERROR(SEARCH("tiksl",A273)))</formula>
    </cfRule>
  </conditionalFormatting>
  <conditionalFormatting sqref="A275:A276">
    <cfRule type="containsText" dxfId="35" priority="37" stopIfTrue="1" operator="containsText" text="tiksl">
      <formula>NOT(ISERROR(SEARCH("tiksl",A275)))</formula>
    </cfRule>
  </conditionalFormatting>
  <conditionalFormatting sqref="A280">
    <cfRule type="containsText" dxfId="34" priority="36" stopIfTrue="1" operator="containsText" text="tiksl">
      <formula>NOT(ISERROR(SEARCH("tiksl",A280)))</formula>
    </cfRule>
  </conditionalFormatting>
  <conditionalFormatting sqref="A284:A285">
    <cfRule type="containsText" dxfId="33" priority="35" stopIfTrue="1" operator="containsText" text="tiksl">
      <formula>NOT(ISERROR(SEARCH("tiksl",A284)))</formula>
    </cfRule>
  </conditionalFormatting>
  <conditionalFormatting sqref="A294">
    <cfRule type="containsText" dxfId="32" priority="34" stopIfTrue="1" operator="containsText" text="tiksl">
      <formula>NOT(ISERROR(SEARCH("tiksl",A294)))</formula>
    </cfRule>
  </conditionalFormatting>
  <conditionalFormatting sqref="A297:A299 A303:A304 A308:A311">
    <cfRule type="containsText" dxfId="31" priority="33" stopIfTrue="1" operator="containsText" text="tiksl">
      <formula>NOT(ISERROR(SEARCH("tiksl",A297)))</formula>
    </cfRule>
  </conditionalFormatting>
  <conditionalFormatting sqref="A300:A301">
    <cfRule type="containsText" dxfId="30" priority="32" stopIfTrue="1" operator="containsText" text="tiksl">
      <formula>NOT(ISERROR(SEARCH("tiksl",A300)))</formula>
    </cfRule>
  </conditionalFormatting>
  <conditionalFormatting sqref="A305:A306">
    <cfRule type="containsText" dxfId="29" priority="31" stopIfTrue="1" operator="containsText" text="tiksl">
      <formula>NOT(ISERROR(SEARCH("tiksl",A305)))</formula>
    </cfRule>
  </conditionalFormatting>
  <conditionalFormatting sqref="A312">
    <cfRule type="containsText" dxfId="28" priority="30" stopIfTrue="1" operator="containsText" text="tiksl">
      <formula>NOT(ISERROR(SEARCH("tiksl",A312)))</formula>
    </cfRule>
  </conditionalFormatting>
  <conditionalFormatting sqref="A315">
    <cfRule type="containsText" dxfId="27" priority="29" stopIfTrue="1" operator="containsText" text="tiksl">
      <formula>NOT(ISERROR(SEARCH("tiksl",A315)))</formula>
    </cfRule>
  </conditionalFormatting>
  <conditionalFormatting sqref="A343 A351 A340:A341 A348:A349">
    <cfRule type="containsText" dxfId="26" priority="28" stopIfTrue="1" operator="containsText" text="tiksl">
      <formula>NOT(ISERROR(SEARCH("tiksl",A340)))</formula>
    </cfRule>
  </conditionalFormatting>
  <conditionalFormatting sqref="A344:A346">
    <cfRule type="containsText" dxfId="25" priority="27" stopIfTrue="1" operator="containsText" text="tiksl">
      <formula>NOT(ISERROR(SEARCH("tiksl",A344)))</formula>
    </cfRule>
  </conditionalFormatting>
  <conditionalFormatting sqref="A352">
    <cfRule type="containsText" dxfId="24" priority="26" stopIfTrue="1" operator="containsText" text="tiksl">
      <formula>NOT(ISERROR(SEARCH("tiksl",A352)))</formula>
    </cfRule>
  </conditionalFormatting>
  <conditionalFormatting sqref="A52:A53 A62 A66:A72 A109:A112 A116:A122 A126:A128 A135 A146 A149:A150 A138:A143 A15:A16 A78:A85 A20:A21 A12:A13 A57:A59 A35:A49 A5:A10 A153:A157 A29:A33 A95:A99 A103:A107">
    <cfRule type="containsText" dxfId="23" priority="24" stopIfTrue="1" operator="containsText" text="tiksl">
      <formula>NOT(ISERROR(SEARCH("tiksl",A5)))</formula>
    </cfRule>
  </conditionalFormatting>
  <conditionalFormatting sqref="A17:A18">
    <cfRule type="containsText" dxfId="22" priority="23" stopIfTrue="1" operator="containsText" text="tiksl">
      <formula>NOT(ISERROR(SEARCH("tiksl",A17)))</formula>
    </cfRule>
  </conditionalFormatting>
  <conditionalFormatting sqref="A27">
    <cfRule type="containsText" dxfId="21" priority="22" stopIfTrue="1" operator="containsText" text="tiksl">
      <formula>NOT(ISERROR(SEARCH("tiksl",A27)))</formula>
    </cfRule>
  </conditionalFormatting>
  <conditionalFormatting sqref="A50">
    <cfRule type="containsText" dxfId="20" priority="21" stopIfTrue="1" operator="containsText" text="tiksl">
      <formula>NOT(ISERROR(SEARCH("tiksl",A50)))</formula>
    </cfRule>
  </conditionalFormatting>
  <conditionalFormatting sqref="A54:A55">
    <cfRule type="containsText" dxfId="19" priority="20" stopIfTrue="1" operator="containsText" text="tiksl">
      <formula>NOT(ISERROR(SEARCH("tiksl",A54)))</formula>
    </cfRule>
  </conditionalFormatting>
  <conditionalFormatting sqref="A60">
    <cfRule type="containsText" dxfId="18" priority="19" stopIfTrue="1" operator="containsText" text="tiksl">
      <formula>NOT(ISERROR(SEARCH("tiksl",A60)))</formula>
    </cfRule>
  </conditionalFormatting>
  <conditionalFormatting sqref="A63:A64">
    <cfRule type="containsText" dxfId="17" priority="18" stopIfTrue="1" operator="containsText" text="tiksl">
      <formula>NOT(ISERROR(SEARCH("tiksl",A63)))</formula>
    </cfRule>
  </conditionalFormatting>
  <conditionalFormatting sqref="A73 A76">
    <cfRule type="containsText" dxfId="16" priority="17" stopIfTrue="1" operator="containsText" text="tiksl">
      <formula>NOT(ISERROR(SEARCH("tiksl",A73)))</formula>
    </cfRule>
  </conditionalFormatting>
  <conditionalFormatting sqref="A86:A87">
    <cfRule type="containsText" dxfId="15" priority="16" stopIfTrue="1" operator="containsText" text="tiksl">
      <formula>NOT(ISERROR(SEARCH("tiksl",A86)))</formula>
    </cfRule>
  </conditionalFormatting>
  <conditionalFormatting sqref="A89:A90">
    <cfRule type="containsText" dxfId="14" priority="15" stopIfTrue="1" operator="containsText" text="tiksl">
      <formula>NOT(ISERROR(SEARCH("tiksl",A89)))</formula>
    </cfRule>
  </conditionalFormatting>
  <conditionalFormatting sqref="A92:A93">
    <cfRule type="containsText" dxfId="13" priority="14" stopIfTrue="1" operator="containsText" text="tiksl">
      <formula>NOT(ISERROR(SEARCH("tiksl",A92)))</formula>
    </cfRule>
  </conditionalFormatting>
  <conditionalFormatting sqref="A100:A101">
    <cfRule type="containsText" dxfId="12" priority="13" stopIfTrue="1" operator="containsText" text="tiksl">
      <formula>NOT(ISERROR(SEARCH("tiksl",A100)))</formula>
    </cfRule>
  </conditionalFormatting>
  <conditionalFormatting sqref="A113:A114">
    <cfRule type="containsText" dxfId="11" priority="12" stopIfTrue="1" operator="containsText" text="tiksl">
      <formula>NOT(ISERROR(SEARCH("tiksl",A113)))</formula>
    </cfRule>
  </conditionalFormatting>
  <conditionalFormatting sqref="A123:A124">
    <cfRule type="containsText" dxfId="10" priority="11" stopIfTrue="1" operator="containsText" text="tiksl">
      <formula>NOT(ISERROR(SEARCH("tiksl",A123)))</formula>
    </cfRule>
  </conditionalFormatting>
  <conditionalFormatting sqref="A129:A130">
    <cfRule type="containsText" dxfId="9" priority="10" stopIfTrue="1" operator="containsText" text="tiksl">
      <formula>NOT(ISERROR(SEARCH("tiksl",A129)))</formula>
    </cfRule>
  </conditionalFormatting>
  <conditionalFormatting sqref="A132:A133">
    <cfRule type="containsText" dxfId="8" priority="9" stopIfTrue="1" operator="containsText" text="tiksl">
      <formula>NOT(ISERROR(SEARCH("tiksl",A132)))</formula>
    </cfRule>
  </conditionalFormatting>
  <conditionalFormatting sqref="A136">
    <cfRule type="containsText" dxfId="7" priority="8" stopIfTrue="1" operator="containsText" text="tiksl">
      <formula>NOT(ISERROR(SEARCH("tiksl",A136)))</formula>
    </cfRule>
  </conditionalFormatting>
  <conditionalFormatting sqref="A144">
    <cfRule type="containsText" dxfId="6" priority="7" stopIfTrue="1" operator="containsText" text="tiksl">
      <formula>NOT(ISERROR(SEARCH("tiksl",A144)))</formula>
    </cfRule>
  </conditionalFormatting>
  <conditionalFormatting sqref="A147">
    <cfRule type="containsText" dxfId="5" priority="6" stopIfTrue="1" operator="containsText" text="tiksl">
      <formula>NOT(ISERROR(SEARCH("tiksl",A147)))</formula>
    </cfRule>
  </conditionalFormatting>
  <conditionalFormatting sqref="A151">
    <cfRule type="containsText" dxfId="4" priority="5" stopIfTrue="1" operator="containsText" text="tiksl">
      <formula>NOT(ISERROR(SEARCH("tiksl",A151)))</formula>
    </cfRule>
  </conditionalFormatting>
  <conditionalFormatting sqref="A22">
    <cfRule type="containsText" dxfId="3" priority="4" stopIfTrue="1" operator="containsText" text="tiksl">
      <formula>NOT(ISERROR(SEARCH("tiksl",A22)))</formula>
    </cfRule>
  </conditionalFormatting>
  <conditionalFormatting sqref="A23:A26">
    <cfRule type="containsText" dxfId="2" priority="3" stopIfTrue="1" operator="containsText" text="tiksl">
      <formula>NOT(ISERROR(SEARCH("tiksl",A23)))</formula>
    </cfRule>
  </conditionalFormatting>
  <conditionalFormatting sqref="A75">
    <cfRule type="containsText" dxfId="1" priority="1" stopIfTrue="1" operator="containsText" text="tiksl">
      <formula>NOT(ISERROR(SEARCH("tiksl",A75)))</formula>
    </cfRule>
  </conditionalFormatting>
  <conditionalFormatting sqref="A74">
    <cfRule type="containsText" dxfId="0" priority="2" stopIfTrue="1" operator="containsText" text="tiksl">
      <formula>NOT(ISERROR(SEARCH("tiksl",A74)))</formula>
    </cfRule>
  </conditionalFormatting>
  <hyperlinks>
    <hyperlink ref="B210" location="_ftn9" display="_ftn9"/>
    <hyperlink ref="B300" r:id="rId1" display="http://www.klaipedainfo.lt/"/>
    <hyperlink ref="B70" location="_ftn5" display="_ftn5"/>
    <hyperlink ref="B106" location="_ftn6" display="_ftn6"/>
    <hyperlink ref="B59" location="_ftn4" display="_ftn4"/>
  </hyperlinks>
  <pageMargins left="0.39370078740157483" right="0.39370078740157483" top="0.59055118110236227" bottom="0.19685039370078741" header="0.31496062992125984" footer="0.31496062992125984"/>
  <pageSetup paperSize="9" scale="59" fitToHeight="0"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08"/>
  <sheetViews>
    <sheetView zoomScaleNormal="100" zoomScaleSheetLayoutView="100" workbookViewId="0">
      <selection activeCell="U16" sqref="U16"/>
    </sheetView>
  </sheetViews>
  <sheetFormatPr defaultColWidth="9.140625" defaultRowHeight="12.75"/>
  <cols>
    <col min="1" max="1" width="22" style="11" customWidth="1"/>
    <col min="2" max="2" width="7.5703125" style="6" customWidth="1"/>
    <col min="3" max="3" width="7.140625" style="217" customWidth="1"/>
    <col min="4" max="5" width="6.42578125" style="6" customWidth="1"/>
    <col min="6" max="6" width="6.5703125" style="6" customWidth="1"/>
    <col min="7" max="7" width="6.140625" style="6" customWidth="1"/>
    <col min="8" max="8" width="6.5703125" style="6" customWidth="1"/>
    <col min="9" max="9" width="7.42578125" style="6" customWidth="1"/>
    <col min="10" max="10" width="6.5703125" style="6" customWidth="1"/>
    <col min="11" max="11" width="8.140625" style="6" customWidth="1"/>
    <col min="12" max="12" width="6.5703125" style="6" customWidth="1"/>
    <col min="13" max="13" width="8" style="6" customWidth="1"/>
    <col min="14" max="14" width="6.5703125" style="6" customWidth="1"/>
    <col min="15" max="15" width="7.7109375" style="6" customWidth="1"/>
    <col min="16" max="16" width="6" style="6" customWidth="1"/>
    <col min="17" max="16384" width="9.140625" style="6"/>
  </cols>
  <sheetData>
    <row r="1" spans="1:19" s="4" customFormat="1" ht="15.75">
      <c r="A1" s="239" t="s">
        <v>1331</v>
      </c>
      <c r="B1" s="27"/>
      <c r="C1" s="216"/>
      <c r="D1" s="27"/>
      <c r="E1" s="27"/>
      <c r="F1" s="27"/>
      <c r="G1" s="27"/>
      <c r="H1" s="27"/>
      <c r="I1" s="27"/>
      <c r="J1" s="27"/>
      <c r="K1" s="27"/>
      <c r="L1" s="27"/>
      <c r="M1" s="27"/>
      <c r="N1" s="27"/>
      <c r="O1" s="27"/>
      <c r="P1" s="27"/>
    </row>
    <row r="2" spans="1:19" ht="13.5" thickBot="1">
      <c r="A2" s="5"/>
    </row>
    <row r="3" spans="1:19" ht="18.75" customHeight="1">
      <c r="A3" s="1232" t="s">
        <v>19</v>
      </c>
      <c r="B3" s="1234">
        <v>2013</v>
      </c>
      <c r="C3" s="1235"/>
      <c r="D3" s="1227">
        <v>2014</v>
      </c>
      <c r="E3" s="1228"/>
      <c r="F3" s="1223">
        <v>2015</v>
      </c>
      <c r="G3" s="1226"/>
      <c r="H3" s="1223">
        <v>2016</v>
      </c>
      <c r="I3" s="1226"/>
      <c r="J3" s="1223">
        <v>2017</v>
      </c>
      <c r="K3" s="1226"/>
      <c r="L3" s="1223">
        <v>2018</v>
      </c>
      <c r="M3" s="1226"/>
      <c r="N3" s="1223">
        <v>2019</v>
      </c>
      <c r="O3" s="1226"/>
      <c r="P3" s="1223">
        <v>2020</v>
      </c>
      <c r="Q3" s="1225"/>
    </row>
    <row r="4" spans="1:19" ht="19.5" customHeight="1" thickBot="1">
      <c r="A4" s="1233"/>
      <c r="B4" s="78" t="s">
        <v>17</v>
      </c>
      <c r="C4" s="293" t="s">
        <v>18</v>
      </c>
      <c r="D4" s="77" t="s">
        <v>17</v>
      </c>
      <c r="E4" s="218" t="s">
        <v>18</v>
      </c>
      <c r="F4" s="77" t="s">
        <v>17</v>
      </c>
      <c r="G4" s="218" t="s">
        <v>18</v>
      </c>
      <c r="H4" s="77" t="s">
        <v>17</v>
      </c>
      <c r="I4" s="218" t="s">
        <v>18</v>
      </c>
      <c r="J4" s="77" t="s">
        <v>17</v>
      </c>
      <c r="K4" s="218" t="s">
        <v>18</v>
      </c>
      <c r="L4" s="77" t="s">
        <v>17</v>
      </c>
      <c r="M4" s="218" t="s">
        <v>18</v>
      </c>
      <c r="N4" s="77" t="s">
        <v>17</v>
      </c>
      <c r="O4" s="218" t="s">
        <v>18</v>
      </c>
      <c r="P4" s="77" t="s">
        <v>17</v>
      </c>
      <c r="Q4" s="1101" t="s">
        <v>18</v>
      </c>
    </row>
    <row r="5" spans="1:19" ht="15.95" customHeight="1">
      <c r="A5" s="229" t="s">
        <v>1223</v>
      </c>
      <c r="B5" s="231">
        <f>B13+B21+B28</f>
        <v>237</v>
      </c>
      <c r="C5" s="319">
        <v>100</v>
      </c>
      <c r="D5" s="321">
        <f>D13+D21+D28</f>
        <v>248</v>
      </c>
      <c r="E5" s="219">
        <v>100</v>
      </c>
      <c r="F5" s="297">
        <f>F6+F7+F8+F9</f>
        <v>250</v>
      </c>
      <c r="G5" s="297">
        <v>100</v>
      </c>
      <c r="H5" s="297">
        <f>H6+H7+H8+H9</f>
        <v>254</v>
      </c>
      <c r="I5" s="297">
        <v>100</v>
      </c>
      <c r="J5" s="297">
        <f>J6+J7+J8+J9</f>
        <v>254</v>
      </c>
      <c r="K5" s="297">
        <v>100</v>
      </c>
      <c r="L5" s="297">
        <f>L6+L7+L8+L9</f>
        <v>252</v>
      </c>
      <c r="M5" s="297">
        <v>100</v>
      </c>
      <c r="N5" s="297">
        <f>N6+N7+N8+N9</f>
        <v>251</v>
      </c>
      <c r="O5" s="297">
        <v>100</v>
      </c>
      <c r="P5" s="297">
        <f>P6+P7+P8+P9</f>
        <v>251</v>
      </c>
      <c r="Q5" s="1104">
        <v>100</v>
      </c>
    </row>
    <row r="6" spans="1:19" ht="15.95" customHeight="1">
      <c r="A6" s="399" t="s">
        <v>1224</v>
      </c>
      <c r="B6" s="400">
        <f>B14+B22+B29</f>
        <v>3</v>
      </c>
      <c r="C6" s="401">
        <v>2</v>
      </c>
      <c r="D6" s="402">
        <f>D14+D22+D29</f>
        <v>4</v>
      </c>
      <c r="E6" s="403">
        <f>D6*E5/D5</f>
        <v>1.6129032258064515</v>
      </c>
      <c r="F6" s="404">
        <f>F14+F22+F29</f>
        <v>10</v>
      </c>
      <c r="G6" s="405">
        <v>4</v>
      </c>
      <c r="H6" s="404">
        <f>H14+H22+H29</f>
        <v>12</v>
      </c>
      <c r="I6" s="593">
        <f>I5*H6/H5</f>
        <v>4.7244094488188972</v>
      </c>
      <c r="J6" s="404">
        <f>J14+J22+J29</f>
        <v>15</v>
      </c>
      <c r="K6" s="593">
        <f>J6*K5/J5</f>
        <v>5.9055118110236222</v>
      </c>
      <c r="L6" s="404">
        <f>L14+L22+L29</f>
        <v>23</v>
      </c>
      <c r="M6" s="593">
        <f>L6*M5/L5</f>
        <v>9.1269841269841265</v>
      </c>
      <c r="N6" s="404">
        <f>N14+N22+N29</f>
        <v>25</v>
      </c>
      <c r="O6" s="593">
        <f>N6*O5/N5</f>
        <v>9.9601593625498008</v>
      </c>
      <c r="P6" s="404">
        <f>P14+P22+P29</f>
        <v>28</v>
      </c>
      <c r="Q6" s="1121">
        <f>P6*Q5/P5</f>
        <v>11.155378486055778</v>
      </c>
      <c r="S6" s="596"/>
    </row>
    <row r="7" spans="1:19" ht="15.95" customHeight="1">
      <c r="A7" s="230" t="s">
        <v>1225</v>
      </c>
      <c r="B7" s="232">
        <f>B15+B23+B30</f>
        <v>184</v>
      </c>
      <c r="C7" s="320">
        <f>B7*C5/B5</f>
        <v>77.637130801687761</v>
      </c>
      <c r="D7" s="322">
        <f>D15+D23+D30</f>
        <v>201</v>
      </c>
      <c r="E7" s="233">
        <f>D7*E6/D6</f>
        <v>81.048387096774192</v>
      </c>
      <c r="F7" s="76">
        <f>F15+F23+F30</f>
        <v>211</v>
      </c>
      <c r="G7" s="220">
        <f>F7*G5/F5</f>
        <v>84.4</v>
      </c>
      <c r="H7" s="76">
        <f>H15+H23+H30</f>
        <v>228</v>
      </c>
      <c r="I7" s="595">
        <f>H7*I5/H5</f>
        <v>89.763779527559052</v>
      </c>
      <c r="J7" s="535">
        <f>J15+J23+J30</f>
        <v>229</v>
      </c>
      <c r="K7" s="595">
        <f>J7*K6/J6</f>
        <v>90.157480314960637</v>
      </c>
      <c r="L7" s="535">
        <f>L15+L23+L30</f>
        <v>219</v>
      </c>
      <c r="M7" s="595">
        <f>L7*M6/L6</f>
        <v>86.904761904761898</v>
      </c>
      <c r="N7" s="535">
        <f>N15+N23+N30</f>
        <v>213</v>
      </c>
      <c r="O7" s="595">
        <f>N7*O6/N6</f>
        <v>84.860557768924295</v>
      </c>
      <c r="P7" s="535">
        <f>P15+P23+P30</f>
        <v>212</v>
      </c>
      <c r="Q7" s="1122">
        <f>P7*Q6/P6</f>
        <v>84.462151394422321</v>
      </c>
    </row>
    <row r="8" spans="1:19" ht="15.95" customHeight="1">
      <c r="A8" s="410" t="s">
        <v>1226</v>
      </c>
      <c r="B8" s="411">
        <f>B16+B24+B31</f>
        <v>50</v>
      </c>
      <c r="C8" s="499">
        <v>21</v>
      </c>
      <c r="D8" s="500">
        <f>D16+D24+D31</f>
        <v>43</v>
      </c>
      <c r="E8" s="412">
        <f>D8*E7/D7</f>
        <v>17.338709677419356</v>
      </c>
      <c r="F8" s="413">
        <f>F16+F24+F31</f>
        <v>27</v>
      </c>
      <c r="G8" s="414">
        <f>F8*G5/F5</f>
        <v>10.8</v>
      </c>
      <c r="H8" s="413">
        <f>H16+H24+H31</f>
        <v>13</v>
      </c>
      <c r="I8" s="594">
        <f>H8*I5/H5</f>
        <v>5.1181102362204722</v>
      </c>
      <c r="J8" s="413">
        <f>J16+J24+J31</f>
        <v>9</v>
      </c>
      <c r="K8" s="639">
        <f>J8*K7/J7</f>
        <v>3.5433070866141732</v>
      </c>
      <c r="L8" s="413">
        <f>L16+L24+L31</f>
        <v>9</v>
      </c>
      <c r="M8" s="639">
        <f>L8*M7/L7</f>
        <v>3.5714285714285712</v>
      </c>
      <c r="N8" s="413">
        <f>N16+N24+N31</f>
        <v>12</v>
      </c>
      <c r="O8" s="639">
        <f>N8*O7/N7</f>
        <v>4.7808764940239037</v>
      </c>
      <c r="P8" s="413">
        <f>P16+P24+P31</f>
        <v>10</v>
      </c>
      <c r="Q8" s="1123">
        <f>P8*Q7/P7</f>
        <v>3.9840637450199208</v>
      </c>
    </row>
    <row r="9" spans="1:19" ht="18" customHeight="1" thickBot="1">
      <c r="A9" s="419" t="s">
        <v>1797</v>
      </c>
      <c r="B9" s="420"/>
      <c r="C9" s="421"/>
      <c r="D9" s="422"/>
      <c r="E9" s="423"/>
      <c r="F9" s="422">
        <v>2</v>
      </c>
      <c r="G9" s="423">
        <v>1</v>
      </c>
      <c r="H9" s="422">
        <f>H17+H25+H32</f>
        <v>1</v>
      </c>
      <c r="I9" s="423"/>
      <c r="J9" s="422">
        <f>J17+J32</f>
        <v>1</v>
      </c>
      <c r="K9" s="640">
        <f>J9*K8/J8</f>
        <v>0.39370078740157477</v>
      </c>
      <c r="L9" s="422">
        <f>L17+L32</f>
        <v>1</v>
      </c>
      <c r="M9" s="640">
        <f>L9*M8/L8</f>
        <v>0.3968253968253968</v>
      </c>
      <c r="N9" s="422">
        <f>N17+N32</f>
        <v>1</v>
      </c>
      <c r="O9" s="640">
        <f>N9*O8/N8</f>
        <v>0.39840637450199196</v>
      </c>
      <c r="P9" s="422">
        <f>P17+P32</f>
        <v>1</v>
      </c>
      <c r="Q9" s="1124">
        <f>P9*Q8/P8</f>
        <v>0.39840637450199207</v>
      </c>
      <c r="S9" s="1144"/>
    </row>
    <row r="10" spans="1:19" ht="19.5" customHeight="1" thickBot="1">
      <c r="A10" s="5"/>
      <c r="B10" s="28"/>
      <c r="C10" s="221"/>
      <c r="D10" s="28"/>
      <c r="E10" s="221"/>
      <c r="F10" s="28"/>
      <c r="G10" s="221"/>
      <c r="H10" s="28"/>
      <c r="I10" s="221"/>
      <c r="J10" s="28"/>
      <c r="K10" s="221"/>
      <c r="L10" s="28"/>
      <c r="M10" s="221"/>
      <c r="N10" s="28"/>
      <c r="O10" s="221"/>
      <c r="P10" s="28"/>
    </row>
    <row r="11" spans="1:19" ht="19.5" customHeight="1">
      <c r="A11" s="1236" t="s">
        <v>28</v>
      </c>
      <c r="B11" s="1230">
        <v>2013</v>
      </c>
      <c r="C11" s="1231"/>
      <c r="D11" s="1223">
        <v>2014</v>
      </c>
      <c r="E11" s="1226"/>
      <c r="F11" s="1223">
        <v>2015</v>
      </c>
      <c r="G11" s="1226"/>
      <c r="H11" s="1223">
        <v>2016</v>
      </c>
      <c r="I11" s="1226"/>
      <c r="J11" s="1223">
        <v>2017</v>
      </c>
      <c r="K11" s="1226"/>
      <c r="L11" s="1223">
        <v>2018</v>
      </c>
      <c r="M11" s="1226"/>
      <c r="N11" s="1223">
        <v>2019</v>
      </c>
      <c r="O11" s="1226"/>
      <c r="P11" s="1223">
        <v>2020</v>
      </c>
      <c r="Q11" s="1226"/>
    </row>
    <row r="12" spans="1:19" ht="15.95" customHeight="1" thickBot="1">
      <c r="A12" s="1237"/>
      <c r="B12" s="48" t="s">
        <v>17</v>
      </c>
      <c r="C12" s="294" t="s">
        <v>18</v>
      </c>
      <c r="D12" s="77" t="s">
        <v>17</v>
      </c>
      <c r="E12" s="218" t="s">
        <v>18</v>
      </c>
      <c r="F12" s="77" t="s">
        <v>17</v>
      </c>
      <c r="G12" s="218" t="s">
        <v>18</v>
      </c>
      <c r="H12" s="77" t="s">
        <v>17</v>
      </c>
      <c r="I12" s="218" t="s">
        <v>18</v>
      </c>
      <c r="J12" s="77" t="s">
        <v>17</v>
      </c>
      <c r="K12" s="218" t="s">
        <v>18</v>
      </c>
      <c r="L12" s="77" t="s">
        <v>17</v>
      </c>
      <c r="M12" s="218" t="s">
        <v>18</v>
      </c>
      <c r="N12" s="77" t="s">
        <v>17</v>
      </c>
      <c r="O12" s="218" t="s">
        <v>18</v>
      </c>
      <c r="P12" s="77" t="s">
        <v>17</v>
      </c>
      <c r="Q12" s="218" t="s">
        <v>18</v>
      </c>
    </row>
    <row r="13" spans="1:19" ht="15.95" customHeight="1">
      <c r="A13" s="229" t="s">
        <v>1223</v>
      </c>
      <c r="B13" s="231">
        <f>SUM(B14:B17)</f>
        <v>101</v>
      </c>
      <c r="C13" s="219">
        <v>100</v>
      </c>
      <c r="D13" s="534">
        <f>SUM(D14:D17)</f>
        <v>101</v>
      </c>
      <c r="E13" s="534">
        <v>100</v>
      </c>
      <c r="F13" s="534">
        <f>SUM(F14:F17)</f>
        <v>103</v>
      </c>
      <c r="G13" s="534">
        <v>100</v>
      </c>
      <c r="H13" s="534">
        <f>SUM(H14:H17)</f>
        <v>103</v>
      </c>
      <c r="I13" s="534">
        <v>100</v>
      </c>
      <c r="J13" s="534">
        <f>SUM(J14:J17)</f>
        <v>103</v>
      </c>
      <c r="K13" s="534">
        <v>100</v>
      </c>
      <c r="L13" s="534">
        <f>SUM(L14:L17)</f>
        <v>102</v>
      </c>
      <c r="M13" s="534">
        <v>100</v>
      </c>
      <c r="N13" s="534">
        <f>SUM(N14:N17)</f>
        <v>101</v>
      </c>
      <c r="O13" s="297">
        <v>100</v>
      </c>
      <c r="P13" s="534">
        <f>SUM(P14:P17)</f>
        <v>101</v>
      </c>
      <c r="Q13" s="297">
        <v>100</v>
      </c>
    </row>
    <row r="14" spans="1:19" ht="15.95" customHeight="1">
      <c r="A14" s="399" t="s">
        <v>1224</v>
      </c>
      <c r="B14" s="985">
        <f>'[1]4. Priemonių įgyvendinimas'!B7+'[1]4. Priemonių įgyvendinimas'!B46+'[1]4. Priemonių įgyvendinimas'!B120+'[1]4. Priemonių įgyvendinimas'!B241+'[1]4. Priemonių įgyvendinimas'!B359+'[1]4. Priemonių įgyvendinimas'!B409</f>
        <v>1</v>
      </c>
      <c r="C14" s="405">
        <f>B14*C13/B13</f>
        <v>0.99009900990099009</v>
      </c>
      <c r="D14" s="404">
        <v>1</v>
      </c>
      <c r="E14" s="405">
        <f>D14*E13/D13</f>
        <v>0.99009900990099009</v>
      </c>
      <c r="F14" s="404">
        <v>2</v>
      </c>
      <c r="G14" s="405">
        <f>F14*G13/F13</f>
        <v>1.941747572815534</v>
      </c>
      <c r="H14" s="404">
        <v>4</v>
      </c>
      <c r="I14" s="405">
        <f>H14*I13/H13</f>
        <v>3.883495145631068</v>
      </c>
      <c r="J14" s="404">
        <f>+'4. Priemonių įgyvendinimas'!F7+'4. Priemonių įgyvendinimas'!F46+'4. Priemonių įgyvendinimas'!F119+'4. Priemonių įgyvendinimas'!F244+'4. Priemonių įgyvendinimas'!F361+'4. Priemonių įgyvendinimas'!F411</f>
        <v>5</v>
      </c>
      <c r="K14" s="405">
        <f>J14*K13/J13</f>
        <v>4.8543689320388346</v>
      </c>
      <c r="L14" s="404">
        <v>9</v>
      </c>
      <c r="M14" s="405">
        <f>L14*M13/L13</f>
        <v>8.8235294117647065</v>
      </c>
      <c r="N14" s="404">
        <v>9</v>
      </c>
      <c r="O14" s="405">
        <f>N14*O13/N13</f>
        <v>8.9108910891089117</v>
      </c>
      <c r="P14" s="404">
        <v>11</v>
      </c>
      <c r="Q14" s="405">
        <f>P14*Q13/P13</f>
        <v>10.891089108910892</v>
      </c>
      <c r="S14" s="596"/>
    </row>
    <row r="15" spans="1:19" ht="15.95" customHeight="1">
      <c r="A15" s="230" t="s">
        <v>1225</v>
      </c>
      <c r="B15" s="986">
        <v>80</v>
      </c>
      <c r="C15" s="220">
        <f>B15*C13/B13</f>
        <v>79.207920792079207</v>
      </c>
      <c r="D15" s="76">
        <v>83</v>
      </c>
      <c r="E15" s="220">
        <v>82</v>
      </c>
      <c r="F15" s="76">
        <v>88</v>
      </c>
      <c r="G15" s="220">
        <f>F15*G13/F13</f>
        <v>85.4368932038835</v>
      </c>
      <c r="H15" s="76">
        <v>97</v>
      </c>
      <c r="I15" s="536">
        <f>H15*I13/H13</f>
        <v>94.174757281553397</v>
      </c>
      <c r="J15" s="76">
        <f>'4. Priemonių įgyvendinimas'!F8+'4. Priemonių įgyvendinimas'!F47+'4. Priemonių įgyvendinimas'!F120+'4. Priemonių įgyvendinimas'!F245+'4. Priemonių įgyvendinimas'!F362+'4. Priemonių įgyvendinimas'!F412</f>
        <v>97</v>
      </c>
      <c r="K15" s="536">
        <f>J15*K13/J13</f>
        <v>94.174757281553397</v>
      </c>
      <c r="L15" s="76">
        <v>92</v>
      </c>
      <c r="M15" s="536">
        <f>L15*M13/L13</f>
        <v>90.196078431372555</v>
      </c>
      <c r="N15" s="76">
        <v>91</v>
      </c>
      <c r="O15" s="536">
        <f>N15*O13/N13</f>
        <v>90.099009900990097</v>
      </c>
      <c r="P15" s="76">
        <v>89</v>
      </c>
      <c r="Q15" s="536">
        <f>P15*Q13/P13</f>
        <v>88.118811881188122</v>
      </c>
    </row>
    <row r="16" spans="1:19" ht="15.95" customHeight="1">
      <c r="A16" s="410" t="s">
        <v>1226</v>
      </c>
      <c r="B16" s="987">
        <f>'[1]4. Priemonių įgyvendinimas'!B9+'[1]4. Priemonių įgyvendinimas'!B48+'[1]4. Priemonių įgyvendinimas'!B122+'[1]4. Priemonių įgyvendinimas'!B243+'[1]4. Priemonių įgyvendinimas'!B361+'[1]4. Priemonių įgyvendinimas'!B411</f>
        <v>20</v>
      </c>
      <c r="C16" s="414">
        <v>20</v>
      </c>
      <c r="D16" s="413">
        <v>17</v>
      </c>
      <c r="E16" s="414">
        <f>D16*E15/D15</f>
        <v>16.795180722891565</v>
      </c>
      <c r="F16" s="413">
        <v>10</v>
      </c>
      <c r="G16" s="415">
        <f>F16*G13/F13</f>
        <v>9.7087378640776691</v>
      </c>
      <c r="H16" s="413">
        <v>1</v>
      </c>
      <c r="I16" s="415">
        <f>H16*I13/H13</f>
        <v>0.970873786407767</v>
      </c>
      <c r="J16" s="413">
        <f>'4. Priemonių įgyvendinimas'!F9+'4. Priemonių įgyvendinimas'!F48+'4. Priemonių įgyvendinimas'!F121+'4. Priemonių įgyvendinimas'!F246+'4. Priemonių įgyvendinimas'!F363+'4. Priemonių įgyvendinimas'!F413</f>
        <v>0</v>
      </c>
      <c r="K16" s="415">
        <f>J16*K13/J13</f>
        <v>0</v>
      </c>
      <c r="L16" s="413">
        <v>0</v>
      </c>
      <c r="M16" s="415">
        <f>L16*M13/L13</f>
        <v>0</v>
      </c>
      <c r="N16" s="413">
        <v>0</v>
      </c>
      <c r="O16" s="415">
        <f>N16*O13/N13</f>
        <v>0</v>
      </c>
      <c r="P16" s="413">
        <v>0</v>
      </c>
      <c r="Q16" s="415">
        <f>P16*Q13/P13</f>
        <v>0</v>
      </c>
    </row>
    <row r="17" spans="1:19" ht="17.25" customHeight="1" thickBot="1">
      <c r="A17" s="419" t="s">
        <v>1797</v>
      </c>
      <c r="B17" s="988"/>
      <c r="C17" s="423"/>
      <c r="D17" s="422"/>
      <c r="E17" s="423"/>
      <c r="F17" s="422">
        <v>3</v>
      </c>
      <c r="G17" s="423">
        <f>F17*G13/F13</f>
        <v>2.912621359223301</v>
      </c>
      <c r="H17" s="422">
        <v>1</v>
      </c>
      <c r="I17" s="423">
        <f>H17*I13/H13</f>
        <v>0.970873786407767</v>
      </c>
      <c r="J17" s="422">
        <v>1</v>
      </c>
      <c r="K17" s="423">
        <f>J17*K13/J13</f>
        <v>0.970873786407767</v>
      </c>
      <c r="L17" s="422">
        <v>1</v>
      </c>
      <c r="M17" s="423">
        <f>L17*M13/L13</f>
        <v>0.98039215686274506</v>
      </c>
      <c r="N17" s="422">
        <v>1</v>
      </c>
      <c r="O17" s="423">
        <f>N17*O13/N13</f>
        <v>0.99009900990099009</v>
      </c>
      <c r="P17" s="422">
        <v>1</v>
      </c>
      <c r="Q17" s="423">
        <f>P17*Q13/P13</f>
        <v>0.99009900990099009</v>
      </c>
    </row>
    <row r="18" spans="1:19" ht="18" customHeight="1" thickBot="1">
      <c r="A18" s="5"/>
      <c r="B18" s="28"/>
      <c r="C18" s="221"/>
      <c r="D18" s="28"/>
      <c r="E18" s="221"/>
      <c r="F18" s="28"/>
      <c r="G18" s="221"/>
      <c r="H18" s="28"/>
      <c r="I18" s="221"/>
      <c r="J18" s="28"/>
      <c r="K18" s="221"/>
      <c r="L18" s="28"/>
      <c r="M18" s="221"/>
      <c r="N18" s="28"/>
      <c r="O18" s="221"/>
      <c r="P18" s="28"/>
    </row>
    <row r="19" spans="1:19" ht="18" customHeight="1">
      <c r="A19" s="1238" t="s">
        <v>29</v>
      </c>
      <c r="B19" s="1230">
        <v>2013</v>
      </c>
      <c r="C19" s="1231"/>
      <c r="D19" s="1223">
        <v>2014</v>
      </c>
      <c r="E19" s="1226"/>
      <c r="F19" s="1223">
        <v>2015</v>
      </c>
      <c r="G19" s="1226"/>
      <c r="H19" s="1223">
        <v>2016</v>
      </c>
      <c r="I19" s="1226"/>
      <c r="J19" s="1223">
        <v>2017</v>
      </c>
      <c r="K19" s="1226"/>
      <c r="L19" s="1223">
        <v>2018</v>
      </c>
      <c r="M19" s="1226"/>
      <c r="N19" s="1223">
        <v>2019</v>
      </c>
      <c r="O19" s="1226"/>
      <c r="P19" s="1223">
        <v>2020</v>
      </c>
      <c r="Q19" s="1224"/>
      <c r="R19" s="1100"/>
    </row>
    <row r="20" spans="1:19" ht="15.95" customHeight="1" thickBot="1">
      <c r="A20" s="1239"/>
      <c r="B20" s="48" t="s">
        <v>17</v>
      </c>
      <c r="C20" s="294" t="s">
        <v>18</v>
      </c>
      <c r="D20" s="77" t="s">
        <v>17</v>
      </c>
      <c r="E20" s="218" t="s">
        <v>18</v>
      </c>
      <c r="F20" s="77" t="s">
        <v>17</v>
      </c>
      <c r="G20" s="218" t="s">
        <v>18</v>
      </c>
      <c r="H20" s="77" t="s">
        <v>17</v>
      </c>
      <c r="I20" s="218" t="s">
        <v>18</v>
      </c>
      <c r="J20" s="77" t="s">
        <v>17</v>
      </c>
      <c r="K20" s="218" t="s">
        <v>18</v>
      </c>
      <c r="L20" s="77" t="s">
        <v>17</v>
      </c>
      <c r="M20" s="218" t="s">
        <v>18</v>
      </c>
      <c r="N20" s="77" t="s">
        <v>17</v>
      </c>
      <c r="O20" s="218" t="s">
        <v>18</v>
      </c>
      <c r="P20" s="77" t="s">
        <v>17</v>
      </c>
      <c r="Q20" s="293" t="s">
        <v>18</v>
      </c>
      <c r="R20" s="1100"/>
    </row>
    <row r="21" spans="1:19" ht="15.95" customHeight="1">
      <c r="A21" s="229" t="s">
        <v>1223</v>
      </c>
      <c r="B21" s="295">
        <f>B22+B23+B24</f>
        <v>73</v>
      </c>
      <c r="C21" s="296">
        <v>100</v>
      </c>
      <c r="D21" s="297">
        <f>D22+D23+D24</f>
        <v>83</v>
      </c>
      <c r="E21" s="296">
        <v>100</v>
      </c>
      <c r="F21" s="297">
        <f>F22+F23+F24</f>
        <v>83</v>
      </c>
      <c r="G21" s="297">
        <v>100</v>
      </c>
      <c r="H21" s="534">
        <f>H22+H23+H24</f>
        <v>84</v>
      </c>
      <c r="I21" s="534">
        <v>100</v>
      </c>
      <c r="J21" s="534">
        <f>J22+J23+J24</f>
        <v>84</v>
      </c>
      <c r="K21" s="534">
        <v>100</v>
      </c>
      <c r="L21" s="534">
        <f>L22+L23+L24</f>
        <v>84</v>
      </c>
      <c r="M21" s="534">
        <v>100</v>
      </c>
      <c r="N21" s="534">
        <f>N22+N23+N24</f>
        <v>84</v>
      </c>
      <c r="O21" s="534">
        <v>100</v>
      </c>
      <c r="P21" s="534">
        <f>P22+P23+P24</f>
        <v>84</v>
      </c>
      <c r="Q21" s="1103">
        <v>100</v>
      </c>
      <c r="R21" s="1100"/>
    </row>
    <row r="22" spans="1:19" ht="15.95" customHeight="1">
      <c r="A22" s="399" t="s">
        <v>1224</v>
      </c>
      <c r="B22" s="400">
        <v>1</v>
      </c>
      <c r="C22" s="405">
        <f>C21*B22/B21</f>
        <v>1.3698630136986301</v>
      </c>
      <c r="D22" s="404">
        <v>2</v>
      </c>
      <c r="E22" s="405">
        <f>E21*D22/D21</f>
        <v>2.4096385542168677</v>
      </c>
      <c r="F22" s="404">
        <v>4</v>
      </c>
      <c r="G22" s="405">
        <f>F22*G21/F21</f>
        <v>4.8192771084337354</v>
      </c>
      <c r="H22" s="404">
        <v>4</v>
      </c>
      <c r="I22" s="405">
        <f>I21*H22/H21</f>
        <v>4.7619047619047619</v>
      </c>
      <c r="J22" s="404">
        <v>5</v>
      </c>
      <c r="K22" s="405">
        <f>K21*J22/J21</f>
        <v>5.9523809523809526</v>
      </c>
      <c r="L22" s="404">
        <v>6</v>
      </c>
      <c r="M22" s="405">
        <f>M21*L22/L21</f>
        <v>7.1428571428571432</v>
      </c>
      <c r="N22" s="404">
        <v>8</v>
      </c>
      <c r="O22" s="405">
        <f>O21*N22/N21</f>
        <v>9.5238095238095237</v>
      </c>
      <c r="P22" s="404">
        <v>9</v>
      </c>
      <c r="Q22" s="1110">
        <f>Q21*P22/P21</f>
        <v>10.714285714285714</v>
      </c>
      <c r="R22" s="1100"/>
      <c r="S22" s="596"/>
    </row>
    <row r="23" spans="1:19" ht="15.95" customHeight="1">
      <c r="A23" s="230" t="s">
        <v>1225</v>
      </c>
      <c r="B23" s="232">
        <v>62</v>
      </c>
      <c r="C23" s="220">
        <f>C21*B23/B21</f>
        <v>84.93150684931507</v>
      </c>
      <c r="D23" s="76">
        <v>72</v>
      </c>
      <c r="E23" s="220">
        <f>E21*D23/D21</f>
        <v>86.746987951807228</v>
      </c>
      <c r="F23" s="76">
        <v>69</v>
      </c>
      <c r="G23" s="220">
        <f>F23*G21/F21</f>
        <v>83.132530120481931</v>
      </c>
      <c r="H23" s="535">
        <v>73</v>
      </c>
      <c r="I23" s="536">
        <f>I21*H23/H21</f>
        <v>86.904761904761898</v>
      </c>
      <c r="J23" s="535">
        <v>74</v>
      </c>
      <c r="K23" s="536">
        <f>K21*J23/J21</f>
        <v>88.095238095238102</v>
      </c>
      <c r="L23" s="535">
        <v>72</v>
      </c>
      <c r="M23" s="536">
        <f>M21*L23/L21</f>
        <v>85.714285714285708</v>
      </c>
      <c r="N23" s="535">
        <v>69</v>
      </c>
      <c r="O23" s="536">
        <f>O21*N23/N21</f>
        <v>82.142857142857139</v>
      </c>
      <c r="P23" s="535">
        <v>69</v>
      </c>
      <c r="Q23" s="1111">
        <f>Q21*P23/P21</f>
        <v>82.142857142857139</v>
      </c>
      <c r="R23" s="1100"/>
    </row>
    <row r="24" spans="1:19" ht="16.5" customHeight="1" thickBot="1">
      <c r="A24" s="406" t="s">
        <v>1226</v>
      </c>
      <c r="B24" s="407">
        <v>10</v>
      </c>
      <c r="C24" s="409">
        <f>C21*B24/B21</f>
        <v>13.698630136986301</v>
      </c>
      <c r="D24" s="408">
        <v>9</v>
      </c>
      <c r="E24" s="409">
        <f>E21*D24/D21</f>
        <v>10.843373493975903</v>
      </c>
      <c r="F24" s="408">
        <v>10</v>
      </c>
      <c r="G24" s="409">
        <f>F24*G21/F21</f>
        <v>12.048192771084338</v>
      </c>
      <c r="H24" s="408">
        <v>7</v>
      </c>
      <c r="I24" s="409">
        <f>I21*H24/H21</f>
        <v>8.3333333333333339</v>
      </c>
      <c r="J24" s="408">
        <v>5</v>
      </c>
      <c r="K24" s="409">
        <f>K21*J24/J21</f>
        <v>5.9523809523809526</v>
      </c>
      <c r="L24" s="408">
        <v>6</v>
      </c>
      <c r="M24" s="409">
        <f>M21*L24/L21</f>
        <v>7.1428571428571432</v>
      </c>
      <c r="N24" s="408">
        <v>7</v>
      </c>
      <c r="O24" s="409">
        <f>O21*N24/N21</f>
        <v>8.3333333333333339</v>
      </c>
      <c r="P24" s="408">
        <v>6</v>
      </c>
      <c r="Q24" s="1112">
        <f>Q21*P24/P21</f>
        <v>7.1428571428571432</v>
      </c>
      <c r="R24" s="1100"/>
      <c r="S24" s="7"/>
    </row>
    <row r="25" spans="1:19" ht="22.9" customHeight="1" thickBot="1">
      <c r="A25" s="3"/>
      <c r="B25" s="28"/>
      <c r="C25" s="221"/>
      <c r="D25" s="28"/>
      <c r="E25" s="221"/>
      <c r="F25" s="28"/>
      <c r="G25" s="221"/>
      <c r="H25" s="28"/>
      <c r="I25" s="221"/>
      <c r="J25" s="28"/>
      <c r="K25" s="221"/>
      <c r="L25" s="28"/>
      <c r="M25" s="221"/>
      <c r="N25" s="28"/>
      <c r="O25" s="221"/>
      <c r="P25" s="28"/>
      <c r="Q25" s="47"/>
      <c r="R25" s="47"/>
    </row>
    <row r="26" spans="1:19" ht="20.45" customHeight="1">
      <c r="A26" s="1229" t="s">
        <v>30</v>
      </c>
      <c r="B26" s="1230">
        <v>2013</v>
      </c>
      <c r="C26" s="1231"/>
      <c r="D26" s="1223">
        <v>2014</v>
      </c>
      <c r="E26" s="1226"/>
      <c r="F26" s="1223">
        <v>2015</v>
      </c>
      <c r="G26" s="1226"/>
      <c r="H26" s="1223">
        <v>2016</v>
      </c>
      <c r="I26" s="1226"/>
      <c r="J26" s="1223">
        <v>2017</v>
      </c>
      <c r="K26" s="1226"/>
      <c r="L26" s="1223">
        <v>2018</v>
      </c>
      <c r="M26" s="1226"/>
      <c r="N26" s="1223">
        <v>2019</v>
      </c>
      <c r="O26" s="1226"/>
      <c r="P26" s="1223">
        <v>2020</v>
      </c>
      <c r="Q26" s="1224"/>
      <c r="R26" s="1098"/>
    </row>
    <row r="27" spans="1:19" ht="15.95" customHeight="1" thickBot="1">
      <c r="A27" s="1222"/>
      <c r="B27" s="44" t="s">
        <v>17</v>
      </c>
      <c r="C27" s="293" t="s">
        <v>18</v>
      </c>
      <c r="D27" s="77" t="s">
        <v>17</v>
      </c>
      <c r="E27" s="218" t="s">
        <v>18</v>
      </c>
      <c r="F27" s="77" t="s">
        <v>17</v>
      </c>
      <c r="G27" s="218" t="s">
        <v>18</v>
      </c>
      <c r="H27" s="77" t="s">
        <v>17</v>
      </c>
      <c r="I27" s="218" t="s">
        <v>18</v>
      </c>
      <c r="J27" s="77" t="s">
        <v>17</v>
      </c>
      <c r="K27" s="218" t="s">
        <v>18</v>
      </c>
      <c r="L27" s="77" t="s">
        <v>17</v>
      </c>
      <c r="M27" s="218" t="s">
        <v>18</v>
      </c>
      <c r="N27" s="77" t="s">
        <v>17</v>
      </c>
      <c r="O27" s="218" t="s">
        <v>18</v>
      </c>
      <c r="P27" s="77" t="s">
        <v>17</v>
      </c>
      <c r="Q27" s="1101" t="s">
        <v>18</v>
      </c>
    </row>
    <row r="28" spans="1:19" ht="15.95" customHeight="1">
      <c r="A28" s="229" t="s">
        <v>1223</v>
      </c>
      <c r="B28" s="295">
        <f>B29+B30+B31</f>
        <v>63</v>
      </c>
      <c r="C28" s="296">
        <v>100</v>
      </c>
      <c r="D28" s="297">
        <f>D29+D30+D31</f>
        <v>64</v>
      </c>
      <c r="E28" s="219">
        <v>100</v>
      </c>
      <c r="F28" s="297">
        <v>66</v>
      </c>
      <c r="G28" s="297">
        <v>100</v>
      </c>
      <c r="H28" s="297">
        <v>67</v>
      </c>
      <c r="I28" s="297">
        <v>100</v>
      </c>
      <c r="J28" s="297">
        <f>J29+J30+J31</f>
        <v>67</v>
      </c>
      <c r="K28" s="297">
        <v>100</v>
      </c>
      <c r="L28" s="297">
        <f>L29+L30+L31+L32</f>
        <v>66</v>
      </c>
      <c r="M28" s="297">
        <v>100</v>
      </c>
      <c r="N28" s="297">
        <v>66</v>
      </c>
      <c r="O28" s="297">
        <v>100</v>
      </c>
      <c r="P28" s="297">
        <f>+P29+P30+P31+P32</f>
        <v>66</v>
      </c>
      <c r="Q28" s="1099">
        <v>100</v>
      </c>
      <c r="R28" s="1100"/>
    </row>
    <row r="29" spans="1:19" ht="15.95" customHeight="1">
      <c r="A29" s="399" t="s">
        <v>1224</v>
      </c>
      <c r="B29" s="400">
        <v>1</v>
      </c>
      <c r="C29" s="403">
        <f>C28*B29/B28</f>
        <v>1.5873015873015872</v>
      </c>
      <c r="D29" s="404">
        <v>1</v>
      </c>
      <c r="E29" s="403">
        <f>E28*D29/D28</f>
        <v>1.5625</v>
      </c>
      <c r="F29" s="404">
        <v>4</v>
      </c>
      <c r="G29" s="405">
        <f>F29*G28/F28</f>
        <v>6.0606060606060606</v>
      </c>
      <c r="H29" s="404">
        <v>4</v>
      </c>
      <c r="I29" s="588">
        <f>H29*I28/H28</f>
        <v>5.9701492537313436</v>
      </c>
      <c r="J29" s="404">
        <v>5</v>
      </c>
      <c r="K29" s="588">
        <f>J29*K28/J28</f>
        <v>7.4626865671641793</v>
      </c>
      <c r="L29" s="404">
        <v>8</v>
      </c>
      <c r="M29" s="588">
        <f>L29*M28/L28</f>
        <v>12.121212121212121</v>
      </c>
      <c r="N29" s="404">
        <v>8</v>
      </c>
      <c r="O29" s="588">
        <f>N29*O28/N28</f>
        <v>12.121212121212121</v>
      </c>
      <c r="P29" s="404">
        <v>8</v>
      </c>
      <c r="Q29" s="1110">
        <f>P29*Q28/P28</f>
        <v>12.121212121212121</v>
      </c>
      <c r="R29" s="1100"/>
      <c r="S29" s="596"/>
    </row>
    <row r="30" spans="1:19" ht="15.95" customHeight="1">
      <c r="A30" s="230" t="s">
        <v>1225</v>
      </c>
      <c r="B30" s="232">
        <v>42</v>
      </c>
      <c r="C30" s="233">
        <f>B30*C28/B28</f>
        <v>66.666666666666671</v>
      </c>
      <c r="D30" s="76">
        <v>46</v>
      </c>
      <c r="E30" s="233">
        <f>D30*E28/D28</f>
        <v>71.875</v>
      </c>
      <c r="F30" s="76">
        <v>54</v>
      </c>
      <c r="G30" s="220">
        <f>F30*G28/F28</f>
        <v>81.818181818181813</v>
      </c>
      <c r="H30" s="76">
        <v>58</v>
      </c>
      <c r="I30" s="536">
        <f>H30*I28/H28</f>
        <v>86.567164179104481</v>
      </c>
      <c r="J30" s="76">
        <v>58</v>
      </c>
      <c r="K30" s="536">
        <f>J30*K28/J28</f>
        <v>86.567164179104481</v>
      </c>
      <c r="L30" s="76">
        <v>55</v>
      </c>
      <c r="M30" s="536">
        <f>L30*M28/L28</f>
        <v>83.333333333333329</v>
      </c>
      <c r="N30" s="76">
        <v>53</v>
      </c>
      <c r="O30" s="536">
        <f>N30*O28/N28</f>
        <v>80.303030303030297</v>
      </c>
      <c r="P30" s="76">
        <v>54</v>
      </c>
      <c r="Q30" s="1111">
        <f>P30*Q28/P28</f>
        <v>81.818181818181813</v>
      </c>
      <c r="R30" s="1100"/>
      <c r="S30" s="596"/>
    </row>
    <row r="31" spans="1:19" ht="15.95" customHeight="1">
      <c r="A31" s="398" t="s">
        <v>1226</v>
      </c>
      <c r="B31" s="416">
        <v>20</v>
      </c>
      <c r="C31" s="417">
        <f>B31*C28/B28</f>
        <v>31.746031746031747</v>
      </c>
      <c r="D31" s="418">
        <v>17</v>
      </c>
      <c r="E31" s="417">
        <f>D31*E28/D28</f>
        <v>26.5625</v>
      </c>
      <c r="F31" s="418">
        <v>7</v>
      </c>
      <c r="G31" s="415">
        <f>F31*G28/F28</f>
        <v>10.606060606060606</v>
      </c>
      <c r="H31" s="418">
        <v>5</v>
      </c>
      <c r="I31" s="589">
        <f>H31*I28/H28</f>
        <v>7.4626865671641793</v>
      </c>
      <c r="J31" s="418">
        <v>4</v>
      </c>
      <c r="K31" s="589">
        <f>J31*K28/J28</f>
        <v>5.9701492537313436</v>
      </c>
      <c r="L31" s="418">
        <v>3</v>
      </c>
      <c r="M31" s="589">
        <f>L31*M28/L28</f>
        <v>4.5454545454545459</v>
      </c>
      <c r="N31" s="418">
        <v>5</v>
      </c>
      <c r="O31" s="589">
        <f>N31*O28/N28</f>
        <v>7.5757575757575761</v>
      </c>
      <c r="P31" s="418">
        <v>4</v>
      </c>
      <c r="Q31" s="1113">
        <f>P31*Q28/P28</f>
        <v>6.0606060606060606</v>
      </c>
      <c r="R31" s="1100"/>
    </row>
    <row r="32" spans="1:19" ht="18.75" customHeight="1" thickBot="1">
      <c r="A32" s="424" t="s">
        <v>1797</v>
      </c>
      <c r="B32" s="425"/>
      <c r="C32" s="426"/>
      <c r="D32" s="427"/>
      <c r="E32" s="428"/>
      <c r="F32" s="427">
        <v>1</v>
      </c>
      <c r="G32" s="428">
        <f>F32*G28/F28</f>
        <v>1.5151515151515151</v>
      </c>
      <c r="H32" s="427">
        <v>0</v>
      </c>
      <c r="I32" s="423">
        <f>H32*I28/H28</f>
        <v>0</v>
      </c>
      <c r="J32" s="427">
        <v>0</v>
      </c>
      <c r="K32" s="423">
        <f>J32*K28/J28</f>
        <v>0</v>
      </c>
      <c r="L32" s="427">
        <v>0</v>
      </c>
      <c r="M32" s="423">
        <v>0</v>
      </c>
      <c r="N32" s="427">
        <v>0</v>
      </c>
      <c r="O32" s="423">
        <v>0</v>
      </c>
      <c r="P32" s="427">
        <v>0</v>
      </c>
      <c r="Q32" s="1102">
        <v>0</v>
      </c>
    </row>
    <row r="33" spans="1:16" ht="15.75">
      <c r="A33" s="3"/>
      <c r="B33" s="45"/>
      <c r="C33" s="222"/>
      <c r="D33" s="46"/>
      <c r="E33" s="382"/>
      <c r="F33" s="46"/>
      <c r="G33" s="382"/>
      <c r="H33" s="46"/>
      <c r="I33" s="382"/>
      <c r="J33" s="46"/>
      <c r="K33" s="382"/>
      <c r="L33" s="46"/>
      <c r="M33" s="382"/>
      <c r="N33" s="46"/>
      <c r="O33" s="382"/>
      <c r="P33" s="46"/>
    </row>
    <row r="34" spans="1:16">
      <c r="A34" s="3"/>
      <c r="B34" s="9"/>
      <c r="C34" s="223"/>
      <c r="D34" s="9"/>
      <c r="E34" s="9"/>
      <c r="F34" s="9"/>
      <c r="G34" s="9"/>
      <c r="H34" s="9"/>
      <c r="I34" s="9"/>
      <c r="J34" s="9"/>
      <c r="K34" s="9"/>
      <c r="L34" s="9"/>
      <c r="M34" s="9"/>
      <c r="N34" s="9"/>
      <c r="O34" s="9"/>
      <c r="P34" s="9"/>
    </row>
    <row r="35" spans="1:16">
      <c r="A35" s="3"/>
      <c r="B35" s="9"/>
      <c r="C35" s="223"/>
      <c r="D35" s="9"/>
      <c r="E35" s="9"/>
      <c r="F35" s="9"/>
      <c r="G35" s="9"/>
      <c r="H35" s="9"/>
      <c r="I35" s="9"/>
      <c r="J35" s="9"/>
      <c r="K35" s="9"/>
      <c r="L35" s="9"/>
      <c r="M35" s="9"/>
      <c r="N35" s="9"/>
      <c r="O35" s="9"/>
      <c r="P35" s="9"/>
    </row>
    <row r="36" spans="1:16">
      <c r="A36" s="3"/>
      <c r="B36" s="9"/>
      <c r="C36" s="223"/>
      <c r="D36" s="9"/>
      <c r="E36" s="9"/>
      <c r="F36" s="9"/>
      <c r="G36" s="9"/>
      <c r="H36" s="9"/>
      <c r="I36" s="9"/>
      <c r="J36" s="9"/>
      <c r="K36" s="9"/>
      <c r="L36" s="9"/>
      <c r="M36" s="9"/>
      <c r="N36" s="9"/>
      <c r="O36" s="9"/>
      <c r="P36" s="9"/>
    </row>
    <row r="37" spans="1:16">
      <c r="A37" s="3"/>
      <c r="B37" s="9"/>
      <c r="C37" s="223"/>
      <c r="D37" s="9"/>
      <c r="E37" s="9"/>
      <c r="F37" s="9"/>
      <c r="G37" s="9"/>
      <c r="H37" s="9"/>
      <c r="I37" s="9"/>
      <c r="J37" s="9"/>
      <c r="K37" s="9"/>
      <c r="L37" s="9"/>
      <c r="M37" s="9"/>
      <c r="N37" s="9"/>
      <c r="O37" s="9"/>
      <c r="P37" s="9"/>
    </row>
    <row r="38" spans="1:16">
      <c r="A38" s="3"/>
      <c r="B38" s="9"/>
      <c r="C38" s="223"/>
      <c r="D38" s="9"/>
      <c r="E38" s="9"/>
      <c r="F38" s="9"/>
      <c r="G38" s="9"/>
      <c r="H38" s="9"/>
      <c r="I38" s="9"/>
      <c r="J38" s="9"/>
      <c r="K38" s="9"/>
      <c r="L38" s="9"/>
      <c r="M38" s="9"/>
      <c r="N38" s="9"/>
      <c r="O38" s="9"/>
      <c r="P38" s="9"/>
    </row>
    <row r="39" spans="1:16" s="10" customFormat="1">
      <c r="A39" s="3"/>
      <c r="B39" s="9"/>
      <c r="C39" s="223"/>
      <c r="D39" s="9"/>
      <c r="E39" s="9"/>
      <c r="F39" s="9"/>
      <c r="G39" s="9"/>
      <c r="H39" s="9"/>
      <c r="I39" s="9"/>
      <c r="J39" s="9"/>
      <c r="K39" s="9"/>
      <c r="L39" s="9"/>
      <c r="M39" s="9"/>
      <c r="N39" s="9"/>
      <c r="O39" s="9"/>
      <c r="P39" s="9"/>
    </row>
    <row r="40" spans="1:16">
      <c r="A40" s="29"/>
      <c r="B40" s="24"/>
      <c r="C40" s="224"/>
      <c r="D40" s="24"/>
      <c r="E40" s="24"/>
      <c r="F40" s="24"/>
      <c r="G40" s="24"/>
      <c r="H40" s="24"/>
      <c r="I40" s="24"/>
      <c r="J40" s="24"/>
      <c r="K40" s="24"/>
      <c r="L40" s="24"/>
      <c r="M40" s="24"/>
      <c r="N40" s="24"/>
      <c r="O40" s="24"/>
      <c r="P40" s="24"/>
    </row>
    <row r="41" spans="1:16" s="1" customFormat="1">
      <c r="A41" s="12"/>
      <c r="B41" s="14"/>
      <c r="C41" s="33"/>
      <c r="D41" s="14"/>
      <c r="E41" s="14"/>
      <c r="F41" s="14"/>
      <c r="G41" s="14"/>
      <c r="H41" s="14"/>
      <c r="I41" s="14"/>
      <c r="J41" s="14"/>
      <c r="K41" s="14"/>
      <c r="L41" s="14"/>
      <c r="M41" s="14"/>
      <c r="N41" s="14"/>
      <c r="O41" s="14"/>
      <c r="P41" s="14"/>
    </row>
    <row r="42" spans="1:16">
      <c r="A42" s="30"/>
      <c r="B42" s="13"/>
      <c r="C42" s="225"/>
      <c r="D42" s="13"/>
      <c r="E42" s="13"/>
      <c r="F42" s="13"/>
      <c r="G42" s="13"/>
      <c r="H42" s="13"/>
      <c r="I42" s="13"/>
      <c r="J42" s="13"/>
      <c r="K42" s="13"/>
      <c r="L42" s="13"/>
      <c r="M42" s="13"/>
      <c r="N42" s="13"/>
      <c r="O42" s="13"/>
      <c r="P42" s="13"/>
    </row>
    <row r="43" spans="1:16">
      <c r="A43" s="15"/>
      <c r="B43" s="31"/>
      <c r="C43" s="226"/>
      <c r="D43" s="31"/>
      <c r="E43" s="31"/>
      <c r="F43" s="31"/>
      <c r="G43" s="31"/>
      <c r="H43" s="31"/>
      <c r="I43" s="31"/>
      <c r="J43" s="31"/>
      <c r="K43" s="31"/>
      <c r="L43" s="31"/>
      <c r="M43" s="31"/>
      <c r="N43" s="31"/>
      <c r="O43" s="31"/>
      <c r="P43" s="31"/>
    </row>
    <row r="44" spans="1:16">
      <c r="A44" s="3"/>
      <c r="B44" s="9"/>
      <c r="C44" s="223"/>
      <c r="D44" s="9"/>
      <c r="E44" s="9"/>
      <c r="F44" s="9"/>
      <c r="G44" s="9"/>
      <c r="H44" s="9"/>
      <c r="I44" s="9"/>
      <c r="J44" s="9"/>
      <c r="K44" s="9"/>
      <c r="L44" s="9"/>
      <c r="M44" s="9"/>
      <c r="N44" s="9"/>
      <c r="O44" s="9"/>
      <c r="P44" s="9"/>
    </row>
    <row r="45" spans="1:16">
      <c r="A45" s="3"/>
      <c r="B45" s="9"/>
      <c r="C45" s="223"/>
      <c r="D45" s="9"/>
      <c r="E45" s="9"/>
      <c r="F45" s="9"/>
      <c r="G45" s="9"/>
      <c r="H45" s="9"/>
      <c r="I45" s="9"/>
      <c r="J45" s="9"/>
      <c r="K45" s="9"/>
      <c r="L45" s="9"/>
      <c r="M45" s="9"/>
      <c r="N45" s="9"/>
      <c r="O45" s="9"/>
      <c r="P45" s="9"/>
    </row>
    <row r="46" spans="1:16">
      <c r="A46" s="3"/>
      <c r="B46" s="14"/>
      <c r="C46" s="33"/>
      <c r="D46" s="14"/>
      <c r="E46" s="14"/>
      <c r="F46" s="14"/>
      <c r="G46" s="14"/>
      <c r="H46" s="14"/>
      <c r="I46" s="14"/>
      <c r="J46" s="14"/>
      <c r="K46" s="14"/>
      <c r="L46" s="14"/>
      <c r="M46" s="14"/>
      <c r="N46" s="14"/>
      <c r="O46" s="14"/>
      <c r="P46" s="14"/>
    </row>
    <row r="47" spans="1:16">
      <c r="A47" s="15"/>
      <c r="B47" s="13"/>
      <c r="C47" s="225"/>
      <c r="D47" s="13"/>
      <c r="E47" s="13"/>
      <c r="F47" s="13"/>
      <c r="G47" s="13"/>
      <c r="H47" s="13"/>
      <c r="I47" s="13"/>
      <c r="J47" s="13"/>
      <c r="K47" s="13"/>
      <c r="L47" s="13"/>
      <c r="M47" s="13"/>
      <c r="N47" s="13"/>
      <c r="O47" s="13"/>
      <c r="P47" s="13"/>
    </row>
    <row r="48" spans="1:16">
      <c r="A48" s="15"/>
      <c r="B48" s="14"/>
      <c r="C48" s="33"/>
      <c r="D48" s="14"/>
      <c r="E48" s="14"/>
      <c r="F48" s="14"/>
      <c r="G48" s="14"/>
      <c r="H48" s="14"/>
      <c r="I48" s="14"/>
      <c r="J48" s="14"/>
      <c r="K48" s="14"/>
      <c r="L48" s="14"/>
      <c r="M48" s="14"/>
      <c r="N48" s="14"/>
      <c r="O48" s="14"/>
      <c r="P48" s="14"/>
    </row>
    <row r="49" spans="1:16">
      <c r="A49" s="3"/>
      <c r="B49" s="14"/>
      <c r="C49" s="33"/>
      <c r="D49" s="14"/>
      <c r="E49" s="14"/>
      <c r="F49" s="14"/>
      <c r="G49" s="14"/>
      <c r="H49" s="14"/>
      <c r="I49" s="14"/>
      <c r="J49" s="14"/>
      <c r="K49" s="14"/>
      <c r="L49" s="14"/>
      <c r="M49" s="14"/>
      <c r="N49" s="14"/>
      <c r="O49" s="14"/>
      <c r="P49" s="14"/>
    </row>
    <row r="50" spans="1:16">
      <c r="A50" s="3"/>
      <c r="B50" s="14"/>
      <c r="C50" s="33"/>
      <c r="D50" s="14"/>
      <c r="E50" s="14"/>
      <c r="F50" s="14"/>
      <c r="G50" s="14"/>
      <c r="H50" s="14"/>
      <c r="I50" s="14"/>
      <c r="J50" s="14"/>
      <c r="K50" s="14"/>
      <c r="L50" s="14"/>
      <c r="M50" s="14"/>
      <c r="N50" s="14"/>
      <c r="O50" s="14"/>
      <c r="P50" s="14"/>
    </row>
    <row r="51" spans="1:16">
      <c r="A51" s="3"/>
      <c r="B51" s="14"/>
      <c r="C51" s="33"/>
      <c r="D51" s="14"/>
      <c r="E51" s="14"/>
      <c r="F51" s="14"/>
      <c r="G51" s="14"/>
      <c r="H51" s="14"/>
      <c r="I51" s="14"/>
      <c r="J51" s="14"/>
      <c r="K51" s="14"/>
      <c r="L51" s="14"/>
      <c r="M51" s="14"/>
      <c r="N51" s="14"/>
      <c r="O51" s="14"/>
      <c r="P51" s="14"/>
    </row>
    <row r="52" spans="1:16">
      <c r="A52" s="2"/>
      <c r="B52" s="13"/>
      <c r="C52" s="225"/>
      <c r="D52" s="13"/>
      <c r="E52" s="13"/>
      <c r="F52" s="13"/>
      <c r="G52" s="13"/>
      <c r="H52" s="13"/>
      <c r="I52" s="13"/>
      <c r="J52" s="13"/>
      <c r="K52" s="13"/>
      <c r="L52" s="13"/>
      <c r="M52" s="13"/>
      <c r="N52" s="13"/>
      <c r="O52" s="13"/>
      <c r="P52" s="13"/>
    </row>
    <row r="53" spans="1:16">
      <c r="A53" s="15"/>
      <c r="B53" s="32"/>
      <c r="C53" s="32"/>
      <c r="D53" s="32"/>
      <c r="E53" s="32"/>
      <c r="F53" s="32"/>
      <c r="G53" s="32"/>
      <c r="H53" s="32"/>
      <c r="I53" s="32"/>
      <c r="J53" s="32"/>
      <c r="K53" s="32"/>
      <c r="L53" s="32"/>
      <c r="M53" s="32"/>
      <c r="N53" s="32"/>
      <c r="O53" s="32"/>
      <c r="P53" s="32"/>
    </row>
    <row r="54" spans="1:16">
      <c r="A54" s="3"/>
      <c r="B54" s="33"/>
      <c r="C54" s="33"/>
      <c r="D54" s="33"/>
      <c r="E54" s="33"/>
      <c r="F54" s="33"/>
      <c r="G54" s="33"/>
      <c r="H54" s="33"/>
      <c r="I54" s="33"/>
      <c r="J54" s="33"/>
      <c r="K54" s="33"/>
      <c r="L54" s="33"/>
      <c r="M54" s="33"/>
      <c r="N54" s="33"/>
      <c r="O54" s="33"/>
      <c r="P54" s="33"/>
    </row>
    <row r="55" spans="1:16">
      <c r="A55" s="3"/>
      <c r="B55" s="33"/>
      <c r="C55" s="33"/>
      <c r="D55" s="33"/>
      <c r="E55" s="33"/>
      <c r="F55" s="33"/>
      <c r="G55" s="33"/>
      <c r="H55" s="33"/>
      <c r="I55" s="33"/>
      <c r="J55" s="33"/>
      <c r="K55" s="33"/>
      <c r="L55" s="33"/>
      <c r="M55" s="33"/>
      <c r="N55" s="33"/>
      <c r="O55" s="33"/>
      <c r="P55" s="33"/>
    </row>
    <row r="56" spans="1:16">
      <c r="A56" s="12"/>
      <c r="B56" s="14"/>
      <c r="C56" s="33"/>
      <c r="D56" s="14"/>
      <c r="E56" s="14"/>
      <c r="F56" s="14"/>
      <c r="G56" s="14"/>
      <c r="H56" s="14"/>
      <c r="I56" s="14"/>
      <c r="J56" s="14"/>
      <c r="K56" s="14"/>
      <c r="L56" s="14"/>
      <c r="M56" s="14"/>
      <c r="N56" s="14"/>
      <c r="O56" s="14"/>
      <c r="P56" s="14"/>
    </row>
    <row r="57" spans="1:16" s="1" customFormat="1">
      <c r="A57" s="12"/>
      <c r="B57" s="13"/>
      <c r="C57" s="225"/>
      <c r="D57" s="13"/>
      <c r="E57" s="13"/>
      <c r="F57" s="13"/>
      <c r="G57" s="13"/>
      <c r="H57" s="13"/>
      <c r="I57" s="13"/>
      <c r="J57" s="13"/>
      <c r="K57" s="13"/>
      <c r="L57" s="13"/>
      <c r="M57" s="13"/>
      <c r="N57" s="13"/>
      <c r="O57" s="13"/>
      <c r="P57" s="13"/>
    </row>
    <row r="58" spans="1:16">
      <c r="A58" s="2"/>
      <c r="B58" s="34"/>
      <c r="C58" s="16"/>
      <c r="D58" s="34"/>
      <c r="E58" s="34"/>
      <c r="F58" s="34"/>
      <c r="G58" s="34"/>
      <c r="H58" s="34"/>
      <c r="I58" s="34"/>
      <c r="J58" s="34"/>
      <c r="K58" s="34"/>
      <c r="L58" s="34"/>
      <c r="M58" s="34"/>
      <c r="N58" s="34"/>
      <c r="O58" s="34"/>
      <c r="P58" s="34"/>
    </row>
    <row r="59" spans="1:16">
      <c r="A59" s="3"/>
      <c r="B59" s="35"/>
      <c r="C59" s="35"/>
      <c r="D59" s="8"/>
      <c r="E59" s="8"/>
      <c r="F59" s="35"/>
      <c r="G59" s="35"/>
      <c r="H59" s="35"/>
      <c r="I59" s="35"/>
      <c r="J59" s="35"/>
      <c r="K59" s="35"/>
      <c r="L59" s="35"/>
      <c r="M59" s="35"/>
      <c r="N59" s="35"/>
      <c r="O59" s="35"/>
      <c r="P59" s="35"/>
    </row>
    <row r="60" spans="1:16">
      <c r="A60" s="3"/>
      <c r="B60" s="17"/>
      <c r="C60" s="17"/>
      <c r="D60" s="8"/>
      <c r="E60" s="8"/>
      <c r="F60" s="17"/>
      <c r="G60" s="17"/>
      <c r="H60" s="17"/>
      <c r="I60" s="17"/>
      <c r="J60" s="17"/>
      <c r="K60" s="17"/>
      <c r="L60" s="17"/>
      <c r="M60" s="17"/>
      <c r="N60" s="17"/>
      <c r="O60" s="17"/>
      <c r="P60" s="17"/>
    </row>
    <row r="61" spans="1:16">
      <c r="A61" s="2"/>
      <c r="B61" s="36"/>
      <c r="C61" s="227"/>
      <c r="D61" s="36"/>
      <c r="E61" s="36"/>
      <c r="F61" s="36"/>
      <c r="G61" s="36"/>
      <c r="H61" s="36"/>
      <c r="I61" s="36"/>
      <c r="J61" s="36"/>
      <c r="K61" s="36"/>
      <c r="L61" s="36"/>
      <c r="M61" s="36"/>
      <c r="N61" s="36"/>
      <c r="O61" s="36"/>
      <c r="P61" s="36"/>
    </row>
    <row r="62" spans="1:16">
      <c r="A62" s="2"/>
      <c r="B62" s="8"/>
      <c r="C62" s="228"/>
      <c r="D62" s="17"/>
      <c r="E62" s="17"/>
      <c r="F62" s="17"/>
      <c r="G62" s="17"/>
      <c r="H62" s="17"/>
      <c r="I62" s="17"/>
      <c r="J62" s="17"/>
      <c r="K62" s="17"/>
      <c r="L62" s="17"/>
      <c r="M62" s="17"/>
      <c r="N62" s="17"/>
      <c r="O62" s="17"/>
      <c r="P62" s="17"/>
    </row>
    <row r="63" spans="1:16">
      <c r="A63" s="3"/>
      <c r="B63" s="8"/>
      <c r="C63" s="228"/>
      <c r="D63" s="17"/>
      <c r="E63" s="17"/>
      <c r="F63" s="17"/>
      <c r="G63" s="17"/>
      <c r="H63" s="17"/>
      <c r="I63" s="17"/>
      <c r="J63" s="17"/>
      <c r="K63" s="17"/>
      <c r="L63" s="17"/>
      <c r="M63" s="17"/>
      <c r="N63" s="17"/>
      <c r="O63" s="17"/>
      <c r="P63" s="17"/>
    </row>
    <row r="64" spans="1:16" s="14" customFormat="1">
      <c r="A64" s="3"/>
      <c r="B64" s="8"/>
      <c r="C64" s="228"/>
      <c r="D64" s="17"/>
      <c r="E64" s="17"/>
      <c r="F64" s="17"/>
      <c r="G64" s="17"/>
      <c r="H64" s="17"/>
      <c r="I64" s="17"/>
      <c r="J64" s="17"/>
      <c r="K64" s="17"/>
      <c r="L64" s="17"/>
      <c r="M64" s="17"/>
      <c r="N64" s="17"/>
      <c r="O64" s="17"/>
      <c r="P64" s="17"/>
    </row>
    <row r="65" spans="1:16" s="14" customFormat="1">
      <c r="A65" s="2"/>
      <c r="B65" s="13"/>
      <c r="C65" s="225"/>
      <c r="D65" s="13"/>
      <c r="E65" s="13"/>
      <c r="F65" s="13"/>
      <c r="G65" s="13"/>
      <c r="H65" s="13"/>
      <c r="I65" s="13"/>
      <c r="J65" s="13"/>
      <c r="K65" s="13"/>
      <c r="L65" s="13"/>
      <c r="M65" s="13"/>
      <c r="N65" s="13"/>
      <c r="O65" s="13"/>
      <c r="P65" s="13"/>
    </row>
    <row r="66" spans="1:16" s="14" customFormat="1">
      <c r="A66" s="15"/>
      <c r="B66" s="16"/>
      <c r="C66" s="16"/>
      <c r="D66" s="16"/>
      <c r="E66" s="16"/>
      <c r="F66" s="16"/>
      <c r="G66" s="16"/>
      <c r="H66" s="16"/>
      <c r="I66" s="16"/>
      <c r="J66" s="16"/>
      <c r="K66" s="16"/>
      <c r="L66" s="16"/>
      <c r="M66" s="16"/>
      <c r="N66" s="16"/>
      <c r="O66" s="16"/>
      <c r="P66" s="16"/>
    </row>
    <row r="67" spans="1:16" s="14" customFormat="1">
      <c r="A67" s="2"/>
      <c r="B67" s="17"/>
      <c r="C67" s="17"/>
      <c r="D67" s="17"/>
      <c r="E67" s="17"/>
      <c r="F67" s="17"/>
      <c r="G67" s="17"/>
      <c r="H67" s="17"/>
      <c r="I67" s="17"/>
      <c r="J67" s="17"/>
      <c r="K67" s="17"/>
      <c r="L67" s="17"/>
      <c r="M67" s="17"/>
      <c r="N67" s="17"/>
      <c r="O67" s="17"/>
      <c r="P67" s="17"/>
    </row>
    <row r="68" spans="1:16" s="14" customFormat="1">
      <c r="A68" s="3"/>
      <c r="B68" s="17"/>
      <c r="C68" s="17"/>
      <c r="D68" s="17"/>
      <c r="E68" s="17"/>
      <c r="F68" s="17"/>
      <c r="G68" s="17"/>
      <c r="H68" s="17"/>
      <c r="I68" s="17"/>
      <c r="J68" s="17"/>
      <c r="K68" s="17"/>
      <c r="L68" s="17"/>
      <c r="M68" s="17"/>
      <c r="N68" s="17"/>
      <c r="O68" s="17"/>
      <c r="P68" s="17"/>
    </row>
    <row r="69" spans="1:16">
      <c r="A69" s="3"/>
      <c r="B69" s="17"/>
      <c r="C69" s="17"/>
      <c r="D69" s="17"/>
      <c r="E69" s="17"/>
      <c r="F69" s="17"/>
      <c r="G69" s="17"/>
      <c r="H69" s="17"/>
      <c r="I69" s="17"/>
      <c r="J69" s="17"/>
      <c r="K69" s="17"/>
      <c r="L69" s="17"/>
      <c r="M69" s="17"/>
      <c r="N69" s="17"/>
      <c r="O69" s="17"/>
      <c r="P69" s="17"/>
    </row>
    <row r="70" spans="1:16">
      <c r="A70" s="3"/>
      <c r="B70" s="17"/>
      <c r="C70" s="17"/>
      <c r="D70" s="17"/>
      <c r="E70" s="17"/>
      <c r="F70" s="17"/>
      <c r="G70" s="17"/>
      <c r="H70" s="17"/>
      <c r="I70" s="17"/>
      <c r="J70" s="17"/>
      <c r="K70" s="17"/>
      <c r="L70" s="17"/>
      <c r="M70" s="17"/>
      <c r="N70" s="17"/>
      <c r="O70" s="17"/>
      <c r="P70" s="17"/>
    </row>
    <row r="71" spans="1:16">
      <c r="A71" s="3"/>
      <c r="B71" s="17"/>
      <c r="C71" s="17"/>
      <c r="D71" s="17"/>
      <c r="E71" s="17"/>
      <c r="F71" s="17"/>
      <c r="G71" s="17"/>
      <c r="H71" s="17"/>
      <c r="I71" s="17"/>
      <c r="J71" s="17"/>
      <c r="K71" s="17"/>
      <c r="L71" s="17"/>
      <c r="M71" s="17"/>
      <c r="N71" s="17"/>
      <c r="O71" s="17"/>
      <c r="P71" s="17"/>
    </row>
    <row r="72" spans="1:16">
      <c r="A72" s="3"/>
      <c r="B72" s="17"/>
      <c r="C72" s="17"/>
      <c r="D72" s="17"/>
      <c r="E72" s="17"/>
      <c r="F72" s="17"/>
      <c r="G72" s="17"/>
      <c r="H72" s="17"/>
      <c r="I72" s="17"/>
      <c r="J72" s="17"/>
      <c r="K72" s="17"/>
      <c r="L72" s="17"/>
      <c r="M72" s="17"/>
      <c r="N72" s="17"/>
      <c r="O72" s="17"/>
      <c r="P72" s="17"/>
    </row>
    <row r="73" spans="1:16">
      <c r="A73" s="3"/>
      <c r="B73" s="17"/>
      <c r="C73" s="17"/>
      <c r="D73" s="17"/>
      <c r="E73" s="17"/>
      <c r="F73" s="17"/>
      <c r="G73" s="17"/>
      <c r="H73" s="17"/>
      <c r="I73" s="17"/>
      <c r="J73" s="17"/>
      <c r="K73" s="17"/>
      <c r="L73" s="17"/>
      <c r="M73" s="17"/>
      <c r="N73" s="17"/>
      <c r="O73" s="17"/>
      <c r="P73" s="17"/>
    </row>
    <row r="74" spans="1:16">
      <c r="A74" s="3"/>
      <c r="B74" s="17"/>
      <c r="C74" s="17"/>
      <c r="D74" s="17"/>
      <c r="E74" s="17"/>
      <c r="F74" s="17"/>
      <c r="G74" s="17"/>
      <c r="H74" s="17"/>
      <c r="I74" s="17"/>
      <c r="J74" s="17"/>
      <c r="K74" s="17"/>
      <c r="L74" s="17"/>
      <c r="M74" s="17"/>
      <c r="N74" s="17"/>
      <c r="O74" s="17"/>
      <c r="P74" s="17"/>
    </row>
    <row r="75" spans="1:16" s="8" customFormat="1">
      <c r="A75" s="3"/>
      <c r="B75" s="17"/>
      <c r="C75" s="17"/>
      <c r="D75" s="17"/>
      <c r="E75" s="17"/>
      <c r="F75" s="17"/>
      <c r="G75" s="17"/>
      <c r="H75" s="17"/>
      <c r="I75" s="17"/>
      <c r="J75" s="17"/>
      <c r="K75" s="17"/>
      <c r="L75" s="17"/>
      <c r="M75" s="17"/>
      <c r="N75" s="17"/>
      <c r="O75" s="17"/>
      <c r="P75" s="17"/>
    </row>
    <row r="76" spans="1:16" s="8" customFormat="1">
      <c r="A76" s="3"/>
      <c r="B76" s="17"/>
      <c r="C76" s="17"/>
      <c r="D76" s="17"/>
      <c r="E76" s="17"/>
      <c r="F76" s="17"/>
      <c r="G76" s="17"/>
      <c r="H76" s="17"/>
      <c r="I76" s="17"/>
      <c r="J76" s="17"/>
      <c r="K76" s="17"/>
      <c r="L76" s="17"/>
      <c r="M76" s="17"/>
      <c r="N76" s="17"/>
      <c r="O76" s="17"/>
      <c r="P76" s="17"/>
    </row>
    <row r="77" spans="1:16" s="8" customFormat="1">
      <c r="A77" s="3"/>
      <c r="B77" s="17"/>
      <c r="C77" s="17"/>
      <c r="D77" s="17"/>
      <c r="E77" s="17"/>
      <c r="F77" s="17"/>
      <c r="G77" s="17"/>
      <c r="H77" s="17"/>
      <c r="I77" s="17"/>
      <c r="J77" s="17"/>
      <c r="K77" s="17"/>
      <c r="L77" s="17"/>
      <c r="M77" s="17"/>
      <c r="N77" s="17"/>
      <c r="O77" s="17"/>
      <c r="P77" s="17"/>
    </row>
    <row r="78" spans="1:16" s="8" customFormat="1">
      <c r="A78" s="3"/>
      <c r="B78" s="17"/>
      <c r="C78" s="17"/>
      <c r="D78" s="17"/>
      <c r="E78" s="17"/>
      <c r="F78" s="17"/>
      <c r="G78" s="17"/>
      <c r="H78" s="17"/>
      <c r="I78" s="17"/>
      <c r="J78" s="17"/>
      <c r="K78" s="17"/>
      <c r="L78" s="17"/>
      <c r="M78" s="17"/>
      <c r="N78" s="17"/>
      <c r="O78" s="17"/>
      <c r="P78" s="17"/>
    </row>
    <row r="79" spans="1:16" s="8" customFormat="1">
      <c r="A79" s="3"/>
      <c r="C79" s="228"/>
    </row>
    <row r="80" spans="1:16" s="8" customFormat="1">
      <c r="A80" s="3"/>
      <c r="C80" s="228"/>
    </row>
    <row r="81" spans="1:3" s="8" customFormat="1">
      <c r="A81" s="18"/>
      <c r="C81" s="228"/>
    </row>
    <row r="82" spans="1:3" s="8" customFormat="1">
      <c r="A82" s="12"/>
      <c r="C82" s="228"/>
    </row>
    <row r="83" spans="1:3" s="8" customFormat="1">
      <c r="A83" s="3"/>
      <c r="C83" s="228"/>
    </row>
    <row r="84" spans="1:3" s="8" customFormat="1">
      <c r="A84" s="3"/>
      <c r="C84" s="228"/>
    </row>
    <row r="85" spans="1:3" s="8" customFormat="1">
      <c r="A85" s="3"/>
      <c r="C85" s="228"/>
    </row>
    <row r="86" spans="1:3" s="8" customFormat="1">
      <c r="A86" s="18"/>
      <c r="C86" s="228"/>
    </row>
    <row r="87" spans="1:3" s="8" customFormat="1">
      <c r="A87" s="3"/>
      <c r="C87" s="228"/>
    </row>
    <row r="88" spans="1:3" s="8" customFormat="1">
      <c r="A88" s="3"/>
      <c r="C88" s="228"/>
    </row>
    <row r="89" spans="1:3" s="8" customFormat="1">
      <c r="A89" s="3"/>
      <c r="C89" s="228"/>
    </row>
    <row r="90" spans="1:3" s="8" customFormat="1">
      <c r="A90" s="3"/>
      <c r="C90" s="228"/>
    </row>
    <row r="91" spans="1:3" s="8" customFormat="1">
      <c r="A91" s="3"/>
      <c r="C91" s="228"/>
    </row>
    <row r="92" spans="1:3" s="8" customFormat="1">
      <c r="A92" s="3"/>
      <c r="C92" s="228"/>
    </row>
    <row r="93" spans="1:3" s="8" customFormat="1">
      <c r="A93" s="3"/>
      <c r="C93" s="228"/>
    </row>
    <row r="94" spans="1:3" s="8" customFormat="1">
      <c r="A94" s="3"/>
      <c r="C94" s="228"/>
    </row>
    <row r="95" spans="1:3" s="8" customFormat="1">
      <c r="A95" s="3"/>
      <c r="C95" s="228"/>
    </row>
    <row r="96" spans="1:3" s="8" customFormat="1">
      <c r="A96" s="3"/>
      <c r="C96" s="228"/>
    </row>
    <row r="97" spans="1:3" s="8" customFormat="1">
      <c r="A97" s="3"/>
      <c r="C97" s="228"/>
    </row>
    <row r="98" spans="1:3" s="8" customFormat="1">
      <c r="A98" s="18"/>
      <c r="C98" s="228"/>
    </row>
    <row r="99" spans="1:3" s="8" customFormat="1">
      <c r="A99" s="3"/>
      <c r="C99" s="228"/>
    </row>
    <row r="100" spans="1:3" s="8" customFormat="1">
      <c r="A100" s="3"/>
      <c r="C100" s="228"/>
    </row>
    <row r="101" spans="1:3" s="8" customFormat="1">
      <c r="A101" s="3"/>
      <c r="C101" s="228"/>
    </row>
    <row r="102" spans="1:3" s="8" customFormat="1">
      <c r="A102" s="3"/>
      <c r="C102" s="228"/>
    </row>
    <row r="103" spans="1:3" s="8" customFormat="1">
      <c r="A103" s="3"/>
      <c r="C103" s="228"/>
    </row>
    <row r="104" spans="1:3" s="8" customFormat="1">
      <c r="A104" s="18"/>
      <c r="C104" s="228"/>
    </row>
    <row r="105" spans="1:3" s="8" customFormat="1">
      <c r="A105" s="12"/>
      <c r="C105" s="228"/>
    </row>
    <row r="106" spans="1:3" s="8" customFormat="1">
      <c r="A106" s="3"/>
      <c r="C106" s="228"/>
    </row>
    <row r="107" spans="1:3" s="8" customFormat="1">
      <c r="A107" s="3"/>
      <c r="C107" s="228"/>
    </row>
    <row r="108" spans="1:3" s="8" customFormat="1">
      <c r="A108" s="3"/>
      <c r="C108" s="228"/>
    </row>
    <row r="109" spans="1:3" s="8" customFormat="1">
      <c r="A109" s="3"/>
      <c r="C109" s="228"/>
    </row>
    <row r="110" spans="1:3" s="8" customFormat="1">
      <c r="A110" s="3"/>
      <c r="C110" s="228"/>
    </row>
    <row r="111" spans="1:3" s="8" customFormat="1">
      <c r="A111" s="18"/>
      <c r="C111" s="228"/>
    </row>
    <row r="112" spans="1:3" s="8" customFormat="1">
      <c r="A112" s="3"/>
      <c r="C112" s="228"/>
    </row>
    <row r="113" spans="1:3" s="8" customFormat="1">
      <c r="A113" s="3"/>
      <c r="C113" s="228"/>
    </row>
    <row r="114" spans="1:3" s="8" customFormat="1">
      <c r="A114" s="3"/>
      <c r="C114" s="228"/>
    </row>
    <row r="115" spans="1:3" s="8" customFormat="1">
      <c r="A115" s="3"/>
      <c r="C115" s="228"/>
    </row>
    <row r="116" spans="1:3" s="8" customFormat="1">
      <c r="A116" s="3"/>
      <c r="C116" s="228"/>
    </row>
    <row r="117" spans="1:3" s="8" customFormat="1">
      <c r="A117" s="3"/>
      <c r="C117" s="228"/>
    </row>
    <row r="118" spans="1:3" s="8" customFormat="1">
      <c r="A118" s="3"/>
      <c r="C118" s="228"/>
    </row>
    <row r="119" spans="1:3" s="8" customFormat="1">
      <c r="A119" s="3"/>
      <c r="C119" s="228"/>
    </row>
    <row r="120" spans="1:3" s="8" customFormat="1">
      <c r="A120" s="3"/>
      <c r="C120" s="228"/>
    </row>
    <row r="121" spans="1:3" s="8" customFormat="1">
      <c r="A121" s="3"/>
      <c r="C121" s="228"/>
    </row>
    <row r="122" spans="1:3" s="8" customFormat="1">
      <c r="A122" s="3"/>
      <c r="C122" s="228"/>
    </row>
    <row r="123" spans="1:3" s="8" customFormat="1">
      <c r="A123" s="3"/>
      <c r="C123" s="228"/>
    </row>
    <row r="124" spans="1:3" s="8" customFormat="1">
      <c r="A124" s="3"/>
      <c r="C124" s="228"/>
    </row>
    <row r="125" spans="1:3" s="8" customFormat="1">
      <c r="A125" s="3"/>
      <c r="C125" s="228"/>
    </row>
    <row r="126" spans="1:3" s="8" customFormat="1">
      <c r="A126" s="12"/>
      <c r="C126" s="228"/>
    </row>
    <row r="127" spans="1:3" s="8" customFormat="1">
      <c r="A127" s="3"/>
      <c r="C127" s="228"/>
    </row>
    <row r="128" spans="1:3" s="8" customFormat="1">
      <c r="A128" s="3"/>
      <c r="C128" s="228"/>
    </row>
    <row r="129" spans="1:3" s="8" customFormat="1">
      <c r="A129" s="3"/>
      <c r="C129" s="228"/>
    </row>
    <row r="130" spans="1:3" s="8" customFormat="1">
      <c r="A130" s="18"/>
      <c r="C130" s="228"/>
    </row>
    <row r="131" spans="1:3" s="8" customFormat="1">
      <c r="A131" s="3"/>
      <c r="C131" s="228"/>
    </row>
    <row r="132" spans="1:3" s="8" customFormat="1">
      <c r="A132" s="3"/>
      <c r="C132" s="228"/>
    </row>
    <row r="133" spans="1:3" s="8" customFormat="1">
      <c r="A133" s="3"/>
      <c r="C133" s="228"/>
    </row>
    <row r="134" spans="1:3" s="8" customFormat="1">
      <c r="A134" s="3"/>
      <c r="C134" s="228"/>
    </row>
    <row r="135" spans="1:3" s="8" customFormat="1">
      <c r="A135" s="3"/>
      <c r="C135" s="228"/>
    </row>
    <row r="136" spans="1:3" s="8" customFormat="1">
      <c r="A136" s="3"/>
      <c r="C136" s="228"/>
    </row>
    <row r="137" spans="1:3" s="8" customFormat="1">
      <c r="A137" s="3"/>
      <c r="C137" s="228"/>
    </row>
    <row r="138" spans="1:3" s="8" customFormat="1">
      <c r="A138" s="3"/>
      <c r="C138" s="228"/>
    </row>
    <row r="139" spans="1:3" s="8" customFormat="1">
      <c r="A139" s="3"/>
      <c r="C139" s="228"/>
    </row>
    <row r="140" spans="1:3" s="8" customFormat="1">
      <c r="A140" s="3"/>
      <c r="C140" s="228"/>
    </row>
    <row r="141" spans="1:3" s="8" customFormat="1">
      <c r="A141" s="3"/>
      <c r="C141" s="228"/>
    </row>
    <row r="142" spans="1:3" s="8" customFormat="1">
      <c r="A142" s="3"/>
      <c r="C142" s="228"/>
    </row>
    <row r="143" spans="1:3" s="8" customFormat="1">
      <c r="A143" s="3"/>
      <c r="C143" s="228"/>
    </row>
    <row r="144" spans="1:3" s="8" customFormat="1">
      <c r="A144" s="3"/>
      <c r="C144" s="228"/>
    </row>
    <row r="145" spans="1:3" s="8" customFormat="1">
      <c r="A145" s="18"/>
      <c r="C145" s="228"/>
    </row>
    <row r="146" spans="1:3" s="8" customFormat="1">
      <c r="A146" s="3"/>
      <c r="C146" s="228"/>
    </row>
    <row r="147" spans="1:3" s="8" customFormat="1">
      <c r="A147" s="3"/>
      <c r="C147" s="228"/>
    </row>
    <row r="148" spans="1:3" s="8" customFormat="1">
      <c r="A148" s="3"/>
      <c r="C148" s="228"/>
    </row>
    <row r="149" spans="1:3" s="8" customFormat="1">
      <c r="A149" s="3"/>
      <c r="C149" s="228"/>
    </row>
    <row r="150" spans="1:3" s="8" customFormat="1">
      <c r="A150" s="3"/>
      <c r="C150" s="228"/>
    </row>
    <row r="151" spans="1:3" s="8" customFormat="1">
      <c r="A151" s="18"/>
      <c r="C151" s="228"/>
    </row>
    <row r="152" spans="1:3" s="8" customFormat="1">
      <c r="A152" s="12"/>
      <c r="C152" s="228"/>
    </row>
    <row r="153" spans="1:3" s="8" customFormat="1">
      <c r="A153" s="3"/>
      <c r="C153" s="228"/>
    </row>
    <row r="154" spans="1:3" s="8" customFormat="1">
      <c r="A154" s="3"/>
      <c r="C154" s="228"/>
    </row>
    <row r="155" spans="1:3" s="8" customFormat="1">
      <c r="A155" s="19"/>
      <c r="C155" s="228"/>
    </row>
    <row r="156" spans="1:3" s="8" customFormat="1">
      <c r="A156" s="18"/>
      <c r="C156" s="228"/>
    </row>
    <row r="157" spans="1:3" s="8" customFormat="1">
      <c r="A157" s="19"/>
      <c r="C157" s="228"/>
    </row>
    <row r="158" spans="1:3" s="8" customFormat="1">
      <c r="A158" s="3"/>
      <c r="C158" s="228"/>
    </row>
    <row r="159" spans="1:3" s="8" customFormat="1">
      <c r="A159" s="3"/>
      <c r="C159" s="228"/>
    </row>
    <row r="160" spans="1:3" s="8" customFormat="1">
      <c r="A160" s="3"/>
      <c r="C160" s="228"/>
    </row>
    <row r="161" spans="1:3" s="8" customFormat="1">
      <c r="A161" s="3"/>
      <c r="C161" s="228"/>
    </row>
    <row r="162" spans="1:3" s="8" customFormat="1">
      <c r="A162" s="3"/>
      <c r="C162" s="228"/>
    </row>
    <row r="163" spans="1:3" s="8" customFormat="1">
      <c r="A163" s="3"/>
      <c r="C163" s="228"/>
    </row>
    <row r="164" spans="1:3" s="8" customFormat="1">
      <c r="A164" s="19"/>
      <c r="C164" s="228"/>
    </row>
    <row r="165" spans="1:3" s="8" customFormat="1">
      <c r="A165" s="3"/>
      <c r="C165" s="228"/>
    </row>
    <row r="166" spans="1:3" s="8" customFormat="1">
      <c r="A166" s="18"/>
      <c r="C166" s="228"/>
    </row>
    <row r="167" spans="1:3" s="8" customFormat="1">
      <c r="A167" s="12"/>
      <c r="C167" s="228"/>
    </row>
    <row r="168" spans="1:3" s="8" customFormat="1">
      <c r="A168" s="3"/>
      <c r="C168" s="228"/>
    </row>
    <row r="169" spans="1:3" s="8" customFormat="1">
      <c r="A169" s="3"/>
      <c r="C169" s="228"/>
    </row>
    <row r="170" spans="1:3" s="8" customFormat="1">
      <c r="A170" s="3"/>
      <c r="C170" s="228"/>
    </row>
    <row r="171" spans="1:3" s="8" customFormat="1">
      <c r="A171" s="3"/>
      <c r="C171" s="228"/>
    </row>
    <row r="172" spans="1:3" s="8" customFormat="1">
      <c r="A172" s="19"/>
      <c r="C172" s="228"/>
    </row>
    <row r="173" spans="1:3" s="8" customFormat="1">
      <c r="A173" s="18"/>
      <c r="C173" s="228"/>
    </row>
    <row r="174" spans="1:3" s="8" customFormat="1">
      <c r="A174" s="19"/>
      <c r="C174" s="228"/>
    </row>
    <row r="175" spans="1:3" s="8" customFormat="1">
      <c r="A175" s="3"/>
      <c r="C175" s="228"/>
    </row>
    <row r="176" spans="1:3" s="8" customFormat="1">
      <c r="A176" s="3"/>
      <c r="C176" s="228"/>
    </row>
    <row r="177" spans="1:3" s="8" customFormat="1">
      <c r="A177" s="3"/>
      <c r="C177" s="228"/>
    </row>
    <row r="178" spans="1:3" s="8" customFormat="1">
      <c r="A178" s="3"/>
      <c r="C178" s="228"/>
    </row>
    <row r="179" spans="1:3" s="8" customFormat="1">
      <c r="A179" s="3"/>
      <c r="C179" s="228"/>
    </row>
    <row r="180" spans="1:3" s="8" customFormat="1">
      <c r="A180" s="19"/>
      <c r="C180" s="228"/>
    </row>
    <row r="181" spans="1:3" s="8" customFormat="1">
      <c r="A181" s="3"/>
      <c r="C181" s="228"/>
    </row>
    <row r="182" spans="1:3" s="8" customFormat="1">
      <c r="A182" s="3"/>
      <c r="C182" s="228"/>
    </row>
    <row r="183" spans="1:3" s="8" customFormat="1">
      <c r="A183" s="3"/>
      <c r="C183" s="228"/>
    </row>
    <row r="184" spans="1:3" s="8" customFormat="1">
      <c r="A184" s="3"/>
      <c r="C184" s="228"/>
    </row>
    <row r="185" spans="1:3" s="8" customFormat="1">
      <c r="A185" s="3"/>
      <c r="C185" s="228"/>
    </row>
    <row r="186" spans="1:3" s="8" customFormat="1">
      <c r="A186" s="3"/>
      <c r="C186" s="228"/>
    </row>
    <row r="187" spans="1:3" s="8" customFormat="1">
      <c r="A187" s="3"/>
      <c r="C187" s="228"/>
    </row>
    <row r="188" spans="1:3" s="8" customFormat="1">
      <c r="A188" s="3"/>
      <c r="C188" s="228"/>
    </row>
    <row r="189" spans="1:3" s="8" customFormat="1">
      <c r="A189" s="3"/>
      <c r="C189" s="228"/>
    </row>
    <row r="190" spans="1:3" s="8" customFormat="1">
      <c r="A190" s="19"/>
      <c r="C190" s="228"/>
    </row>
    <row r="191" spans="1:3" s="8" customFormat="1">
      <c r="A191" s="18"/>
      <c r="C191" s="228"/>
    </row>
    <row r="192" spans="1:3" s="8" customFormat="1">
      <c r="A192" s="12"/>
      <c r="C192" s="228"/>
    </row>
    <row r="193" spans="1:3" s="8" customFormat="1">
      <c r="A193" s="3"/>
      <c r="C193" s="228"/>
    </row>
    <row r="194" spans="1:3" s="8" customFormat="1">
      <c r="A194" s="3"/>
      <c r="C194" s="228"/>
    </row>
    <row r="195" spans="1:3" s="8" customFormat="1">
      <c r="A195" s="3"/>
      <c r="C195" s="228"/>
    </row>
    <row r="196" spans="1:3" s="8" customFormat="1">
      <c r="A196" s="18"/>
      <c r="C196" s="228"/>
    </row>
    <row r="197" spans="1:3" s="8" customFormat="1">
      <c r="A197" s="19"/>
      <c r="C197" s="228"/>
    </row>
    <row r="198" spans="1:3" s="8" customFormat="1">
      <c r="A198" s="3"/>
      <c r="C198" s="228"/>
    </row>
    <row r="199" spans="1:3" s="8" customFormat="1">
      <c r="A199" s="3"/>
      <c r="C199" s="228"/>
    </row>
    <row r="200" spans="1:3" s="8" customFormat="1">
      <c r="A200" s="3"/>
      <c r="C200" s="228"/>
    </row>
    <row r="201" spans="1:3" s="8" customFormat="1">
      <c r="A201" s="3"/>
      <c r="C201" s="228"/>
    </row>
    <row r="202" spans="1:3" s="8" customFormat="1">
      <c r="A202" s="3"/>
      <c r="C202" s="228"/>
    </row>
    <row r="203" spans="1:3" s="8" customFormat="1">
      <c r="A203" s="19"/>
      <c r="C203" s="228"/>
    </row>
    <row r="204" spans="1:3" s="8" customFormat="1">
      <c r="A204" s="3"/>
      <c r="C204" s="228"/>
    </row>
    <row r="205" spans="1:3" s="8" customFormat="1">
      <c r="A205" s="3"/>
      <c r="C205" s="228"/>
    </row>
    <row r="206" spans="1:3" s="8" customFormat="1">
      <c r="A206" s="3"/>
      <c r="C206" s="228"/>
    </row>
    <row r="207" spans="1:3" s="8" customFormat="1">
      <c r="A207" s="3"/>
      <c r="C207" s="228"/>
    </row>
    <row r="208" spans="1:3" s="8" customFormat="1">
      <c r="A208" s="3"/>
      <c r="C208" s="228"/>
    </row>
    <row r="209" spans="1:3" s="8" customFormat="1">
      <c r="A209" s="3"/>
      <c r="C209" s="228"/>
    </row>
    <row r="210" spans="1:3" s="8" customFormat="1">
      <c r="A210" s="3"/>
      <c r="C210" s="228"/>
    </row>
    <row r="211" spans="1:3" s="8" customFormat="1">
      <c r="A211" s="3"/>
      <c r="C211" s="228"/>
    </row>
    <row r="212" spans="1:3" s="8" customFormat="1">
      <c r="A212" s="3"/>
      <c r="C212" s="228"/>
    </row>
    <row r="213" spans="1:3" s="8" customFormat="1">
      <c r="A213" s="3"/>
      <c r="C213" s="228"/>
    </row>
    <row r="214" spans="1:3" s="8" customFormat="1">
      <c r="A214" s="3"/>
      <c r="C214" s="228"/>
    </row>
    <row r="215" spans="1:3" s="8" customFormat="1">
      <c r="A215" s="3"/>
      <c r="C215" s="228"/>
    </row>
    <row r="216" spans="1:3" s="8" customFormat="1">
      <c r="A216" s="3"/>
      <c r="C216" s="228"/>
    </row>
    <row r="217" spans="1:3" s="8" customFormat="1">
      <c r="A217" s="3"/>
      <c r="C217" s="228"/>
    </row>
    <row r="218" spans="1:3" s="8" customFormat="1">
      <c r="A218" s="3"/>
      <c r="C218" s="228"/>
    </row>
    <row r="219" spans="1:3" s="8" customFormat="1">
      <c r="A219" s="3"/>
      <c r="C219" s="228"/>
    </row>
    <row r="220" spans="1:3" s="8" customFormat="1">
      <c r="A220" s="3"/>
      <c r="C220" s="228"/>
    </row>
    <row r="221" spans="1:3" s="8" customFormat="1">
      <c r="A221" s="18"/>
      <c r="C221" s="228"/>
    </row>
    <row r="222" spans="1:3" s="8" customFormat="1">
      <c r="A222" s="12"/>
      <c r="C222" s="228"/>
    </row>
    <row r="223" spans="1:3" s="8" customFormat="1">
      <c r="A223" s="3"/>
      <c r="C223" s="228"/>
    </row>
    <row r="224" spans="1:3" s="8" customFormat="1">
      <c r="A224" s="3"/>
      <c r="C224" s="228"/>
    </row>
    <row r="225" spans="1:3" s="8" customFormat="1">
      <c r="A225" s="3"/>
      <c r="C225" s="228"/>
    </row>
    <row r="226" spans="1:3" s="8" customFormat="1">
      <c r="A226" s="3"/>
      <c r="C226" s="228"/>
    </row>
    <row r="227" spans="1:3" s="8" customFormat="1">
      <c r="A227" s="3"/>
      <c r="C227" s="228"/>
    </row>
    <row r="228" spans="1:3" s="8" customFormat="1">
      <c r="A228" s="18"/>
      <c r="C228" s="228"/>
    </row>
    <row r="229" spans="1:3" s="8" customFormat="1">
      <c r="A229" s="19"/>
      <c r="C229" s="228"/>
    </row>
    <row r="230" spans="1:3" s="8" customFormat="1">
      <c r="A230" s="3"/>
      <c r="C230" s="228"/>
    </row>
    <row r="231" spans="1:3" s="8" customFormat="1">
      <c r="A231" s="3"/>
      <c r="C231" s="228"/>
    </row>
    <row r="232" spans="1:3" s="8" customFormat="1">
      <c r="A232" s="19"/>
      <c r="C232" s="228"/>
    </row>
    <row r="233" spans="1:3" s="8" customFormat="1">
      <c r="A233" s="3"/>
      <c r="C233" s="228"/>
    </row>
    <row r="234" spans="1:3" s="8" customFormat="1">
      <c r="A234" s="3"/>
      <c r="C234" s="228"/>
    </row>
    <row r="235" spans="1:3" s="8" customFormat="1">
      <c r="A235" s="19"/>
      <c r="C235" s="228"/>
    </row>
    <row r="236" spans="1:3" s="8" customFormat="1">
      <c r="A236" s="3"/>
      <c r="C236" s="228"/>
    </row>
    <row r="237" spans="1:3" s="8" customFormat="1">
      <c r="A237" s="3"/>
      <c r="C237" s="228"/>
    </row>
    <row r="238" spans="1:3" s="8" customFormat="1">
      <c r="A238" s="3"/>
      <c r="C238" s="228"/>
    </row>
    <row r="239" spans="1:3" s="8" customFormat="1">
      <c r="A239" s="3"/>
      <c r="C239" s="228"/>
    </row>
    <row r="240" spans="1:3" s="8" customFormat="1">
      <c r="A240" s="18"/>
      <c r="C240" s="228"/>
    </row>
    <row r="241" spans="1:3" s="8" customFormat="1">
      <c r="A241" s="3"/>
      <c r="C241" s="228"/>
    </row>
    <row r="242" spans="1:3" s="8" customFormat="1">
      <c r="A242" s="3"/>
      <c r="C242" s="228"/>
    </row>
    <row r="243" spans="1:3" s="8" customFormat="1">
      <c r="A243" s="3"/>
      <c r="C243" s="228"/>
    </row>
    <row r="244" spans="1:3" s="8" customFormat="1">
      <c r="A244" s="3"/>
      <c r="C244" s="228"/>
    </row>
    <row r="245" spans="1:3" s="8" customFormat="1">
      <c r="A245" s="18"/>
      <c r="C245" s="228"/>
    </row>
    <row r="246" spans="1:3" s="8" customFormat="1">
      <c r="A246" s="12"/>
      <c r="C246" s="228"/>
    </row>
    <row r="247" spans="1:3" s="8" customFormat="1">
      <c r="A247" s="3"/>
      <c r="C247" s="228"/>
    </row>
    <row r="248" spans="1:3" s="8" customFormat="1">
      <c r="A248" s="3"/>
      <c r="C248" s="228"/>
    </row>
    <row r="249" spans="1:3" s="8" customFormat="1">
      <c r="A249" s="3"/>
      <c r="C249" s="228"/>
    </row>
    <row r="250" spans="1:3" s="8" customFormat="1">
      <c r="A250" s="18"/>
      <c r="C250" s="228"/>
    </row>
    <row r="251" spans="1:3" s="8" customFormat="1">
      <c r="A251" s="19"/>
      <c r="C251" s="228"/>
    </row>
    <row r="252" spans="1:3" s="8" customFormat="1">
      <c r="A252" s="3"/>
      <c r="C252" s="228"/>
    </row>
    <row r="253" spans="1:3" s="8" customFormat="1">
      <c r="A253" s="3"/>
      <c r="C253" s="228"/>
    </row>
    <row r="254" spans="1:3" s="8" customFormat="1">
      <c r="A254" s="3"/>
      <c r="C254" s="228"/>
    </row>
    <row r="255" spans="1:3" s="8" customFormat="1">
      <c r="A255" s="3"/>
      <c r="C255" s="228"/>
    </row>
    <row r="256" spans="1:3" s="8" customFormat="1">
      <c r="A256" s="3"/>
      <c r="C256" s="228"/>
    </row>
    <row r="257" spans="1:3" s="8" customFormat="1">
      <c r="A257" s="3"/>
      <c r="C257" s="228"/>
    </row>
    <row r="258" spans="1:3" s="8" customFormat="1">
      <c r="A258" s="3"/>
      <c r="C258" s="228"/>
    </row>
    <row r="259" spans="1:3" s="8" customFormat="1">
      <c r="A259" s="3"/>
      <c r="C259" s="228"/>
    </row>
    <row r="260" spans="1:3" s="8" customFormat="1">
      <c r="A260" s="3"/>
      <c r="C260" s="228"/>
    </row>
    <row r="261" spans="1:3" s="8" customFormat="1">
      <c r="A261" s="3"/>
      <c r="C261" s="228"/>
    </row>
    <row r="262" spans="1:3" s="8" customFormat="1">
      <c r="A262" s="3"/>
      <c r="C262" s="228"/>
    </row>
    <row r="263" spans="1:3" s="8" customFormat="1">
      <c r="A263" s="3"/>
      <c r="C263" s="228"/>
    </row>
    <row r="264" spans="1:3" s="8" customFormat="1">
      <c r="A264" s="3"/>
      <c r="C264" s="228"/>
    </row>
    <row r="265" spans="1:3" s="8" customFormat="1">
      <c r="A265" s="3"/>
      <c r="C265" s="228"/>
    </row>
    <row r="266" spans="1:3" s="8" customFormat="1">
      <c r="A266" s="3"/>
      <c r="C266" s="228"/>
    </row>
    <row r="267" spans="1:3" s="8" customFormat="1">
      <c r="A267" s="3"/>
      <c r="C267" s="228"/>
    </row>
    <row r="268" spans="1:3" s="8" customFormat="1">
      <c r="A268" s="3"/>
      <c r="C268" s="228"/>
    </row>
    <row r="269" spans="1:3" s="8" customFormat="1">
      <c r="A269" s="3"/>
      <c r="C269" s="228"/>
    </row>
    <row r="270" spans="1:3" s="8" customFormat="1">
      <c r="A270" s="3"/>
      <c r="C270" s="228"/>
    </row>
    <row r="271" spans="1:3" s="8" customFormat="1">
      <c r="A271" s="3"/>
      <c r="C271" s="228"/>
    </row>
    <row r="272" spans="1:3" s="8" customFormat="1">
      <c r="A272" s="3"/>
      <c r="C272" s="228"/>
    </row>
    <row r="273" spans="1:3" s="8" customFormat="1">
      <c r="A273" s="3"/>
      <c r="C273" s="228"/>
    </row>
    <row r="274" spans="1:3" s="8" customFormat="1">
      <c r="A274" s="3"/>
      <c r="C274" s="228"/>
    </row>
    <row r="275" spans="1:3" s="8" customFormat="1">
      <c r="A275" s="3"/>
      <c r="C275" s="228"/>
    </row>
    <row r="276" spans="1:3" s="8" customFormat="1">
      <c r="A276" s="3"/>
      <c r="C276" s="228"/>
    </row>
    <row r="277" spans="1:3" s="8" customFormat="1">
      <c r="A277" s="3"/>
      <c r="C277" s="228"/>
    </row>
    <row r="278" spans="1:3" s="8" customFormat="1">
      <c r="A278" s="3"/>
      <c r="C278" s="228"/>
    </row>
    <row r="279" spans="1:3" s="8" customFormat="1">
      <c r="A279" s="3"/>
      <c r="C279" s="228"/>
    </row>
    <row r="280" spans="1:3" s="8" customFormat="1">
      <c r="A280" s="3"/>
      <c r="C280" s="228"/>
    </row>
    <row r="281" spans="1:3" s="8" customFormat="1">
      <c r="A281" s="3"/>
      <c r="C281" s="228"/>
    </row>
    <row r="282" spans="1:3" s="8" customFormat="1">
      <c r="A282" s="3"/>
      <c r="C282" s="228"/>
    </row>
    <row r="283" spans="1:3" s="8" customFormat="1">
      <c r="A283" s="3"/>
      <c r="C283" s="228"/>
    </row>
    <row r="284" spans="1:3" s="8" customFormat="1">
      <c r="A284" s="3"/>
      <c r="C284" s="228"/>
    </row>
    <row r="285" spans="1:3" s="8" customFormat="1">
      <c r="A285" s="3"/>
      <c r="C285" s="228"/>
    </row>
    <row r="286" spans="1:3" s="8" customFormat="1">
      <c r="A286" s="18"/>
      <c r="C286" s="228"/>
    </row>
    <row r="287" spans="1:3" s="8" customFormat="1">
      <c r="A287" s="12"/>
      <c r="C287" s="228"/>
    </row>
    <row r="288" spans="1:3" s="8" customFormat="1">
      <c r="A288" s="3"/>
      <c r="C288" s="228"/>
    </row>
    <row r="289" spans="1:3" s="8" customFormat="1">
      <c r="A289" s="3"/>
      <c r="C289" s="228"/>
    </row>
    <row r="290" spans="1:3" s="8" customFormat="1">
      <c r="A290" s="3"/>
      <c r="C290" s="228"/>
    </row>
    <row r="291" spans="1:3" s="8" customFormat="1">
      <c r="A291" s="3"/>
      <c r="C291" s="228"/>
    </row>
    <row r="292" spans="1:3" s="8" customFormat="1">
      <c r="A292" s="18"/>
      <c r="C292" s="228"/>
    </row>
    <row r="293" spans="1:3" s="8" customFormat="1">
      <c r="A293" s="19"/>
      <c r="C293" s="228"/>
    </row>
    <row r="294" spans="1:3" s="8" customFormat="1">
      <c r="A294" s="3"/>
      <c r="C294" s="228"/>
    </row>
    <row r="295" spans="1:3" s="8" customFormat="1">
      <c r="A295" s="3"/>
      <c r="C295" s="228"/>
    </row>
    <row r="296" spans="1:3" s="8" customFormat="1">
      <c r="A296" s="3"/>
      <c r="C296" s="228"/>
    </row>
    <row r="297" spans="1:3" s="8" customFormat="1">
      <c r="A297" s="3"/>
      <c r="C297" s="228"/>
    </row>
    <row r="298" spans="1:3" s="8" customFormat="1">
      <c r="A298" s="3"/>
      <c r="C298" s="228"/>
    </row>
    <row r="299" spans="1:3" s="8" customFormat="1">
      <c r="A299" s="3"/>
      <c r="C299" s="228"/>
    </row>
    <row r="300" spans="1:3" s="8" customFormat="1">
      <c r="A300" s="3"/>
      <c r="C300" s="228"/>
    </row>
    <row r="301" spans="1:3" s="8" customFormat="1">
      <c r="A301" s="3"/>
      <c r="C301" s="228"/>
    </row>
    <row r="302" spans="1:3" s="8" customFormat="1">
      <c r="A302" s="3"/>
      <c r="C302" s="228"/>
    </row>
    <row r="303" spans="1:3" s="8" customFormat="1">
      <c r="A303" s="3"/>
      <c r="C303" s="228"/>
    </row>
    <row r="304" spans="1:3" s="8" customFormat="1">
      <c r="A304" s="3"/>
      <c r="C304" s="228"/>
    </row>
    <row r="305" spans="1:3" s="8" customFormat="1">
      <c r="A305" s="3"/>
      <c r="C305" s="228"/>
    </row>
    <row r="306" spans="1:3" s="8" customFormat="1">
      <c r="A306" s="3"/>
      <c r="C306" s="228"/>
    </row>
    <row r="307" spans="1:3" s="8" customFormat="1">
      <c r="A307" s="3"/>
      <c r="C307" s="228"/>
    </row>
    <row r="308" spans="1:3" s="8" customFormat="1">
      <c r="A308" s="3"/>
      <c r="C308" s="228"/>
    </row>
    <row r="309" spans="1:3" s="8" customFormat="1">
      <c r="A309" s="3"/>
      <c r="C309" s="228"/>
    </row>
    <row r="310" spans="1:3" s="8" customFormat="1">
      <c r="A310" s="3"/>
      <c r="C310" s="228"/>
    </row>
    <row r="311" spans="1:3" s="8" customFormat="1">
      <c r="A311" s="3"/>
      <c r="C311" s="228"/>
    </row>
    <row r="312" spans="1:3" s="8" customFormat="1">
      <c r="A312" s="3"/>
      <c r="C312" s="228"/>
    </row>
    <row r="313" spans="1:3" s="8" customFormat="1">
      <c r="A313" s="3"/>
      <c r="C313" s="228"/>
    </row>
    <row r="314" spans="1:3" s="8" customFormat="1">
      <c r="A314" s="3"/>
      <c r="C314" s="228"/>
    </row>
    <row r="315" spans="1:3" s="8" customFormat="1">
      <c r="A315" s="3"/>
      <c r="C315" s="228"/>
    </row>
    <row r="316" spans="1:3" s="8" customFormat="1">
      <c r="A316" s="18"/>
      <c r="C316" s="228"/>
    </row>
    <row r="317" spans="1:3" s="8" customFormat="1">
      <c r="A317" s="12"/>
      <c r="C317" s="228"/>
    </row>
    <row r="318" spans="1:3" s="8" customFormat="1">
      <c r="A318" s="3"/>
      <c r="C318" s="228"/>
    </row>
    <row r="319" spans="1:3" s="8" customFormat="1">
      <c r="A319" s="3"/>
      <c r="C319" s="228"/>
    </row>
    <row r="320" spans="1:3" s="8" customFormat="1">
      <c r="A320" s="3"/>
      <c r="C320" s="228"/>
    </row>
    <row r="321" spans="1:3" s="8" customFormat="1">
      <c r="A321" s="3"/>
      <c r="C321" s="228"/>
    </row>
    <row r="322" spans="1:3" s="8" customFormat="1">
      <c r="A322" s="3"/>
      <c r="C322" s="228"/>
    </row>
    <row r="323" spans="1:3" s="8" customFormat="1">
      <c r="A323" s="3"/>
      <c r="C323" s="228"/>
    </row>
    <row r="324" spans="1:3" s="8" customFormat="1">
      <c r="A324" s="3"/>
      <c r="C324" s="228"/>
    </row>
    <row r="325" spans="1:3" s="8" customFormat="1">
      <c r="A325" s="3"/>
      <c r="C325" s="228"/>
    </row>
    <row r="326" spans="1:3" s="8" customFormat="1">
      <c r="A326" s="18"/>
      <c r="C326" s="228"/>
    </row>
    <row r="327" spans="1:3" s="8" customFormat="1">
      <c r="A327" s="19"/>
      <c r="C327" s="228"/>
    </row>
    <row r="328" spans="1:3" s="8" customFormat="1">
      <c r="A328" s="3"/>
      <c r="C328" s="228"/>
    </row>
    <row r="329" spans="1:3" s="8" customFormat="1">
      <c r="A329" s="3"/>
      <c r="C329" s="228"/>
    </row>
    <row r="330" spans="1:3" s="8" customFormat="1">
      <c r="A330" s="3"/>
      <c r="C330" s="228"/>
    </row>
    <row r="331" spans="1:3" s="8" customFormat="1">
      <c r="A331" s="3"/>
      <c r="C331" s="228"/>
    </row>
    <row r="332" spans="1:3" s="8" customFormat="1">
      <c r="A332" s="3"/>
      <c r="C332" s="228"/>
    </row>
    <row r="333" spans="1:3" s="8" customFormat="1">
      <c r="A333" s="3"/>
      <c r="C333" s="228"/>
    </row>
    <row r="334" spans="1:3" s="8" customFormat="1">
      <c r="A334" s="3"/>
      <c r="C334" s="228"/>
    </row>
    <row r="335" spans="1:3" s="8" customFormat="1">
      <c r="A335" s="3"/>
      <c r="C335" s="228"/>
    </row>
    <row r="336" spans="1:3" s="8" customFormat="1">
      <c r="A336" s="3"/>
      <c r="C336" s="228"/>
    </row>
    <row r="337" spans="1:3" s="8" customFormat="1">
      <c r="A337" s="3"/>
      <c r="C337" s="228"/>
    </row>
    <row r="338" spans="1:3" s="8" customFormat="1">
      <c r="A338" s="3"/>
      <c r="C338" s="228"/>
    </row>
    <row r="339" spans="1:3" s="8" customFormat="1">
      <c r="A339" s="3"/>
      <c r="C339" s="228"/>
    </row>
    <row r="340" spans="1:3" s="8" customFormat="1">
      <c r="A340" s="3"/>
      <c r="C340" s="228"/>
    </row>
    <row r="341" spans="1:3" s="8" customFormat="1">
      <c r="A341" s="3"/>
      <c r="C341" s="228"/>
    </row>
    <row r="342" spans="1:3" s="8" customFormat="1">
      <c r="A342" s="3"/>
      <c r="C342" s="228"/>
    </row>
    <row r="343" spans="1:3" s="8" customFormat="1">
      <c r="A343" s="3"/>
      <c r="C343" s="228"/>
    </row>
    <row r="344" spans="1:3" s="8" customFormat="1">
      <c r="A344" s="3"/>
      <c r="C344" s="228"/>
    </row>
    <row r="345" spans="1:3" s="8" customFormat="1">
      <c r="A345" s="18"/>
      <c r="C345" s="228"/>
    </row>
    <row r="346" spans="1:3" s="8" customFormat="1">
      <c r="A346" s="12"/>
      <c r="C346" s="228"/>
    </row>
    <row r="347" spans="1:3" s="8" customFormat="1">
      <c r="A347" s="3"/>
      <c r="C347" s="228"/>
    </row>
    <row r="348" spans="1:3" s="8" customFormat="1">
      <c r="A348" s="3"/>
      <c r="C348" s="228"/>
    </row>
    <row r="349" spans="1:3" s="8" customFormat="1">
      <c r="A349" s="3"/>
      <c r="C349" s="228"/>
    </row>
    <row r="350" spans="1:3" s="8" customFormat="1">
      <c r="A350" s="3"/>
      <c r="C350" s="228"/>
    </row>
    <row r="351" spans="1:3" s="8" customFormat="1">
      <c r="A351" s="18"/>
      <c r="C351" s="228"/>
    </row>
    <row r="352" spans="1:3" s="8" customFormat="1">
      <c r="A352" s="19"/>
      <c r="C352" s="228"/>
    </row>
    <row r="353" spans="1:3" s="8" customFormat="1">
      <c r="A353" s="3"/>
      <c r="C353" s="228"/>
    </row>
    <row r="354" spans="1:3" s="8" customFormat="1">
      <c r="A354" s="3"/>
      <c r="C354" s="228"/>
    </row>
    <row r="355" spans="1:3" s="8" customFormat="1">
      <c r="A355" s="3"/>
      <c r="C355" s="228"/>
    </row>
    <row r="356" spans="1:3" s="8" customFormat="1">
      <c r="A356" s="3"/>
      <c r="C356" s="228"/>
    </row>
    <row r="357" spans="1:3" s="8" customFormat="1">
      <c r="A357" s="3"/>
      <c r="C357" s="228"/>
    </row>
    <row r="358" spans="1:3" s="8" customFormat="1">
      <c r="A358" s="3"/>
      <c r="C358" s="228"/>
    </row>
    <row r="359" spans="1:3" s="8" customFormat="1">
      <c r="A359" s="3"/>
      <c r="C359" s="228"/>
    </row>
    <row r="360" spans="1:3" s="8" customFormat="1">
      <c r="A360" s="3"/>
      <c r="C360" s="228"/>
    </row>
    <row r="361" spans="1:3" s="8" customFormat="1">
      <c r="A361" s="3"/>
      <c r="C361" s="228"/>
    </row>
    <row r="362" spans="1:3" s="8" customFormat="1">
      <c r="A362" s="3"/>
      <c r="C362" s="228"/>
    </row>
    <row r="363" spans="1:3" s="8" customFormat="1">
      <c r="A363" s="3"/>
      <c r="C363" s="228"/>
    </row>
    <row r="364" spans="1:3" s="8" customFormat="1">
      <c r="A364" s="3"/>
      <c r="C364" s="228"/>
    </row>
    <row r="365" spans="1:3" s="8" customFormat="1">
      <c r="A365" s="3"/>
      <c r="C365" s="228"/>
    </row>
    <row r="366" spans="1:3" s="8" customFormat="1">
      <c r="A366" s="3"/>
      <c r="C366" s="228"/>
    </row>
    <row r="367" spans="1:3" s="8" customFormat="1">
      <c r="A367" s="3"/>
      <c r="C367" s="228"/>
    </row>
    <row r="368" spans="1:3" s="8" customFormat="1">
      <c r="A368" s="3"/>
      <c r="C368" s="228"/>
    </row>
    <row r="369" spans="1:3" s="8" customFormat="1">
      <c r="A369" s="18"/>
      <c r="C369" s="228"/>
    </row>
    <row r="370" spans="1:3" s="8" customFormat="1">
      <c r="A370" s="3"/>
      <c r="C370" s="228"/>
    </row>
    <row r="371" spans="1:3" s="8" customFormat="1">
      <c r="A371" s="3"/>
      <c r="C371" s="228"/>
    </row>
    <row r="372" spans="1:3" s="8" customFormat="1">
      <c r="A372" s="3"/>
      <c r="C372" s="228"/>
    </row>
    <row r="373" spans="1:3" s="8" customFormat="1">
      <c r="A373" s="3"/>
      <c r="C373" s="228"/>
    </row>
    <row r="374" spans="1:3" s="8" customFormat="1">
      <c r="A374" s="3"/>
      <c r="C374" s="228"/>
    </row>
    <row r="375" spans="1:3" s="8" customFormat="1">
      <c r="A375" s="18"/>
      <c r="C375" s="228"/>
    </row>
    <row r="376" spans="1:3" s="8" customFormat="1">
      <c r="A376" s="12"/>
      <c r="C376" s="228"/>
    </row>
    <row r="377" spans="1:3" s="8" customFormat="1">
      <c r="A377" s="3"/>
      <c r="C377" s="228"/>
    </row>
    <row r="378" spans="1:3" s="8" customFormat="1">
      <c r="A378" s="3"/>
      <c r="C378" s="228"/>
    </row>
    <row r="379" spans="1:3" s="8" customFormat="1">
      <c r="A379" s="3"/>
      <c r="C379" s="228"/>
    </row>
    <row r="380" spans="1:3" s="8" customFormat="1">
      <c r="A380" s="3"/>
      <c r="C380" s="228"/>
    </row>
    <row r="381" spans="1:3" s="8" customFormat="1">
      <c r="A381" s="18"/>
      <c r="C381" s="228"/>
    </row>
    <row r="382" spans="1:3" s="8" customFormat="1">
      <c r="A382" s="3"/>
      <c r="C382" s="228"/>
    </row>
    <row r="383" spans="1:3" s="8" customFormat="1">
      <c r="A383" s="3"/>
      <c r="C383" s="228"/>
    </row>
    <row r="384" spans="1:3" s="8" customFormat="1">
      <c r="A384" s="3"/>
      <c r="C384" s="228"/>
    </row>
    <row r="385" spans="1:3" s="8" customFormat="1">
      <c r="A385" s="3"/>
      <c r="C385" s="228"/>
    </row>
    <row r="386" spans="1:3" s="8" customFormat="1">
      <c r="A386" s="3"/>
      <c r="C386" s="228"/>
    </row>
    <row r="387" spans="1:3" s="8" customFormat="1">
      <c r="A387" s="3"/>
      <c r="C387" s="228"/>
    </row>
    <row r="388" spans="1:3" s="8" customFormat="1">
      <c r="A388" s="3"/>
      <c r="C388" s="228"/>
    </row>
    <row r="389" spans="1:3" s="8" customFormat="1">
      <c r="A389" s="3"/>
      <c r="C389" s="228"/>
    </row>
    <row r="390" spans="1:3" s="8" customFormat="1">
      <c r="A390" s="3"/>
      <c r="C390" s="228"/>
    </row>
    <row r="391" spans="1:3" s="8" customFormat="1">
      <c r="A391" s="3"/>
      <c r="C391" s="228"/>
    </row>
    <row r="392" spans="1:3" s="8" customFormat="1">
      <c r="A392" s="3"/>
      <c r="C392" s="228"/>
    </row>
    <row r="393" spans="1:3" s="8" customFormat="1">
      <c r="A393" s="3"/>
      <c r="C393" s="228"/>
    </row>
    <row r="394" spans="1:3" s="8" customFormat="1">
      <c r="A394" s="3"/>
      <c r="C394" s="228"/>
    </row>
    <row r="395" spans="1:3" s="8" customFormat="1">
      <c r="A395" s="3"/>
      <c r="C395" s="228"/>
    </row>
    <row r="396" spans="1:3" s="8" customFormat="1">
      <c r="A396" s="3"/>
      <c r="C396" s="228"/>
    </row>
    <row r="397" spans="1:3" s="8" customFormat="1">
      <c r="A397" s="3"/>
      <c r="C397" s="228"/>
    </row>
    <row r="398" spans="1:3" s="8" customFormat="1">
      <c r="A398" s="3"/>
      <c r="C398" s="228"/>
    </row>
    <row r="399" spans="1:3" s="8" customFormat="1">
      <c r="A399" s="3"/>
      <c r="C399" s="228"/>
    </row>
    <row r="400" spans="1:3" s="8" customFormat="1">
      <c r="A400" s="3"/>
      <c r="C400" s="228"/>
    </row>
    <row r="401" spans="1:3" s="8" customFormat="1">
      <c r="A401" s="18"/>
      <c r="C401" s="228"/>
    </row>
    <row r="402" spans="1:3" s="8" customFormat="1">
      <c r="A402" s="12"/>
      <c r="C402" s="228"/>
    </row>
    <row r="403" spans="1:3" s="8" customFormat="1">
      <c r="A403" s="3"/>
      <c r="C403" s="228"/>
    </row>
    <row r="404" spans="1:3" s="8" customFormat="1">
      <c r="A404" s="3"/>
      <c r="C404" s="228"/>
    </row>
    <row r="405" spans="1:3" s="8" customFormat="1">
      <c r="A405" s="3"/>
      <c r="C405" s="228"/>
    </row>
    <row r="406" spans="1:3" s="8" customFormat="1">
      <c r="A406" s="18"/>
      <c r="C406" s="228"/>
    </row>
    <row r="407" spans="1:3" s="8" customFormat="1">
      <c r="A407" s="3"/>
      <c r="C407" s="228"/>
    </row>
    <row r="408" spans="1:3" s="8" customFormat="1">
      <c r="A408" s="3"/>
      <c r="C408" s="228"/>
    </row>
    <row r="409" spans="1:3" s="8" customFormat="1">
      <c r="A409" s="3"/>
      <c r="C409" s="228"/>
    </row>
    <row r="410" spans="1:3" s="8" customFormat="1">
      <c r="A410" s="3"/>
      <c r="C410" s="228"/>
    </row>
    <row r="411" spans="1:3" s="8" customFormat="1">
      <c r="A411" s="3"/>
      <c r="C411" s="228"/>
    </row>
    <row r="412" spans="1:3" s="8" customFormat="1">
      <c r="A412" s="3"/>
      <c r="C412" s="228"/>
    </row>
    <row r="413" spans="1:3" s="8" customFormat="1">
      <c r="A413" s="3"/>
      <c r="C413" s="228"/>
    </row>
    <row r="414" spans="1:3" s="8" customFormat="1">
      <c r="A414" s="3"/>
      <c r="C414" s="228"/>
    </row>
    <row r="415" spans="1:3" s="8" customFormat="1">
      <c r="A415" s="3"/>
      <c r="C415" s="228"/>
    </row>
    <row r="416" spans="1:3" s="8" customFormat="1">
      <c r="A416" s="3"/>
      <c r="C416" s="228"/>
    </row>
    <row r="417" spans="1:3" s="8" customFormat="1">
      <c r="A417" s="3"/>
      <c r="C417" s="228"/>
    </row>
    <row r="418" spans="1:3" s="8" customFormat="1">
      <c r="A418" s="3"/>
      <c r="C418" s="228"/>
    </row>
    <row r="419" spans="1:3" s="8" customFormat="1">
      <c r="A419" s="3"/>
      <c r="C419" s="228"/>
    </row>
    <row r="420" spans="1:3" s="8" customFormat="1">
      <c r="A420" s="3"/>
      <c r="C420" s="228"/>
    </row>
    <row r="421" spans="1:3" s="8" customFormat="1">
      <c r="A421" s="3"/>
      <c r="C421" s="228"/>
    </row>
    <row r="422" spans="1:3" s="8" customFormat="1">
      <c r="A422" s="3"/>
      <c r="C422" s="228"/>
    </row>
    <row r="423" spans="1:3" s="8" customFormat="1">
      <c r="A423" s="3"/>
      <c r="C423" s="228"/>
    </row>
    <row r="424" spans="1:3" s="8" customFormat="1">
      <c r="A424" s="3"/>
      <c r="C424" s="228"/>
    </row>
    <row r="425" spans="1:3" s="8" customFormat="1">
      <c r="A425" s="3"/>
      <c r="C425" s="228"/>
    </row>
    <row r="426" spans="1:3" s="8" customFormat="1">
      <c r="A426" s="3"/>
      <c r="C426" s="228"/>
    </row>
    <row r="427" spans="1:3" s="8" customFormat="1">
      <c r="A427" s="3"/>
      <c r="C427" s="228"/>
    </row>
    <row r="428" spans="1:3" s="8" customFormat="1">
      <c r="A428" s="3"/>
      <c r="C428" s="228"/>
    </row>
    <row r="429" spans="1:3" s="8" customFormat="1">
      <c r="A429" s="3"/>
      <c r="C429" s="228"/>
    </row>
    <row r="430" spans="1:3" s="8" customFormat="1">
      <c r="A430" s="3"/>
      <c r="C430" s="228"/>
    </row>
    <row r="431" spans="1:3" s="8" customFormat="1">
      <c r="A431" s="3"/>
      <c r="C431" s="228"/>
    </row>
    <row r="432" spans="1:3" s="8" customFormat="1">
      <c r="A432" s="3"/>
      <c r="C432" s="228"/>
    </row>
    <row r="433" spans="1:3" s="8" customFormat="1">
      <c r="A433" s="3"/>
      <c r="C433" s="228"/>
    </row>
    <row r="434" spans="1:3" s="8" customFormat="1">
      <c r="A434" s="3"/>
      <c r="C434" s="228"/>
    </row>
    <row r="435" spans="1:3" s="8" customFormat="1">
      <c r="A435" s="18"/>
      <c r="C435" s="228"/>
    </row>
    <row r="436" spans="1:3" s="8" customFormat="1">
      <c r="A436" s="12"/>
      <c r="C436" s="228"/>
    </row>
    <row r="437" spans="1:3" s="8" customFormat="1">
      <c r="A437" s="3"/>
      <c r="C437" s="228"/>
    </row>
    <row r="438" spans="1:3" s="8" customFormat="1">
      <c r="A438" s="3"/>
      <c r="C438" s="228"/>
    </row>
    <row r="439" spans="1:3" s="8" customFormat="1">
      <c r="A439" s="3"/>
      <c r="C439" s="228"/>
    </row>
    <row r="440" spans="1:3" s="8" customFormat="1">
      <c r="A440" s="18"/>
      <c r="C440" s="228"/>
    </row>
    <row r="441" spans="1:3" s="8" customFormat="1">
      <c r="A441" s="3"/>
      <c r="C441" s="228"/>
    </row>
    <row r="442" spans="1:3" s="8" customFormat="1">
      <c r="A442" s="3"/>
      <c r="C442" s="228"/>
    </row>
    <row r="443" spans="1:3" s="8" customFormat="1">
      <c r="A443" s="3"/>
      <c r="C443" s="228"/>
    </row>
    <row r="444" spans="1:3" s="8" customFormat="1">
      <c r="A444" s="3"/>
      <c r="C444" s="228"/>
    </row>
    <row r="445" spans="1:3" s="8" customFormat="1">
      <c r="A445" s="3"/>
      <c r="C445" s="228"/>
    </row>
    <row r="446" spans="1:3" s="8" customFormat="1">
      <c r="A446" s="3"/>
      <c r="C446" s="228"/>
    </row>
    <row r="447" spans="1:3" s="8" customFormat="1">
      <c r="A447" s="3"/>
      <c r="C447" s="228"/>
    </row>
    <row r="448" spans="1:3" s="8" customFormat="1">
      <c r="A448" s="3"/>
      <c r="C448" s="228"/>
    </row>
    <row r="449" spans="1:3" s="8" customFormat="1">
      <c r="A449" s="18"/>
      <c r="C449" s="228"/>
    </row>
    <row r="450" spans="1:3" s="8" customFormat="1">
      <c r="A450" s="3"/>
      <c r="C450" s="228"/>
    </row>
    <row r="451" spans="1:3" s="8" customFormat="1">
      <c r="A451" s="3"/>
      <c r="C451" s="228"/>
    </row>
    <row r="452" spans="1:3" s="8" customFormat="1">
      <c r="A452" s="3"/>
      <c r="C452" s="228"/>
    </row>
    <row r="453" spans="1:3" s="8" customFormat="1">
      <c r="A453" s="3"/>
      <c r="C453" s="228"/>
    </row>
    <row r="454" spans="1:3" s="8" customFormat="1">
      <c r="A454" s="3"/>
      <c r="C454" s="228"/>
    </row>
    <row r="455" spans="1:3" s="8" customFormat="1">
      <c r="A455" s="3"/>
      <c r="C455" s="228"/>
    </row>
    <row r="456" spans="1:3" s="8" customFormat="1">
      <c r="A456" s="3"/>
      <c r="C456" s="228"/>
    </row>
    <row r="457" spans="1:3" s="8" customFormat="1">
      <c r="A457" s="18"/>
      <c r="C457" s="228"/>
    </row>
    <row r="458" spans="1:3" s="8" customFormat="1">
      <c r="A458" s="12"/>
      <c r="C458" s="228"/>
    </row>
    <row r="459" spans="1:3" s="8" customFormat="1">
      <c r="A459" s="3"/>
      <c r="C459" s="228"/>
    </row>
    <row r="460" spans="1:3" s="8" customFormat="1">
      <c r="A460" s="3"/>
      <c r="C460" s="228"/>
    </row>
    <row r="461" spans="1:3" s="8" customFormat="1">
      <c r="A461" s="3"/>
      <c r="C461" s="228"/>
    </row>
    <row r="462" spans="1:3" s="8" customFormat="1">
      <c r="A462" s="18"/>
      <c r="C462" s="228"/>
    </row>
    <row r="463" spans="1:3" s="8" customFormat="1">
      <c r="A463" s="3"/>
      <c r="C463" s="228"/>
    </row>
    <row r="464" spans="1:3" s="8" customFormat="1">
      <c r="A464" s="3"/>
      <c r="C464" s="228"/>
    </row>
    <row r="465" spans="1:3" s="8" customFormat="1">
      <c r="A465" s="3"/>
      <c r="C465" s="228"/>
    </row>
    <row r="466" spans="1:3" s="8" customFormat="1">
      <c r="A466" s="3"/>
      <c r="C466" s="228"/>
    </row>
    <row r="467" spans="1:3" s="8" customFormat="1">
      <c r="A467" s="3"/>
      <c r="C467" s="228"/>
    </row>
    <row r="468" spans="1:3" s="8" customFormat="1">
      <c r="A468" s="3"/>
      <c r="C468" s="228"/>
    </row>
    <row r="469" spans="1:3" s="8" customFormat="1">
      <c r="A469" s="3"/>
      <c r="C469" s="228"/>
    </row>
    <row r="470" spans="1:3" s="8" customFormat="1">
      <c r="A470" s="3"/>
      <c r="C470" s="228"/>
    </row>
    <row r="471" spans="1:3" s="8" customFormat="1">
      <c r="A471" s="3"/>
      <c r="C471" s="228"/>
    </row>
    <row r="472" spans="1:3" s="8" customFormat="1">
      <c r="A472" s="3"/>
      <c r="C472" s="228"/>
    </row>
    <row r="473" spans="1:3" s="8" customFormat="1">
      <c r="A473" s="3"/>
      <c r="C473" s="228"/>
    </row>
    <row r="474" spans="1:3" s="8" customFormat="1">
      <c r="A474" s="3"/>
      <c r="C474" s="228"/>
    </row>
    <row r="475" spans="1:3" s="8" customFormat="1">
      <c r="A475" s="3"/>
      <c r="C475" s="228"/>
    </row>
    <row r="476" spans="1:3" s="8" customFormat="1">
      <c r="A476" s="3"/>
      <c r="C476" s="228"/>
    </row>
    <row r="477" spans="1:3" s="8" customFormat="1">
      <c r="A477" s="3"/>
      <c r="C477" s="228"/>
    </row>
    <row r="478" spans="1:3" s="8" customFormat="1">
      <c r="A478" s="3"/>
      <c r="C478" s="228"/>
    </row>
    <row r="479" spans="1:3" s="8" customFormat="1">
      <c r="A479" s="3"/>
      <c r="C479" s="228"/>
    </row>
    <row r="480" spans="1:3" s="8" customFormat="1">
      <c r="A480" s="3"/>
      <c r="C480" s="228"/>
    </row>
    <row r="481" spans="1:3" s="8" customFormat="1">
      <c r="A481" s="3"/>
      <c r="C481" s="228"/>
    </row>
    <row r="482" spans="1:3" s="8" customFormat="1">
      <c r="A482" s="3"/>
      <c r="C482" s="228"/>
    </row>
    <row r="483" spans="1:3" s="8" customFormat="1">
      <c r="A483" s="3"/>
      <c r="C483" s="228"/>
    </row>
    <row r="484" spans="1:3" s="8" customFormat="1">
      <c r="A484" s="3"/>
      <c r="C484" s="228"/>
    </row>
    <row r="485" spans="1:3" s="8" customFormat="1">
      <c r="A485" s="3"/>
      <c r="C485" s="228"/>
    </row>
    <row r="486" spans="1:3" s="8" customFormat="1">
      <c r="A486" s="3"/>
      <c r="C486" s="228"/>
    </row>
    <row r="487" spans="1:3" s="8" customFormat="1">
      <c r="A487" s="3"/>
      <c r="C487" s="228"/>
    </row>
    <row r="488" spans="1:3" s="8" customFormat="1">
      <c r="A488" s="3"/>
      <c r="C488" s="228"/>
    </row>
    <row r="489" spans="1:3" s="8" customFormat="1">
      <c r="A489" s="3"/>
      <c r="C489" s="228"/>
    </row>
    <row r="490" spans="1:3" s="8" customFormat="1">
      <c r="A490" s="3"/>
      <c r="C490" s="228"/>
    </row>
    <row r="491" spans="1:3" s="8" customFormat="1">
      <c r="A491" s="3"/>
      <c r="C491" s="228"/>
    </row>
    <row r="492" spans="1:3" s="8" customFormat="1">
      <c r="A492" s="3"/>
      <c r="C492" s="228"/>
    </row>
    <row r="493" spans="1:3" s="8" customFormat="1">
      <c r="A493" s="3"/>
      <c r="C493" s="228"/>
    </row>
    <row r="494" spans="1:3" s="8" customFormat="1">
      <c r="A494" s="3"/>
      <c r="C494" s="228"/>
    </row>
    <row r="495" spans="1:3" s="8" customFormat="1">
      <c r="A495" s="18"/>
      <c r="C495" s="228"/>
    </row>
    <row r="496" spans="1:3" s="8" customFormat="1">
      <c r="A496" s="12"/>
      <c r="C496" s="228"/>
    </row>
    <row r="497" spans="1:3" s="8" customFormat="1">
      <c r="A497" s="3"/>
      <c r="C497" s="228"/>
    </row>
    <row r="498" spans="1:3" s="8" customFormat="1">
      <c r="A498" s="3"/>
      <c r="C498" s="228"/>
    </row>
    <row r="499" spans="1:3" s="8" customFormat="1">
      <c r="A499" s="3"/>
      <c r="C499" s="228"/>
    </row>
    <row r="500" spans="1:3" s="8" customFormat="1">
      <c r="A500" s="3"/>
      <c r="C500" s="228"/>
    </row>
    <row r="501" spans="1:3" s="8" customFormat="1">
      <c r="A501" s="18"/>
      <c r="C501" s="228"/>
    </row>
    <row r="502" spans="1:3" s="8" customFormat="1">
      <c r="A502" s="3"/>
      <c r="C502" s="228"/>
    </row>
    <row r="503" spans="1:3" s="8" customFormat="1">
      <c r="A503" s="3"/>
      <c r="C503" s="228"/>
    </row>
    <row r="504" spans="1:3" s="8" customFormat="1">
      <c r="A504" s="3"/>
      <c r="C504" s="228"/>
    </row>
    <row r="505" spans="1:3" s="8" customFormat="1">
      <c r="A505" s="3"/>
      <c r="C505" s="228"/>
    </row>
    <row r="506" spans="1:3" s="8" customFormat="1">
      <c r="A506" s="3"/>
      <c r="C506" s="228"/>
    </row>
    <row r="507" spans="1:3" s="8" customFormat="1">
      <c r="A507" s="3"/>
      <c r="C507" s="228"/>
    </row>
    <row r="508" spans="1:3" s="8" customFormat="1">
      <c r="A508" s="3"/>
      <c r="C508" s="228"/>
    </row>
    <row r="509" spans="1:3" s="8" customFormat="1">
      <c r="A509" s="3"/>
      <c r="C509" s="228"/>
    </row>
    <row r="510" spans="1:3" s="8" customFormat="1">
      <c r="A510" s="3"/>
      <c r="C510" s="228"/>
    </row>
    <row r="511" spans="1:3" s="8" customFormat="1">
      <c r="A511" s="3"/>
      <c r="C511" s="228"/>
    </row>
    <row r="512" spans="1:3" s="8" customFormat="1">
      <c r="A512" s="3"/>
      <c r="C512" s="228"/>
    </row>
    <row r="513" spans="1:3" s="8" customFormat="1">
      <c r="A513" s="3"/>
      <c r="C513" s="228"/>
    </row>
    <row r="514" spans="1:3" s="8" customFormat="1">
      <c r="A514" s="3"/>
      <c r="C514" s="228"/>
    </row>
    <row r="515" spans="1:3" s="8" customFormat="1">
      <c r="A515" s="18"/>
      <c r="C515" s="228"/>
    </row>
    <row r="516" spans="1:3" s="8" customFormat="1">
      <c r="A516" s="12"/>
      <c r="C516" s="228"/>
    </row>
    <row r="517" spans="1:3" s="8" customFormat="1">
      <c r="A517" s="3"/>
      <c r="C517" s="228"/>
    </row>
    <row r="518" spans="1:3" s="8" customFormat="1">
      <c r="A518" s="3"/>
      <c r="C518" s="228"/>
    </row>
    <row r="519" spans="1:3" s="8" customFormat="1">
      <c r="A519" s="3"/>
      <c r="C519" s="228"/>
    </row>
    <row r="520" spans="1:3" s="8" customFormat="1">
      <c r="A520" s="3"/>
      <c r="C520" s="228"/>
    </row>
    <row r="521" spans="1:3" s="8" customFormat="1">
      <c r="A521" s="3"/>
      <c r="C521" s="228"/>
    </row>
    <row r="522" spans="1:3" s="8" customFormat="1">
      <c r="A522" s="3"/>
      <c r="C522" s="228"/>
    </row>
    <row r="523" spans="1:3" s="8" customFormat="1">
      <c r="A523" s="18"/>
      <c r="C523" s="228"/>
    </row>
    <row r="524" spans="1:3" s="8" customFormat="1">
      <c r="A524" s="3"/>
      <c r="C524" s="228"/>
    </row>
    <row r="525" spans="1:3" s="8" customFormat="1">
      <c r="A525" s="3"/>
      <c r="C525" s="228"/>
    </row>
    <row r="526" spans="1:3" s="8" customFormat="1">
      <c r="A526" s="3"/>
      <c r="C526" s="228"/>
    </row>
    <row r="527" spans="1:3" s="8" customFormat="1">
      <c r="A527" s="3"/>
      <c r="C527" s="228"/>
    </row>
    <row r="528" spans="1:3" s="8" customFormat="1">
      <c r="A528" s="3"/>
      <c r="C528" s="228"/>
    </row>
    <row r="529" spans="1:3" s="8" customFormat="1">
      <c r="A529" s="3"/>
      <c r="C529" s="228"/>
    </row>
    <row r="530" spans="1:3" s="8" customFormat="1">
      <c r="A530" s="3"/>
      <c r="C530" s="228"/>
    </row>
    <row r="531" spans="1:3" s="8" customFormat="1">
      <c r="A531" s="3"/>
      <c r="C531" s="228"/>
    </row>
    <row r="532" spans="1:3" s="8" customFormat="1">
      <c r="A532" s="3"/>
      <c r="C532" s="228"/>
    </row>
    <row r="533" spans="1:3" s="8" customFormat="1">
      <c r="A533" s="3"/>
      <c r="C533" s="228"/>
    </row>
    <row r="534" spans="1:3" s="8" customFormat="1">
      <c r="A534" s="3"/>
      <c r="C534" s="228"/>
    </row>
    <row r="535" spans="1:3" s="8" customFormat="1">
      <c r="A535" s="3"/>
      <c r="C535" s="228"/>
    </row>
    <row r="536" spans="1:3" s="8" customFormat="1">
      <c r="A536" s="3"/>
      <c r="C536" s="228"/>
    </row>
    <row r="537" spans="1:3" s="8" customFormat="1">
      <c r="A537" s="3"/>
      <c r="C537" s="228"/>
    </row>
    <row r="538" spans="1:3" s="8" customFormat="1">
      <c r="A538" s="3"/>
      <c r="C538" s="228"/>
    </row>
    <row r="539" spans="1:3" s="8" customFormat="1">
      <c r="A539" s="3"/>
      <c r="C539" s="228"/>
    </row>
    <row r="540" spans="1:3" s="8" customFormat="1">
      <c r="A540" s="3"/>
      <c r="C540" s="228"/>
    </row>
    <row r="541" spans="1:3" s="8" customFormat="1">
      <c r="A541" s="3"/>
      <c r="C541" s="228"/>
    </row>
    <row r="542" spans="1:3" s="8" customFormat="1">
      <c r="A542" s="3"/>
      <c r="C542" s="228"/>
    </row>
    <row r="543" spans="1:3" s="8" customFormat="1">
      <c r="A543" s="3"/>
      <c r="C543" s="228"/>
    </row>
    <row r="544" spans="1:3" s="8" customFormat="1">
      <c r="A544" s="3"/>
      <c r="C544" s="228"/>
    </row>
    <row r="545" spans="1:3" s="8" customFormat="1">
      <c r="A545" s="3"/>
      <c r="C545" s="228"/>
    </row>
    <row r="546" spans="1:3" s="8" customFormat="1">
      <c r="A546" s="3"/>
      <c r="C546" s="228"/>
    </row>
    <row r="547" spans="1:3" s="8" customFormat="1">
      <c r="A547" s="3"/>
      <c r="C547" s="228"/>
    </row>
    <row r="548" spans="1:3" s="8" customFormat="1">
      <c r="A548" s="3"/>
      <c r="C548" s="228"/>
    </row>
    <row r="549" spans="1:3" s="8" customFormat="1">
      <c r="A549" s="3"/>
      <c r="C549" s="228"/>
    </row>
    <row r="550" spans="1:3" s="8" customFormat="1">
      <c r="A550" s="3"/>
      <c r="C550" s="228"/>
    </row>
    <row r="551" spans="1:3" s="8" customFormat="1">
      <c r="A551" s="3"/>
      <c r="C551" s="228"/>
    </row>
    <row r="552" spans="1:3" s="8" customFormat="1">
      <c r="A552" s="3"/>
      <c r="C552" s="228"/>
    </row>
    <row r="553" spans="1:3" s="8" customFormat="1">
      <c r="A553" s="3"/>
      <c r="C553" s="228"/>
    </row>
    <row r="554" spans="1:3" s="8" customFormat="1">
      <c r="A554" s="3"/>
      <c r="C554" s="228"/>
    </row>
    <row r="555" spans="1:3" s="8" customFormat="1">
      <c r="A555" s="3"/>
      <c r="C555" s="228"/>
    </row>
    <row r="556" spans="1:3" s="8" customFormat="1">
      <c r="A556" s="3"/>
      <c r="C556" s="228"/>
    </row>
    <row r="557" spans="1:3" s="8" customFormat="1">
      <c r="A557" s="3"/>
      <c r="C557" s="228"/>
    </row>
    <row r="558" spans="1:3" s="8" customFormat="1">
      <c r="A558" s="3"/>
      <c r="C558" s="228"/>
    </row>
    <row r="559" spans="1:3" s="8" customFormat="1">
      <c r="A559" s="3"/>
      <c r="C559" s="228"/>
    </row>
    <row r="560" spans="1:3" s="8" customFormat="1">
      <c r="A560" s="3"/>
      <c r="C560" s="228"/>
    </row>
    <row r="561" spans="1:3" s="8" customFormat="1">
      <c r="A561" s="3"/>
      <c r="C561" s="228"/>
    </row>
    <row r="562" spans="1:3" s="8" customFormat="1">
      <c r="A562" s="3"/>
      <c r="C562" s="228"/>
    </row>
    <row r="563" spans="1:3" s="8" customFormat="1">
      <c r="A563" s="3"/>
      <c r="C563" s="228"/>
    </row>
    <row r="564" spans="1:3" s="8" customFormat="1">
      <c r="A564" s="3"/>
      <c r="C564" s="228"/>
    </row>
    <row r="565" spans="1:3" s="8" customFormat="1">
      <c r="A565" s="3"/>
      <c r="C565" s="228"/>
    </row>
    <row r="566" spans="1:3" s="8" customFormat="1">
      <c r="A566" s="3"/>
      <c r="C566" s="228"/>
    </row>
    <row r="567" spans="1:3" s="8" customFormat="1">
      <c r="A567" s="3"/>
      <c r="C567" s="228"/>
    </row>
    <row r="568" spans="1:3" s="8" customFormat="1">
      <c r="A568" s="3"/>
      <c r="C568" s="228"/>
    </row>
    <row r="569" spans="1:3" s="8" customFormat="1">
      <c r="A569" s="3"/>
      <c r="C569" s="228"/>
    </row>
    <row r="570" spans="1:3" s="8" customFormat="1">
      <c r="A570" s="3"/>
      <c r="C570" s="228"/>
    </row>
    <row r="571" spans="1:3" s="8" customFormat="1">
      <c r="A571" s="3"/>
      <c r="C571" s="228"/>
    </row>
    <row r="572" spans="1:3" s="8" customFormat="1">
      <c r="A572" s="3"/>
      <c r="C572" s="228"/>
    </row>
    <row r="573" spans="1:3" s="8" customFormat="1">
      <c r="A573" s="3"/>
      <c r="C573" s="228"/>
    </row>
    <row r="574" spans="1:3" s="8" customFormat="1">
      <c r="A574" s="3"/>
      <c r="C574" s="228"/>
    </row>
    <row r="575" spans="1:3" s="8" customFormat="1">
      <c r="A575" s="3"/>
      <c r="C575" s="228"/>
    </row>
    <row r="576" spans="1:3" s="8" customFormat="1">
      <c r="A576" s="12"/>
      <c r="C576" s="228"/>
    </row>
    <row r="577" spans="1:3" s="8" customFormat="1">
      <c r="A577" s="3"/>
      <c r="C577" s="228"/>
    </row>
    <row r="578" spans="1:3" s="8" customFormat="1">
      <c r="A578" s="3"/>
      <c r="C578" s="228"/>
    </row>
    <row r="579" spans="1:3" s="8" customFormat="1">
      <c r="A579" s="18"/>
      <c r="C579" s="228"/>
    </row>
    <row r="580" spans="1:3" s="8" customFormat="1">
      <c r="A580" s="12"/>
      <c r="C580" s="228"/>
    </row>
    <row r="581" spans="1:3" s="8" customFormat="1">
      <c r="A581" s="3"/>
      <c r="C581" s="228"/>
    </row>
    <row r="582" spans="1:3" s="8" customFormat="1">
      <c r="A582" s="3"/>
      <c r="C582" s="228"/>
    </row>
    <row r="583" spans="1:3" s="8" customFormat="1">
      <c r="A583" s="3"/>
      <c r="C583" s="228"/>
    </row>
    <row r="584" spans="1:3" s="8" customFormat="1">
      <c r="A584" s="3"/>
      <c r="C584" s="228"/>
    </row>
    <row r="585" spans="1:3" s="8" customFormat="1">
      <c r="A585" s="3"/>
      <c r="C585" s="228"/>
    </row>
    <row r="586" spans="1:3" s="8" customFormat="1">
      <c r="A586" s="3"/>
      <c r="C586" s="228"/>
    </row>
    <row r="587" spans="1:3" s="8" customFormat="1">
      <c r="A587" s="18"/>
      <c r="C587" s="228"/>
    </row>
    <row r="588" spans="1:3" s="8" customFormat="1">
      <c r="A588" s="3"/>
      <c r="C588" s="228"/>
    </row>
    <row r="589" spans="1:3" s="8" customFormat="1">
      <c r="A589" s="3"/>
      <c r="C589" s="228"/>
    </row>
    <row r="590" spans="1:3" s="8" customFormat="1">
      <c r="A590" s="3"/>
      <c r="C590" s="228"/>
    </row>
    <row r="591" spans="1:3" s="8" customFormat="1">
      <c r="A591" s="3"/>
      <c r="C591" s="228"/>
    </row>
    <row r="592" spans="1:3" s="8" customFormat="1">
      <c r="A592" s="3"/>
      <c r="C592" s="228"/>
    </row>
    <row r="593" spans="1:3" s="8" customFormat="1">
      <c r="A593" s="3"/>
      <c r="C593" s="228"/>
    </row>
    <row r="594" spans="1:3" s="8" customFormat="1">
      <c r="A594" s="18"/>
      <c r="C594" s="228"/>
    </row>
    <row r="595" spans="1:3" s="8" customFormat="1">
      <c r="A595" s="12"/>
      <c r="C595" s="228"/>
    </row>
    <row r="596" spans="1:3" s="8" customFormat="1">
      <c r="A596" s="3"/>
      <c r="C596" s="228"/>
    </row>
    <row r="597" spans="1:3" s="8" customFormat="1">
      <c r="A597" s="3"/>
      <c r="C597" s="228"/>
    </row>
    <row r="598" spans="1:3" s="8" customFormat="1">
      <c r="A598" s="3"/>
      <c r="C598" s="228"/>
    </row>
    <row r="599" spans="1:3" s="8" customFormat="1">
      <c r="A599" s="18"/>
      <c r="C599" s="228"/>
    </row>
    <row r="600" spans="1:3" s="8" customFormat="1">
      <c r="A600" s="3"/>
      <c r="C600" s="228"/>
    </row>
    <row r="601" spans="1:3" s="8" customFormat="1">
      <c r="A601" s="3"/>
      <c r="C601" s="228"/>
    </row>
    <row r="602" spans="1:3" s="8" customFormat="1">
      <c r="A602" s="3"/>
      <c r="C602" s="228"/>
    </row>
    <row r="603" spans="1:3" s="8" customFormat="1">
      <c r="A603" s="3"/>
      <c r="C603" s="228"/>
    </row>
    <row r="604" spans="1:3" s="8" customFormat="1">
      <c r="A604" s="3"/>
      <c r="C604" s="228"/>
    </row>
    <row r="605" spans="1:3" s="8" customFormat="1">
      <c r="A605" s="3"/>
      <c r="C605" s="228"/>
    </row>
    <row r="606" spans="1:3" s="8" customFormat="1">
      <c r="A606" s="3"/>
      <c r="C606" s="228"/>
    </row>
    <row r="607" spans="1:3" s="8" customFormat="1">
      <c r="A607" s="3"/>
      <c r="C607" s="228"/>
    </row>
    <row r="608" spans="1:3" s="8" customFormat="1">
      <c r="A608" s="3"/>
      <c r="C608" s="228"/>
    </row>
    <row r="609" spans="1:3" s="8" customFormat="1">
      <c r="A609" s="3"/>
      <c r="C609" s="228"/>
    </row>
    <row r="610" spans="1:3" s="8" customFormat="1">
      <c r="A610" s="3"/>
      <c r="C610" s="228"/>
    </row>
    <row r="611" spans="1:3" s="8" customFormat="1">
      <c r="A611" s="3"/>
      <c r="C611" s="228"/>
    </row>
    <row r="612" spans="1:3" s="8" customFormat="1">
      <c r="A612" s="3"/>
      <c r="C612" s="228"/>
    </row>
    <row r="613" spans="1:3" s="8" customFormat="1">
      <c r="A613" s="3"/>
      <c r="C613" s="228"/>
    </row>
    <row r="614" spans="1:3" s="8" customFormat="1">
      <c r="A614" s="3"/>
      <c r="C614" s="228"/>
    </row>
    <row r="615" spans="1:3" s="8" customFormat="1">
      <c r="A615" s="3"/>
      <c r="C615" s="228"/>
    </row>
    <row r="616" spans="1:3" s="8" customFormat="1">
      <c r="A616" s="18"/>
      <c r="C616" s="228"/>
    </row>
    <row r="617" spans="1:3" s="8" customFormat="1">
      <c r="A617" s="12"/>
      <c r="C617" s="228"/>
    </row>
    <row r="618" spans="1:3" s="8" customFormat="1">
      <c r="A618" s="3"/>
      <c r="C618" s="228"/>
    </row>
    <row r="619" spans="1:3" s="8" customFormat="1">
      <c r="A619" s="3"/>
      <c r="C619" s="228"/>
    </row>
    <row r="620" spans="1:3" s="8" customFormat="1">
      <c r="A620" s="3"/>
      <c r="C620" s="228"/>
    </row>
    <row r="621" spans="1:3" s="8" customFormat="1">
      <c r="A621" s="18"/>
      <c r="C621" s="228"/>
    </row>
    <row r="622" spans="1:3" s="8" customFormat="1">
      <c r="A622" s="3"/>
      <c r="C622" s="228"/>
    </row>
    <row r="623" spans="1:3" s="8" customFormat="1">
      <c r="A623" s="3"/>
      <c r="C623" s="228"/>
    </row>
    <row r="624" spans="1:3" s="8" customFormat="1">
      <c r="A624" s="3"/>
      <c r="C624" s="228"/>
    </row>
    <row r="625" spans="1:3" s="8" customFormat="1">
      <c r="A625" s="3"/>
      <c r="C625" s="228"/>
    </row>
    <row r="626" spans="1:3" s="8" customFormat="1">
      <c r="A626" s="3"/>
      <c r="C626" s="228"/>
    </row>
    <row r="627" spans="1:3" s="8" customFormat="1">
      <c r="A627" s="3"/>
      <c r="C627" s="228"/>
    </row>
    <row r="628" spans="1:3" s="8" customFormat="1">
      <c r="A628" s="3"/>
      <c r="C628" s="228"/>
    </row>
    <row r="629" spans="1:3" s="8" customFormat="1">
      <c r="A629" s="18"/>
      <c r="C629" s="228"/>
    </row>
    <row r="630" spans="1:3" s="8" customFormat="1">
      <c r="A630" s="20"/>
      <c r="C630" s="228"/>
    </row>
    <row r="631" spans="1:3" s="8" customFormat="1">
      <c r="A631" s="3"/>
      <c r="C631" s="228"/>
    </row>
    <row r="632" spans="1:3" s="8" customFormat="1">
      <c r="A632" s="3"/>
      <c r="C632" s="228"/>
    </row>
    <row r="633" spans="1:3" s="8" customFormat="1">
      <c r="A633" s="3"/>
      <c r="C633" s="228"/>
    </row>
    <row r="634" spans="1:3" s="8" customFormat="1">
      <c r="A634" s="18"/>
      <c r="C634" s="228"/>
    </row>
    <row r="635" spans="1:3" s="8" customFormat="1">
      <c r="A635" s="3"/>
      <c r="C635" s="228"/>
    </row>
    <row r="636" spans="1:3" s="8" customFormat="1">
      <c r="A636" s="3"/>
      <c r="C636" s="228"/>
    </row>
    <row r="637" spans="1:3" s="8" customFormat="1">
      <c r="A637" s="3"/>
      <c r="C637" s="228"/>
    </row>
    <row r="638" spans="1:3" s="8" customFormat="1">
      <c r="A638" s="3"/>
      <c r="C638" s="228"/>
    </row>
    <row r="639" spans="1:3" s="8" customFormat="1">
      <c r="A639" s="3"/>
      <c r="C639" s="228"/>
    </row>
    <row r="640" spans="1:3" s="8" customFormat="1">
      <c r="A640" s="3"/>
      <c r="C640" s="228"/>
    </row>
    <row r="641" spans="1:3" s="8" customFormat="1">
      <c r="A641" s="3"/>
      <c r="C641" s="228"/>
    </row>
    <row r="642" spans="1:3" s="8" customFormat="1">
      <c r="A642" s="3"/>
      <c r="C642" s="228"/>
    </row>
    <row r="643" spans="1:3" s="8" customFormat="1">
      <c r="A643" s="3"/>
      <c r="C643" s="228"/>
    </row>
    <row r="644" spans="1:3" s="8" customFormat="1">
      <c r="A644" s="3"/>
      <c r="C644" s="228"/>
    </row>
    <row r="645" spans="1:3" s="8" customFormat="1">
      <c r="A645" s="3"/>
      <c r="C645" s="228"/>
    </row>
    <row r="646" spans="1:3" s="8" customFormat="1">
      <c r="A646" s="3"/>
      <c r="C646" s="228"/>
    </row>
    <row r="647" spans="1:3" s="8" customFormat="1">
      <c r="A647" s="3"/>
      <c r="C647" s="228"/>
    </row>
    <row r="648" spans="1:3" s="8" customFormat="1">
      <c r="A648" s="3"/>
      <c r="C648" s="228"/>
    </row>
    <row r="649" spans="1:3" s="8" customFormat="1">
      <c r="A649" s="3"/>
      <c r="C649" s="228"/>
    </row>
    <row r="650" spans="1:3" s="8" customFormat="1">
      <c r="A650" s="3"/>
      <c r="C650" s="228"/>
    </row>
    <row r="651" spans="1:3" s="8" customFormat="1">
      <c r="A651" s="3"/>
      <c r="C651" s="228"/>
    </row>
    <row r="652" spans="1:3" s="8" customFormat="1">
      <c r="A652" s="3"/>
      <c r="C652" s="228"/>
    </row>
    <row r="653" spans="1:3" s="8" customFormat="1">
      <c r="A653" s="3"/>
      <c r="C653" s="228"/>
    </row>
    <row r="654" spans="1:3" s="8" customFormat="1">
      <c r="A654" s="3"/>
      <c r="C654" s="228"/>
    </row>
    <row r="655" spans="1:3" s="8" customFormat="1">
      <c r="A655" s="18"/>
      <c r="C655" s="228"/>
    </row>
    <row r="656" spans="1:3" s="8" customFormat="1">
      <c r="A656" s="3"/>
      <c r="C656" s="228"/>
    </row>
    <row r="657" spans="1:3" s="8" customFormat="1">
      <c r="A657" s="3"/>
      <c r="C657" s="228"/>
    </row>
    <row r="658" spans="1:3" s="8" customFormat="1">
      <c r="A658" s="3"/>
      <c r="C658" s="228"/>
    </row>
    <row r="659" spans="1:3" s="8" customFormat="1">
      <c r="A659" s="3"/>
      <c r="C659" s="228"/>
    </row>
    <row r="660" spans="1:3" s="8" customFormat="1">
      <c r="A660" s="3"/>
      <c r="C660" s="228"/>
    </row>
    <row r="661" spans="1:3" s="8" customFormat="1">
      <c r="A661" s="3"/>
      <c r="C661" s="228"/>
    </row>
    <row r="662" spans="1:3" s="8" customFormat="1">
      <c r="A662" s="3"/>
      <c r="C662" s="228"/>
    </row>
    <row r="663" spans="1:3" s="8" customFormat="1">
      <c r="A663" s="18"/>
      <c r="C663" s="228"/>
    </row>
    <row r="664" spans="1:3" s="8" customFormat="1">
      <c r="A664" s="12"/>
      <c r="C664" s="228"/>
    </row>
    <row r="665" spans="1:3" s="8" customFormat="1">
      <c r="A665" s="3"/>
      <c r="C665" s="228"/>
    </row>
    <row r="666" spans="1:3" s="8" customFormat="1">
      <c r="A666" s="3"/>
      <c r="C666" s="228"/>
    </row>
    <row r="667" spans="1:3" s="8" customFormat="1">
      <c r="A667" s="3"/>
      <c r="C667" s="228"/>
    </row>
    <row r="668" spans="1:3" s="8" customFormat="1">
      <c r="A668" s="3"/>
      <c r="C668" s="228"/>
    </row>
    <row r="669" spans="1:3" s="8" customFormat="1">
      <c r="A669" s="3"/>
      <c r="C669" s="228"/>
    </row>
    <row r="670" spans="1:3" s="8" customFormat="1">
      <c r="A670" s="18"/>
      <c r="C670" s="228"/>
    </row>
    <row r="671" spans="1:3" s="8" customFormat="1">
      <c r="A671" s="3"/>
      <c r="C671" s="228"/>
    </row>
    <row r="672" spans="1:3" s="8" customFormat="1">
      <c r="A672" s="3"/>
      <c r="C672" s="228"/>
    </row>
    <row r="673" spans="1:3" s="8" customFormat="1">
      <c r="A673" s="3"/>
      <c r="C673" s="228"/>
    </row>
    <row r="674" spans="1:3" s="8" customFormat="1">
      <c r="A674" s="3"/>
      <c r="C674" s="228"/>
    </row>
    <row r="675" spans="1:3" s="8" customFormat="1">
      <c r="A675" s="3"/>
      <c r="C675" s="228"/>
    </row>
    <row r="676" spans="1:3" s="8" customFormat="1">
      <c r="A676" s="3"/>
      <c r="C676" s="228"/>
    </row>
    <row r="677" spans="1:3" s="8" customFormat="1">
      <c r="A677" s="3"/>
      <c r="C677" s="228"/>
    </row>
    <row r="678" spans="1:3" s="8" customFormat="1">
      <c r="A678" s="3"/>
      <c r="C678" s="228"/>
    </row>
    <row r="679" spans="1:3" s="8" customFormat="1">
      <c r="A679" s="3"/>
      <c r="C679" s="228"/>
    </row>
    <row r="680" spans="1:3" s="8" customFormat="1">
      <c r="A680" s="3"/>
      <c r="C680" s="228"/>
    </row>
    <row r="681" spans="1:3" s="8" customFormat="1">
      <c r="A681" s="3"/>
      <c r="C681" s="228"/>
    </row>
    <row r="682" spans="1:3" s="8" customFormat="1">
      <c r="A682" s="3"/>
      <c r="C682" s="228"/>
    </row>
    <row r="683" spans="1:3" s="8" customFormat="1">
      <c r="A683" s="3"/>
      <c r="C683" s="228"/>
    </row>
    <row r="684" spans="1:3" s="8" customFormat="1">
      <c r="A684" s="3"/>
      <c r="C684" s="228"/>
    </row>
    <row r="685" spans="1:3" s="8" customFormat="1">
      <c r="A685" s="3"/>
      <c r="C685" s="228"/>
    </row>
    <row r="686" spans="1:3" s="8" customFormat="1">
      <c r="A686" s="3"/>
      <c r="C686" s="228"/>
    </row>
    <row r="687" spans="1:3" s="8" customFormat="1">
      <c r="A687" s="3"/>
      <c r="C687" s="228"/>
    </row>
    <row r="688" spans="1:3" s="8" customFormat="1">
      <c r="A688" s="3"/>
      <c r="C688" s="228"/>
    </row>
    <row r="689" spans="1:3" s="8" customFormat="1">
      <c r="A689" s="3"/>
      <c r="C689" s="228"/>
    </row>
    <row r="690" spans="1:3" s="8" customFormat="1">
      <c r="A690" s="3"/>
      <c r="C690" s="228"/>
    </row>
    <row r="691" spans="1:3" s="8" customFormat="1">
      <c r="A691" s="3"/>
      <c r="C691" s="228"/>
    </row>
    <row r="692" spans="1:3" s="8" customFormat="1">
      <c r="A692" s="3"/>
      <c r="C692" s="228"/>
    </row>
    <row r="693" spans="1:3" s="8" customFormat="1">
      <c r="A693" s="3"/>
      <c r="C693" s="228"/>
    </row>
    <row r="694" spans="1:3" s="8" customFormat="1">
      <c r="A694" s="3"/>
      <c r="C694" s="228"/>
    </row>
    <row r="695" spans="1:3" s="8" customFormat="1">
      <c r="A695" s="3"/>
      <c r="C695" s="228"/>
    </row>
    <row r="696" spans="1:3" s="8" customFormat="1">
      <c r="A696" s="3"/>
      <c r="C696" s="228"/>
    </row>
    <row r="697" spans="1:3" s="8" customFormat="1">
      <c r="A697" s="3"/>
      <c r="C697" s="228"/>
    </row>
    <row r="698" spans="1:3" s="8" customFormat="1">
      <c r="A698" s="3"/>
      <c r="C698" s="228"/>
    </row>
    <row r="699" spans="1:3" s="8" customFormat="1">
      <c r="A699" s="18"/>
      <c r="C699" s="228"/>
    </row>
    <row r="700" spans="1:3" s="8" customFormat="1">
      <c r="A700" s="12"/>
      <c r="C700" s="228"/>
    </row>
    <row r="701" spans="1:3" s="8" customFormat="1">
      <c r="A701" s="3"/>
      <c r="C701" s="228"/>
    </row>
    <row r="702" spans="1:3" s="8" customFormat="1">
      <c r="A702" s="3"/>
      <c r="C702" s="228"/>
    </row>
    <row r="703" spans="1:3" s="8" customFormat="1">
      <c r="A703" s="3"/>
      <c r="C703" s="228"/>
    </row>
    <row r="704" spans="1:3" s="8" customFormat="1">
      <c r="A704" s="3"/>
      <c r="C704" s="228"/>
    </row>
    <row r="705" spans="1:3" s="8" customFormat="1">
      <c r="A705" s="18"/>
      <c r="C705" s="228"/>
    </row>
    <row r="706" spans="1:3" s="8" customFormat="1">
      <c r="A706" s="3"/>
      <c r="C706" s="228"/>
    </row>
    <row r="707" spans="1:3" s="8" customFormat="1">
      <c r="A707" s="3"/>
      <c r="C707" s="228"/>
    </row>
    <row r="708" spans="1:3" s="8" customFormat="1">
      <c r="A708" s="3"/>
      <c r="C708" s="228"/>
    </row>
    <row r="709" spans="1:3" s="8" customFormat="1">
      <c r="A709" s="3"/>
      <c r="C709" s="228"/>
    </row>
    <row r="710" spans="1:3" s="8" customFormat="1">
      <c r="A710" s="3"/>
      <c r="C710" s="228"/>
    </row>
    <row r="711" spans="1:3" s="8" customFormat="1">
      <c r="A711" s="3"/>
      <c r="C711" s="228"/>
    </row>
    <row r="712" spans="1:3" s="8" customFormat="1">
      <c r="A712" s="3"/>
      <c r="C712" s="228"/>
    </row>
    <row r="713" spans="1:3" s="8" customFormat="1">
      <c r="A713" s="3"/>
      <c r="C713" s="228"/>
    </row>
    <row r="714" spans="1:3" s="8" customFormat="1">
      <c r="A714" s="3"/>
      <c r="C714" s="228"/>
    </row>
    <row r="715" spans="1:3" s="8" customFormat="1">
      <c r="A715" s="3"/>
      <c r="C715" s="228"/>
    </row>
    <row r="716" spans="1:3" s="8" customFormat="1">
      <c r="A716" s="3"/>
      <c r="C716" s="228"/>
    </row>
    <row r="717" spans="1:3" s="8" customFormat="1">
      <c r="A717" s="3"/>
      <c r="C717" s="228"/>
    </row>
    <row r="718" spans="1:3" s="8" customFormat="1">
      <c r="A718" s="3"/>
      <c r="C718" s="228"/>
    </row>
    <row r="719" spans="1:3" s="8" customFormat="1">
      <c r="A719" s="3"/>
      <c r="C719" s="228"/>
    </row>
    <row r="720" spans="1:3" s="8" customFormat="1">
      <c r="A720" s="3"/>
      <c r="C720" s="228"/>
    </row>
    <row r="721" spans="1:3" s="8" customFormat="1">
      <c r="A721" s="3"/>
      <c r="C721" s="228"/>
    </row>
    <row r="722" spans="1:3" s="8" customFormat="1">
      <c r="A722" s="3"/>
      <c r="C722" s="228"/>
    </row>
    <row r="723" spans="1:3" s="8" customFormat="1">
      <c r="A723" s="3"/>
      <c r="C723" s="228"/>
    </row>
    <row r="724" spans="1:3" s="8" customFormat="1">
      <c r="A724" s="3"/>
      <c r="C724" s="228"/>
    </row>
    <row r="725" spans="1:3" s="8" customFormat="1">
      <c r="A725" s="3"/>
      <c r="C725" s="228"/>
    </row>
    <row r="726" spans="1:3" s="8" customFormat="1">
      <c r="A726" s="3"/>
      <c r="C726" s="228"/>
    </row>
    <row r="727" spans="1:3" s="8" customFormat="1">
      <c r="A727" s="3"/>
      <c r="C727" s="228"/>
    </row>
    <row r="728" spans="1:3" s="8" customFormat="1">
      <c r="A728" s="3"/>
      <c r="C728" s="228"/>
    </row>
    <row r="729" spans="1:3" s="8" customFormat="1">
      <c r="A729" s="18"/>
      <c r="C729" s="228"/>
    </row>
    <row r="730" spans="1:3" s="8" customFormat="1">
      <c r="A730" s="12"/>
      <c r="C730" s="228"/>
    </row>
    <row r="731" spans="1:3" s="8" customFormat="1">
      <c r="A731" s="3"/>
      <c r="C731" s="228"/>
    </row>
    <row r="732" spans="1:3" s="8" customFormat="1">
      <c r="A732" s="3"/>
      <c r="C732" s="228"/>
    </row>
    <row r="733" spans="1:3" s="8" customFormat="1">
      <c r="A733" s="3"/>
      <c r="C733" s="228"/>
    </row>
    <row r="734" spans="1:3" s="8" customFormat="1">
      <c r="A734" s="18"/>
      <c r="C734" s="228"/>
    </row>
    <row r="735" spans="1:3" s="8" customFormat="1">
      <c r="A735" s="3"/>
      <c r="C735" s="228"/>
    </row>
    <row r="736" spans="1:3" s="8" customFormat="1">
      <c r="A736" s="3"/>
      <c r="C736" s="228"/>
    </row>
    <row r="737" spans="1:3" s="8" customFormat="1">
      <c r="A737" s="3"/>
      <c r="C737" s="228"/>
    </row>
    <row r="738" spans="1:3" s="8" customFormat="1">
      <c r="A738" s="3"/>
      <c r="C738" s="228"/>
    </row>
    <row r="739" spans="1:3" s="8" customFormat="1">
      <c r="A739" s="3"/>
      <c r="C739" s="228"/>
    </row>
    <row r="740" spans="1:3" s="8" customFormat="1">
      <c r="A740" s="3"/>
      <c r="C740" s="228"/>
    </row>
    <row r="741" spans="1:3" s="8" customFormat="1">
      <c r="A741" s="21"/>
      <c r="C741" s="228"/>
    </row>
    <row r="742" spans="1:3" s="8" customFormat="1">
      <c r="A742" s="3"/>
      <c r="C742" s="228"/>
    </row>
    <row r="743" spans="1:3" s="8" customFormat="1">
      <c r="A743" s="3"/>
      <c r="C743" s="228"/>
    </row>
    <row r="744" spans="1:3" s="8" customFormat="1">
      <c r="A744" s="3"/>
      <c r="C744" s="228"/>
    </row>
    <row r="745" spans="1:3" s="8" customFormat="1">
      <c r="A745" s="3"/>
      <c r="C745" s="228"/>
    </row>
    <row r="746" spans="1:3" s="8" customFormat="1">
      <c r="A746" s="3"/>
      <c r="C746" s="228"/>
    </row>
    <row r="747" spans="1:3" s="8" customFormat="1">
      <c r="A747" s="3"/>
      <c r="C747" s="228"/>
    </row>
    <row r="748" spans="1:3" s="8" customFormat="1">
      <c r="A748" s="3"/>
      <c r="C748" s="228"/>
    </row>
    <row r="749" spans="1:3" s="8" customFormat="1">
      <c r="A749" s="18"/>
      <c r="C749" s="228"/>
    </row>
    <row r="750" spans="1:3" s="8" customFormat="1">
      <c r="A750" s="12"/>
      <c r="C750" s="228"/>
    </row>
    <row r="751" spans="1:3" s="8" customFormat="1">
      <c r="A751" s="3"/>
      <c r="C751" s="228"/>
    </row>
    <row r="752" spans="1:3" s="8" customFormat="1">
      <c r="A752" s="3"/>
      <c r="C752" s="228"/>
    </row>
    <row r="753" spans="1:3" s="8" customFormat="1">
      <c r="A753" s="3"/>
      <c r="C753" s="228"/>
    </row>
    <row r="754" spans="1:3" s="8" customFormat="1">
      <c r="A754" s="18"/>
      <c r="C754" s="228"/>
    </row>
    <row r="755" spans="1:3" s="8" customFormat="1">
      <c r="A755" s="3"/>
      <c r="C755" s="228"/>
    </row>
    <row r="756" spans="1:3" s="8" customFormat="1">
      <c r="A756" s="3"/>
      <c r="C756" s="228"/>
    </row>
    <row r="757" spans="1:3" s="8" customFormat="1">
      <c r="A757" s="3"/>
      <c r="C757" s="228"/>
    </row>
    <row r="758" spans="1:3" s="8" customFormat="1">
      <c r="A758" s="3"/>
      <c r="C758" s="228"/>
    </row>
    <row r="759" spans="1:3" s="8" customFormat="1">
      <c r="A759" s="3"/>
      <c r="C759" s="228"/>
    </row>
    <row r="760" spans="1:3" s="8" customFormat="1">
      <c r="A760" s="3"/>
      <c r="C760" s="228"/>
    </row>
    <row r="761" spans="1:3" s="8" customFormat="1">
      <c r="A761" s="3"/>
      <c r="C761" s="228"/>
    </row>
    <row r="762" spans="1:3" s="8" customFormat="1">
      <c r="A762" s="3"/>
      <c r="C762" s="228"/>
    </row>
    <row r="763" spans="1:3" s="8" customFormat="1">
      <c r="A763" s="3"/>
      <c r="C763" s="228"/>
    </row>
    <row r="764" spans="1:3" s="8" customFormat="1">
      <c r="A764" s="3"/>
      <c r="C764" s="228"/>
    </row>
    <row r="765" spans="1:3" s="8" customFormat="1">
      <c r="A765" s="3"/>
      <c r="C765" s="228"/>
    </row>
    <row r="766" spans="1:3" s="8" customFormat="1">
      <c r="A766" s="3"/>
      <c r="C766" s="228"/>
    </row>
    <row r="767" spans="1:3" s="8" customFormat="1">
      <c r="A767" s="3"/>
      <c r="C767" s="228"/>
    </row>
    <row r="768" spans="1:3" s="8" customFormat="1">
      <c r="A768" s="3"/>
      <c r="C768" s="228"/>
    </row>
    <row r="769" spans="1:3" s="8" customFormat="1">
      <c r="A769" s="3"/>
      <c r="C769" s="228"/>
    </row>
    <row r="770" spans="1:3" s="8" customFormat="1">
      <c r="A770" s="3"/>
      <c r="C770" s="228"/>
    </row>
    <row r="771" spans="1:3" s="8" customFormat="1">
      <c r="A771" s="3"/>
      <c r="C771" s="228"/>
    </row>
    <row r="772" spans="1:3" s="8" customFormat="1">
      <c r="A772" s="3"/>
      <c r="C772" s="228"/>
    </row>
    <row r="773" spans="1:3" s="8" customFormat="1">
      <c r="A773" s="3"/>
      <c r="C773" s="228"/>
    </row>
    <row r="774" spans="1:3" s="8" customFormat="1">
      <c r="A774" s="3"/>
      <c r="C774" s="228"/>
    </row>
    <row r="775" spans="1:3" s="8" customFormat="1">
      <c r="A775" s="3"/>
      <c r="C775" s="228"/>
    </row>
    <row r="776" spans="1:3" s="8" customFormat="1">
      <c r="A776" s="3"/>
      <c r="C776" s="228"/>
    </row>
    <row r="777" spans="1:3" s="8" customFormat="1">
      <c r="A777" s="3"/>
      <c r="C777" s="228"/>
    </row>
    <row r="778" spans="1:3" s="8" customFormat="1">
      <c r="A778" s="3"/>
      <c r="C778" s="228"/>
    </row>
    <row r="779" spans="1:3" s="8" customFormat="1">
      <c r="A779" s="3"/>
      <c r="C779" s="228"/>
    </row>
    <row r="780" spans="1:3" s="8" customFormat="1">
      <c r="A780" s="3"/>
      <c r="C780" s="228"/>
    </row>
    <row r="781" spans="1:3" s="8" customFormat="1">
      <c r="A781" s="3"/>
      <c r="C781" s="228"/>
    </row>
    <row r="782" spans="1:3" s="8" customFormat="1">
      <c r="A782" s="3"/>
      <c r="C782" s="228"/>
    </row>
    <row r="783" spans="1:3" s="8" customFormat="1">
      <c r="A783" s="3"/>
      <c r="C783" s="228"/>
    </row>
    <row r="784" spans="1:3" s="8" customFormat="1">
      <c r="A784" s="3"/>
      <c r="C784" s="228"/>
    </row>
    <row r="785" spans="1:3" s="8" customFormat="1">
      <c r="A785" s="3"/>
      <c r="C785" s="228"/>
    </row>
    <row r="786" spans="1:3" s="8" customFormat="1">
      <c r="A786" s="3"/>
      <c r="C786" s="228"/>
    </row>
    <row r="787" spans="1:3" s="8" customFormat="1">
      <c r="A787" s="3"/>
      <c r="C787" s="228"/>
    </row>
    <row r="788" spans="1:3" s="8" customFormat="1">
      <c r="A788" s="3"/>
      <c r="C788" s="228"/>
    </row>
    <row r="789" spans="1:3" s="8" customFormat="1">
      <c r="A789" s="3"/>
      <c r="C789" s="228"/>
    </row>
    <row r="790" spans="1:3" s="8" customFormat="1">
      <c r="A790" s="3"/>
      <c r="C790" s="228"/>
    </row>
    <row r="791" spans="1:3" s="8" customFormat="1">
      <c r="A791" s="3"/>
      <c r="C791" s="228"/>
    </row>
    <row r="792" spans="1:3" s="8" customFormat="1">
      <c r="A792" s="3"/>
      <c r="C792" s="228"/>
    </row>
    <row r="793" spans="1:3" s="8" customFormat="1">
      <c r="A793" s="3"/>
      <c r="C793" s="228"/>
    </row>
    <row r="794" spans="1:3" s="8" customFormat="1">
      <c r="A794" s="3"/>
      <c r="C794" s="228"/>
    </row>
    <row r="795" spans="1:3" s="8" customFormat="1">
      <c r="A795" s="3"/>
      <c r="C795" s="228"/>
    </row>
    <row r="796" spans="1:3" s="8" customFormat="1">
      <c r="A796" s="3"/>
      <c r="C796" s="228"/>
    </row>
    <row r="797" spans="1:3" s="8" customFormat="1">
      <c r="A797" s="3"/>
      <c r="C797" s="228"/>
    </row>
    <row r="798" spans="1:3" s="8" customFormat="1">
      <c r="A798" s="3"/>
      <c r="C798" s="228"/>
    </row>
    <row r="799" spans="1:3" s="8" customFormat="1">
      <c r="A799" s="3"/>
      <c r="C799" s="228"/>
    </row>
    <row r="800" spans="1:3" s="8" customFormat="1">
      <c r="A800" s="3"/>
      <c r="C800" s="228"/>
    </row>
    <row r="801" spans="1:3" s="8" customFormat="1">
      <c r="A801" s="3"/>
      <c r="C801" s="228"/>
    </row>
    <row r="802" spans="1:3" s="8" customFormat="1">
      <c r="A802" s="22"/>
      <c r="C802" s="228"/>
    </row>
    <row r="803" spans="1:3" s="8" customFormat="1">
      <c r="A803" s="21"/>
      <c r="C803" s="228"/>
    </row>
    <row r="804" spans="1:3" s="8" customFormat="1">
      <c r="A804" s="18"/>
      <c r="C804" s="228"/>
    </row>
    <row r="805" spans="1:3" s="8" customFormat="1">
      <c r="A805" s="22"/>
      <c r="C805" s="228"/>
    </row>
    <row r="806" spans="1:3" s="8" customFormat="1">
      <c r="A806" s="21"/>
      <c r="C806" s="228"/>
    </row>
    <row r="807" spans="1:3" s="8" customFormat="1">
      <c r="A807" s="21"/>
      <c r="C807" s="228"/>
    </row>
    <row r="808" spans="1:3" s="8" customFormat="1">
      <c r="A808" s="21"/>
      <c r="C808" s="228"/>
    </row>
    <row r="809" spans="1:3" s="8" customFormat="1">
      <c r="A809" s="21"/>
      <c r="C809" s="228"/>
    </row>
    <row r="810" spans="1:3" s="8" customFormat="1">
      <c r="A810" s="18"/>
      <c r="C810" s="228"/>
    </row>
    <row r="811" spans="1:3" s="8" customFormat="1">
      <c r="A811" s="21"/>
      <c r="C811" s="228"/>
    </row>
    <row r="812" spans="1:3" s="8" customFormat="1">
      <c r="A812" s="21"/>
      <c r="C812" s="228"/>
    </row>
    <row r="813" spans="1:3" s="8" customFormat="1">
      <c r="A813" s="21"/>
      <c r="C813" s="228"/>
    </row>
    <row r="814" spans="1:3" s="8" customFormat="1">
      <c r="A814" s="21"/>
      <c r="C814" s="228"/>
    </row>
    <row r="815" spans="1:3" s="8" customFormat="1">
      <c r="A815" s="21"/>
      <c r="C815" s="228"/>
    </row>
    <row r="816" spans="1:3" s="8" customFormat="1">
      <c r="A816" s="21"/>
      <c r="C816" s="228"/>
    </row>
    <row r="817" spans="1:3" s="8" customFormat="1">
      <c r="A817" s="18"/>
      <c r="C817" s="228"/>
    </row>
    <row r="818" spans="1:3" s="8" customFormat="1">
      <c r="A818" s="22"/>
      <c r="C818" s="228"/>
    </row>
    <row r="819" spans="1:3" s="8" customFormat="1">
      <c r="A819" s="21"/>
      <c r="C819" s="228"/>
    </row>
    <row r="820" spans="1:3" s="8" customFormat="1">
      <c r="A820" s="21"/>
      <c r="C820" s="228"/>
    </row>
    <row r="821" spans="1:3" s="8" customFormat="1">
      <c r="A821" s="21"/>
      <c r="C821" s="228"/>
    </row>
    <row r="822" spans="1:3" s="8" customFormat="1">
      <c r="A822" s="21"/>
      <c r="C822" s="228"/>
    </row>
    <row r="823" spans="1:3" s="8" customFormat="1">
      <c r="A823" s="18"/>
      <c r="C823" s="228"/>
    </row>
    <row r="824" spans="1:3" s="8" customFormat="1">
      <c r="A824" s="21"/>
      <c r="C824" s="228"/>
    </row>
    <row r="825" spans="1:3" s="8" customFormat="1">
      <c r="A825" s="21"/>
      <c r="C825" s="228"/>
    </row>
    <row r="826" spans="1:3" s="8" customFormat="1">
      <c r="A826" s="21"/>
      <c r="C826" s="228"/>
    </row>
    <row r="827" spans="1:3" s="8" customFormat="1">
      <c r="A827" s="21"/>
      <c r="C827" s="228"/>
    </row>
    <row r="828" spans="1:3" s="8" customFormat="1">
      <c r="A828" s="21"/>
      <c r="C828" s="228"/>
    </row>
    <row r="829" spans="1:3" s="8" customFormat="1">
      <c r="A829" s="21"/>
      <c r="C829" s="228"/>
    </row>
    <row r="830" spans="1:3" s="8" customFormat="1">
      <c r="A830" s="21"/>
      <c r="C830" s="228"/>
    </row>
    <row r="831" spans="1:3" s="8" customFormat="1">
      <c r="A831" s="21"/>
      <c r="C831" s="228"/>
    </row>
    <row r="832" spans="1:3" s="8" customFormat="1">
      <c r="A832" s="21"/>
      <c r="C832" s="228"/>
    </row>
    <row r="833" spans="1:3" s="8" customFormat="1">
      <c r="A833" s="21"/>
      <c r="C833" s="228"/>
    </row>
    <row r="834" spans="1:3" s="8" customFormat="1">
      <c r="A834" s="21"/>
      <c r="C834" s="228"/>
    </row>
    <row r="835" spans="1:3" s="8" customFormat="1">
      <c r="A835" s="21"/>
      <c r="C835" s="228"/>
    </row>
    <row r="836" spans="1:3" s="8" customFormat="1">
      <c r="A836" s="21"/>
      <c r="C836" s="228"/>
    </row>
    <row r="837" spans="1:3" s="8" customFormat="1">
      <c r="A837" s="21"/>
      <c r="C837" s="228"/>
    </row>
    <row r="838" spans="1:3" s="8" customFormat="1">
      <c r="A838" s="21"/>
      <c r="C838" s="228"/>
    </row>
    <row r="839" spans="1:3" s="8" customFormat="1">
      <c r="A839" s="21"/>
      <c r="C839" s="228"/>
    </row>
    <row r="840" spans="1:3" s="8" customFormat="1">
      <c r="A840" s="21"/>
      <c r="C840" s="228"/>
    </row>
    <row r="841" spans="1:3" s="8" customFormat="1">
      <c r="A841" s="21"/>
      <c r="C841" s="228"/>
    </row>
    <row r="842" spans="1:3" s="8" customFormat="1">
      <c r="A842" s="21"/>
      <c r="C842" s="228"/>
    </row>
    <row r="843" spans="1:3" s="8" customFormat="1">
      <c r="A843" s="21"/>
      <c r="C843" s="228"/>
    </row>
    <row r="844" spans="1:3" s="8" customFormat="1">
      <c r="A844" s="21"/>
      <c r="C844" s="228"/>
    </row>
    <row r="845" spans="1:3" s="8" customFormat="1">
      <c r="A845" s="21"/>
      <c r="C845" s="228"/>
    </row>
    <row r="846" spans="1:3" s="8" customFormat="1">
      <c r="A846" s="21"/>
      <c r="C846" s="228"/>
    </row>
    <row r="847" spans="1:3" s="8" customFormat="1">
      <c r="A847" s="21"/>
      <c r="C847" s="228"/>
    </row>
    <row r="848" spans="1:3" s="8" customFormat="1">
      <c r="A848" s="21"/>
      <c r="C848" s="228"/>
    </row>
    <row r="849" spans="1:3" s="8" customFormat="1">
      <c r="A849" s="18"/>
      <c r="C849" s="228"/>
    </row>
    <row r="850" spans="1:3" s="8" customFormat="1">
      <c r="A850" s="22"/>
      <c r="C850" s="228"/>
    </row>
    <row r="851" spans="1:3" s="8" customFormat="1">
      <c r="A851" s="21"/>
      <c r="C851" s="228"/>
    </row>
    <row r="852" spans="1:3" s="8" customFormat="1">
      <c r="A852" s="21"/>
      <c r="C852" s="228"/>
    </row>
    <row r="853" spans="1:3" s="8" customFormat="1">
      <c r="A853" s="21"/>
      <c r="C853" s="228"/>
    </row>
    <row r="854" spans="1:3" s="8" customFormat="1">
      <c r="A854" s="18"/>
      <c r="C854" s="228"/>
    </row>
    <row r="855" spans="1:3" s="8" customFormat="1">
      <c r="A855" s="21"/>
      <c r="C855" s="228"/>
    </row>
    <row r="856" spans="1:3" s="8" customFormat="1">
      <c r="A856" s="21"/>
      <c r="C856" s="228"/>
    </row>
    <row r="857" spans="1:3" s="8" customFormat="1">
      <c r="A857" s="21"/>
      <c r="C857" s="228"/>
    </row>
    <row r="858" spans="1:3" s="8" customFormat="1">
      <c r="A858" s="21"/>
      <c r="C858" s="228"/>
    </row>
    <row r="859" spans="1:3" s="8" customFormat="1">
      <c r="A859" s="21"/>
      <c r="C859" s="228"/>
    </row>
    <row r="860" spans="1:3" s="8" customFormat="1">
      <c r="A860" s="21"/>
      <c r="C860" s="228"/>
    </row>
    <row r="861" spans="1:3" s="8" customFormat="1">
      <c r="A861" s="3"/>
      <c r="C861" s="228"/>
    </row>
    <row r="862" spans="1:3" s="8" customFormat="1">
      <c r="A862" s="21"/>
      <c r="C862" s="228"/>
    </row>
    <row r="863" spans="1:3" s="8" customFormat="1">
      <c r="A863" s="21"/>
      <c r="C863" s="228"/>
    </row>
    <row r="864" spans="1:3" s="8" customFormat="1">
      <c r="A864" s="21"/>
      <c r="C864" s="228"/>
    </row>
    <row r="865" spans="1:3" s="8" customFormat="1">
      <c r="A865" s="21"/>
      <c r="C865" s="228"/>
    </row>
    <row r="866" spans="1:3" s="8" customFormat="1">
      <c r="A866" s="21"/>
      <c r="C866" s="228"/>
    </row>
    <row r="867" spans="1:3" s="8" customFormat="1">
      <c r="A867" s="21"/>
      <c r="C867" s="228"/>
    </row>
    <row r="868" spans="1:3" s="8" customFormat="1">
      <c r="A868" s="21"/>
      <c r="C868" s="228"/>
    </row>
    <row r="869" spans="1:3" s="8" customFormat="1">
      <c r="A869" s="21"/>
      <c r="C869" s="228"/>
    </row>
    <row r="870" spans="1:3" s="8" customFormat="1">
      <c r="A870" s="21"/>
      <c r="C870" s="228"/>
    </row>
    <row r="871" spans="1:3" s="8" customFormat="1">
      <c r="A871" s="22"/>
      <c r="C871" s="228"/>
    </row>
    <row r="872" spans="1:3" s="8" customFormat="1">
      <c r="A872" s="18"/>
      <c r="C872" s="228"/>
    </row>
    <row r="873" spans="1:3" s="8" customFormat="1">
      <c r="A873" s="22"/>
      <c r="C873" s="228"/>
    </row>
    <row r="874" spans="1:3" s="8" customFormat="1">
      <c r="A874" s="21"/>
      <c r="C874" s="228"/>
    </row>
    <row r="875" spans="1:3" s="8" customFormat="1">
      <c r="A875" s="21"/>
      <c r="C875" s="228"/>
    </row>
    <row r="876" spans="1:3" s="8" customFormat="1">
      <c r="A876" s="21"/>
      <c r="C876" s="228"/>
    </row>
    <row r="877" spans="1:3" s="8" customFormat="1">
      <c r="A877" s="18"/>
      <c r="C877" s="228"/>
    </row>
    <row r="878" spans="1:3" s="8" customFormat="1">
      <c r="A878" s="3"/>
      <c r="C878" s="228"/>
    </row>
    <row r="879" spans="1:3" s="8" customFormat="1">
      <c r="A879" s="21"/>
      <c r="C879" s="228"/>
    </row>
    <row r="880" spans="1:3" s="8" customFormat="1">
      <c r="A880" s="21"/>
      <c r="C880" s="228"/>
    </row>
    <row r="881" spans="1:3" s="8" customFormat="1">
      <c r="A881" s="3"/>
      <c r="C881" s="228"/>
    </row>
    <row r="882" spans="1:3" s="8" customFormat="1">
      <c r="A882" s="21"/>
      <c r="C882" s="228"/>
    </row>
    <row r="883" spans="1:3" s="8" customFormat="1">
      <c r="A883" s="21"/>
      <c r="C883" s="228"/>
    </row>
    <row r="884" spans="1:3" s="8" customFormat="1">
      <c r="A884" s="3"/>
      <c r="C884" s="228"/>
    </row>
    <row r="885" spans="1:3" s="8" customFormat="1">
      <c r="A885" s="21"/>
      <c r="C885" s="228"/>
    </row>
    <row r="886" spans="1:3" s="8" customFormat="1">
      <c r="A886" s="21"/>
      <c r="C886" s="228"/>
    </row>
    <row r="887" spans="1:3" s="8" customFormat="1">
      <c r="A887" s="3"/>
      <c r="C887" s="228"/>
    </row>
    <row r="888" spans="1:3" s="8" customFormat="1">
      <c r="A888" s="21"/>
      <c r="C888" s="228"/>
    </row>
    <row r="889" spans="1:3" s="8" customFormat="1">
      <c r="A889" s="21"/>
      <c r="C889" s="228"/>
    </row>
    <row r="890" spans="1:3" s="8" customFormat="1">
      <c r="A890" s="3"/>
      <c r="C890" s="228"/>
    </row>
    <row r="891" spans="1:3" s="8" customFormat="1">
      <c r="A891" s="21"/>
      <c r="C891" s="228"/>
    </row>
    <row r="892" spans="1:3" s="8" customFormat="1">
      <c r="A892" s="21"/>
      <c r="C892" s="228"/>
    </row>
    <row r="893" spans="1:3" s="8" customFormat="1">
      <c r="A893" s="3"/>
      <c r="C893" s="228"/>
    </row>
    <row r="894" spans="1:3" s="8" customFormat="1">
      <c r="A894" s="21"/>
      <c r="C894" s="228"/>
    </row>
    <row r="895" spans="1:3" s="8" customFormat="1">
      <c r="A895" s="21"/>
      <c r="C895" s="228"/>
    </row>
    <row r="896" spans="1:3" s="8" customFormat="1">
      <c r="A896" s="3"/>
      <c r="C896" s="228"/>
    </row>
    <row r="897" spans="1:3" s="8" customFormat="1">
      <c r="A897" s="21"/>
      <c r="C897" s="228"/>
    </row>
    <row r="898" spans="1:3" s="8" customFormat="1">
      <c r="A898" s="21"/>
      <c r="C898" s="228"/>
    </row>
    <row r="899" spans="1:3" s="8" customFormat="1">
      <c r="A899" s="3"/>
      <c r="C899" s="228"/>
    </row>
    <row r="900" spans="1:3" s="8" customFormat="1">
      <c r="A900" s="21"/>
      <c r="C900" s="228"/>
    </row>
    <row r="901" spans="1:3" s="8" customFormat="1">
      <c r="A901" s="21"/>
      <c r="C901" s="228"/>
    </row>
    <row r="902" spans="1:3" s="8" customFormat="1">
      <c r="A902" s="21"/>
      <c r="C902" s="228"/>
    </row>
    <row r="903" spans="1:3" s="8" customFormat="1">
      <c r="A903" s="21"/>
      <c r="C903" s="228"/>
    </row>
    <row r="904" spans="1:3" s="8" customFormat="1">
      <c r="A904" s="21"/>
      <c r="C904" s="228"/>
    </row>
    <row r="905" spans="1:3" s="8" customFormat="1">
      <c r="A905" s="21"/>
      <c r="C905" s="228"/>
    </row>
    <row r="906" spans="1:3" s="8" customFormat="1">
      <c r="A906" s="18"/>
      <c r="C906" s="228"/>
    </row>
    <row r="907" spans="1:3" s="8" customFormat="1">
      <c r="A907" s="22"/>
      <c r="C907" s="228"/>
    </row>
    <row r="908" spans="1:3" s="8" customFormat="1">
      <c r="A908" s="21"/>
      <c r="C908" s="228"/>
    </row>
    <row r="909" spans="1:3" s="8" customFormat="1">
      <c r="A909" s="21"/>
      <c r="C909" s="228"/>
    </row>
    <row r="910" spans="1:3" s="8" customFormat="1">
      <c r="A910" s="21"/>
      <c r="C910" s="228"/>
    </row>
    <row r="911" spans="1:3" s="8" customFormat="1">
      <c r="A911" s="18"/>
      <c r="C911" s="228"/>
    </row>
    <row r="912" spans="1:3" s="8" customFormat="1">
      <c r="A912" s="21"/>
      <c r="C912" s="228"/>
    </row>
    <row r="913" spans="1:3" s="8" customFormat="1">
      <c r="A913" s="21"/>
      <c r="C913" s="228"/>
    </row>
    <row r="914" spans="1:3" s="8" customFormat="1">
      <c r="A914" s="21"/>
      <c r="C914" s="228"/>
    </row>
    <row r="915" spans="1:3" s="8" customFormat="1">
      <c r="A915" s="21"/>
      <c r="C915" s="228"/>
    </row>
    <row r="916" spans="1:3" s="8" customFormat="1">
      <c r="A916" s="21"/>
      <c r="C916" s="228"/>
    </row>
    <row r="917" spans="1:3" s="8" customFormat="1">
      <c r="A917" s="21"/>
      <c r="C917" s="228"/>
    </row>
    <row r="918" spans="1:3" s="8" customFormat="1">
      <c r="A918" s="21"/>
      <c r="C918" s="228"/>
    </row>
    <row r="919" spans="1:3" s="8" customFormat="1">
      <c r="A919" s="21"/>
      <c r="C919" s="228"/>
    </row>
    <row r="920" spans="1:3" s="8" customFormat="1">
      <c r="A920" s="21"/>
      <c r="C920" s="228"/>
    </row>
    <row r="921" spans="1:3" s="8" customFormat="1">
      <c r="A921" s="3"/>
      <c r="C921" s="228"/>
    </row>
    <row r="922" spans="1:3" s="8" customFormat="1">
      <c r="A922" s="21"/>
      <c r="C922" s="228"/>
    </row>
    <row r="923" spans="1:3" s="8" customFormat="1">
      <c r="A923" s="21"/>
      <c r="C923" s="228"/>
    </row>
    <row r="924" spans="1:3" s="8" customFormat="1">
      <c r="A924" s="3"/>
      <c r="C924" s="228"/>
    </row>
    <row r="925" spans="1:3" s="8" customFormat="1">
      <c r="A925" s="21"/>
      <c r="C925" s="228"/>
    </row>
    <row r="926" spans="1:3" s="8" customFormat="1">
      <c r="A926" s="21"/>
      <c r="C926" s="228"/>
    </row>
    <row r="927" spans="1:3" s="8" customFormat="1">
      <c r="A927" s="3"/>
      <c r="C927" s="228"/>
    </row>
    <row r="928" spans="1:3" s="8" customFormat="1">
      <c r="A928" s="21"/>
      <c r="C928" s="228"/>
    </row>
    <row r="929" spans="1:3" s="8" customFormat="1">
      <c r="A929" s="21"/>
      <c r="C929" s="228"/>
    </row>
    <row r="930" spans="1:3" s="8" customFormat="1">
      <c r="A930" s="3"/>
      <c r="C930" s="228"/>
    </row>
    <row r="931" spans="1:3" s="8" customFormat="1">
      <c r="A931" s="21"/>
      <c r="C931" s="228"/>
    </row>
    <row r="932" spans="1:3" s="8" customFormat="1">
      <c r="A932" s="21"/>
      <c r="C932" s="228"/>
    </row>
    <row r="933" spans="1:3" s="8" customFormat="1">
      <c r="A933" s="3"/>
      <c r="C933" s="228"/>
    </row>
    <row r="934" spans="1:3" s="8" customFormat="1">
      <c r="A934" s="21"/>
      <c r="C934" s="228"/>
    </row>
    <row r="935" spans="1:3" s="8" customFormat="1">
      <c r="A935" s="21"/>
      <c r="C935" s="228"/>
    </row>
    <row r="936" spans="1:3" s="8" customFormat="1">
      <c r="A936" s="3"/>
      <c r="C936" s="228"/>
    </row>
    <row r="937" spans="1:3" s="8" customFormat="1">
      <c r="A937" s="21"/>
      <c r="C937" s="228"/>
    </row>
    <row r="938" spans="1:3" s="8" customFormat="1">
      <c r="A938" s="21"/>
      <c r="C938" s="228"/>
    </row>
    <row r="939" spans="1:3" s="8" customFormat="1">
      <c r="A939" s="21"/>
      <c r="C939" s="228"/>
    </row>
    <row r="940" spans="1:3" s="8" customFormat="1">
      <c r="A940" s="21"/>
      <c r="C940" s="228"/>
    </row>
    <row r="941" spans="1:3" s="8" customFormat="1">
      <c r="A941" s="21"/>
      <c r="C941" s="228"/>
    </row>
    <row r="942" spans="1:3" s="8" customFormat="1">
      <c r="A942" s="3"/>
      <c r="C942" s="228"/>
    </row>
    <row r="943" spans="1:3" s="8" customFormat="1">
      <c r="A943" s="3"/>
      <c r="C943" s="228"/>
    </row>
    <row r="944" spans="1:3" s="8" customFormat="1">
      <c r="A944" s="18"/>
      <c r="C944" s="228"/>
    </row>
    <row r="945" spans="1:3" s="8" customFormat="1">
      <c r="A945" s="22"/>
      <c r="C945" s="228"/>
    </row>
    <row r="946" spans="1:3" s="8" customFormat="1">
      <c r="A946" s="21"/>
      <c r="C946" s="228"/>
    </row>
    <row r="947" spans="1:3" s="8" customFormat="1">
      <c r="A947" s="21"/>
      <c r="C947" s="228"/>
    </row>
    <row r="948" spans="1:3" s="8" customFormat="1">
      <c r="A948" s="3"/>
      <c r="C948" s="228"/>
    </row>
    <row r="949" spans="1:3" s="8" customFormat="1">
      <c r="A949" s="3"/>
      <c r="C949" s="228"/>
    </row>
    <row r="950" spans="1:3" s="8" customFormat="1">
      <c r="A950" s="3"/>
      <c r="C950" s="228"/>
    </row>
    <row r="951" spans="1:3" s="8" customFormat="1">
      <c r="A951" s="21"/>
      <c r="C951" s="228"/>
    </row>
    <row r="952" spans="1:3" s="8" customFormat="1">
      <c r="A952" s="21"/>
      <c r="C952" s="228"/>
    </row>
    <row r="953" spans="1:3" s="8" customFormat="1">
      <c r="A953" s="18"/>
      <c r="C953" s="228"/>
    </row>
    <row r="954" spans="1:3" s="8" customFormat="1">
      <c r="A954" s="21"/>
      <c r="C954" s="228"/>
    </row>
    <row r="955" spans="1:3" s="8" customFormat="1">
      <c r="A955" s="21"/>
      <c r="C955" s="228"/>
    </row>
    <row r="956" spans="1:3" s="8" customFormat="1">
      <c r="A956" s="21"/>
      <c r="C956" s="228"/>
    </row>
    <row r="957" spans="1:3" s="8" customFormat="1">
      <c r="A957" s="21"/>
      <c r="C957" s="228"/>
    </row>
    <row r="958" spans="1:3" s="8" customFormat="1">
      <c r="A958" s="21"/>
      <c r="C958" s="228"/>
    </row>
    <row r="959" spans="1:3" s="8" customFormat="1">
      <c r="A959" s="21"/>
      <c r="C959" s="228"/>
    </row>
    <row r="960" spans="1:3" s="8" customFormat="1">
      <c r="A960" s="21"/>
      <c r="C960" s="228"/>
    </row>
    <row r="961" spans="1:3" s="8" customFormat="1">
      <c r="A961" s="21"/>
      <c r="C961" s="228"/>
    </row>
    <row r="962" spans="1:3" s="8" customFormat="1">
      <c r="A962" s="21"/>
      <c r="C962" s="228"/>
    </row>
    <row r="963" spans="1:3" s="8" customFormat="1">
      <c r="A963" s="21"/>
      <c r="C963" s="228"/>
    </row>
    <row r="964" spans="1:3" s="8" customFormat="1">
      <c r="A964" s="21"/>
      <c r="C964" s="228"/>
    </row>
    <row r="965" spans="1:3" s="8" customFormat="1">
      <c r="A965" s="21"/>
      <c r="C965" s="228"/>
    </row>
    <row r="966" spans="1:3" s="8" customFormat="1">
      <c r="A966" s="21"/>
      <c r="C966" s="228"/>
    </row>
    <row r="967" spans="1:3" s="8" customFormat="1">
      <c r="A967" s="21"/>
      <c r="C967" s="228"/>
    </row>
    <row r="968" spans="1:3" s="8" customFormat="1">
      <c r="A968" s="21"/>
      <c r="C968" s="228"/>
    </row>
    <row r="969" spans="1:3" s="8" customFormat="1">
      <c r="A969" s="21"/>
      <c r="C969" s="228"/>
    </row>
    <row r="970" spans="1:3" s="8" customFormat="1">
      <c r="A970" s="21"/>
      <c r="C970" s="228"/>
    </row>
    <row r="971" spans="1:3" s="8" customFormat="1">
      <c r="A971" s="21"/>
      <c r="C971" s="228"/>
    </row>
    <row r="972" spans="1:3" s="8" customFormat="1">
      <c r="A972" s="21"/>
      <c r="C972" s="228"/>
    </row>
    <row r="973" spans="1:3" s="8" customFormat="1">
      <c r="A973" s="21"/>
      <c r="C973" s="228"/>
    </row>
    <row r="974" spans="1:3" s="8" customFormat="1">
      <c r="A974" s="21"/>
      <c r="C974" s="228"/>
    </row>
    <row r="975" spans="1:3" s="8" customFormat="1">
      <c r="A975" s="3"/>
      <c r="C975" s="228"/>
    </row>
    <row r="976" spans="1:3" s="8" customFormat="1">
      <c r="A976" s="21"/>
      <c r="C976" s="228"/>
    </row>
    <row r="977" spans="1:3" s="8" customFormat="1">
      <c r="A977" s="21"/>
      <c r="C977" s="228"/>
    </row>
    <row r="978" spans="1:3" s="8" customFormat="1">
      <c r="A978" s="3"/>
      <c r="C978" s="228"/>
    </row>
    <row r="979" spans="1:3" s="8" customFormat="1">
      <c r="A979" s="21"/>
      <c r="C979" s="228"/>
    </row>
    <row r="980" spans="1:3" s="8" customFormat="1">
      <c r="A980" s="21"/>
      <c r="C980" s="228"/>
    </row>
    <row r="981" spans="1:3" s="8" customFormat="1">
      <c r="A981" s="21"/>
      <c r="C981" s="228"/>
    </row>
    <row r="982" spans="1:3" s="8" customFormat="1">
      <c r="A982" s="21"/>
      <c r="C982" s="228"/>
    </row>
    <row r="983" spans="1:3" s="8" customFormat="1">
      <c r="A983" s="18"/>
      <c r="C983" s="228"/>
    </row>
    <row r="984" spans="1:3" s="8" customFormat="1">
      <c r="A984" s="21"/>
      <c r="C984" s="228"/>
    </row>
    <row r="985" spans="1:3" s="8" customFormat="1">
      <c r="A985" s="21"/>
      <c r="C985" s="228"/>
    </row>
    <row r="986" spans="1:3" s="8" customFormat="1">
      <c r="A986" s="21"/>
      <c r="C986" s="228"/>
    </row>
    <row r="987" spans="1:3" s="8" customFormat="1">
      <c r="A987" s="21"/>
      <c r="C987" s="228"/>
    </row>
    <row r="988" spans="1:3" s="8" customFormat="1">
      <c r="A988" s="21"/>
      <c r="C988" s="228"/>
    </row>
    <row r="989" spans="1:3" s="8" customFormat="1">
      <c r="A989" s="18"/>
      <c r="C989" s="228"/>
    </row>
    <row r="990" spans="1:3" s="8" customFormat="1">
      <c r="A990" s="22"/>
      <c r="C990" s="228"/>
    </row>
    <row r="991" spans="1:3" s="8" customFormat="1">
      <c r="A991" s="21"/>
      <c r="C991" s="228"/>
    </row>
    <row r="992" spans="1:3" s="8" customFormat="1">
      <c r="A992" s="21"/>
      <c r="C992" s="228"/>
    </row>
    <row r="993" spans="1:3" s="8" customFormat="1">
      <c r="A993" s="21"/>
      <c r="C993" s="228"/>
    </row>
    <row r="994" spans="1:3" s="8" customFormat="1">
      <c r="A994" s="18"/>
      <c r="C994" s="228"/>
    </row>
    <row r="995" spans="1:3" s="8" customFormat="1">
      <c r="A995" s="21"/>
      <c r="C995" s="228"/>
    </row>
    <row r="996" spans="1:3" s="8" customFormat="1">
      <c r="A996" s="21"/>
      <c r="C996" s="228"/>
    </row>
    <row r="997" spans="1:3" s="8" customFormat="1">
      <c r="A997" s="21"/>
      <c r="C997" s="228"/>
    </row>
    <row r="998" spans="1:3" s="8" customFormat="1">
      <c r="A998" s="21"/>
      <c r="C998" s="228"/>
    </row>
    <row r="999" spans="1:3" s="8" customFormat="1">
      <c r="A999" s="21"/>
      <c r="C999" s="228"/>
    </row>
    <row r="1000" spans="1:3" s="8" customFormat="1">
      <c r="A1000" s="21"/>
      <c r="C1000" s="228"/>
    </row>
    <row r="1001" spans="1:3" s="8" customFormat="1">
      <c r="A1001" s="21"/>
      <c r="C1001" s="228"/>
    </row>
    <row r="1002" spans="1:3" s="8" customFormat="1">
      <c r="A1002" s="21"/>
      <c r="C1002" s="228"/>
    </row>
    <row r="1003" spans="1:3" s="8" customFormat="1">
      <c r="A1003" s="21"/>
      <c r="C1003" s="228"/>
    </row>
    <row r="1004" spans="1:3" s="8" customFormat="1">
      <c r="A1004" s="21"/>
      <c r="C1004" s="228"/>
    </row>
    <row r="1005" spans="1:3" s="8" customFormat="1">
      <c r="A1005" s="21"/>
      <c r="C1005" s="228"/>
    </row>
    <row r="1006" spans="1:3" s="8" customFormat="1">
      <c r="A1006" s="21"/>
      <c r="C1006" s="228"/>
    </row>
    <row r="1007" spans="1:3" s="8" customFormat="1">
      <c r="A1007" s="21"/>
      <c r="C1007" s="228"/>
    </row>
    <row r="1008" spans="1:3" s="8" customFormat="1">
      <c r="A1008" s="21"/>
      <c r="C1008" s="228"/>
    </row>
    <row r="1009" spans="1:3" s="8" customFormat="1">
      <c r="A1009" s="21"/>
      <c r="C1009" s="228"/>
    </row>
    <row r="1010" spans="1:3" s="8" customFormat="1">
      <c r="A1010" s="3"/>
      <c r="C1010" s="228"/>
    </row>
    <row r="1011" spans="1:3" s="8" customFormat="1">
      <c r="A1011" s="21"/>
      <c r="C1011" s="228"/>
    </row>
    <row r="1012" spans="1:3" s="8" customFormat="1">
      <c r="A1012" s="21"/>
      <c r="C1012" s="228"/>
    </row>
    <row r="1013" spans="1:3" s="8" customFormat="1">
      <c r="A1013" s="21"/>
      <c r="C1013" s="228"/>
    </row>
    <row r="1014" spans="1:3" s="8" customFormat="1">
      <c r="A1014" s="21"/>
      <c r="C1014" s="228"/>
    </row>
    <row r="1015" spans="1:3" s="8" customFormat="1">
      <c r="A1015" s="21"/>
      <c r="C1015" s="228"/>
    </row>
    <row r="1016" spans="1:3" s="8" customFormat="1">
      <c r="A1016" s="21"/>
      <c r="C1016" s="228"/>
    </row>
    <row r="1017" spans="1:3" s="8" customFormat="1">
      <c r="A1017" s="21"/>
      <c r="C1017" s="228"/>
    </row>
    <row r="1018" spans="1:3" s="8" customFormat="1">
      <c r="A1018" s="21"/>
      <c r="C1018" s="228"/>
    </row>
    <row r="1019" spans="1:3" s="8" customFormat="1">
      <c r="A1019" s="21"/>
      <c r="C1019" s="228"/>
    </row>
    <row r="1020" spans="1:3" s="8" customFormat="1">
      <c r="A1020" s="3"/>
      <c r="C1020" s="228"/>
    </row>
    <row r="1021" spans="1:3" s="8" customFormat="1">
      <c r="A1021" s="21"/>
      <c r="C1021" s="228"/>
    </row>
    <row r="1022" spans="1:3" s="8" customFormat="1">
      <c r="A1022" s="21"/>
      <c r="C1022" s="228"/>
    </row>
    <row r="1023" spans="1:3" s="8" customFormat="1">
      <c r="A1023" s="21"/>
      <c r="C1023" s="228"/>
    </row>
    <row r="1024" spans="1:3" s="8" customFormat="1">
      <c r="A1024" s="21"/>
      <c r="C1024" s="228"/>
    </row>
    <row r="1025" spans="1:3" s="8" customFormat="1">
      <c r="A1025" s="21"/>
      <c r="C1025" s="228"/>
    </row>
    <row r="1026" spans="1:3" s="8" customFormat="1">
      <c r="A1026" s="18"/>
      <c r="C1026" s="228"/>
    </row>
    <row r="1027" spans="1:3" s="8" customFormat="1">
      <c r="A1027" s="22"/>
      <c r="C1027" s="228"/>
    </row>
    <row r="1028" spans="1:3" s="8" customFormat="1">
      <c r="A1028" s="21"/>
      <c r="C1028" s="228"/>
    </row>
    <row r="1029" spans="1:3" s="8" customFormat="1">
      <c r="A1029" s="21"/>
      <c r="C1029" s="228"/>
    </row>
    <row r="1030" spans="1:3" s="8" customFormat="1">
      <c r="A1030" s="21"/>
      <c r="C1030" s="228"/>
    </row>
    <row r="1031" spans="1:3" s="8" customFormat="1">
      <c r="A1031" s="18"/>
      <c r="C1031" s="228"/>
    </row>
    <row r="1032" spans="1:3" s="8" customFormat="1">
      <c r="A1032" s="21"/>
      <c r="C1032" s="228"/>
    </row>
    <row r="1033" spans="1:3" s="8" customFormat="1">
      <c r="A1033" s="21"/>
      <c r="C1033" s="228"/>
    </row>
    <row r="1034" spans="1:3" s="8" customFormat="1">
      <c r="A1034" s="21"/>
      <c r="C1034" s="228"/>
    </row>
    <row r="1035" spans="1:3" s="8" customFormat="1">
      <c r="A1035" s="21"/>
      <c r="C1035" s="228"/>
    </row>
    <row r="1036" spans="1:3" s="8" customFormat="1">
      <c r="A1036" s="21"/>
      <c r="C1036" s="228"/>
    </row>
    <row r="1037" spans="1:3" s="8" customFormat="1">
      <c r="A1037" s="21"/>
      <c r="C1037" s="228"/>
    </row>
    <row r="1038" spans="1:3" s="8" customFormat="1">
      <c r="A1038" s="3"/>
      <c r="C1038" s="228"/>
    </row>
    <row r="1039" spans="1:3" s="8" customFormat="1">
      <c r="A1039" s="21"/>
      <c r="C1039" s="228"/>
    </row>
    <row r="1040" spans="1:3" s="8" customFormat="1">
      <c r="A1040" s="21"/>
      <c r="C1040" s="228"/>
    </row>
    <row r="1041" spans="1:3" s="8" customFormat="1">
      <c r="A1041" s="3"/>
      <c r="C1041" s="228"/>
    </row>
    <row r="1042" spans="1:3" s="8" customFormat="1">
      <c r="A1042" s="21"/>
      <c r="C1042" s="228"/>
    </row>
    <row r="1043" spans="1:3" s="8" customFormat="1">
      <c r="A1043" s="21"/>
      <c r="C1043" s="228"/>
    </row>
    <row r="1044" spans="1:3" s="8" customFormat="1">
      <c r="A1044" s="21"/>
      <c r="C1044" s="228"/>
    </row>
    <row r="1045" spans="1:3" s="8" customFormat="1">
      <c r="A1045" s="3"/>
      <c r="C1045" s="228"/>
    </row>
    <row r="1046" spans="1:3" s="8" customFormat="1">
      <c r="A1046" s="21"/>
      <c r="C1046" s="228"/>
    </row>
    <row r="1047" spans="1:3" s="8" customFormat="1">
      <c r="A1047" s="21"/>
      <c r="C1047" s="228"/>
    </row>
    <row r="1048" spans="1:3" s="8" customFormat="1">
      <c r="A1048" s="21"/>
      <c r="C1048" s="228"/>
    </row>
    <row r="1049" spans="1:3" s="8" customFormat="1">
      <c r="A1049" s="21"/>
      <c r="C1049" s="228"/>
    </row>
    <row r="1050" spans="1:3" s="8" customFormat="1">
      <c r="A1050" s="21"/>
      <c r="C1050" s="228"/>
    </row>
    <row r="1051" spans="1:3" s="8" customFormat="1">
      <c r="A1051" s="21"/>
      <c r="C1051" s="228"/>
    </row>
    <row r="1052" spans="1:3" s="8" customFormat="1">
      <c r="A1052" s="21"/>
      <c r="C1052" s="228"/>
    </row>
    <row r="1053" spans="1:3" s="8" customFormat="1">
      <c r="A1053" s="21"/>
      <c r="C1053" s="228"/>
    </row>
    <row r="1054" spans="1:3" s="8" customFormat="1">
      <c r="A1054" s="21"/>
      <c r="C1054" s="228"/>
    </row>
    <row r="1055" spans="1:3" s="8" customFormat="1">
      <c r="A1055" s="21"/>
      <c r="C1055" s="228"/>
    </row>
    <row r="1056" spans="1:3" s="8" customFormat="1">
      <c r="A1056" s="21"/>
      <c r="C1056" s="228"/>
    </row>
    <row r="1057" spans="1:3" s="8" customFormat="1">
      <c r="A1057" s="21"/>
      <c r="C1057" s="228"/>
    </row>
    <row r="1058" spans="1:3" s="8" customFormat="1">
      <c r="A1058" s="21"/>
      <c r="C1058" s="228"/>
    </row>
    <row r="1059" spans="1:3" s="8" customFormat="1">
      <c r="A1059" s="21"/>
      <c r="C1059" s="228"/>
    </row>
    <row r="1060" spans="1:3" s="8" customFormat="1">
      <c r="A1060" s="21"/>
      <c r="C1060" s="228"/>
    </row>
    <row r="1061" spans="1:3" s="8" customFormat="1">
      <c r="A1061" s="21"/>
      <c r="C1061" s="228"/>
    </row>
    <row r="1062" spans="1:3" s="8" customFormat="1">
      <c r="A1062" s="21"/>
      <c r="C1062" s="228"/>
    </row>
    <row r="1063" spans="1:3" s="8" customFormat="1">
      <c r="A1063" s="21"/>
      <c r="C1063" s="228"/>
    </row>
    <row r="1064" spans="1:3" s="8" customFormat="1">
      <c r="A1064" s="18"/>
      <c r="C1064" s="228"/>
    </row>
    <row r="1065" spans="1:3" s="8" customFormat="1">
      <c r="A1065" s="22"/>
      <c r="C1065" s="228"/>
    </row>
    <row r="1066" spans="1:3" s="8" customFormat="1">
      <c r="A1066" s="21"/>
      <c r="C1066" s="228"/>
    </row>
    <row r="1067" spans="1:3" s="8" customFormat="1">
      <c r="A1067" s="21"/>
      <c r="C1067" s="228"/>
    </row>
    <row r="1068" spans="1:3" s="8" customFormat="1">
      <c r="A1068" s="21"/>
      <c r="C1068" s="228"/>
    </row>
    <row r="1069" spans="1:3" s="8" customFormat="1">
      <c r="A1069" s="18"/>
      <c r="C1069" s="228"/>
    </row>
    <row r="1070" spans="1:3" s="8" customFormat="1">
      <c r="A1070" s="21"/>
      <c r="C1070" s="228"/>
    </row>
    <row r="1071" spans="1:3" s="8" customFormat="1">
      <c r="A1071" s="21"/>
      <c r="C1071" s="228"/>
    </row>
    <row r="1072" spans="1:3" s="8" customFormat="1">
      <c r="A1072" s="21"/>
      <c r="C1072" s="228"/>
    </row>
    <row r="1073" spans="1:3" s="8" customFormat="1">
      <c r="A1073" s="21"/>
      <c r="C1073" s="228"/>
    </row>
    <row r="1074" spans="1:3" s="8" customFormat="1">
      <c r="A1074" s="21"/>
      <c r="C1074" s="228"/>
    </row>
    <row r="1075" spans="1:3" s="8" customFormat="1">
      <c r="A1075" s="21"/>
      <c r="C1075" s="228"/>
    </row>
    <row r="1076" spans="1:3" s="8" customFormat="1">
      <c r="A1076" s="21"/>
      <c r="C1076" s="228"/>
    </row>
    <row r="1077" spans="1:3" s="8" customFormat="1">
      <c r="A1077" s="21"/>
      <c r="C1077" s="228"/>
    </row>
    <row r="1078" spans="1:3" s="8" customFormat="1">
      <c r="A1078" s="21"/>
      <c r="C1078" s="228"/>
    </row>
    <row r="1079" spans="1:3" s="8" customFormat="1">
      <c r="A1079" s="21"/>
      <c r="C1079" s="228"/>
    </row>
    <row r="1080" spans="1:3" s="8" customFormat="1">
      <c r="A1080" s="21"/>
      <c r="C1080" s="228"/>
    </row>
    <row r="1081" spans="1:3" s="8" customFormat="1">
      <c r="A1081" s="21"/>
      <c r="C1081" s="228"/>
    </row>
    <row r="1082" spans="1:3" s="8" customFormat="1">
      <c r="A1082" s="3"/>
      <c r="C1082" s="228"/>
    </row>
    <row r="1083" spans="1:3" s="8" customFormat="1">
      <c r="A1083" s="21"/>
      <c r="C1083" s="228"/>
    </row>
    <row r="1084" spans="1:3" s="8" customFormat="1">
      <c r="A1084" s="21"/>
      <c r="C1084" s="228"/>
    </row>
    <row r="1085" spans="1:3" s="8" customFormat="1">
      <c r="A1085" s="3"/>
      <c r="C1085" s="228"/>
    </row>
    <row r="1086" spans="1:3" s="8" customFormat="1">
      <c r="A1086" s="21"/>
      <c r="C1086" s="228"/>
    </row>
    <row r="1087" spans="1:3" s="8" customFormat="1">
      <c r="A1087" s="21"/>
      <c r="C1087" s="228"/>
    </row>
    <row r="1088" spans="1:3" s="8" customFormat="1">
      <c r="A1088" s="3"/>
      <c r="C1088" s="228"/>
    </row>
    <row r="1089" spans="1:3" s="8" customFormat="1">
      <c r="A1089" s="21"/>
      <c r="C1089" s="228"/>
    </row>
    <row r="1090" spans="1:3" s="8" customFormat="1">
      <c r="A1090" s="21"/>
      <c r="C1090" s="228"/>
    </row>
    <row r="1091" spans="1:3" s="8" customFormat="1">
      <c r="A1091" s="21"/>
      <c r="C1091" s="228"/>
    </row>
    <row r="1092" spans="1:3" s="8" customFormat="1">
      <c r="A1092" s="21"/>
      <c r="C1092" s="228"/>
    </row>
    <row r="1093" spans="1:3" s="8" customFormat="1">
      <c r="A1093" s="18"/>
      <c r="C1093" s="228"/>
    </row>
    <row r="1094" spans="1:3" s="8" customFormat="1">
      <c r="A1094" s="12"/>
      <c r="C1094" s="228"/>
    </row>
    <row r="1095" spans="1:3" s="8" customFormat="1">
      <c r="A1095" s="21"/>
      <c r="C1095" s="228"/>
    </row>
    <row r="1096" spans="1:3" s="8" customFormat="1">
      <c r="A1096" s="21"/>
      <c r="C1096" s="228"/>
    </row>
    <row r="1097" spans="1:3" s="8" customFormat="1">
      <c r="A1097" s="21"/>
      <c r="C1097" s="228"/>
    </row>
    <row r="1098" spans="1:3" s="8" customFormat="1">
      <c r="A1098" s="18"/>
      <c r="C1098" s="228"/>
    </row>
    <row r="1099" spans="1:3" s="8" customFormat="1">
      <c r="A1099" s="3"/>
      <c r="C1099" s="228"/>
    </row>
    <row r="1100" spans="1:3" s="8" customFormat="1">
      <c r="A1100" s="21"/>
      <c r="C1100" s="228"/>
    </row>
    <row r="1101" spans="1:3" s="8" customFormat="1">
      <c r="A1101" s="21"/>
      <c r="C1101" s="228"/>
    </row>
    <row r="1102" spans="1:3" s="8" customFormat="1">
      <c r="A1102" s="21"/>
      <c r="C1102" s="228"/>
    </row>
    <row r="1103" spans="1:3" s="8" customFormat="1">
      <c r="A1103" s="21"/>
      <c r="C1103" s="228"/>
    </row>
    <row r="1104" spans="1:3" s="8" customFormat="1">
      <c r="A1104" s="21"/>
      <c r="C1104" s="228"/>
    </row>
    <row r="1105" spans="1:3" s="8" customFormat="1">
      <c r="A1105" s="3"/>
      <c r="C1105" s="228"/>
    </row>
    <row r="1106" spans="1:3" s="8" customFormat="1">
      <c r="A1106" s="21"/>
      <c r="C1106" s="228"/>
    </row>
    <row r="1107" spans="1:3" s="8" customFormat="1">
      <c r="A1107" s="21"/>
      <c r="C1107" s="228"/>
    </row>
    <row r="1108" spans="1:3" s="8" customFormat="1">
      <c r="A1108" s="3"/>
      <c r="C1108" s="228"/>
    </row>
    <row r="1109" spans="1:3" s="8" customFormat="1">
      <c r="A1109" s="21"/>
      <c r="C1109" s="228"/>
    </row>
    <row r="1110" spans="1:3" s="8" customFormat="1">
      <c r="A1110" s="21"/>
      <c r="C1110" s="228"/>
    </row>
    <row r="1111" spans="1:3" s="8" customFormat="1">
      <c r="A1111" s="21"/>
      <c r="C1111" s="228"/>
    </row>
    <row r="1112" spans="1:3" s="8" customFormat="1">
      <c r="A1112" s="21"/>
      <c r="C1112" s="228"/>
    </row>
    <row r="1113" spans="1:3" s="8" customFormat="1">
      <c r="A1113" s="18"/>
      <c r="C1113" s="228"/>
    </row>
    <row r="1114" spans="1:3" s="8" customFormat="1">
      <c r="A1114" s="12"/>
      <c r="C1114" s="228"/>
    </row>
    <row r="1115" spans="1:3" s="8" customFormat="1">
      <c r="A1115" s="21"/>
      <c r="C1115" s="228"/>
    </row>
    <row r="1116" spans="1:3" s="8" customFormat="1">
      <c r="A1116" s="21"/>
      <c r="C1116" s="228"/>
    </row>
    <row r="1117" spans="1:3" s="8" customFormat="1">
      <c r="A1117" s="21"/>
      <c r="C1117" s="228"/>
    </row>
    <row r="1118" spans="1:3" s="8" customFormat="1">
      <c r="A1118" s="18"/>
      <c r="C1118" s="228"/>
    </row>
    <row r="1119" spans="1:3" s="8" customFormat="1">
      <c r="A1119" s="21"/>
      <c r="C1119" s="228"/>
    </row>
    <row r="1120" spans="1:3" s="8" customFormat="1">
      <c r="A1120" s="21"/>
      <c r="C1120" s="228"/>
    </row>
    <row r="1121" spans="1:3" s="8" customFormat="1">
      <c r="A1121" s="21"/>
      <c r="C1121" s="228"/>
    </row>
    <row r="1122" spans="1:3" s="8" customFormat="1">
      <c r="A1122" s="3"/>
      <c r="C1122" s="228"/>
    </row>
    <row r="1123" spans="1:3" s="8" customFormat="1">
      <c r="A1123" s="21"/>
      <c r="C1123" s="228"/>
    </row>
    <row r="1124" spans="1:3" s="8" customFormat="1">
      <c r="A1124" s="21"/>
      <c r="C1124" s="228"/>
    </row>
    <row r="1125" spans="1:3" s="8" customFormat="1">
      <c r="A1125" s="3"/>
      <c r="C1125" s="228"/>
    </row>
    <row r="1126" spans="1:3" s="8" customFormat="1">
      <c r="A1126" s="21"/>
      <c r="C1126" s="228"/>
    </row>
    <row r="1127" spans="1:3" s="8" customFormat="1">
      <c r="A1127" s="21"/>
      <c r="C1127" s="228"/>
    </row>
    <row r="1128" spans="1:3" s="8" customFormat="1">
      <c r="A1128" s="3"/>
      <c r="C1128" s="228"/>
    </row>
    <row r="1129" spans="1:3" s="8" customFormat="1">
      <c r="A1129" s="21"/>
      <c r="C1129" s="228"/>
    </row>
    <row r="1130" spans="1:3" s="8" customFormat="1">
      <c r="A1130" s="21"/>
      <c r="C1130" s="228"/>
    </row>
    <row r="1131" spans="1:3" s="8" customFormat="1">
      <c r="A1131" s="3"/>
      <c r="C1131" s="228"/>
    </row>
    <row r="1132" spans="1:3" s="8" customFormat="1">
      <c r="A1132" s="21"/>
      <c r="C1132" s="228"/>
    </row>
    <row r="1133" spans="1:3" s="8" customFormat="1">
      <c r="A1133" s="21"/>
      <c r="C1133" s="228"/>
    </row>
    <row r="1134" spans="1:3" s="8" customFormat="1">
      <c r="A1134" s="3"/>
      <c r="C1134" s="228"/>
    </row>
    <row r="1135" spans="1:3" s="8" customFormat="1">
      <c r="A1135" s="21"/>
      <c r="C1135" s="228"/>
    </row>
    <row r="1136" spans="1:3" s="8" customFormat="1">
      <c r="A1136" s="21"/>
      <c r="C1136" s="228"/>
    </row>
    <row r="1137" spans="1:3" s="8" customFormat="1">
      <c r="A1137" s="21"/>
      <c r="C1137" s="228"/>
    </row>
    <row r="1138" spans="1:3" s="8" customFormat="1">
      <c r="A1138" s="21"/>
      <c r="C1138" s="228"/>
    </row>
    <row r="1139" spans="1:3" s="8" customFormat="1">
      <c r="A1139" s="21"/>
      <c r="C1139" s="228"/>
    </row>
    <row r="1140" spans="1:3" s="8" customFormat="1">
      <c r="A1140" s="3"/>
      <c r="C1140" s="228"/>
    </row>
    <row r="1141" spans="1:3" s="8" customFormat="1">
      <c r="A1141" s="21"/>
      <c r="C1141" s="228"/>
    </row>
    <row r="1142" spans="1:3" s="8" customFormat="1">
      <c r="A1142" s="21"/>
      <c r="C1142" s="228"/>
    </row>
    <row r="1143" spans="1:3" s="8" customFormat="1">
      <c r="A1143" s="21"/>
      <c r="C1143" s="228"/>
    </row>
    <row r="1144" spans="1:3" s="8" customFormat="1">
      <c r="A1144" s="21"/>
      <c r="C1144" s="228"/>
    </row>
    <row r="1145" spans="1:3" s="8" customFormat="1">
      <c r="A1145" s="21"/>
      <c r="C1145" s="228"/>
    </row>
    <row r="1146" spans="1:3" s="8" customFormat="1">
      <c r="A1146" s="21"/>
      <c r="C1146" s="228"/>
    </row>
    <row r="1147" spans="1:3" s="8" customFormat="1">
      <c r="A1147" s="18"/>
      <c r="C1147" s="228"/>
    </row>
    <row r="1148" spans="1:3" s="8" customFormat="1">
      <c r="A1148" s="21"/>
      <c r="C1148" s="228"/>
    </row>
    <row r="1149" spans="1:3" s="8" customFormat="1">
      <c r="A1149" s="21"/>
      <c r="C1149" s="228"/>
    </row>
    <row r="1150" spans="1:3" s="8" customFormat="1">
      <c r="A1150" s="21"/>
      <c r="C1150" s="228"/>
    </row>
    <row r="1151" spans="1:3" s="8" customFormat="1">
      <c r="A1151" s="21"/>
      <c r="C1151" s="228"/>
    </row>
    <row r="1152" spans="1:3" s="8" customFormat="1">
      <c r="A1152" s="21"/>
      <c r="C1152" s="228"/>
    </row>
    <row r="1153" spans="1:3" s="8" customFormat="1">
      <c r="A1153" s="21"/>
      <c r="C1153" s="228"/>
    </row>
    <row r="1154" spans="1:3" s="8" customFormat="1">
      <c r="A1154" s="21"/>
      <c r="C1154" s="228"/>
    </row>
    <row r="1155" spans="1:3" s="8" customFormat="1">
      <c r="A1155" s="18"/>
      <c r="C1155" s="228"/>
    </row>
    <row r="1156" spans="1:3" s="8" customFormat="1">
      <c r="A1156" s="12"/>
      <c r="C1156" s="228"/>
    </row>
    <row r="1157" spans="1:3" s="8" customFormat="1">
      <c r="A1157" s="21"/>
      <c r="C1157" s="228"/>
    </row>
    <row r="1158" spans="1:3" s="8" customFormat="1">
      <c r="A1158" s="21"/>
      <c r="C1158" s="228"/>
    </row>
    <row r="1159" spans="1:3" s="8" customFormat="1">
      <c r="A1159" s="21"/>
      <c r="C1159" s="228"/>
    </row>
    <row r="1160" spans="1:3" s="8" customFormat="1">
      <c r="A1160" s="18"/>
      <c r="C1160" s="228"/>
    </row>
    <row r="1161" spans="1:3" s="8" customFormat="1">
      <c r="A1161" s="3"/>
      <c r="C1161" s="228"/>
    </row>
    <row r="1162" spans="1:3" s="8" customFormat="1">
      <c r="A1162" s="21"/>
      <c r="C1162" s="228"/>
    </row>
    <row r="1163" spans="1:3" s="8" customFormat="1">
      <c r="A1163" s="21"/>
      <c r="C1163" s="228"/>
    </row>
    <row r="1164" spans="1:3" s="8" customFormat="1">
      <c r="A1164" s="3"/>
      <c r="C1164" s="228"/>
    </row>
    <row r="1165" spans="1:3" s="8" customFormat="1">
      <c r="A1165" s="21"/>
      <c r="C1165" s="228"/>
    </row>
    <row r="1166" spans="1:3" s="8" customFormat="1">
      <c r="A1166" s="21"/>
      <c r="C1166" s="228"/>
    </row>
    <row r="1167" spans="1:3" s="8" customFormat="1">
      <c r="A1167" s="3"/>
      <c r="C1167" s="228"/>
    </row>
    <row r="1168" spans="1:3" s="8" customFormat="1">
      <c r="A1168" s="21"/>
      <c r="C1168" s="228"/>
    </row>
    <row r="1169" spans="1:3" s="8" customFormat="1">
      <c r="A1169" s="21"/>
      <c r="C1169" s="228"/>
    </row>
    <row r="1170" spans="1:3" s="8" customFormat="1">
      <c r="A1170" s="3"/>
      <c r="C1170" s="228"/>
    </row>
    <row r="1171" spans="1:3" s="8" customFormat="1">
      <c r="A1171" s="21"/>
      <c r="C1171" s="228"/>
    </row>
    <row r="1172" spans="1:3" s="8" customFormat="1">
      <c r="A1172" s="21"/>
      <c r="C1172" s="228"/>
    </row>
    <row r="1173" spans="1:3" s="8" customFormat="1">
      <c r="A1173" s="21"/>
      <c r="C1173" s="228"/>
    </row>
    <row r="1174" spans="1:3" s="8" customFormat="1">
      <c r="A1174" s="21"/>
      <c r="C1174" s="228"/>
    </row>
    <row r="1175" spans="1:3" s="8" customFormat="1">
      <c r="A1175" s="21"/>
      <c r="C1175" s="228"/>
    </row>
    <row r="1176" spans="1:3" s="8" customFormat="1">
      <c r="A1176" s="3"/>
      <c r="C1176" s="228"/>
    </row>
    <row r="1177" spans="1:3" s="8" customFormat="1">
      <c r="A1177" s="21"/>
      <c r="C1177" s="228"/>
    </row>
    <row r="1178" spans="1:3" s="8" customFormat="1">
      <c r="A1178" s="21"/>
      <c r="C1178" s="228"/>
    </row>
    <row r="1179" spans="1:3" s="8" customFormat="1">
      <c r="A1179" s="3"/>
      <c r="C1179" s="228"/>
    </row>
    <row r="1180" spans="1:3" s="8" customFormat="1">
      <c r="A1180" s="21"/>
      <c r="C1180" s="228"/>
    </row>
    <row r="1181" spans="1:3" s="8" customFormat="1">
      <c r="A1181" s="21"/>
      <c r="C1181" s="228"/>
    </row>
    <row r="1182" spans="1:3" s="8" customFormat="1">
      <c r="A1182" s="3"/>
      <c r="C1182" s="228"/>
    </row>
    <row r="1183" spans="1:3" s="8" customFormat="1">
      <c r="A1183" s="21"/>
      <c r="C1183" s="228"/>
    </row>
    <row r="1184" spans="1:3" s="8" customFormat="1">
      <c r="A1184" s="21"/>
      <c r="C1184" s="228"/>
    </row>
    <row r="1185" spans="1:3" s="8" customFormat="1">
      <c r="A1185" s="3"/>
      <c r="C1185" s="228"/>
    </row>
    <row r="1186" spans="1:3" s="8" customFormat="1">
      <c r="A1186" s="21"/>
      <c r="C1186" s="228"/>
    </row>
    <row r="1187" spans="1:3" s="8" customFormat="1">
      <c r="A1187" s="21"/>
      <c r="C1187" s="228"/>
    </row>
    <row r="1188" spans="1:3" s="8" customFormat="1">
      <c r="A1188" s="21"/>
      <c r="C1188" s="228"/>
    </row>
    <row r="1189" spans="1:3" s="8" customFormat="1">
      <c r="A1189" s="21"/>
      <c r="C1189" s="228"/>
    </row>
    <row r="1190" spans="1:3" s="8" customFormat="1">
      <c r="A1190" s="21"/>
      <c r="C1190" s="228"/>
    </row>
    <row r="1191" spans="1:3" s="8" customFormat="1">
      <c r="A1191" s="21"/>
      <c r="C1191" s="228"/>
    </row>
    <row r="1192" spans="1:3" s="8" customFormat="1">
      <c r="A1192" s="18"/>
      <c r="C1192" s="228"/>
    </row>
    <row r="1193" spans="1:3" s="8" customFormat="1">
      <c r="A1193" s="22"/>
      <c r="C1193" s="228"/>
    </row>
    <row r="1194" spans="1:3" s="8" customFormat="1">
      <c r="A1194" s="21"/>
      <c r="C1194" s="228"/>
    </row>
    <row r="1195" spans="1:3" s="8" customFormat="1">
      <c r="A1195" s="21"/>
      <c r="C1195" s="228"/>
    </row>
    <row r="1196" spans="1:3" s="8" customFormat="1">
      <c r="A1196" s="21"/>
      <c r="C1196" s="228"/>
    </row>
    <row r="1197" spans="1:3" s="8" customFormat="1">
      <c r="A1197" s="18"/>
      <c r="C1197" s="228"/>
    </row>
    <row r="1198" spans="1:3" s="8" customFormat="1">
      <c r="A1198" s="21"/>
      <c r="C1198" s="228"/>
    </row>
    <row r="1199" spans="1:3" s="8" customFormat="1">
      <c r="A1199" s="21"/>
      <c r="C1199" s="228"/>
    </row>
    <row r="1200" spans="1:3" s="8" customFormat="1">
      <c r="A1200" s="21"/>
      <c r="C1200" s="228"/>
    </row>
    <row r="1201" spans="1:3" s="8" customFormat="1">
      <c r="A1201" s="3"/>
      <c r="C1201" s="228"/>
    </row>
    <row r="1202" spans="1:3" s="8" customFormat="1">
      <c r="A1202" s="21"/>
      <c r="C1202" s="228"/>
    </row>
    <row r="1203" spans="1:3" s="8" customFormat="1">
      <c r="A1203" s="21"/>
      <c r="C1203" s="228"/>
    </row>
    <row r="1204" spans="1:3" s="8" customFormat="1">
      <c r="A1204" s="21"/>
      <c r="C1204" s="228"/>
    </row>
    <row r="1205" spans="1:3" s="8" customFormat="1">
      <c r="A1205" s="21"/>
      <c r="C1205" s="228"/>
    </row>
    <row r="1206" spans="1:3" s="8" customFormat="1">
      <c r="A1206" s="21"/>
      <c r="C1206" s="228"/>
    </row>
    <row r="1207" spans="1:3" s="8" customFormat="1">
      <c r="A1207" s="3"/>
      <c r="C1207" s="228"/>
    </row>
    <row r="1208" spans="1:3" s="8" customFormat="1">
      <c r="A1208" s="21"/>
      <c r="C1208" s="228"/>
    </row>
    <row r="1209" spans="1:3" s="8" customFormat="1">
      <c r="A1209" s="21"/>
      <c r="C1209" s="228"/>
    </row>
    <row r="1210" spans="1:3" s="8" customFormat="1">
      <c r="A1210" s="21"/>
      <c r="C1210" s="228"/>
    </row>
    <row r="1211" spans="1:3" s="8" customFormat="1">
      <c r="A1211" s="21"/>
      <c r="C1211" s="228"/>
    </row>
    <row r="1212" spans="1:3" s="8" customFormat="1">
      <c r="A1212" s="21"/>
      <c r="C1212" s="228"/>
    </row>
    <row r="1213" spans="1:3" s="8" customFormat="1">
      <c r="A1213" s="21"/>
      <c r="C1213" s="228"/>
    </row>
    <row r="1214" spans="1:3" s="8" customFormat="1">
      <c r="A1214" s="21"/>
      <c r="C1214" s="228"/>
    </row>
    <row r="1215" spans="1:3" s="8" customFormat="1">
      <c r="A1215" s="21"/>
      <c r="C1215" s="228"/>
    </row>
    <row r="1216" spans="1:3" s="8" customFormat="1">
      <c r="A1216" s="21"/>
      <c r="C1216" s="228"/>
    </row>
    <row r="1217" spans="1:3" s="8" customFormat="1">
      <c r="A1217" s="21"/>
      <c r="C1217" s="228"/>
    </row>
    <row r="1218" spans="1:3" s="8" customFormat="1">
      <c r="A1218" s="21"/>
      <c r="C1218" s="228"/>
    </row>
    <row r="1219" spans="1:3" s="8" customFormat="1">
      <c r="A1219" s="21"/>
      <c r="C1219" s="228"/>
    </row>
    <row r="1220" spans="1:3" s="8" customFormat="1">
      <c r="A1220" s="21"/>
      <c r="C1220" s="228"/>
    </row>
    <row r="1221" spans="1:3" s="8" customFormat="1">
      <c r="A1221" s="21"/>
      <c r="C1221" s="228"/>
    </row>
    <row r="1222" spans="1:3" s="8" customFormat="1">
      <c r="A1222" s="21"/>
      <c r="C1222" s="228"/>
    </row>
    <row r="1223" spans="1:3" s="8" customFormat="1">
      <c r="A1223" s="21"/>
      <c r="C1223" s="228"/>
    </row>
    <row r="1224" spans="1:3" s="8" customFormat="1">
      <c r="A1224" s="18"/>
      <c r="C1224" s="228"/>
    </row>
    <row r="1225" spans="1:3" s="8" customFormat="1">
      <c r="A1225" s="22"/>
      <c r="C1225" s="228"/>
    </row>
    <row r="1226" spans="1:3" s="8" customFormat="1">
      <c r="A1226" s="21"/>
      <c r="C1226" s="228"/>
    </row>
    <row r="1227" spans="1:3" s="8" customFormat="1">
      <c r="A1227" s="21"/>
      <c r="C1227" s="228"/>
    </row>
    <row r="1228" spans="1:3" s="8" customFormat="1">
      <c r="A1228" s="3"/>
      <c r="C1228" s="228"/>
    </row>
    <row r="1229" spans="1:3" s="8" customFormat="1">
      <c r="A1229" s="3"/>
      <c r="C1229" s="228"/>
    </row>
    <row r="1230" spans="1:3" s="8" customFormat="1">
      <c r="A1230" s="21"/>
      <c r="C1230" s="228"/>
    </row>
    <row r="1231" spans="1:3" s="8" customFormat="1">
      <c r="A1231" s="18"/>
      <c r="C1231" s="228"/>
    </row>
    <row r="1232" spans="1:3" s="8" customFormat="1">
      <c r="A1232" s="21"/>
      <c r="C1232" s="228"/>
    </row>
    <row r="1233" spans="1:3" s="8" customFormat="1">
      <c r="A1233" s="21"/>
      <c r="C1233" s="228"/>
    </row>
    <row r="1234" spans="1:3" s="8" customFormat="1">
      <c r="A1234" s="21"/>
      <c r="C1234" s="228"/>
    </row>
    <row r="1235" spans="1:3" s="8" customFormat="1">
      <c r="A1235" s="3"/>
      <c r="C1235" s="228"/>
    </row>
    <row r="1236" spans="1:3" s="8" customFormat="1">
      <c r="A1236" s="21"/>
      <c r="C1236" s="228"/>
    </row>
    <row r="1237" spans="1:3" s="8" customFormat="1">
      <c r="A1237" s="21"/>
      <c r="C1237" s="228"/>
    </row>
    <row r="1238" spans="1:3" s="8" customFormat="1">
      <c r="A1238" s="21"/>
      <c r="C1238" s="228"/>
    </row>
    <row r="1239" spans="1:3" s="8" customFormat="1">
      <c r="A1239" s="21"/>
      <c r="C1239" s="228"/>
    </row>
    <row r="1240" spans="1:3" s="8" customFormat="1">
      <c r="A1240" s="21"/>
      <c r="C1240" s="228"/>
    </row>
    <row r="1241" spans="1:3" s="8" customFormat="1">
      <c r="A1241" s="3"/>
      <c r="C1241" s="228"/>
    </row>
    <row r="1242" spans="1:3" s="8" customFormat="1">
      <c r="A1242" s="21"/>
      <c r="C1242" s="228"/>
    </row>
    <row r="1243" spans="1:3" s="8" customFormat="1">
      <c r="A1243" s="21"/>
      <c r="C1243" s="228"/>
    </row>
    <row r="1244" spans="1:3" s="8" customFormat="1">
      <c r="A1244" s="3"/>
      <c r="C1244" s="228"/>
    </row>
    <row r="1245" spans="1:3" s="8" customFormat="1">
      <c r="A1245" s="21"/>
      <c r="C1245" s="228"/>
    </row>
    <row r="1246" spans="1:3" s="8" customFormat="1">
      <c r="A1246" s="21"/>
      <c r="C1246" s="228"/>
    </row>
    <row r="1247" spans="1:3" s="8" customFormat="1">
      <c r="A1247" s="21"/>
      <c r="C1247" s="228"/>
    </row>
    <row r="1248" spans="1:3" s="8" customFormat="1">
      <c r="A1248" s="21"/>
      <c r="C1248" s="228"/>
    </row>
    <row r="1249" spans="1:3" s="8" customFormat="1">
      <c r="A1249" s="18"/>
      <c r="C1249" s="228"/>
    </row>
    <row r="1250" spans="1:3" s="8" customFormat="1">
      <c r="A1250" s="22"/>
      <c r="C1250" s="228"/>
    </row>
    <row r="1251" spans="1:3" s="8" customFormat="1">
      <c r="A1251" s="21"/>
      <c r="C1251" s="228"/>
    </row>
    <row r="1252" spans="1:3" s="8" customFormat="1">
      <c r="A1252" s="21"/>
      <c r="C1252" s="228"/>
    </row>
    <row r="1253" spans="1:3" s="8" customFormat="1">
      <c r="A1253" s="21"/>
      <c r="C1253" s="228"/>
    </row>
    <row r="1254" spans="1:3" s="8" customFormat="1">
      <c r="A1254" s="18"/>
      <c r="C1254" s="228"/>
    </row>
    <row r="1255" spans="1:3" s="8" customFormat="1">
      <c r="A1255" s="21"/>
      <c r="C1255" s="228"/>
    </row>
    <row r="1256" spans="1:3" s="8" customFormat="1">
      <c r="A1256" s="21"/>
      <c r="C1256" s="228"/>
    </row>
    <row r="1257" spans="1:3" s="8" customFormat="1">
      <c r="A1257" s="21"/>
      <c r="C1257" s="228"/>
    </row>
    <row r="1258" spans="1:3" s="8" customFormat="1">
      <c r="A1258" s="21"/>
      <c r="C1258" s="228"/>
    </row>
    <row r="1259" spans="1:3" s="8" customFormat="1">
      <c r="A1259" s="21"/>
      <c r="C1259" s="228"/>
    </row>
    <row r="1260" spans="1:3" s="8" customFormat="1">
      <c r="A1260" s="21"/>
      <c r="C1260" s="228"/>
    </row>
    <row r="1261" spans="1:3" s="8" customFormat="1">
      <c r="A1261" s="21"/>
      <c r="C1261" s="228"/>
    </row>
    <row r="1262" spans="1:3" s="8" customFormat="1">
      <c r="A1262" s="21"/>
      <c r="C1262" s="228"/>
    </row>
    <row r="1263" spans="1:3" s="8" customFormat="1">
      <c r="A1263" s="21"/>
      <c r="C1263" s="228"/>
    </row>
    <row r="1264" spans="1:3" s="8" customFormat="1">
      <c r="A1264" s="21"/>
      <c r="C1264" s="228"/>
    </row>
    <row r="1265" spans="1:3" s="8" customFormat="1">
      <c r="A1265" s="21"/>
      <c r="C1265" s="228"/>
    </row>
    <row r="1266" spans="1:3" s="8" customFormat="1">
      <c r="A1266" s="21"/>
      <c r="C1266" s="228"/>
    </row>
    <row r="1267" spans="1:3" s="8" customFormat="1">
      <c r="A1267" s="21"/>
      <c r="C1267" s="228"/>
    </row>
    <row r="1268" spans="1:3" s="8" customFormat="1">
      <c r="A1268" s="21"/>
      <c r="C1268" s="228"/>
    </row>
    <row r="1269" spans="1:3" s="8" customFormat="1">
      <c r="A1269" s="21"/>
      <c r="C1269" s="228"/>
    </row>
    <row r="1270" spans="1:3" s="8" customFormat="1">
      <c r="A1270" s="21"/>
      <c r="C1270" s="228"/>
    </row>
    <row r="1271" spans="1:3" s="8" customFormat="1">
      <c r="A1271" s="21"/>
      <c r="C1271" s="228"/>
    </row>
    <row r="1272" spans="1:3" s="8" customFormat="1">
      <c r="A1272" s="21"/>
      <c r="C1272" s="228"/>
    </row>
    <row r="1273" spans="1:3" s="8" customFormat="1">
      <c r="A1273" s="21"/>
      <c r="C1273" s="228"/>
    </row>
    <row r="1274" spans="1:3" s="8" customFormat="1">
      <c r="A1274" s="21"/>
      <c r="C1274" s="228"/>
    </row>
    <row r="1275" spans="1:3" s="8" customFormat="1">
      <c r="A1275" s="3"/>
      <c r="C1275" s="228"/>
    </row>
    <row r="1276" spans="1:3" s="8" customFormat="1">
      <c r="A1276" s="18"/>
      <c r="C1276" s="228"/>
    </row>
    <row r="1277" spans="1:3" s="8" customFormat="1">
      <c r="A1277" s="21"/>
      <c r="C1277" s="228"/>
    </row>
    <row r="1278" spans="1:3" s="8" customFormat="1">
      <c r="A1278" s="21"/>
      <c r="C1278" s="228"/>
    </row>
    <row r="1279" spans="1:3" s="8" customFormat="1">
      <c r="A1279" s="21"/>
      <c r="C1279" s="228"/>
    </row>
    <row r="1280" spans="1:3" s="8" customFormat="1">
      <c r="A1280" s="21"/>
      <c r="C1280" s="228"/>
    </row>
    <row r="1281" spans="1:3" s="8" customFormat="1">
      <c r="A1281" s="3"/>
      <c r="C1281" s="228"/>
    </row>
    <row r="1282" spans="1:3" s="8" customFormat="1">
      <c r="A1282" s="3"/>
      <c r="C1282" s="228"/>
    </row>
    <row r="1283" spans="1:3" s="8" customFormat="1">
      <c r="A1283" s="18"/>
      <c r="C1283" s="228"/>
    </row>
    <row r="1284" spans="1:3" s="8" customFormat="1">
      <c r="A1284" s="22"/>
      <c r="C1284" s="228"/>
    </row>
    <row r="1285" spans="1:3" s="8" customFormat="1">
      <c r="A1285" s="21"/>
      <c r="C1285" s="228"/>
    </row>
    <row r="1286" spans="1:3" s="8" customFormat="1">
      <c r="A1286" s="21"/>
      <c r="C1286" s="228"/>
    </row>
    <row r="1287" spans="1:3" s="8" customFormat="1">
      <c r="A1287" s="21"/>
      <c r="C1287" s="228"/>
    </row>
    <row r="1288" spans="1:3" s="8" customFormat="1">
      <c r="A1288" s="21"/>
      <c r="C1288" s="228"/>
    </row>
    <row r="1289" spans="1:3" s="8" customFormat="1">
      <c r="A1289" s="21"/>
      <c r="C1289" s="228"/>
    </row>
    <row r="1290" spans="1:3" s="8" customFormat="1">
      <c r="A1290" s="18"/>
      <c r="C1290" s="228"/>
    </row>
    <row r="1291" spans="1:3" s="8" customFormat="1">
      <c r="A1291" s="21"/>
      <c r="C1291" s="228"/>
    </row>
    <row r="1292" spans="1:3" s="8" customFormat="1">
      <c r="A1292" s="21"/>
      <c r="C1292" s="228"/>
    </row>
    <row r="1293" spans="1:3" s="8" customFormat="1">
      <c r="A1293" s="21"/>
      <c r="C1293" s="228"/>
    </row>
    <row r="1294" spans="1:3" s="8" customFormat="1">
      <c r="A1294" s="21"/>
      <c r="C1294" s="228"/>
    </row>
    <row r="1295" spans="1:3" s="8" customFormat="1">
      <c r="A1295" s="21"/>
      <c r="C1295" s="228"/>
    </row>
    <row r="1296" spans="1:3" s="8" customFormat="1">
      <c r="A1296" s="21"/>
      <c r="C1296" s="228"/>
    </row>
    <row r="1297" spans="1:3" s="8" customFormat="1">
      <c r="A1297" s="21"/>
      <c r="C1297" s="228"/>
    </row>
    <row r="1298" spans="1:3" s="8" customFormat="1">
      <c r="A1298" s="21"/>
      <c r="C1298" s="228"/>
    </row>
    <row r="1299" spans="1:3" s="8" customFormat="1">
      <c r="A1299" s="21"/>
      <c r="C1299" s="228"/>
    </row>
    <row r="1300" spans="1:3" s="8" customFormat="1">
      <c r="A1300" s="3"/>
      <c r="C1300" s="228"/>
    </row>
    <row r="1301" spans="1:3" s="8" customFormat="1">
      <c r="A1301" s="21"/>
      <c r="C1301" s="228"/>
    </row>
    <row r="1302" spans="1:3" s="8" customFormat="1">
      <c r="A1302" s="21"/>
      <c r="C1302" s="228"/>
    </row>
    <row r="1303" spans="1:3" s="8" customFormat="1">
      <c r="A1303" s="21"/>
      <c r="C1303" s="228"/>
    </row>
    <row r="1304" spans="1:3" s="8" customFormat="1">
      <c r="A1304" s="21"/>
      <c r="C1304" s="228"/>
    </row>
    <row r="1305" spans="1:3" s="8" customFormat="1">
      <c r="A1305" s="21"/>
      <c r="C1305" s="228"/>
    </row>
    <row r="1306" spans="1:3" s="8" customFormat="1">
      <c r="A1306" s="21"/>
      <c r="C1306" s="228"/>
    </row>
    <row r="1307" spans="1:3" s="8" customFormat="1">
      <c r="A1307" s="21"/>
      <c r="C1307" s="228"/>
    </row>
    <row r="1308" spans="1:3" s="8" customFormat="1">
      <c r="A1308" s="18"/>
      <c r="C1308" s="228"/>
    </row>
    <row r="1309" spans="1:3" s="8" customFormat="1">
      <c r="A1309" s="22"/>
      <c r="C1309" s="228"/>
    </row>
    <row r="1310" spans="1:3" s="8" customFormat="1">
      <c r="A1310" s="21"/>
      <c r="C1310" s="228"/>
    </row>
    <row r="1311" spans="1:3" s="8" customFormat="1">
      <c r="A1311" s="21"/>
      <c r="C1311" s="228"/>
    </row>
    <row r="1312" spans="1:3" s="8" customFormat="1">
      <c r="A1312" s="21"/>
      <c r="C1312" s="228"/>
    </row>
    <row r="1313" spans="1:3" s="8" customFormat="1">
      <c r="A1313" s="18"/>
      <c r="C1313" s="228"/>
    </row>
    <row r="1314" spans="1:3" s="8" customFormat="1">
      <c r="A1314" s="3"/>
      <c r="C1314" s="228"/>
    </row>
    <row r="1315" spans="1:3" s="8" customFormat="1">
      <c r="A1315" s="21"/>
      <c r="C1315" s="228"/>
    </row>
    <row r="1316" spans="1:3" s="8" customFormat="1">
      <c r="A1316" s="21"/>
      <c r="C1316" s="228"/>
    </row>
    <row r="1317" spans="1:3" s="8" customFormat="1">
      <c r="A1317" s="21"/>
      <c r="C1317" s="228"/>
    </row>
    <row r="1318" spans="1:3" s="8" customFormat="1">
      <c r="A1318" s="21"/>
      <c r="C1318" s="228"/>
    </row>
    <row r="1319" spans="1:3" s="8" customFormat="1">
      <c r="A1319" s="21"/>
      <c r="C1319" s="228"/>
    </row>
    <row r="1320" spans="1:3" s="8" customFormat="1">
      <c r="A1320" s="21"/>
      <c r="C1320" s="228"/>
    </row>
    <row r="1321" spans="1:3" s="8" customFormat="1">
      <c r="A1321" s="21"/>
      <c r="C1321" s="228"/>
    </row>
    <row r="1322" spans="1:3" s="8" customFormat="1">
      <c r="A1322" s="21"/>
      <c r="C1322" s="228"/>
    </row>
    <row r="1323" spans="1:3" s="8" customFormat="1">
      <c r="A1323" s="3"/>
      <c r="C1323" s="228"/>
    </row>
    <row r="1324" spans="1:3" s="8" customFormat="1">
      <c r="A1324" s="21"/>
      <c r="C1324" s="228"/>
    </row>
    <row r="1325" spans="1:3" s="8" customFormat="1">
      <c r="A1325" s="21"/>
      <c r="C1325" s="228"/>
    </row>
    <row r="1326" spans="1:3" s="8" customFormat="1">
      <c r="A1326" s="3"/>
      <c r="C1326" s="228"/>
    </row>
    <row r="1327" spans="1:3" s="8" customFormat="1">
      <c r="A1327" s="21"/>
      <c r="C1327" s="228"/>
    </row>
    <row r="1328" spans="1:3" s="8" customFormat="1">
      <c r="A1328" s="21"/>
      <c r="C1328" s="228"/>
    </row>
    <row r="1329" spans="1:3" s="8" customFormat="1">
      <c r="A1329" s="21"/>
      <c r="C1329" s="228"/>
    </row>
    <row r="1330" spans="1:3" s="8" customFormat="1">
      <c r="A1330" s="21"/>
      <c r="C1330" s="228"/>
    </row>
    <row r="1331" spans="1:3" s="8" customFormat="1">
      <c r="A1331" s="21"/>
      <c r="C1331" s="228"/>
    </row>
    <row r="1332" spans="1:3" s="8" customFormat="1">
      <c r="A1332" s="21"/>
      <c r="C1332" s="228"/>
    </row>
    <row r="1333" spans="1:3" s="8" customFormat="1">
      <c r="A1333" s="21"/>
      <c r="C1333" s="228"/>
    </row>
    <row r="1334" spans="1:3" s="8" customFormat="1">
      <c r="A1334" s="21"/>
      <c r="C1334" s="228"/>
    </row>
    <row r="1335" spans="1:3" s="8" customFormat="1">
      <c r="A1335" s="18"/>
      <c r="C1335" s="228"/>
    </row>
    <row r="1336" spans="1:3" s="8" customFormat="1">
      <c r="A1336" s="22"/>
      <c r="C1336" s="228"/>
    </row>
    <row r="1337" spans="1:3" s="8" customFormat="1">
      <c r="A1337" s="21"/>
      <c r="C1337" s="228"/>
    </row>
    <row r="1338" spans="1:3" s="8" customFormat="1">
      <c r="A1338" s="21"/>
      <c r="C1338" s="228"/>
    </row>
    <row r="1339" spans="1:3" s="8" customFormat="1">
      <c r="A1339" s="3"/>
      <c r="C1339" s="228"/>
    </row>
    <row r="1340" spans="1:3" s="8" customFormat="1">
      <c r="A1340" s="21"/>
      <c r="C1340" s="228"/>
    </row>
    <row r="1341" spans="1:3" s="8" customFormat="1">
      <c r="A1341" s="18"/>
      <c r="C1341" s="228"/>
    </row>
    <row r="1342" spans="1:3" s="8" customFormat="1">
      <c r="A1342" s="21"/>
      <c r="C1342" s="228"/>
    </row>
    <row r="1343" spans="1:3" s="8" customFormat="1">
      <c r="A1343" s="21"/>
      <c r="C1343" s="228"/>
    </row>
    <row r="1344" spans="1:3" s="8" customFormat="1">
      <c r="A1344" s="21"/>
      <c r="C1344" s="228"/>
    </row>
    <row r="1345" spans="1:3" s="8" customFormat="1">
      <c r="A1345" s="21"/>
      <c r="C1345" s="228"/>
    </row>
    <row r="1346" spans="1:3" s="8" customFormat="1">
      <c r="A1346" s="21"/>
      <c r="C1346" s="228"/>
    </row>
    <row r="1347" spans="1:3" s="8" customFormat="1">
      <c r="A1347" s="21"/>
      <c r="C1347" s="228"/>
    </row>
    <row r="1348" spans="1:3" s="8" customFormat="1">
      <c r="A1348" s="21"/>
      <c r="C1348" s="228"/>
    </row>
    <row r="1349" spans="1:3" s="8" customFormat="1">
      <c r="A1349" s="21"/>
      <c r="C1349" s="228"/>
    </row>
    <row r="1350" spans="1:3" s="8" customFormat="1">
      <c r="A1350" s="21"/>
      <c r="C1350" s="228"/>
    </row>
    <row r="1351" spans="1:3" s="8" customFormat="1">
      <c r="A1351" s="21"/>
      <c r="C1351" s="228"/>
    </row>
    <row r="1352" spans="1:3" s="8" customFormat="1">
      <c r="A1352" s="21"/>
      <c r="C1352" s="228"/>
    </row>
    <row r="1353" spans="1:3" s="8" customFormat="1">
      <c r="A1353" s="21"/>
      <c r="C1353" s="228"/>
    </row>
    <row r="1354" spans="1:3" s="8" customFormat="1">
      <c r="A1354" s="3"/>
      <c r="C1354" s="228"/>
    </row>
    <row r="1355" spans="1:3" s="8" customFormat="1">
      <c r="A1355" s="21"/>
      <c r="C1355" s="228"/>
    </row>
    <row r="1356" spans="1:3" s="8" customFormat="1">
      <c r="A1356" s="21"/>
      <c r="C1356" s="228"/>
    </row>
    <row r="1357" spans="1:3" s="8" customFormat="1">
      <c r="A1357" s="21"/>
      <c r="C1357" s="228"/>
    </row>
    <row r="1358" spans="1:3" s="8" customFormat="1">
      <c r="A1358" s="21"/>
      <c r="C1358" s="228"/>
    </row>
    <row r="1359" spans="1:3" s="8" customFormat="1">
      <c r="A1359" s="21"/>
      <c r="C1359" s="228"/>
    </row>
    <row r="1360" spans="1:3" s="8" customFormat="1">
      <c r="A1360" s="21"/>
      <c r="C1360" s="228"/>
    </row>
    <row r="1361" spans="1:3" s="8" customFormat="1">
      <c r="A1361" s="21"/>
      <c r="C1361" s="228"/>
    </row>
    <row r="1362" spans="1:3" s="8" customFormat="1">
      <c r="A1362" s="21"/>
      <c r="C1362" s="228"/>
    </row>
    <row r="1363" spans="1:3" s="8" customFormat="1">
      <c r="A1363" s="18"/>
      <c r="C1363" s="228"/>
    </row>
    <row r="1364" spans="1:3" s="8" customFormat="1">
      <c r="A1364" s="22"/>
      <c r="C1364" s="228"/>
    </row>
    <row r="1365" spans="1:3" s="8" customFormat="1">
      <c r="A1365" s="21"/>
      <c r="C1365" s="228"/>
    </row>
    <row r="1366" spans="1:3" s="8" customFormat="1">
      <c r="A1366" s="21"/>
      <c r="C1366" s="228"/>
    </row>
    <row r="1367" spans="1:3" s="8" customFormat="1">
      <c r="A1367" s="21"/>
      <c r="C1367" s="228"/>
    </row>
    <row r="1368" spans="1:3" s="8" customFormat="1">
      <c r="A1368" s="21"/>
      <c r="C1368" s="228"/>
    </row>
    <row r="1369" spans="1:3" s="8" customFormat="1">
      <c r="A1369" s="18"/>
      <c r="C1369" s="228"/>
    </row>
    <row r="1370" spans="1:3" s="8" customFormat="1">
      <c r="A1370" s="21"/>
      <c r="C1370" s="228"/>
    </row>
    <row r="1371" spans="1:3" s="8" customFormat="1">
      <c r="A1371" s="21"/>
      <c r="C1371" s="228"/>
    </row>
    <row r="1372" spans="1:3" s="8" customFormat="1">
      <c r="A1372" s="21"/>
      <c r="C1372" s="228"/>
    </row>
    <row r="1373" spans="1:3" s="8" customFormat="1">
      <c r="A1373" s="21"/>
      <c r="C1373" s="228"/>
    </row>
    <row r="1374" spans="1:3" s="8" customFormat="1">
      <c r="A1374" s="21"/>
      <c r="C1374" s="228"/>
    </row>
    <row r="1375" spans="1:3" s="8" customFormat="1">
      <c r="A1375" s="21"/>
      <c r="C1375" s="228"/>
    </row>
    <row r="1376" spans="1:3" s="8" customFormat="1">
      <c r="A1376" s="21"/>
      <c r="C1376" s="228"/>
    </row>
    <row r="1377" spans="1:3" s="8" customFormat="1">
      <c r="A1377" s="21"/>
      <c r="C1377" s="228"/>
    </row>
    <row r="1378" spans="1:3" s="8" customFormat="1">
      <c r="A1378" s="21"/>
      <c r="C1378" s="228"/>
    </row>
    <row r="1379" spans="1:3" s="8" customFormat="1">
      <c r="A1379" s="21"/>
      <c r="C1379" s="228"/>
    </row>
    <row r="1380" spans="1:3" s="8" customFormat="1">
      <c r="A1380" s="21"/>
      <c r="C1380" s="228"/>
    </row>
    <row r="1381" spans="1:3" s="8" customFormat="1">
      <c r="A1381" s="21"/>
      <c r="C1381" s="228"/>
    </row>
    <row r="1382" spans="1:3" s="8" customFormat="1">
      <c r="A1382" s="21"/>
      <c r="C1382" s="228"/>
    </row>
    <row r="1383" spans="1:3" s="8" customFormat="1">
      <c r="A1383" s="21"/>
      <c r="C1383" s="228"/>
    </row>
    <row r="1384" spans="1:3" s="8" customFormat="1">
      <c r="A1384" s="21"/>
      <c r="C1384" s="228"/>
    </row>
    <row r="1385" spans="1:3" s="8" customFormat="1">
      <c r="A1385" s="3"/>
      <c r="C1385" s="228"/>
    </row>
    <row r="1386" spans="1:3" s="8" customFormat="1">
      <c r="A1386" s="21"/>
      <c r="C1386" s="228"/>
    </row>
    <row r="1387" spans="1:3" s="8" customFormat="1">
      <c r="A1387" s="21"/>
      <c r="C1387" s="228"/>
    </row>
    <row r="1388" spans="1:3" s="8" customFormat="1">
      <c r="A1388" s="3"/>
      <c r="C1388" s="228"/>
    </row>
    <row r="1389" spans="1:3" s="8" customFormat="1">
      <c r="A1389" s="21"/>
      <c r="C1389" s="228"/>
    </row>
    <row r="1390" spans="1:3" s="8" customFormat="1">
      <c r="A1390" s="21"/>
      <c r="C1390" s="228"/>
    </row>
    <row r="1391" spans="1:3" s="8" customFormat="1">
      <c r="A1391" s="3"/>
      <c r="C1391" s="228"/>
    </row>
    <row r="1392" spans="1:3" s="8" customFormat="1">
      <c r="A1392" s="21"/>
      <c r="C1392" s="228"/>
    </row>
    <row r="1393" spans="1:3" s="8" customFormat="1">
      <c r="A1393" s="21"/>
      <c r="C1393" s="228"/>
    </row>
    <row r="1394" spans="1:3" s="8" customFormat="1">
      <c r="A1394" s="3"/>
      <c r="C1394" s="228"/>
    </row>
    <row r="1395" spans="1:3" s="8" customFormat="1">
      <c r="A1395" s="21"/>
      <c r="C1395" s="228"/>
    </row>
    <row r="1396" spans="1:3" s="8" customFormat="1">
      <c r="A1396" s="21"/>
      <c r="C1396" s="228"/>
    </row>
    <row r="1397" spans="1:3" s="8" customFormat="1">
      <c r="A1397" s="3"/>
      <c r="C1397" s="228"/>
    </row>
    <row r="1398" spans="1:3" s="8" customFormat="1">
      <c r="A1398" s="21"/>
      <c r="C1398" s="228"/>
    </row>
    <row r="1399" spans="1:3" s="8" customFormat="1">
      <c r="A1399" s="21"/>
      <c r="C1399" s="228"/>
    </row>
    <row r="1400" spans="1:3" s="8" customFormat="1">
      <c r="A1400" s="3"/>
      <c r="C1400" s="228"/>
    </row>
    <row r="1401" spans="1:3" s="8" customFormat="1">
      <c r="A1401" s="3"/>
      <c r="C1401" s="228"/>
    </row>
    <row r="1402" spans="1:3" s="8" customFormat="1">
      <c r="A1402" s="3"/>
      <c r="C1402" s="228"/>
    </row>
    <row r="1403" spans="1:3" s="8" customFormat="1">
      <c r="A1403" s="3"/>
      <c r="C1403" s="228"/>
    </row>
    <row r="1404" spans="1:3" s="8" customFormat="1">
      <c r="A1404" s="3"/>
      <c r="C1404" s="228"/>
    </row>
    <row r="1405" spans="1:3" s="8" customFormat="1">
      <c r="A1405" s="3"/>
      <c r="C1405" s="228"/>
    </row>
    <row r="1406" spans="1:3" s="8" customFormat="1">
      <c r="A1406" s="3"/>
      <c r="C1406" s="228"/>
    </row>
    <row r="1407" spans="1:3" s="8" customFormat="1">
      <c r="A1407" s="12"/>
      <c r="C1407" s="228"/>
    </row>
    <row r="1408" spans="1:3" s="8" customFormat="1">
      <c r="A1408" s="3"/>
      <c r="C1408" s="228"/>
    </row>
    <row r="1409" spans="1:3" s="8" customFormat="1">
      <c r="A1409" s="3"/>
      <c r="C1409" s="228"/>
    </row>
    <row r="1410" spans="1:3" s="8" customFormat="1">
      <c r="A1410" s="18"/>
      <c r="C1410" s="228"/>
    </row>
    <row r="1411" spans="1:3" s="8" customFormat="1">
      <c r="A1411" s="12"/>
      <c r="C1411" s="228"/>
    </row>
    <row r="1412" spans="1:3" s="8" customFormat="1">
      <c r="A1412" s="3"/>
      <c r="C1412" s="228"/>
    </row>
    <row r="1413" spans="1:3" s="8" customFormat="1">
      <c r="A1413" s="3"/>
      <c r="C1413" s="228"/>
    </row>
    <row r="1414" spans="1:3" s="8" customFormat="1">
      <c r="A1414" s="3"/>
      <c r="C1414" s="228"/>
    </row>
    <row r="1415" spans="1:3" s="8" customFormat="1">
      <c r="A1415" s="3"/>
      <c r="C1415" s="228"/>
    </row>
    <row r="1416" spans="1:3" s="8" customFormat="1">
      <c r="A1416" s="18"/>
      <c r="C1416" s="228"/>
    </row>
    <row r="1417" spans="1:3" s="8" customFormat="1">
      <c r="A1417" s="3"/>
      <c r="C1417" s="228"/>
    </row>
    <row r="1418" spans="1:3" s="8" customFormat="1">
      <c r="A1418" s="3"/>
      <c r="C1418" s="228"/>
    </row>
    <row r="1419" spans="1:3" s="8" customFormat="1">
      <c r="A1419" s="3"/>
      <c r="C1419" s="228"/>
    </row>
    <row r="1420" spans="1:3" s="8" customFormat="1">
      <c r="A1420" s="3"/>
      <c r="C1420" s="228"/>
    </row>
    <row r="1421" spans="1:3" s="8" customFormat="1">
      <c r="A1421" s="3"/>
      <c r="C1421" s="228"/>
    </row>
    <row r="1422" spans="1:3" s="8" customFormat="1">
      <c r="A1422" s="18"/>
      <c r="C1422" s="228"/>
    </row>
    <row r="1423" spans="1:3" s="8" customFormat="1">
      <c r="A1423" s="12"/>
      <c r="C1423" s="228"/>
    </row>
    <row r="1424" spans="1:3" s="8" customFormat="1">
      <c r="A1424" s="3"/>
      <c r="C1424" s="228"/>
    </row>
    <row r="1425" spans="1:3" s="8" customFormat="1">
      <c r="A1425" s="3"/>
      <c r="C1425" s="228"/>
    </row>
    <row r="1426" spans="1:3" s="8" customFormat="1">
      <c r="A1426" s="3"/>
      <c r="C1426" s="228"/>
    </row>
    <row r="1427" spans="1:3" s="8" customFormat="1">
      <c r="A1427" s="18"/>
      <c r="C1427" s="228"/>
    </row>
    <row r="1428" spans="1:3" s="8" customFormat="1">
      <c r="A1428" s="3"/>
      <c r="C1428" s="228"/>
    </row>
    <row r="1429" spans="1:3" s="8" customFormat="1">
      <c r="A1429" s="3"/>
      <c r="C1429" s="228"/>
    </row>
    <row r="1430" spans="1:3" s="8" customFormat="1">
      <c r="A1430" s="3"/>
      <c r="C1430" s="228"/>
    </row>
    <row r="1431" spans="1:3" s="8" customFormat="1">
      <c r="A1431" s="3"/>
      <c r="C1431" s="228"/>
    </row>
    <row r="1432" spans="1:3" s="8" customFormat="1">
      <c r="A1432" s="3"/>
      <c r="C1432" s="228"/>
    </row>
    <row r="1433" spans="1:3" s="8" customFormat="1">
      <c r="A1433" s="3"/>
      <c r="C1433" s="228"/>
    </row>
    <row r="1434" spans="1:3" s="8" customFormat="1">
      <c r="A1434" s="3"/>
      <c r="C1434" s="228"/>
    </row>
    <row r="1435" spans="1:3" s="8" customFormat="1">
      <c r="A1435" s="3"/>
      <c r="C1435" s="228"/>
    </row>
    <row r="1436" spans="1:3" s="8" customFormat="1">
      <c r="A1436" s="3"/>
      <c r="C1436" s="228"/>
    </row>
    <row r="1437" spans="1:3" s="8" customFormat="1">
      <c r="A1437" s="3"/>
      <c r="C1437" s="228"/>
    </row>
    <row r="1438" spans="1:3" s="8" customFormat="1">
      <c r="A1438" s="3"/>
      <c r="C1438" s="228"/>
    </row>
    <row r="1439" spans="1:3" s="8" customFormat="1">
      <c r="A1439" s="3"/>
      <c r="C1439" s="228"/>
    </row>
    <row r="1440" spans="1:3" s="8" customFormat="1">
      <c r="A1440" s="3"/>
      <c r="C1440" s="228"/>
    </row>
    <row r="1441" spans="1:3" s="8" customFormat="1">
      <c r="A1441" s="3"/>
      <c r="C1441" s="228"/>
    </row>
    <row r="1442" spans="1:3" s="8" customFormat="1">
      <c r="A1442" s="3"/>
      <c r="C1442" s="228"/>
    </row>
    <row r="1443" spans="1:3" s="8" customFormat="1">
      <c r="A1443" s="3"/>
      <c r="C1443" s="228"/>
    </row>
    <row r="1444" spans="1:3" s="8" customFormat="1">
      <c r="A1444" s="3"/>
      <c r="C1444" s="228"/>
    </row>
    <row r="1445" spans="1:3" s="8" customFormat="1">
      <c r="A1445" s="3"/>
      <c r="C1445" s="228"/>
    </row>
    <row r="1446" spans="1:3" s="8" customFormat="1">
      <c r="A1446" s="3"/>
      <c r="C1446" s="228"/>
    </row>
    <row r="1447" spans="1:3" s="8" customFormat="1">
      <c r="A1447" s="3"/>
      <c r="C1447" s="228"/>
    </row>
    <row r="1448" spans="1:3" s="8" customFormat="1">
      <c r="A1448" s="3"/>
      <c r="C1448" s="228"/>
    </row>
    <row r="1449" spans="1:3" s="8" customFormat="1">
      <c r="A1449" s="3"/>
      <c r="C1449" s="228"/>
    </row>
    <row r="1450" spans="1:3" s="8" customFormat="1">
      <c r="A1450" s="3"/>
      <c r="C1450" s="228"/>
    </row>
    <row r="1451" spans="1:3" s="8" customFormat="1">
      <c r="A1451" s="3"/>
      <c r="C1451" s="228"/>
    </row>
    <row r="1452" spans="1:3" s="8" customFormat="1">
      <c r="A1452" s="3"/>
      <c r="C1452" s="228"/>
    </row>
    <row r="1453" spans="1:3" s="8" customFormat="1">
      <c r="A1453" s="3"/>
      <c r="C1453" s="228"/>
    </row>
    <row r="1454" spans="1:3" s="8" customFormat="1">
      <c r="A1454" s="3"/>
      <c r="C1454" s="228"/>
    </row>
    <row r="1455" spans="1:3" s="8" customFormat="1">
      <c r="A1455" s="18"/>
      <c r="C1455" s="228"/>
    </row>
    <row r="1456" spans="1:3" s="8" customFormat="1">
      <c r="A1456" s="12"/>
      <c r="C1456" s="228"/>
    </row>
    <row r="1457" spans="1:3" s="8" customFormat="1">
      <c r="A1457" s="3"/>
      <c r="C1457" s="228"/>
    </row>
    <row r="1458" spans="1:3" s="8" customFormat="1">
      <c r="A1458" s="3"/>
      <c r="C1458" s="228"/>
    </row>
    <row r="1459" spans="1:3" s="8" customFormat="1">
      <c r="A1459" s="3"/>
      <c r="C1459" s="228"/>
    </row>
    <row r="1460" spans="1:3" s="8" customFormat="1">
      <c r="A1460" s="18"/>
      <c r="C1460" s="228"/>
    </row>
    <row r="1461" spans="1:3" s="8" customFormat="1">
      <c r="A1461" s="3"/>
      <c r="C1461" s="228"/>
    </row>
    <row r="1462" spans="1:3" s="8" customFormat="1">
      <c r="A1462" s="3"/>
      <c r="C1462" s="228"/>
    </row>
    <row r="1463" spans="1:3" s="8" customFormat="1">
      <c r="A1463" s="3"/>
      <c r="C1463" s="228"/>
    </row>
    <row r="1464" spans="1:3" s="8" customFormat="1">
      <c r="A1464" s="3"/>
      <c r="C1464" s="228"/>
    </row>
    <row r="1465" spans="1:3" s="8" customFormat="1">
      <c r="A1465" s="3"/>
      <c r="C1465" s="228"/>
    </row>
    <row r="1466" spans="1:3" s="8" customFormat="1">
      <c r="A1466" s="3"/>
      <c r="C1466" s="228"/>
    </row>
    <row r="1467" spans="1:3" s="8" customFormat="1">
      <c r="A1467" s="3"/>
      <c r="C1467" s="228"/>
    </row>
    <row r="1468" spans="1:3" s="8" customFormat="1">
      <c r="A1468" s="3"/>
      <c r="C1468" s="228"/>
    </row>
    <row r="1469" spans="1:3" s="8" customFormat="1">
      <c r="A1469" s="3"/>
      <c r="C1469" s="228"/>
    </row>
    <row r="1470" spans="1:3" s="8" customFormat="1">
      <c r="A1470" s="3"/>
      <c r="C1470" s="228"/>
    </row>
    <row r="1471" spans="1:3" s="8" customFormat="1">
      <c r="A1471" s="3"/>
      <c r="C1471" s="228"/>
    </row>
    <row r="1472" spans="1:3" s="8" customFormat="1">
      <c r="A1472" s="3"/>
      <c r="C1472" s="228"/>
    </row>
    <row r="1473" spans="1:3" s="8" customFormat="1">
      <c r="A1473" s="3"/>
      <c r="C1473" s="228"/>
    </row>
    <row r="1474" spans="1:3" s="8" customFormat="1">
      <c r="A1474" s="3"/>
      <c r="C1474" s="228"/>
    </row>
    <row r="1475" spans="1:3" s="8" customFormat="1">
      <c r="A1475" s="3"/>
      <c r="C1475" s="228"/>
    </row>
    <row r="1476" spans="1:3" s="8" customFormat="1">
      <c r="A1476" s="3"/>
      <c r="C1476" s="228"/>
    </row>
    <row r="1477" spans="1:3" s="8" customFormat="1">
      <c r="A1477" s="18"/>
      <c r="C1477" s="228"/>
    </row>
    <row r="1478" spans="1:3" s="8" customFormat="1">
      <c r="A1478" s="3"/>
      <c r="C1478" s="228"/>
    </row>
    <row r="1479" spans="1:3" s="8" customFormat="1">
      <c r="A1479" s="3"/>
      <c r="C1479" s="228"/>
    </row>
    <row r="1480" spans="1:3" s="8" customFormat="1">
      <c r="A1480" s="3"/>
      <c r="C1480" s="228"/>
    </row>
    <row r="1481" spans="1:3" s="8" customFormat="1">
      <c r="A1481" s="3"/>
      <c r="C1481" s="228"/>
    </row>
    <row r="1482" spans="1:3" s="8" customFormat="1">
      <c r="A1482" s="3"/>
      <c r="C1482" s="228"/>
    </row>
    <row r="1483" spans="1:3" s="8" customFormat="1">
      <c r="A1483" s="18"/>
      <c r="C1483" s="228"/>
    </row>
    <row r="1484" spans="1:3" s="8" customFormat="1">
      <c r="A1484" s="12"/>
      <c r="C1484" s="228"/>
    </row>
    <row r="1485" spans="1:3" s="8" customFormat="1">
      <c r="A1485" s="3"/>
      <c r="C1485" s="228"/>
    </row>
    <row r="1486" spans="1:3" s="8" customFormat="1">
      <c r="A1486" s="3"/>
      <c r="C1486" s="228"/>
    </row>
    <row r="1487" spans="1:3" s="8" customFormat="1">
      <c r="A1487" s="3"/>
      <c r="C1487" s="228"/>
    </row>
    <row r="1488" spans="1:3" s="8" customFormat="1">
      <c r="A1488" s="18"/>
      <c r="C1488" s="228"/>
    </row>
    <row r="1489" spans="1:3" s="8" customFormat="1">
      <c r="A1489" s="3"/>
      <c r="C1489" s="228"/>
    </row>
    <row r="1490" spans="1:3" s="8" customFormat="1">
      <c r="A1490" s="3"/>
      <c r="C1490" s="228"/>
    </row>
    <row r="1491" spans="1:3" s="8" customFormat="1">
      <c r="A1491" s="3"/>
      <c r="C1491" s="228"/>
    </row>
    <row r="1492" spans="1:3" s="8" customFormat="1">
      <c r="A1492" s="3"/>
      <c r="C1492" s="228"/>
    </row>
    <row r="1493" spans="1:3" s="8" customFormat="1">
      <c r="A1493" s="3"/>
      <c r="C1493" s="228"/>
    </row>
    <row r="1494" spans="1:3" s="8" customFormat="1">
      <c r="A1494" s="3"/>
      <c r="C1494" s="228"/>
    </row>
    <row r="1495" spans="1:3" s="8" customFormat="1">
      <c r="A1495" s="3"/>
      <c r="C1495" s="228"/>
    </row>
    <row r="1496" spans="1:3" s="8" customFormat="1">
      <c r="A1496" s="3"/>
      <c r="C1496" s="228"/>
    </row>
    <row r="1497" spans="1:3" s="8" customFormat="1">
      <c r="A1497" s="3"/>
      <c r="C1497" s="228"/>
    </row>
    <row r="1498" spans="1:3" s="8" customFormat="1">
      <c r="A1498" s="3"/>
      <c r="C1498" s="228"/>
    </row>
    <row r="1499" spans="1:3" s="8" customFormat="1">
      <c r="A1499" s="3"/>
      <c r="C1499" s="228"/>
    </row>
    <row r="1500" spans="1:3" s="8" customFormat="1">
      <c r="A1500" s="3"/>
      <c r="C1500" s="228"/>
    </row>
    <row r="1501" spans="1:3" s="8" customFormat="1">
      <c r="A1501" s="3"/>
      <c r="C1501" s="228"/>
    </row>
    <row r="1502" spans="1:3" s="8" customFormat="1">
      <c r="A1502" s="3"/>
      <c r="C1502" s="228"/>
    </row>
    <row r="1503" spans="1:3" s="8" customFormat="1">
      <c r="A1503" s="3"/>
      <c r="C1503" s="228"/>
    </row>
    <row r="1504" spans="1:3" s="8" customFormat="1">
      <c r="A1504" s="3"/>
      <c r="C1504" s="228"/>
    </row>
    <row r="1505" spans="1:3" s="8" customFormat="1">
      <c r="A1505" s="3"/>
      <c r="C1505" s="228"/>
    </row>
    <row r="1506" spans="1:3" s="8" customFormat="1">
      <c r="A1506" s="3"/>
      <c r="C1506" s="228"/>
    </row>
    <row r="1507" spans="1:3" s="8" customFormat="1">
      <c r="A1507" s="3"/>
      <c r="C1507" s="228"/>
    </row>
    <row r="1508" spans="1:3" s="8" customFormat="1">
      <c r="A1508" s="3"/>
      <c r="C1508" s="228"/>
    </row>
    <row r="1509" spans="1:3" s="8" customFormat="1">
      <c r="A1509" s="3"/>
      <c r="C1509" s="228"/>
    </row>
    <row r="1510" spans="1:3" s="8" customFormat="1">
      <c r="A1510" s="3"/>
      <c r="C1510" s="228"/>
    </row>
    <row r="1511" spans="1:3" s="8" customFormat="1">
      <c r="A1511" s="3"/>
      <c r="C1511" s="228"/>
    </row>
    <row r="1512" spans="1:3" s="8" customFormat="1">
      <c r="A1512" s="3"/>
      <c r="C1512" s="228"/>
    </row>
    <row r="1513" spans="1:3" s="8" customFormat="1">
      <c r="A1513" s="3"/>
      <c r="C1513" s="228"/>
    </row>
    <row r="1514" spans="1:3" s="8" customFormat="1">
      <c r="A1514" s="3"/>
      <c r="C1514" s="228"/>
    </row>
    <row r="1515" spans="1:3" s="8" customFormat="1">
      <c r="A1515" s="3"/>
      <c r="C1515" s="228"/>
    </row>
    <row r="1516" spans="1:3" s="8" customFormat="1">
      <c r="A1516" s="3"/>
      <c r="C1516" s="228"/>
    </row>
    <row r="1517" spans="1:3" s="8" customFormat="1">
      <c r="A1517" s="3"/>
      <c r="C1517" s="228"/>
    </row>
    <row r="1518" spans="1:3" s="8" customFormat="1">
      <c r="A1518" s="3"/>
      <c r="C1518" s="228"/>
    </row>
    <row r="1519" spans="1:3" s="8" customFormat="1">
      <c r="A1519" s="3"/>
      <c r="C1519" s="228"/>
    </row>
    <row r="1520" spans="1:3" s="8" customFormat="1">
      <c r="A1520" s="3"/>
      <c r="C1520" s="228"/>
    </row>
    <row r="1521" spans="1:3" s="8" customFormat="1">
      <c r="A1521" s="3"/>
      <c r="C1521" s="228"/>
    </row>
    <row r="1522" spans="1:3" s="8" customFormat="1">
      <c r="A1522" s="3"/>
      <c r="C1522" s="228"/>
    </row>
    <row r="1523" spans="1:3" s="8" customFormat="1">
      <c r="A1523" s="3"/>
      <c r="C1523" s="228"/>
    </row>
    <row r="1524" spans="1:3" s="8" customFormat="1">
      <c r="A1524" s="3"/>
      <c r="C1524" s="228"/>
    </row>
    <row r="1525" spans="1:3" s="8" customFormat="1">
      <c r="A1525" s="3"/>
      <c r="C1525" s="228"/>
    </row>
    <row r="1526" spans="1:3" s="8" customFormat="1">
      <c r="A1526" s="3"/>
      <c r="C1526" s="228"/>
    </row>
    <row r="1527" spans="1:3" s="8" customFormat="1">
      <c r="A1527" s="3"/>
      <c r="C1527" s="228"/>
    </row>
    <row r="1528" spans="1:3" s="8" customFormat="1">
      <c r="A1528" s="3"/>
      <c r="C1528" s="228"/>
    </row>
    <row r="1529" spans="1:3" s="8" customFormat="1">
      <c r="A1529" s="18"/>
      <c r="C1529" s="228"/>
    </row>
    <row r="1530" spans="1:3" s="8" customFormat="1">
      <c r="A1530" s="12"/>
      <c r="C1530" s="228"/>
    </row>
    <row r="1531" spans="1:3" s="8" customFormat="1">
      <c r="A1531" s="3"/>
      <c r="C1531" s="228"/>
    </row>
    <row r="1532" spans="1:3" s="8" customFormat="1">
      <c r="A1532" s="3"/>
      <c r="C1532" s="228"/>
    </row>
    <row r="1533" spans="1:3" s="8" customFormat="1">
      <c r="A1533" s="3"/>
      <c r="C1533" s="228"/>
    </row>
    <row r="1534" spans="1:3" s="8" customFormat="1">
      <c r="A1534" s="18"/>
      <c r="C1534" s="228"/>
    </row>
    <row r="1535" spans="1:3" s="8" customFormat="1">
      <c r="A1535" s="3"/>
      <c r="C1535" s="228"/>
    </row>
    <row r="1536" spans="1:3" s="8" customFormat="1">
      <c r="A1536" s="3"/>
      <c r="C1536" s="228"/>
    </row>
    <row r="1537" spans="1:3" s="8" customFormat="1">
      <c r="A1537" s="3"/>
      <c r="C1537" s="228"/>
    </row>
    <row r="1538" spans="1:3" s="8" customFormat="1">
      <c r="A1538" s="3"/>
      <c r="C1538" s="228"/>
    </row>
    <row r="1539" spans="1:3" s="8" customFormat="1">
      <c r="A1539" s="3"/>
      <c r="C1539" s="228"/>
    </row>
    <row r="1540" spans="1:3" s="8" customFormat="1">
      <c r="A1540" s="3"/>
      <c r="C1540" s="228"/>
    </row>
    <row r="1541" spans="1:3" s="8" customFormat="1">
      <c r="A1541" s="3"/>
      <c r="C1541" s="228"/>
    </row>
    <row r="1542" spans="1:3" s="8" customFormat="1">
      <c r="A1542" s="3"/>
      <c r="C1542" s="228"/>
    </row>
    <row r="1543" spans="1:3" s="8" customFormat="1">
      <c r="A1543" s="3"/>
      <c r="C1543" s="228"/>
    </row>
    <row r="1544" spans="1:3" s="8" customFormat="1">
      <c r="A1544" s="3"/>
      <c r="C1544" s="228"/>
    </row>
    <row r="1545" spans="1:3" s="8" customFormat="1">
      <c r="A1545" s="3"/>
      <c r="C1545" s="228"/>
    </row>
    <row r="1546" spans="1:3" s="8" customFormat="1">
      <c r="A1546" s="3"/>
      <c r="C1546" s="228"/>
    </row>
    <row r="1547" spans="1:3" s="8" customFormat="1">
      <c r="A1547" s="3"/>
      <c r="C1547" s="228"/>
    </row>
    <row r="1548" spans="1:3" s="8" customFormat="1">
      <c r="A1548" s="3"/>
      <c r="C1548" s="228"/>
    </row>
    <row r="1549" spans="1:3" s="8" customFormat="1">
      <c r="A1549" s="3"/>
      <c r="C1549" s="228"/>
    </row>
    <row r="1550" spans="1:3" s="8" customFormat="1">
      <c r="A1550" s="3"/>
      <c r="C1550" s="228"/>
    </row>
    <row r="1551" spans="1:3" s="8" customFormat="1">
      <c r="A1551" s="3"/>
      <c r="C1551" s="228"/>
    </row>
    <row r="1552" spans="1:3" s="8" customFormat="1">
      <c r="A1552" s="3"/>
      <c r="C1552" s="228"/>
    </row>
    <row r="1553" spans="1:3" s="8" customFormat="1">
      <c r="A1553" s="3"/>
      <c r="C1553" s="228"/>
    </row>
    <row r="1554" spans="1:3" s="8" customFormat="1">
      <c r="A1554" s="3"/>
      <c r="C1554" s="228"/>
    </row>
    <row r="1555" spans="1:3" s="8" customFormat="1">
      <c r="A1555" s="3"/>
      <c r="C1555" s="228"/>
    </row>
    <row r="1556" spans="1:3" s="8" customFormat="1">
      <c r="A1556" s="18"/>
      <c r="C1556" s="228"/>
    </row>
    <row r="1557" spans="1:3" s="8" customFormat="1">
      <c r="A1557" s="18"/>
      <c r="C1557" s="228"/>
    </row>
    <row r="1558" spans="1:3" s="8" customFormat="1">
      <c r="A1558" s="12"/>
      <c r="C1558" s="228"/>
    </row>
    <row r="1559" spans="1:3" s="8" customFormat="1">
      <c r="A1559" s="3"/>
      <c r="C1559" s="228"/>
    </row>
    <row r="1560" spans="1:3" s="8" customFormat="1">
      <c r="A1560" s="3"/>
      <c r="C1560" s="228"/>
    </row>
    <row r="1561" spans="1:3" s="8" customFormat="1">
      <c r="A1561" s="18"/>
      <c r="C1561" s="228"/>
    </row>
    <row r="1562" spans="1:3" s="8" customFormat="1">
      <c r="A1562" s="3"/>
      <c r="C1562" s="228"/>
    </row>
    <row r="1563" spans="1:3" s="8" customFormat="1">
      <c r="A1563" s="3"/>
      <c r="C1563" s="228"/>
    </row>
    <row r="1564" spans="1:3" s="8" customFormat="1">
      <c r="A1564" s="3"/>
      <c r="C1564" s="228"/>
    </row>
    <row r="1565" spans="1:3" s="8" customFormat="1">
      <c r="A1565" s="3"/>
      <c r="C1565" s="228"/>
    </row>
    <row r="1566" spans="1:3" s="8" customFormat="1">
      <c r="A1566" s="3"/>
      <c r="C1566" s="228"/>
    </row>
    <row r="1567" spans="1:3" s="8" customFormat="1">
      <c r="A1567" s="3"/>
      <c r="C1567" s="228"/>
    </row>
    <row r="1568" spans="1:3" s="8" customFormat="1">
      <c r="A1568" s="3"/>
      <c r="C1568" s="228"/>
    </row>
    <row r="1569" spans="1:3" s="8" customFormat="1">
      <c r="A1569" s="3"/>
      <c r="C1569" s="228"/>
    </row>
    <row r="1570" spans="1:3" s="8" customFormat="1">
      <c r="A1570" s="3"/>
      <c r="C1570" s="228"/>
    </row>
    <row r="1571" spans="1:3" s="8" customFormat="1">
      <c r="A1571" s="3"/>
      <c r="C1571" s="228"/>
    </row>
    <row r="1572" spans="1:3" s="8" customFormat="1">
      <c r="A1572" s="3"/>
      <c r="C1572" s="228"/>
    </row>
    <row r="1573" spans="1:3" s="8" customFormat="1">
      <c r="A1573" s="3"/>
      <c r="C1573" s="228"/>
    </row>
    <row r="1574" spans="1:3" s="8" customFormat="1">
      <c r="A1574" s="3"/>
      <c r="C1574" s="228"/>
    </row>
    <row r="1575" spans="1:3" s="8" customFormat="1">
      <c r="A1575" s="3"/>
      <c r="C1575" s="228"/>
    </row>
    <row r="1576" spans="1:3" s="8" customFormat="1">
      <c r="A1576" s="3"/>
      <c r="C1576" s="228"/>
    </row>
    <row r="1577" spans="1:3" s="8" customFormat="1">
      <c r="A1577" s="3"/>
      <c r="C1577" s="228"/>
    </row>
    <row r="1578" spans="1:3" s="8" customFormat="1">
      <c r="A1578" s="3"/>
      <c r="C1578" s="228"/>
    </row>
    <row r="1579" spans="1:3" s="8" customFormat="1">
      <c r="A1579" s="3"/>
      <c r="C1579" s="228"/>
    </row>
    <row r="1580" spans="1:3" s="8" customFormat="1">
      <c r="A1580" s="3"/>
      <c r="C1580" s="228"/>
    </row>
    <row r="1581" spans="1:3" s="8" customFormat="1">
      <c r="A1581" s="3"/>
      <c r="C1581" s="228"/>
    </row>
    <row r="1582" spans="1:3" s="8" customFormat="1">
      <c r="A1582" s="3"/>
      <c r="C1582" s="228"/>
    </row>
    <row r="1583" spans="1:3" s="8" customFormat="1">
      <c r="A1583" s="3"/>
      <c r="C1583" s="228"/>
    </row>
    <row r="1584" spans="1:3" s="8" customFormat="1">
      <c r="A1584" s="3"/>
      <c r="C1584" s="228"/>
    </row>
    <row r="1585" spans="1:3" s="8" customFormat="1">
      <c r="A1585" s="3"/>
      <c r="C1585" s="228"/>
    </row>
    <row r="1586" spans="1:3" s="8" customFormat="1">
      <c r="A1586" s="18"/>
      <c r="C1586" s="228"/>
    </row>
    <row r="1587" spans="1:3" s="8" customFormat="1">
      <c r="A1587" s="3"/>
      <c r="C1587" s="228"/>
    </row>
    <row r="1588" spans="1:3" s="8" customFormat="1">
      <c r="A1588" s="3"/>
      <c r="C1588" s="228"/>
    </row>
    <row r="1589" spans="1:3" s="8" customFormat="1">
      <c r="A1589" s="3"/>
      <c r="C1589" s="228"/>
    </row>
    <row r="1590" spans="1:3" s="8" customFormat="1">
      <c r="A1590" s="3"/>
      <c r="C1590" s="228"/>
    </row>
    <row r="1591" spans="1:3" s="8" customFormat="1">
      <c r="A1591" s="3"/>
      <c r="C1591" s="228"/>
    </row>
    <row r="1592" spans="1:3" s="8" customFormat="1">
      <c r="A1592" s="18"/>
      <c r="C1592" s="228"/>
    </row>
    <row r="1593" spans="1:3" s="8" customFormat="1">
      <c r="A1593" s="12"/>
      <c r="C1593" s="228"/>
    </row>
    <row r="1594" spans="1:3" s="8" customFormat="1">
      <c r="A1594" s="3"/>
      <c r="C1594" s="228"/>
    </row>
    <row r="1595" spans="1:3" s="8" customFormat="1">
      <c r="A1595" s="3"/>
      <c r="C1595" s="228"/>
    </row>
    <row r="1596" spans="1:3" s="8" customFormat="1">
      <c r="A1596" s="3"/>
      <c r="C1596" s="228"/>
    </row>
    <row r="1597" spans="1:3" s="8" customFormat="1">
      <c r="A1597" s="18"/>
      <c r="C1597" s="228"/>
    </row>
    <row r="1598" spans="1:3" s="8" customFormat="1">
      <c r="A1598" s="3"/>
      <c r="C1598" s="228"/>
    </row>
    <row r="1599" spans="1:3" s="8" customFormat="1">
      <c r="A1599" s="3"/>
      <c r="C1599" s="228"/>
    </row>
    <row r="1600" spans="1:3" s="8" customFormat="1">
      <c r="A1600" s="3"/>
      <c r="C1600" s="228"/>
    </row>
    <row r="1601" spans="1:3" s="8" customFormat="1">
      <c r="A1601" s="3"/>
      <c r="C1601" s="228"/>
    </row>
    <row r="1602" spans="1:3" s="8" customFormat="1">
      <c r="A1602" s="3"/>
      <c r="C1602" s="228"/>
    </row>
    <row r="1603" spans="1:3" s="8" customFormat="1">
      <c r="A1603" s="3"/>
      <c r="C1603" s="228"/>
    </row>
    <row r="1604" spans="1:3" s="8" customFormat="1">
      <c r="A1604" s="3"/>
      <c r="C1604" s="228"/>
    </row>
    <row r="1605" spans="1:3" s="8" customFormat="1">
      <c r="A1605" s="3"/>
      <c r="C1605" s="228"/>
    </row>
    <row r="1606" spans="1:3" s="8" customFormat="1">
      <c r="A1606" s="3"/>
      <c r="C1606" s="228"/>
    </row>
    <row r="1607" spans="1:3" s="8" customFormat="1">
      <c r="A1607" s="3"/>
      <c r="C1607" s="228"/>
    </row>
    <row r="1608" spans="1:3" s="8" customFormat="1">
      <c r="A1608" s="3"/>
      <c r="C1608" s="228"/>
    </row>
    <row r="1609" spans="1:3" s="8" customFormat="1">
      <c r="A1609" s="3"/>
      <c r="C1609" s="228"/>
    </row>
    <row r="1610" spans="1:3" s="8" customFormat="1">
      <c r="A1610" s="3"/>
      <c r="C1610" s="228"/>
    </row>
    <row r="1611" spans="1:3" s="8" customFormat="1">
      <c r="A1611" s="3"/>
      <c r="C1611" s="228"/>
    </row>
    <row r="1612" spans="1:3" s="8" customFormat="1">
      <c r="A1612" s="3"/>
      <c r="C1612" s="228"/>
    </row>
    <row r="1613" spans="1:3" s="8" customFormat="1">
      <c r="A1613" s="3"/>
      <c r="C1613" s="228"/>
    </row>
    <row r="1614" spans="1:3" s="8" customFormat="1">
      <c r="A1614" s="3"/>
      <c r="C1614" s="228"/>
    </row>
    <row r="1615" spans="1:3" s="8" customFormat="1">
      <c r="A1615" s="3"/>
      <c r="C1615" s="228"/>
    </row>
    <row r="1616" spans="1:3" s="8" customFormat="1">
      <c r="A1616" s="3"/>
      <c r="C1616" s="228"/>
    </row>
    <row r="1617" spans="1:3" s="8" customFormat="1">
      <c r="A1617" s="3"/>
      <c r="C1617" s="228"/>
    </row>
    <row r="1618" spans="1:3" s="8" customFormat="1">
      <c r="A1618" s="3"/>
      <c r="C1618" s="228"/>
    </row>
    <row r="1619" spans="1:3" s="8" customFormat="1">
      <c r="A1619" s="18"/>
      <c r="C1619" s="228"/>
    </row>
    <row r="1620" spans="1:3" s="8" customFormat="1">
      <c r="A1620" s="12"/>
      <c r="C1620" s="228"/>
    </row>
    <row r="1621" spans="1:3" s="8" customFormat="1">
      <c r="A1621" s="3"/>
      <c r="C1621" s="228"/>
    </row>
    <row r="1622" spans="1:3" s="8" customFormat="1">
      <c r="A1622" s="3"/>
      <c r="C1622" s="228"/>
    </row>
    <row r="1623" spans="1:3" s="8" customFormat="1">
      <c r="A1623" s="3"/>
      <c r="C1623" s="228"/>
    </row>
    <row r="1624" spans="1:3" s="8" customFormat="1">
      <c r="A1624" s="3"/>
      <c r="C1624" s="228"/>
    </row>
    <row r="1625" spans="1:3" s="8" customFormat="1">
      <c r="A1625" s="18"/>
      <c r="C1625" s="228"/>
    </row>
    <row r="1626" spans="1:3" s="8" customFormat="1">
      <c r="A1626" s="3"/>
      <c r="C1626" s="228"/>
    </row>
    <row r="1627" spans="1:3" s="8" customFormat="1">
      <c r="A1627" s="3"/>
      <c r="C1627" s="228"/>
    </row>
    <row r="1628" spans="1:3" s="8" customFormat="1">
      <c r="A1628" s="3"/>
      <c r="C1628" s="228"/>
    </row>
    <row r="1629" spans="1:3" s="8" customFormat="1">
      <c r="A1629" s="3"/>
      <c r="C1629" s="228"/>
    </row>
    <row r="1630" spans="1:3" s="8" customFormat="1">
      <c r="A1630" s="3"/>
      <c r="C1630" s="228"/>
    </row>
    <row r="1631" spans="1:3" s="8" customFormat="1">
      <c r="A1631" s="3"/>
      <c r="C1631" s="228"/>
    </row>
    <row r="1632" spans="1:3" s="8" customFormat="1">
      <c r="A1632" s="3"/>
      <c r="C1632" s="228"/>
    </row>
    <row r="1633" spans="1:3" s="8" customFormat="1">
      <c r="A1633" s="3"/>
      <c r="C1633" s="228"/>
    </row>
    <row r="1634" spans="1:3" s="8" customFormat="1">
      <c r="A1634" s="3"/>
      <c r="C1634" s="228"/>
    </row>
    <row r="1635" spans="1:3" s="8" customFormat="1">
      <c r="A1635" s="3"/>
      <c r="C1635" s="228"/>
    </row>
    <row r="1636" spans="1:3" s="8" customFormat="1">
      <c r="A1636" s="3"/>
      <c r="C1636" s="228"/>
    </row>
    <row r="1637" spans="1:3" s="8" customFormat="1">
      <c r="A1637" s="3"/>
      <c r="C1637" s="228"/>
    </row>
    <row r="1638" spans="1:3" s="8" customFormat="1">
      <c r="A1638" s="3"/>
      <c r="C1638" s="228"/>
    </row>
    <row r="1639" spans="1:3" s="8" customFormat="1">
      <c r="A1639" s="3"/>
      <c r="C1639" s="228"/>
    </row>
    <row r="1640" spans="1:3" s="8" customFormat="1">
      <c r="A1640" s="3"/>
      <c r="C1640" s="228"/>
    </row>
    <row r="1641" spans="1:3" s="8" customFormat="1">
      <c r="A1641" s="3"/>
      <c r="C1641" s="228"/>
    </row>
    <row r="1642" spans="1:3" s="8" customFormat="1">
      <c r="A1642" s="3"/>
      <c r="C1642" s="228"/>
    </row>
    <row r="1643" spans="1:3" s="8" customFormat="1">
      <c r="A1643" s="3"/>
      <c r="C1643" s="228"/>
    </row>
    <row r="1644" spans="1:3" s="8" customFormat="1">
      <c r="A1644" s="3"/>
      <c r="C1644" s="228"/>
    </row>
    <row r="1645" spans="1:3" s="8" customFormat="1">
      <c r="A1645" s="3"/>
      <c r="C1645" s="228"/>
    </row>
    <row r="1646" spans="1:3" s="8" customFormat="1">
      <c r="A1646" s="3"/>
      <c r="C1646" s="228"/>
    </row>
    <row r="1647" spans="1:3" s="8" customFormat="1">
      <c r="A1647" s="3"/>
      <c r="C1647" s="228"/>
    </row>
    <row r="1648" spans="1:3" s="8" customFormat="1">
      <c r="A1648" s="3"/>
      <c r="C1648" s="228"/>
    </row>
    <row r="1649" spans="1:3" s="8" customFormat="1">
      <c r="A1649" s="3"/>
      <c r="C1649" s="228"/>
    </row>
    <row r="1650" spans="1:3" s="8" customFormat="1">
      <c r="A1650" s="3"/>
      <c r="C1650" s="228"/>
    </row>
    <row r="1651" spans="1:3" s="8" customFormat="1">
      <c r="A1651" s="3"/>
      <c r="C1651" s="228"/>
    </row>
    <row r="1652" spans="1:3" s="8" customFormat="1">
      <c r="A1652" s="3"/>
      <c r="C1652" s="228"/>
    </row>
    <row r="1653" spans="1:3" s="8" customFormat="1">
      <c r="A1653" s="3"/>
      <c r="C1653" s="228"/>
    </row>
    <row r="1654" spans="1:3" s="8" customFormat="1">
      <c r="A1654" s="3"/>
      <c r="C1654" s="228"/>
    </row>
    <row r="1655" spans="1:3" s="8" customFormat="1">
      <c r="A1655" s="3"/>
      <c r="C1655" s="228"/>
    </row>
    <row r="1656" spans="1:3" s="8" customFormat="1">
      <c r="A1656" s="18"/>
      <c r="C1656" s="228"/>
    </row>
    <row r="1657" spans="1:3" s="8" customFormat="1">
      <c r="A1657" s="3"/>
      <c r="C1657" s="228"/>
    </row>
    <row r="1658" spans="1:3" s="8" customFormat="1">
      <c r="A1658" s="3"/>
      <c r="C1658" s="228"/>
    </row>
    <row r="1659" spans="1:3" s="8" customFormat="1">
      <c r="A1659" s="3"/>
      <c r="C1659" s="228"/>
    </row>
    <row r="1660" spans="1:3" s="8" customFormat="1">
      <c r="A1660" s="3"/>
      <c r="C1660" s="228"/>
    </row>
    <row r="1661" spans="1:3" s="8" customFormat="1">
      <c r="A1661" s="3"/>
      <c r="C1661" s="228"/>
    </row>
    <row r="1662" spans="1:3" s="8" customFormat="1">
      <c r="A1662" s="18"/>
      <c r="C1662" s="228"/>
    </row>
    <row r="1663" spans="1:3" s="8" customFormat="1">
      <c r="A1663" s="12"/>
      <c r="C1663" s="228"/>
    </row>
    <row r="1664" spans="1:3" s="8" customFormat="1">
      <c r="A1664" s="3"/>
      <c r="C1664" s="228"/>
    </row>
    <row r="1665" spans="1:3" s="8" customFormat="1">
      <c r="A1665" s="3"/>
      <c r="C1665" s="228"/>
    </row>
    <row r="1666" spans="1:3" s="8" customFormat="1">
      <c r="A1666" s="3"/>
      <c r="C1666" s="228"/>
    </row>
    <row r="1667" spans="1:3" s="8" customFormat="1">
      <c r="A1667" s="18"/>
      <c r="C1667" s="228"/>
    </row>
    <row r="1668" spans="1:3" s="8" customFormat="1">
      <c r="A1668" s="3"/>
      <c r="C1668" s="228"/>
    </row>
    <row r="1669" spans="1:3" s="8" customFormat="1">
      <c r="A1669" s="3"/>
      <c r="C1669" s="228"/>
    </row>
    <row r="1670" spans="1:3" s="8" customFormat="1">
      <c r="A1670" s="3"/>
      <c r="C1670" s="228"/>
    </row>
    <row r="1671" spans="1:3" s="8" customFormat="1">
      <c r="A1671" s="3"/>
      <c r="C1671" s="228"/>
    </row>
    <row r="1672" spans="1:3" s="8" customFormat="1">
      <c r="A1672" s="3"/>
      <c r="C1672" s="228"/>
    </row>
    <row r="1673" spans="1:3" s="8" customFormat="1">
      <c r="A1673" s="3"/>
      <c r="C1673" s="228"/>
    </row>
    <row r="1674" spans="1:3" s="8" customFormat="1">
      <c r="A1674" s="3"/>
      <c r="C1674" s="228"/>
    </row>
    <row r="1675" spans="1:3" s="8" customFormat="1">
      <c r="A1675" s="3"/>
      <c r="C1675" s="228"/>
    </row>
    <row r="1676" spans="1:3" s="8" customFormat="1">
      <c r="A1676" s="3"/>
      <c r="C1676" s="228"/>
    </row>
    <row r="1677" spans="1:3" s="8" customFormat="1">
      <c r="A1677" s="3"/>
      <c r="C1677" s="228"/>
    </row>
    <row r="1678" spans="1:3" s="8" customFormat="1">
      <c r="A1678" s="3"/>
      <c r="C1678" s="228"/>
    </row>
    <row r="1679" spans="1:3" s="8" customFormat="1">
      <c r="A1679" s="3"/>
      <c r="C1679" s="228"/>
    </row>
    <row r="1680" spans="1:3" s="8" customFormat="1">
      <c r="A1680" s="3"/>
      <c r="C1680" s="228"/>
    </row>
    <row r="1681" spans="1:3" s="8" customFormat="1">
      <c r="A1681" s="3"/>
      <c r="C1681" s="228"/>
    </row>
    <row r="1682" spans="1:3" s="8" customFormat="1">
      <c r="A1682" s="3"/>
      <c r="C1682" s="228"/>
    </row>
    <row r="1683" spans="1:3" s="8" customFormat="1">
      <c r="A1683" s="3"/>
      <c r="C1683" s="228"/>
    </row>
    <row r="1684" spans="1:3" s="8" customFormat="1">
      <c r="A1684" s="3"/>
      <c r="C1684" s="228"/>
    </row>
    <row r="1685" spans="1:3" s="8" customFormat="1">
      <c r="A1685" s="3"/>
      <c r="C1685" s="228"/>
    </row>
    <row r="1686" spans="1:3" s="8" customFormat="1">
      <c r="A1686" s="3"/>
      <c r="C1686" s="228"/>
    </row>
    <row r="1687" spans="1:3" s="8" customFormat="1">
      <c r="A1687" s="3"/>
      <c r="C1687" s="228"/>
    </row>
    <row r="1688" spans="1:3" s="8" customFormat="1">
      <c r="A1688" s="3"/>
      <c r="C1688" s="228"/>
    </row>
    <row r="1689" spans="1:3" s="8" customFormat="1">
      <c r="A1689" s="3"/>
      <c r="C1689" s="228"/>
    </row>
    <row r="1690" spans="1:3" s="8" customFormat="1">
      <c r="A1690" s="3"/>
      <c r="C1690" s="228"/>
    </row>
    <row r="1691" spans="1:3" s="8" customFormat="1">
      <c r="A1691" s="3"/>
      <c r="C1691" s="228"/>
    </row>
    <row r="1692" spans="1:3" s="8" customFormat="1">
      <c r="A1692" s="3"/>
      <c r="C1692" s="228"/>
    </row>
    <row r="1693" spans="1:3" s="8" customFormat="1">
      <c r="A1693" s="3"/>
      <c r="C1693" s="228"/>
    </row>
    <row r="1694" spans="1:3" s="8" customFormat="1">
      <c r="A1694" s="3"/>
      <c r="C1694" s="228"/>
    </row>
    <row r="1695" spans="1:3" s="8" customFormat="1">
      <c r="A1695" s="3"/>
      <c r="C1695" s="228"/>
    </row>
    <row r="1696" spans="1:3" s="8" customFormat="1">
      <c r="A1696" s="3"/>
      <c r="C1696" s="228"/>
    </row>
    <row r="1697" spans="1:3" s="8" customFormat="1">
      <c r="A1697" s="18"/>
      <c r="C1697" s="228"/>
    </row>
    <row r="1698" spans="1:3" s="8" customFormat="1">
      <c r="A1698" s="12"/>
      <c r="C1698" s="228"/>
    </row>
    <row r="1699" spans="1:3" s="8" customFormat="1">
      <c r="A1699" s="3"/>
      <c r="C1699" s="228"/>
    </row>
    <row r="1700" spans="1:3" s="8" customFormat="1">
      <c r="A1700" s="3"/>
      <c r="C1700" s="228"/>
    </row>
    <row r="1701" spans="1:3" s="8" customFormat="1">
      <c r="A1701" s="3"/>
      <c r="C1701" s="228"/>
    </row>
    <row r="1702" spans="1:3" s="8" customFormat="1">
      <c r="A1702" s="18"/>
      <c r="C1702" s="228"/>
    </row>
    <row r="1703" spans="1:3" s="8" customFormat="1">
      <c r="A1703" s="3"/>
      <c r="C1703" s="228"/>
    </row>
    <row r="1704" spans="1:3" s="8" customFormat="1">
      <c r="A1704" s="3"/>
      <c r="C1704" s="228"/>
    </row>
    <row r="1705" spans="1:3" s="8" customFormat="1">
      <c r="A1705" s="3"/>
      <c r="C1705" s="228"/>
    </row>
    <row r="1706" spans="1:3" s="8" customFormat="1">
      <c r="A1706" s="3"/>
      <c r="C1706" s="228"/>
    </row>
    <row r="1707" spans="1:3" s="8" customFormat="1">
      <c r="A1707" s="3"/>
      <c r="C1707" s="228"/>
    </row>
    <row r="1708" spans="1:3" s="8" customFormat="1">
      <c r="A1708" s="3"/>
      <c r="C1708" s="228"/>
    </row>
    <row r="1709" spans="1:3" s="8" customFormat="1">
      <c r="A1709" s="3"/>
      <c r="C1709" s="228"/>
    </row>
    <row r="1710" spans="1:3" s="8" customFormat="1">
      <c r="A1710" s="3"/>
      <c r="C1710" s="228"/>
    </row>
    <row r="1711" spans="1:3" s="8" customFormat="1">
      <c r="A1711" s="3"/>
      <c r="C1711" s="228"/>
    </row>
    <row r="1712" spans="1:3" s="8" customFormat="1">
      <c r="A1712" s="3"/>
      <c r="C1712" s="228"/>
    </row>
    <row r="1713" spans="1:3" s="8" customFormat="1">
      <c r="A1713" s="3"/>
      <c r="C1713" s="228"/>
    </row>
    <row r="1714" spans="1:3" s="8" customFormat="1">
      <c r="A1714" s="3"/>
      <c r="C1714" s="228"/>
    </row>
    <row r="1715" spans="1:3" s="8" customFormat="1">
      <c r="A1715" s="3"/>
      <c r="C1715" s="228"/>
    </row>
    <row r="1716" spans="1:3" s="8" customFormat="1">
      <c r="A1716" s="3"/>
      <c r="C1716" s="228"/>
    </row>
    <row r="1717" spans="1:3" s="8" customFormat="1">
      <c r="A1717" s="3"/>
      <c r="C1717" s="228"/>
    </row>
    <row r="1718" spans="1:3" s="8" customFormat="1">
      <c r="A1718" s="3"/>
      <c r="C1718" s="228"/>
    </row>
    <row r="1719" spans="1:3" s="8" customFormat="1">
      <c r="A1719" s="3"/>
      <c r="C1719" s="228"/>
    </row>
    <row r="1720" spans="1:3" s="8" customFormat="1">
      <c r="A1720" s="3"/>
      <c r="C1720" s="228"/>
    </row>
    <row r="1721" spans="1:3" s="8" customFormat="1">
      <c r="A1721" s="3"/>
      <c r="C1721" s="228"/>
    </row>
    <row r="1722" spans="1:3" s="8" customFormat="1">
      <c r="A1722" s="3"/>
      <c r="C1722" s="228"/>
    </row>
    <row r="1723" spans="1:3" s="8" customFormat="1">
      <c r="A1723" s="3"/>
      <c r="C1723" s="228"/>
    </row>
    <row r="1724" spans="1:3" s="8" customFormat="1">
      <c r="A1724" s="3"/>
      <c r="C1724" s="228"/>
    </row>
    <row r="1725" spans="1:3" s="8" customFormat="1">
      <c r="A1725" s="3"/>
      <c r="C1725" s="228"/>
    </row>
    <row r="1726" spans="1:3" s="8" customFormat="1">
      <c r="A1726" s="3"/>
      <c r="C1726" s="228"/>
    </row>
    <row r="1727" spans="1:3" s="8" customFormat="1">
      <c r="A1727" s="3"/>
      <c r="C1727" s="228"/>
    </row>
    <row r="1728" spans="1:3" s="8" customFormat="1">
      <c r="A1728" s="3"/>
      <c r="C1728" s="228"/>
    </row>
    <row r="1729" spans="1:3" s="8" customFormat="1">
      <c r="A1729" s="3"/>
      <c r="C1729" s="228"/>
    </row>
    <row r="1730" spans="1:3" s="8" customFormat="1">
      <c r="A1730" s="3"/>
      <c r="C1730" s="228"/>
    </row>
    <row r="1731" spans="1:3" s="8" customFormat="1">
      <c r="A1731" s="3"/>
      <c r="C1731" s="228"/>
    </row>
    <row r="1732" spans="1:3" s="8" customFormat="1">
      <c r="A1732" s="3"/>
      <c r="C1732" s="228"/>
    </row>
    <row r="1733" spans="1:3" s="8" customFormat="1">
      <c r="A1733" s="3"/>
      <c r="C1733" s="228"/>
    </row>
    <row r="1734" spans="1:3" s="8" customFormat="1">
      <c r="A1734" s="3"/>
      <c r="C1734" s="228"/>
    </row>
    <row r="1735" spans="1:3" s="8" customFormat="1">
      <c r="A1735" s="3"/>
      <c r="C1735" s="228"/>
    </row>
    <row r="1736" spans="1:3" s="8" customFormat="1">
      <c r="A1736" s="18"/>
      <c r="C1736" s="228"/>
    </row>
    <row r="1737" spans="1:3" s="8" customFormat="1">
      <c r="A1737" s="3"/>
      <c r="C1737" s="228"/>
    </row>
    <row r="1738" spans="1:3" s="8" customFormat="1">
      <c r="A1738" s="3"/>
      <c r="C1738" s="228"/>
    </row>
    <row r="1739" spans="1:3" s="8" customFormat="1">
      <c r="A1739" s="3"/>
      <c r="C1739" s="228"/>
    </row>
    <row r="1740" spans="1:3" s="8" customFormat="1">
      <c r="A1740" s="3"/>
      <c r="C1740" s="228"/>
    </row>
    <row r="1741" spans="1:3" s="8" customFormat="1">
      <c r="A1741" s="3"/>
      <c r="C1741" s="228"/>
    </row>
    <row r="1742" spans="1:3" s="8" customFormat="1">
      <c r="A1742" s="3"/>
      <c r="C1742" s="228"/>
    </row>
    <row r="1743" spans="1:3" s="8" customFormat="1">
      <c r="A1743" s="3"/>
      <c r="C1743" s="228"/>
    </row>
    <row r="1744" spans="1:3" s="8" customFormat="1">
      <c r="A1744" s="3"/>
      <c r="C1744" s="228"/>
    </row>
    <row r="1745" spans="1:3" s="8" customFormat="1">
      <c r="A1745" s="3"/>
      <c r="C1745" s="228"/>
    </row>
    <row r="1746" spans="1:3" s="8" customFormat="1">
      <c r="A1746" s="3"/>
      <c r="C1746" s="228"/>
    </row>
    <row r="1747" spans="1:3" s="8" customFormat="1">
      <c r="A1747" s="3"/>
      <c r="C1747" s="228"/>
    </row>
    <row r="1748" spans="1:3" s="8" customFormat="1">
      <c r="A1748" s="3"/>
      <c r="C1748" s="228"/>
    </row>
    <row r="1749" spans="1:3" s="8" customFormat="1">
      <c r="A1749" s="3"/>
      <c r="C1749" s="228"/>
    </row>
    <row r="1750" spans="1:3" s="8" customFormat="1">
      <c r="A1750" s="3"/>
      <c r="C1750" s="228"/>
    </row>
    <row r="1751" spans="1:3" s="8" customFormat="1">
      <c r="A1751" s="3"/>
      <c r="C1751" s="228"/>
    </row>
    <row r="1752" spans="1:3" s="8" customFormat="1">
      <c r="A1752" s="3"/>
      <c r="C1752" s="228"/>
    </row>
    <row r="1753" spans="1:3" s="8" customFormat="1">
      <c r="A1753" s="3"/>
      <c r="C1753" s="228"/>
    </row>
    <row r="1754" spans="1:3" s="8" customFormat="1">
      <c r="A1754" s="3"/>
      <c r="C1754" s="228"/>
    </row>
    <row r="1755" spans="1:3" s="8" customFormat="1">
      <c r="A1755" s="3"/>
      <c r="C1755" s="228"/>
    </row>
    <row r="1756" spans="1:3" s="8" customFormat="1">
      <c r="A1756" s="3"/>
      <c r="C1756" s="228"/>
    </row>
    <row r="1757" spans="1:3" s="8" customFormat="1">
      <c r="A1757" s="18"/>
      <c r="C1757" s="228"/>
    </row>
    <row r="1758" spans="1:3" s="8" customFormat="1">
      <c r="A1758" s="12"/>
      <c r="C1758" s="228"/>
    </row>
    <row r="1759" spans="1:3" s="8" customFormat="1">
      <c r="A1759" s="3"/>
      <c r="C1759" s="228"/>
    </row>
    <row r="1760" spans="1:3" s="8" customFormat="1">
      <c r="A1760" s="3"/>
      <c r="C1760" s="228"/>
    </row>
    <row r="1761" spans="1:3" s="8" customFormat="1">
      <c r="A1761" s="3"/>
      <c r="C1761" s="228"/>
    </row>
    <row r="1762" spans="1:3" s="8" customFormat="1">
      <c r="A1762" s="3"/>
      <c r="C1762" s="228"/>
    </row>
    <row r="1763" spans="1:3" s="8" customFormat="1">
      <c r="A1763" s="18"/>
      <c r="C1763" s="228"/>
    </row>
    <row r="1764" spans="1:3" s="8" customFormat="1">
      <c r="A1764" s="3"/>
      <c r="C1764" s="228"/>
    </row>
    <row r="1765" spans="1:3" s="8" customFormat="1">
      <c r="A1765" s="3"/>
      <c r="C1765" s="228"/>
    </row>
    <row r="1766" spans="1:3" s="8" customFormat="1">
      <c r="A1766" s="3"/>
      <c r="C1766" s="228"/>
    </row>
    <row r="1767" spans="1:3" s="8" customFormat="1">
      <c r="A1767" s="3"/>
      <c r="C1767" s="228"/>
    </row>
    <row r="1768" spans="1:3" s="8" customFormat="1">
      <c r="A1768" s="3"/>
      <c r="C1768" s="228"/>
    </row>
    <row r="1769" spans="1:3" s="8" customFormat="1">
      <c r="A1769" s="3"/>
      <c r="C1769" s="228"/>
    </row>
    <row r="1770" spans="1:3" s="8" customFormat="1">
      <c r="A1770" s="3"/>
      <c r="C1770" s="228"/>
    </row>
    <row r="1771" spans="1:3" s="8" customFormat="1">
      <c r="A1771" s="3"/>
      <c r="C1771" s="228"/>
    </row>
    <row r="1772" spans="1:3" s="8" customFormat="1">
      <c r="A1772" s="3"/>
      <c r="C1772" s="228"/>
    </row>
    <row r="1773" spans="1:3" s="8" customFormat="1">
      <c r="A1773" s="3"/>
      <c r="C1773" s="228"/>
    </row>
    <row r="1774" spans="1:3" s="8" customFormat="1">
      <c r="A1774" s="3"/>
      <c r="C1774" s="228"/>
    </row>
    <row r="1775" spans="1:3" s="8" customFormat="1">
      <c r="A1775" s="3"/>
      <c r="C1775" s="228"/>
    </row>
    <row r="1776" spans="1:3" s="8" customFormat="1">
      <c r="A1776" s="3"/>
      <c r="C1776" s="228"/>
    </row>
    <row r="1777" spans="1:3" s="8" customFormat="1">
      <c r="A1777" s="3"/>
      <c r="C1777" s="228"/>
    </row>
    <row r="1778" spans="1:3" s="8" customFormat="1">
      <c r="A1778" s="3"/>
      <c r="C1778" s="228"/>
    </row>
    <row r="1779" spans="1:3" s="8" customFormat="1">
      <c r="A1779" s="3"/>
      <c r="C1779" s="228"/>
    </row>
    <row r="1780" spans="1:3" s="8" customFormat="1">
      <c r="A1780" s="3"/>
      <c r="C1780" s="228"/>
    </row>
    <row r="1781" spans="1:3" s="8" customFormat="1">
      <c r="A1781" s="3"/>
      <c r="C1781" s="228"/>
    </row>
    <row r="1782" spans="1:3" s="8" customFormat="1">
      <c r="A1782" s="3"/>
      <c r="C1782" s="228"/>
    </row>
    <row r="1783" spans="1:3" s="8" customFormat="1">
      <c r="A1783" s="3"/>
      <c r="C1783" s="228"/>
    </row>
    <row r="1784" spans="1:3" s="8" customFormat="1">
      <c r="A1784" s="3"/>
      <c r="C1784" s="228"/>
    </row>
    <row r="1785" spans="1:3" s="8" customFormat="1">
      <c r="A1785" s="3"/>
      <c r="C1785" s="228"/>
    </row>
    <row r="1786" spans="1:3" s="8" customFormat="1">
      <c r="A1786" s="3"/>
      <c r="C1786" s="228"/>
    </row>
    <row r="1787" spans="1:3" s="8" customFormat="1">
      <c r="A1787" s="3"/>
      <c r="C1787" s="228"/>
    </row>
    <row r="1788" spans="1:3" s="8" customFormat="1">
      <c r="A1788" s="3"/>
      <c r="C1788" s="228"/>
    </row>
    <row r="1789" spans="1:3" s="8" customFormat="1">
      <c r="A1789" s="3"/>
      <c r="C1789" s="228"/>
    </row>
    <row r="1790" spans="1:3" s="8" customFormat="1">
      <c r="A1790" s="3"/>
      <c r="C1790" s="228"/>
    </row>
    <row r="1791" spans="1:3" s="8" customFormat="1">
      <c r="A1791" s="3"/>
      <c r="C1791" s="228"/>
    </row>
    <row r="1792" spans="1:3" s="8" customFormat="1">
      <c r="A1792" s="3"/>
      <c r="C1792" s="228"/>
    </row>
    <row r="1793" spans="1:3" s="8" customFormat="1">
      <c r="A1793" s="3"/>
      <c r="C1793" s="228"/>
    </row>
    <row r="1794" spans="1:3" s="8" customFormat="1">
      <c r="A1794" s="3"/>
      <c r="C1794" s="228"/>
    </row>
    <row r="1795" spans="1:3" s="8" customFormat="1">
      <c r="A1795" s="3"/>
      <c r="C1795" s="228"/>
    </row>
    <row r="1796" spans="1:3" s="8" customFormat="1">
      <c r="A1796" s="18"/>
      <c r="C1796" s="228"/>
    </row>
    <row r="1797" spans="1:3" s="8" customFormat="1">
      <c r="A1797" s="3"/>
      <c r="C1797" s="228"/>
    </row>
    <row r="1798" spans="1:3" s="8" customFormat="1">
      <c r="A1798" s="3"/>
      <c r="C1798" s="228"/>
    </row>
    <row r="1799" spans="1:3" s="8" customFormat="1">
      <c r="A1799" s="3"/>
      <c r="C1799" s="228"/>
    </row>
    <row r="1800" spans="1:3" s="8" customFormat="1">
      <c r="A1800" s="3"/>
      <c r="C1800" s="228"/>
    </row>
    <row r="1801" spans="1:3" s="8" customFormat="1">
      <c r="A1801" s="3"/>
      <c r="C1801" s="228"/>
    </row>
    <row r="1802" spans="1:3" s="8" customFormat="1">
      <c r="A1802" s="3"/>
      <c r="C1802" s="228"/>
    </row>
    <row r="1803" spans="1:3" s="8" customFormat="1">
      <c r="A1803" s="3"/>
      <c r="C1803" s="228"/>
    </row>
    <row r="1804" spans="1:3" s="8" customFormat="1">
      <c r="A1804" s="3"/>
      <c r="C1804" s="228"/>
    </row>
    <row r="1805" spans="1:3" s="8" customFormat="1">
      <c r="A1805" s="3"/>
      <c r="C1805" s="228"/>
    </row>
    <row r="1806" spans="1:3" s="8" customFormat="1">
      <c r="A1806" s="3"/>
      <c r="C1806" s="228"/>
    </row>
    <row r="1807" spans="1:3" s="8" customFormat="1">
      <c r="A1807" s="3"/>
      <c r="C1807" s="228"/>
    </row>
    <row r="1808" spans="1:3" s="8" customFormat="1">
      <c r="A1808" s="3"/>
      <c r="C1808" s="228"/>
    </row>
    <row r="1809" spans="1:3" s="8" customFormat="1">
      <c r="A1809" s="18"/>
      <c r="C1809" s="228"/>
    </row>
    <row r="1810" spans="1:3" s="8" customFormat="1">
      <c r="A1810" s="12"/>
      <c r="C1810" s="228"/>
    </row>
    <row r="1811" spans="1:3" s="8" customFormat="1">
      <c r="A1811" s="3"/>
      <c r="C1811" s="228"/>
    </row>
    <row r="1812" spans="1:3" s="8" customFormat="1">
      <c r="A1812" s="3"/>
      <c r="C1812" s="228"/>
    </row>
    <row r="1813" spans="1:3" s="8" customFormat="1">
      <c r="A1813" s="3"/>
      <c r="C1813" s="228"/>
    </row>
    <row r="1814" spans="1:3" s="8" customFormat="1">
      <c r="A1814" s="3"/>
      <c r="C1814" s="228"/>
    </row>
    <row r="1815" spans="1:3" s="8" customFormat="1">
      <c r="A1815" s="18"/>
      <c r="C1815" s="228"/>
    </row>
    <row r="1816" spans="1:3" s="8" customFormat="1">
      <c r="A1816" s="3"/>
      <c r="C1816" s="228"/>
    </row>
    <row r="1817" spans="1:3" s="8" customFormat="1">
      <c r="A1817" s="3"/>
      <c r="C1817" s="228"/>
    </row>
    <row r="1818" spans="1:3" s="8" customFormat="1">
      <c r="A1818" s="3"/>
      <c r="C1818" s="228"/>
    </row>
    <row r="1819" spans="1:3" s="8" customFormat="1">
      <c r="A1819" s="3"/>
      <c r="C1819" s="228"/>
    </row>
    <row r="1820" spans="1:3" s="8" customFormat="1">
      <c r="A1820" s="3"/>
      <c r="C1820" s="228"/>
    </row>
    <row r="1821" spans="1:3" s="8" customFormat="1">
      <c r="A1821" s="3"/>
      <c r="C1821" s="228"/>
    </row>
    <row r="1822" spans="1:3" s="8" customFormat="1">
      <c r="A1822" s="3"/>
      <c r="C1822" s="228"/>
    </row>
    <row r="1823" spans="1:3" s="8" customFormat="1">
      <c r="A1823" s="3"/>
      <c r="C1823" s="228"/>
    </row>
    <row r="1824" spans="1:3" s="8" customFormat="1">
      <c r="A1824" s="3"/>
      <c r="C1824" s="228"/>
    </row>
    <row r="1825" spans="1:3" s="8" customFormat="1">
      <c r="A1825" s="3"/>
      <c r="C1825" s="228"/>
    </row>
    <row r="1826" spans="1:3" s="8" customFormat="1">
      <c r="A1826" s="3"/>
      <c r="C1826" s="228"/>
    </row>
    <row r="1827" spans="1:3" s="8" customFormat="1">
      <c r="A1827" s="3"/>
      <c r="C1827" s="228"/>
    </row>
    <row r="1828" spans="1:3" s="8" customFormat="1">
      <c r="A1828" s="3"/>
      <c r="C1828" s="228"/>
    </row>
    <row r="1829" spans="1:3" s="8" customFormat="1">
      <c r="A1829" s="3"/>
      <c r="C1829" s="228"/>
    </row>
    <row r="1830" spans="1:3" s="8" customFormat="1">
      <c r="A1830" s="3"/>
      <c r="C1830" s="228"/>
    </row>
    <row r="1831" spans="1:3" s="8" customFormat="1">
      <c r="A1831" s="3"/>
      <c r="C1831" s="228"/>
    </row>
    <row r="1832" spans="1:3" s="8" customFormat="1">
      <c r="A1832" s="3"/>
      <c r="C1832" s="228"/>
    </row>
    <row r="1833" spans="1:3" s="8" customFormat="1">
      <c r="A1833" s="3"/>
      <c r="C1833" s="228"/>
    </row>
    <row r="1834" spans="1:3" s="8" customFormat="1">
      <c r="A1834" s="3"/>
      <c r="C1834" s="228"/>
    </row>
    <row r="1835" spans="1:3" s="8" customFormat="1">
      <c r="A1835" s="3"/>
      <c r="C1835" s="228"/>
    </row>
    <row r="1836" spans="1:3" s="8" customFormat="1">
      <c r="A1836" s="3"/>
      <c r="C1836" s="228"/>
    </row>
    <row r="1837" spans="1:3" s="8" customFormat="1">
      <c r="A1837" s="3"/>
      <c r="C1837" s="228"/>
    </row>
    <row r="1838" spans="1:3" s="8" customFormat="1">
      <c r="A1838" s="3"/>
      <c r="C1838" s="228"/>
    </row>
    <row r="1839" spans="1:3" s="8" customFormat="1">
      <c r="A1839" s="3"/>
      <c r="C1839" s="228"/>
    </row>
    <row r="1840" spans="1:3" s="8" customFormat="1">
      <c r="A1840" s="3"/>
      <c r="C1840" s="228"/>
    </row>
    <row r="1841" spans="1:3" s="8" customFormat="1">
      <c r="A1841" s="3"/>
      <c r="C1841" s="228"/>
    </row>
    <row r="1842" spans="1:3" s="8" customFormat="1">
      <c r="A1842" s="3"/>
      <c r="C1842" s="228"/>
    </row>
    <row r="1843" spans="1:3" s="8" customFormat="1">
      <c r="A1843" s="3"/>
      <c r="C1843" s="228"/>
    </row>
    <row r="1844" spans="1:3" s="8" customFormat="1">
      <c r="A1844" s="3"/>
      <c r="C1844" s="228"/>
    </row>
    <row r="1845" spans="1:3" s="8" customFormat="1">
      <c r="A1845" s="3"/>
      <c r="C1845" s="228"/>
    </row>
    <row r="1846" spans="1:3" s="8" customFormat="1">
      <c r="A1846" s="3"/>
      <c r="C1846" s="228"/>
    </row>
    <row r="1847" spans="1:3" s="8" customFormat="1">
      <c r="A1847" s="3"/>
      <c r="C1847" s="228"/>
    </row>
    <row r="1848" spans="1:3" s="8" customFormat="1">
      <c r="A1848" s="3"/>
      <c r="C1848" s="228"/>
    </row>
    <row r="1849" spans="1:3" s="8" customFormat="1">
      <c r="A1849" s="3"/>
      <c r="C1849" s="228"/>
    </row>
    <row r="1850" spans="1:3" s="8" customFormat="1">
      <c r="A1850" s="3"/>
      <c r="C1850" s="228"/>
    </row>
    <row r="1851" spans="1:3" s="8" customFormat="1">
      <c r="A1851" s="3"/>
      <c r="C1851" s="228"/>
    </row>
    <row r="1852" spans="1:3" s="8" customFormat="1">
      <c r="A1852" s="3"/>
      <c r="C1852" s="228"/>
    </row>
    <row r="1853" spans="1:3" s="8" customFormat="1">
      <c r="A1853" s="3"/>
      <c r="C1853" s="228"/>
    </row>
    <row r="1854" spans="1:3" s="8" customFormat="1">
      <c r="A1854" s="3"/>
      <c r="C1854" s="228"/>
    </row>
    <row r="1855" spans="1:3" s="8" customFormat="1">
      <c r="A1855" s="3"/>
      <c r="C1855" s="228"/>
    </row>
    <row r="1856" spans="1:3" s="8" customFormat="1">
      <c r="A1856" s="3"/>
      <c r="C1856" s="228"/>
    </row>
    <row r="1857" spans="1:3" s="8" customFormat="1">
      <c r="A1857" s="3"/>
      <c r="C1857" s="228"/>
    </row>
    <row r="1858" spans="1:3" s="8" customFormat="1">
      <c r="A1858" s="3"/>
      <c r="C1858" s="228"/>
    </row>
    <row r="1859" spans="1:3" s="8" customFormat="1">
      <c r="A1859" s="3"/>
      <c r="C1859" s="228"/>
    </row>
    <row r="1860" spans="1:3" s="8" customFormat="1">
      <c r="A1860" s="3"/>
      <c r="C1860" s="228"/>
    </row>
    <row r="1861" spans="1:3" s="8" customFormat="1">
      <c r="A1861" s="3"/>
      <c r="C1861" s="228"/>
    </row>
    <row r="1862" spans="1:3" s="8" customFormat="1">
      <c r="A1862" s="3"/>
      <c r="C1862" s="228"/>
    </row>
    <row r="1863" spans="1:3" s="8" customFormat="1">
      <c r="A1863" s="3"/>
      <c r="C1863" s="228"/>
    </row>
    <row r="1864" spans="1:3" s="8" customFormat="1">
      <c r="A1864" s="3"/>
      <c r="C1864" s="228"/>
    </row>
    <row r="1865" spans="1:3" s="8" customFormat="1">
      <c r="A1865" s="3"/>
      <c r="C1865" s="228"/>
    </row>
    <row r="1866" spans="1:3" s="8" customFormat="1">
      <c r="A1866" s="3"/>
      <c r="C1866" s="228"/>
    </row>
    <row r="1867" spans="1:3" s="8" customFormat="1">
      <c r="A1867" s="3"/>
      <c r="C1867" s="228"/>
    </row>
    <row r="1868" spans="1:3" s="8" customFormat="1">
      <c r="A1868" s="3"/>
      <c r="C1868" s="228"/>
    </row>
    <row r="1869" spans="1:3" s="8" customFormat="1">
      <c r="A1869" s="3"/>
      <c r="C1869" s="228"/>
    </row>
    <row r="1870" spans="1:3" s="8" customFormat="1">
      <c r="A1870" s="3"/>
      <c r="C1870" s="228"/>
    </row>
    <row r="1871" spans="1:3" s="8" customFormat="1">
      <c r="A1871" s="3"/>
      <c r="C1871" s="228"/>
    </row>
    <row r="1872" spans="1:3" s="8" customFormat="1">
      <c r="A1872" s="3"/>
      <c r="C1872" s="228"/>
    </row>
    <row r="1873" spans="1:3" s="8" customFormat="1">
      <c r="A1873" s="3"/>
      <c r="C1873" s="228"/>
    </row>
    <row r="1874" spans="1:3" s="8" customFormat="1">
      <c r="A1874" s="3"/>
      <c r="C1874" s="228"/>
    </row>
    <row r="1875" spans="1:3" s="8" customFormat="1">
      <c r="A1875" s="3"/>
      <c r="C1875" s="228"/>
    </row>
    <row r="1876" spans="1:3" s="8" customFormat="1">
      <c r="A1876" s="3"/>
      <c r="C1876" s="228"/>
    </row>
    <row r="1877" spans="1:3" s="8" customFormat="1">
      <c r="A1877" s="3"/>
      <c r="C1877" s="228"/>
    </row>
    <row r="1878" spans="1:3" s="8" customFormat="1">
      <c r="A1878" s="3"/>
      <c r="C1878" s="228"/>
    </row>
    <row r="1879" spans="1:3" s="8" customFormat="1">
      <c r="A1879" s="3"/>
      <c r="C1879" s="228"/>
    </row>
    <row r="1880" spans="1:3" s="8" customFormat="1">
      <c r="A1880" s="3"/>
      <c r="C1880" s="228"/>
    </row>
    <row r="1881" spans="1:3" s="8" customFormat="1">
      <c r="A1881" s="3"/>
      <c r="C1881" s="228"/>
    </row>
    <row r="1882" spans="1:3" s="8" customFormat="1">
      <c r="A1882" s="3"/>
      <c r="C1882" s="228"/>
    </row>
    <row r="1883" spans="1:3" s="8" customFormat="1">
      <c r="A1883" s="3"/>
      <c r="C1883" s="228"/>
    </row>
    <row r="1884" spans="1:3" s="8" customFormat="1">
      <c r="A1884" s="3"/>
      <c r="C1884" s="228"/>
    </row>
    <row r="1885" spans="1:3" s="8" customFormat="1">
      <c r="A1885" s="3"/>
      <c r="C1885" s="228"/>
    </row>
    <row r="1886" spans="1:3" s="8" customFormat="1">
      <c r="A1886" s="3"/>
      <c r="C1886" s="228"/>
    </row>
    <row r="1887" spans="1:3" s="8" customFormat="1">
      <c r="A1887" s="3"/>
      <c r="C1887" s="228"/>
    </row>
    <row r="1888" spans="1:3" s="8" customFormat="1">
      <c r="A1888" s="3"/>
      <c r="C1888" s="228"/>
    </row>
    <row r="1889" spans="1:3" s="8" customFormat="1">
      <c r="A1889" s="3"/>
      <c r="C1889" s="228"/>
    </row>
    <row r="1890" spans="1:3" s="8" customFormat="1">
      <c r="A1890" s="3"/>
      <c r="C1890" s="228"/>
    </row>
    <row r="1891" spans="1:3" s="8" customFormat="1">
      <c r="A1891" s="3"/>
      <c r="C1891" s="228"/>
    </row>
    <row r="1892" spans="1:3" s="8" customFormat="1">
      <c r="A1892" s="3"/>
      <c r="C1892" s="228"/>
    </row>
    <row r="1893" spans="1:3" s="8" customFormat="1">
      <c r="A1893" s="3"/>
      <c r="C1893" s="228"/>
    </row>
    <row r="1894" spans="1:3" s="8" customFormat="1">
      <c r="A1894" s="3"/>
      <c r="C1894" s="228"/>
    </row>
    <row r="1895" spans="1:3" s="8" customFormat="1">
      <c r="A1895" s="3"/>
      <c r="C1895" s="228"/>
    </row>
    <row r="1896" spans="1:3" s="8" customFormat="1">
      <c r="A1896" s="3"/>
      <c r="C1896" s="228"/>
    </row>
    <row r="1897" spans="1:3" s="8" customFormat="1">
      <c r="A1897" s="3"/>
      <c r="C1897" s="228"/>
    </row>
    <row r="1898" spans="1:3" s="8" customFormat="1">
      <c r="A1898" s="3"/>
      <c r="C1898" s="228"/>
    </row>
    <row r="1899" spans="1:3" s="8" customFormat="1">
      <c r="A1899" s="3"/>
      <c r="C1899" s="228"/>
    </row>
    <row r="1900" spans="1:3" s="8" customFormat="1">
      <c r="A1900" s="3"/>
      <c r="C1900" s="228"/>
    </row>
    <row r="1901" spans="1:3" s="8" customFormat="1">
      <c r="A1901" s="3"/>
      <c r="C1901" s="228"/>
    </row>
    <row r="1902" spans="1:3" s="8" customFormat="1">
      <c r="A1902" s="3"/>
      <c r="C1902" s="228"/>
    </row>
    <row r="1903" spans="1:3" s="8" customFormat="1">
      <c r="A1903" s="3"/>
      <c r="C1903" s="228"/>
    </row>
    <row r="1904" spans="1:3" s="8" customFormat="1">
      <c r="A1904" s="3"/>
      <c r="C1904" s="228"/>
    </row>
    <row r="1905" spans="1:16" s="8" customFormat="1">
      <c r="A1905" s="3"/>
      <c r="C1905" s="228"/>
    </row>
    <row r="1906" spans="1:16" s="8" customFormat="1">
      <c r="A1906" s="3"/>
      <c r="C1906" s="228"/>
    </row>
    <row r="1907" spans="1:16" s="8" customFormat="1">
      <c r="A1907" s="3"/>
      <c r="C1907" s="228"/>
    </row>
    <row r="1908" spans="1:16">
      <c r="A1908" s="3"/>
      <c r="B1908" s="8"/>
      <c r="C1908" s="228"/>
      <c r="D1908" s="8"/>
      <c r="E1908" s="8"/>
      <c r="F1908" s="8"/>
      <c r="G1908" s="8"/>
      <c r="H1908" s="8"/>
      <c r="I1908" s="8"/>
      <c r="J1908" s="8"/>
      <c r="K1908" s="8"/>
      <c r="L1908" s="8"/>
      <c r="M1908" s="8"/>
      <c r="N1908" s="8"/>
      <c r="O1908" s="8"/>
      <c r="P1908" s="8"/>
    </row>
  </sheetData>
  <mergeCells count="36">
    <mergeCell ref="D3:E3"/>
    <mergeCell ref="D11:E11"/>
    <mergeCell ref="D19:E19"/>
    <mergeCell ref="D26:E26"/>
    <mergeCell ref="A26:A27"/>
    <mergeCell ref="B26:C26"/>
    <mergeCell ref="A3:A4"/>
    <mergeCell ref="B3:C3"/>
    <mergeCell ref="A11:A12"/>
    <mergeCell ref="B11:C11"/>
    <mergeCell ref="A19:A20"/>
    <mergeCell ref="B19:C19"/>
    <mergeCell ref="F11:G11"/>
    <mergeCell ref="F19:G19"/>
    <mergeCell ref="F26:G26"/>
    <mergeCell ref="F3:G3"/>
    <mergeCell ref="N3:O3"/>
    <mergeCell ref="N11:O11"/>
    <mergeCell ref="N19:O19"/>
    <mergeCell ref="N26:O26"/>
    <mergeCell ref="J3:K3"/>
    <mergeCell ref="J11:K11"/>
    <mergeCell ref="J19:K19"/>
    <mergeCell ref="J26:K26"/>
    <mergeCell ref="H3:I3"/>
    <mergeCell ref="H11:I11"/>
    <mergeCell ref="H19:I19"/>
    <mergeCell ref="H26:I26"/>
    <mergeCell ref="P26:Q26"/>
    <mergeCell ref="P19:Q19"/>
    <mergeCell ref="P3:Q3"/>
    <mergeCell ref="P11:Q11"/>
    <mergeCell ref="L3:M3"/>
    <mergeCell ref="L11:M11"/>
    <mergeCell ref="L19:M19"/>
    <mergeCell ref="L26:M26"/>
  </mergeCells>
  <phoneticPr fontId="13" type="noConversion"/>
  <pageMargins left="0.78740157480314965" right="0.23622047244094491" top="0.78740157480314965" bottom="0.55118110236220474" header="0" footer="0"/>
  <pageSetup paperSize="9" scale="91"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389"/>
  <sheetViews>
    <sheetView zoomScaleNormal="100" workbookViewId="0">
      <pane ySplit="5" topLeftCell="A6" activePane="bottomLeft" state="frozen"/>
      <selection pane="bottomLeft" activeCell="H238" sqref="H238"/>
    </sheetView>
  </sheetViews>
  <sheetFormatPr defaultColWidth="9.140625" defaultRowHeight="12.75"/>
  <cols>
    <col min="1" max="1" width="46.42578125" style="336" customWidth="1"/>
    <col min="2" max="2" width="14.5703125" style="659" customWidth="1"/>
    <col min="3" max="3" width="15.85546875" style="338" customWidth="1"/>
    <col min="4" max="4" width="15.7109375" style="648" customWidth="1"/>
    <col min="5" max="5" width="15.7109375" style="338" customWidth="1"/>
    <col min="6" max="6" width="17" style="338" customWidth="1"/>
    <col min="7" max="7" width="18.42578125" style="338" customWidth="1"/>
    <col min="8" max="8" width="18.5703125" style="701" customWidth="1"/>
    <col min="9" max="9" width="23.42578125" style="701" customWidth="1"/>
    <col min="10" max="17" width="9.140625" style="990"/>
    <col min="18" max="41" width="9.140625" style="847"/>
    <col min="42" max="16384" width="9.140625" style="333"/>
  </cols>
  <sheetData>
    <row r="1" spans="1:41" s="847" customFormat="1" ht="15.75">
      <c r="A1" s="641" t="s">
        <v>1332</v>
      </c>
      <c r="B1" s="967"/>
      <c r="C1" s="642"/>
      <c r="D1" s="643"/>
      <c r="E1" s="643"/>
      <c r="F1" s="643"/>
      <c r="G1" s="642"/>
      <c r="H1" s="701"/>
      <c r="I1" s="701"/>
      <c r="J1" s="990"/>
      <c r="K1" s="990"/>
      <c r="L1" s="990"/>
      <c r="M1" s="990"/>
      <c r="N1" s="990"/>
      <c r="O1" s="990"/>
      <c r="P1" s="990"/>
      <c r="Q1" s="990"/>
    </row>
    <row r="2" spans="1:41" s="847" customFormat="1" ht="11.25" customHeight="1">
      <c r="A2" s="644"/>
      <c r="B2" s="967"/>
      <c r="C2" s="642"/>
      <c r="D2" s="643"/>
      <c r="E2" s="643"/>
      <c r="F2" s="643"/>
      <c r="G2" s="642"/>
      <c r="H2" s="701"/>
      <c r="I2" s="701"/>
      <c r="J2" s="990"/>
      <c r="K2" s="990"/>
      <c r="L2" s="990"/>
      <c r="M2" s="990"/>
      <c r="N2" s="990"/>
      <c r="O2" s="990"/>
      <c r="P2" s="990"/>
      <c r="Q2" s="990"/>
    </row>
    <row r="3" spans="1:41" s="847" customFormat="1" ht="25.5">
      <c r="A3" s="684" t="s">
        <v>88</v>
      </c>
      <c r="B3" s="685"/>
      <c r="C3" s="686"/>
      <c r="D3" s="687"/>
      <c r="E3" s="687"/>
      <c r="F3" s="687"/>
      <c r="G3" s="686"/>
      <c r="H3" s="686"/>
      <c r="I3" s="686"/>
      <c r="J3" s="990"/>
      <c r="K3" s="990"/>
      <c r="L3" s="990"/>
      <c r="M3" s="990"/>
      <c r="N3" s="990"/>
      <c r="O3" s="990"/>
      <c r="P3" s="990"/>
      <c r="Q3" s="990"/>
    </row>
    <row r="4" spans="1:41" s="847" customFormat="1" ht="11.25" customHeight="1" thickBot="1">
      <c r="A4" s="645"/>
      <c r="B4" s="967"/>
      <c r="C4" s="642"/>
      <c r="D4" s="643"/>
      <c r="E4" s="643"/>
      <c r="F4" s="643"/>
      <c r="G4" s="642"/>
      <c r="H4" s="701"/>
      <c r="I4" s="701"/>
      <c r="J4" s="990"/>
      <c r="K4" s="990"/>
      <c r="L4" s="990"/>
      <c r="M4" s="990"/>
      <c r="N4" s="990"/>
      <c r="O4" s="990"/>
      <c r="P4" s="990"/>
      <c r="Q4" s="990"/>
    </row>
    <row r="5" spans="1:41" s="336" customFormat="1" ht="26.25" thickBot="1">
      <c r="A5" s="703" t="s">
        <v>32</v>
      </c>
      <c r="B5" s="350">
        <v>2013</v>
      </c>
      <c r="C5" s="380">
        <v>2014</v>
      </c>
      <c r="D5" s="350">
        <v>2015</v>
      </c>
      <c r="E5" s="380">
        <v>2016</v>
      </c>
      <c r="F5" s="380">
        <v>2017</v>
      </c>
      <c r="G5" s="380">
        <v>2018</v>
      </c>
      <c r="H5" s="380">
        <v>2019</v>
      </c>
      <c r="I5" s="381">
        <v>2020</v>
      </c>
      <c r="J5" s="704"/>
      <c r="K5" s="704"/>
      <c r="L5" s="704"/>
      <c r="M5" s="704"/>
      <c r="N5" s="704"/>
      <c r="O5" s="704"/>
      <c r="P5" s="704"/>
      <c r="Q5" s="704"/>
    </row>
    <row r="6" spans="1:41" s="336" customFormat="1" ht="15.95" customHeight="1">
      <c r="A6" s="280" t="s">
        <v>1223</v>
      </c>
      <c r="B6" s="190">
        <f t="shared" ref="B6:C9" si="0">B12+B24</f>
        <v>7</v>
      </c>
      <c r="C6" s="190">
        <f t="shared" si="0"/>
        <v>7</v>
      </c>
      <c r="D6" s="190">
        <f t="shared" ref="D6:E9" si="1">D12+D24</f>
        <v>7</v>
      </c>
      <c r="E6" s="190">
        <f t="shared" si="1"/>
        <v>7</v>
      </c>
      <c r="F6" s="190">
        <f t="shared" ref="F6:G9" si="2">F12+F24</f>
        <v>7</v>
      </c>
      <c r="G6" s="190">
        <f>G12+G24</f>
        <v>7</v>
      </c>
      <c r="H6" s="190">
        <f>H12+H24</f>
        <v>7</v>
      </c>
      <c r="I6" s="753">
        <f>I12+I24</f>
        <v>7</v>
      </c>
      <c r="J6" s="990"/>
      <c r="K6" s="990"/>
      <c r="L6" s="990"/>
      <c r="M6" s="990"/>
      <c r="N6" s="990"/>
      <c r="O6" s="990"/>
      <c r="P6" s="990"/>
      <c r="Q6" s="990"/>
      <c r="R6" s="847"/>
      <c r="S6" s="847"/>
      <c r="T6" s="847"/>
      <c r="U6" s="847"/>
      <c r="V6" s="847"/>
      <c r="W6" s="847"/>
      <c r="X6" s="847"/>
      <c r="Y6" s="847"/>
      <c r="Z6" s="847"/>
      <c r="AA6" s="847"/>
      <c r="AB6" s="847"/>
      <c r="AC6" s="847"/>
      <c r="AD6" s="847"/>
      <c r="AE6" s="847"/>
      <c r="AF6" s="847"/>
      <c r="AG6" s="847"/>
      <c r="AH6" s="847"/>
      <c r="AI6" s="847"/>
      <c r="AJ6" s="847"/>
      <c r="AK6" s="847"/>
      <c r="AL6" s="847"/>
      <c r="AM6" s="847"/>
      <c r="AN6" s="847"/>
      <c r="AO6" s="847"/>
    </row>
    <row r="7" spans="1:41" s="336" customFormat="1" ht="15.95" customHeight="1">
      <c r="A7" s="281" t="s">
        <v>1245</v>
      </c>
      <c r="B7" s="182">
        <f t="shared" si="0"/>
        <v>0</v>
      </c>
      <c r="C7" s="182">
        <f t="shared" si="0"/>
        <v>0</v>
      </c>
      <c r="D7" s="182">
        <f t="shared" si="1"/>
        <v>0</v>
      </c>
      <c r="E7" s="182">
        <f t="shared" si="1"/>
        <v>0</v>
      </c>
      <c r="F7" s="182">
        <f t="shared" si="2"/>
        <v>0</v>
      </c>
      <c r="G7" s="182">
        <f t="shared" si="2"/>
        <v>0</v>
      </c>
      <c r="H7" s="182">
        <f t="shared" ref="H7:I9" si="3">H13+H25</f>
        <v>0</v>
      </c>
      <c r="I7" s="752">
        <f t="shared" si="3"/>
        <v>0</v>
      </c>
      <c r="J7" s="990"/>
      <c r="K7" s="990"/>
      <c r="L7" s="990"/>
      <c r="M7" s="990"/>
      <c r="N7" s="990"/>
      <c r="O7" s="990"/>
      <c r="P7" s="990"/>
      <c r="Q7" s="990"/>
      <c r="R7" s="847"/>
      <c r="S7" s="847"/>
      <c r="T7" s="847"/>
      <c r="U7" s="847"/>
      <c r="V7" s="847"/>
      <c r="W7" s="847"/>
      <c r="X7" s="847"/>
      <c r="Y7" s="847"/>
      <c r="Z7" s="847"/>
      <c r="AA7" s="847"/>
      <c r="AB7" s="847"/>
      <c r="AC7" s="847"/>
      <c r="AD7" s="847"/>
      <c r="AE7" s="847"/>
      <c r="AF7" s="847"/>
      <c r="AG7" s="847"/>
      <c r="AH7" s="847"/>
      <c r="AI7" s="847"/>
      <c r="AJ7" s="847"/>
      <c r="AK7" s="847"/>
      <c r="AL7" s="847"/>
      <c r="AM7" s="847"/>
      <c r="AN7" s="847"/>
      <c r="AO7" s="847"/>
    </row>
    <row r="8" spans="1:41" s="336" customFormat="1" ht="15.95" customHeight="1">
      <c r="A8" s="281" t="s">
        <v>1246</v>
      </c>
      <c r="B8" s="182">
        <f t="shared" si="0"/>
        <v>7</v>
      </c>
      <c r="C8" s="182">
        <f t="shared" si="0"/>
        <v>7</v>
      </c>
      <c r="D8" s="182">
        <f t="shared" si="1"/>
        <v>7</v>
      </c>
      <c r="E8" s="182">
        <f t="shared" si="1"/>
        <v>7</v>
      </c>
      <c r="F8" s="182">
        <f t="shared" si="2"/>
        <v>7</v>
      </c>
      <c r="G8" s="182">
        <f t="shared" si="2"/>
        <v>7</v>
      </c>
      <c r="H8" s="182">
        <f t="shared" si="3"/>
        <v>7</v>
      </c>
      <c r="I8" s="752">
        <f t="shared" si="3"/>
        <v>7</v>
      </c>
      <c r="J8" s="990"/>
      <c r="K8" s="990"/>
      <c r="L8" s="990"/>
      <c r="M8" s="990"/>
      <c r="N8" s="990"/>
      <c r="O8" s="990"/>
      <c r="P8" s="990"/>
      <c r="Q8" s="990"/>
      <c r="R8" s="847"/>
      <c r="S8" s="847"/>
      <c r="T8" s="847"/>
      <c r="U8" s="847"/>
      <c r="V8" s="847"/>
      <c r="W8" s="847"/>
      <c r="X8" s="847"/>
      <c r="Y8" s="847"/>
      <c r="Z8" s="847"/>
      <c r="AA8" s="847"/>
      <c r="AB8" s="847"/>
      <c r="AC8" s="847"/>
      <c r="AD8" s="847"/>
      <c r="AE8" s="847"/>
      <c r="AF8" s="847"/>
      <c r="AG8" s="847"/>
      <c r="AH8" s="847"/>
      <c r="AI8" s="847"/>
      <c r="AJ8" s="847"/>
      <c r="AK8" s="847"/>
      <c r="AL8" s="847"/>
      <c r="AM8" s="847"/>
      <c r="AN8" s="847"/>
      <c r="AO8" s="847"/>
    </row>
    <row r="9" spans="1:41" s="336" customFormat="1" ht="15.95" customHeight="1" thickBot="1">
      <c r="A9" s="248" t="s">
        <v>1247</v>
      </c>
      <c r="B9" s="197">
        <f t="shared" si="0"/>
        <v>0</v>
      </c>
      <c r="C9" s="197">
        <f t="shared" si="0"/>
        <v>0</v>
      </c>
      <c r="D9" s="197">
        <f t="shared" si="1"/>
        <v>0</v>
      </c>
      <c r="E9" s="197">
        <f t="shared" si="1"/>
        <v>0</v>
      </c>
      <c r="F9" s="197">
        <f t="shared" si="2"/>
        <v>0</v>
      </c>
      <c r="G9" s="197">
        <f t="shared" si="2"/>
        <v>0</v>
      </c>
      <c r="H9" s="197">
        <f t="shared" si="3"/>
        <v>0</v>
      </c>
      <c r="I9" s="1072">
        <f t="shared" si="3"/>
        <v>0</v>
      </c>
      <c r="J9" s="990"/>
      <c r="K9" s="990"/>
      <c r="L9" s="990"/>
      <c r="M9" s="990"/>
      <c r="N9" s="990"/>
      <c r="O9" s="990"/>
      <c r="P9" s="990"/>
      <c r="Q9" s="990"/>
      <c r="R9" s="847"/>
      <c r="S9" s="847"/>
      <c r="T9" s="847"/>
      <c r="U9" s="847"/>
      <c r="V9" s="847"/>
      <c r="W9" s="847"/>
      <c r="X9" s="847"/>
      <c r="Y9" s="847"/>
      <c r="Z9" s="847"/>
      <c r="AA9" s="847"/>
      <c r="AB9" s="847"/>
      <c r="AC9" s="847"/>
      <c r="AD9" s="847"/>
      <c r="AE9" s="847"/>
      <c r="AF9" s="847"/>
      <c r="AG9" s="847"/>
      <c r="AH9" s="847"/>
      <c r="AI9" s="847"/>
      <c r="AJ9" s="847"/>
      <c r="AK9" s="847"/>
      <c r="AL9" s="847"/>
      <c r="AM9" s="847"/>
      <c r="AN9" s="847"/>
      <c r="AO9" s="847"/>
    </row>
    <row r="10" spans="1:41" ht="14.25" customHeight="1" thickBot="1">
      <c r="A10" s="646"/>
      <c r="B10" s="647"/>
    </row>
    <row r="11" spans="1:41" ht="26.25" thickBot="1">
      <c r="A11" s="282" t="s">
        <v>33</v>
      </c>
      <c r="B11" s="632">
        <v>2013</v>
      </c>
      <c r="C11" s="634">
        <v>2014</v>
      </c>
      <c r="D11" s="632">
        <v>2015</v>
      </c>
      <c r="E11" s="634">
        <v>2016</v>
      </c>
      <c r="F11" s="634">
        <v>2017</v>
      </c>
      <c r="G11" s="634">
        <v>2018</v>
      </c>
      <c r="H11" s="380">
        <v>2019</v>
      </c>
      <c r="I11" s="381">
        <v>2020</v>
      </c>
    </row>
    <row r="12" spans="1:41" ht="15.95" customHeight="1">
      <c r="A12" s="280" t="s">
        <v>1223</v>
      </c>
      <c r="B12" s="150">
        <v>2</v>
      </c>
      <c r="C12" s="150">
        <v>2</v>
      </c>
      <c r="D12" s="150">
        <v>2</v>
      </c>
      <c r="E12" s="150">
        <v>2</v>
      </c>
      <c r="F12" s="190">
        <v>2</v>
      </c>
      <c r="G12" s="190">
        <v>2</v>
      </c>
      <c r="H12" s="190">
        <v>2</v>
      </c>
      <c r="I12" s="553">
        <v>2</v>
      </c>
    </row>
    <row r="13" spans="1:41" ht="15.95" customHeight="1">
      <c r="A13" s="281" t="s">
        <v>1245</v>
      </c>
      <c r="B13" s="126">
        <v>0</v>
      </c>
      <c r="C13" s="126">
        <v>0</v>
      </c>
      <c r="D13" s="126">
        <v>0</v>
      </c>
      <c r="E13" s="126">
        <v>0</v>
      </c>
      <c r="F13" s="182">
        <v>0</v>
      </c>
      <c r="G13" s="182">
        <v>0</v>
      </c>
      <c r="H13" s="182">
        <v>0</v>
      </c>
      <c r="I13" s="597">
        <v>0</v>
      </c>
    </row>
    <row r="14" spans="1:41" ht="15.95" customHeight="1">
      <c r="A14" s="281" t="s">
        <v>1246</v>
      </c>
      <c r="B14" s="126">
        <v>2</v>
      </c>
      <c r="C14" s="126">
        <v>2</v>
      </c>
      <c r="D14" s="126">
        <v>2</v>
      </c>
      <c r="E14" s="126">
        <v>2</v>
      </c>
      <c r="F14" s="182">
        <v>2</v>
      </c>
      <c r="G14" s="182">
        <v>2</v>
      </c>
      <c r="H14" s="182">
        <v>2</v>
      </c>
      <c r="I14" s="597">
        <v>2</v>
      </c>
    </row>
    <row r="15" spans="1:41" ht="15.95" customHeight="1" thickBot="1">
      <c r="A15" s="248" t="s">
        <v>1247</v>
      </c>
      <c r="B15" s="181">
        <v>0</v>
      </c>
      <c r="C15" s="181">
        <v>0</v>
      </c>
      <c r="D15" s="181">
        <v>0</v>
      </c>
      <c r="E15" s="181">
        <v>0</v>
      </c>
      <c r="F15" s="197">
        <v>0</v>
      </c>
      <c r="G15" s="197">
        <v>0</v>
      </c>
      <c r="H15" s="197">
        <v>0</v>
      </c>
      <c r="I15" s="592">
        <v>0</v>
      </c>
    </row>
    <row r="16" spans="1:41" ht="13.5" customHeight="1" thickBot="1">
      <c r="A16" s="283"/>
      <c r="B16" s="649"/>
      <c r="C16" s="650"/>
      <c r="D16" s="651"/>
      <c r="E16" s="650"/>
      <c r="F16" s="650"/>
      <c r="G16" s="650"/>
      <c r="H16" s="742"/>
      <c r="I16" s="742"/>
    </row>
    <row r="17" spans="1:9" ht="19.5" customHeight="1" thickBot="1">
      <c r="A17" s="284" t="s">
        <v>1248</v>
      </c>
      <c r="B17" s="632">
        <v>2013</v>
      </c>
      <c r="C17" s="634">
        <v>2014</v>
      </c>
      <c r="D17" s="632">
        <v>2015</v>
      </c>
      <c r="E17" s="634">
        <v>2016</v>
      </c>
      <c r="F17" s="634">
        <v>2017</v>
      </c>
      <c r="G17" s="634">
        <v>2018</v>
      </c>
      <c r="H17" s="380">
        <v>2019</v>
      </c>
      <c r="I17" s="381">
        <v>2020</v>
      </c>
    </row>
    <row r="18" spans="1:9" ht="38.25">
      <c r="A18" s="242" t="s">
        <v>1490</v>
      </c>
      <c r="B18" s="192"/>
      <c r="C18" s="25"/>
      <c r="D18" s="192"/>
      <c r="E18" s="25"/>
      <c r="F18" s="25"/>
      <c r="G18" s="25"/>
      <c r="H18" s="275"/>
      <c r="I18" s="553"/>
    </row>
    <row r="19" spans="1:9" ht="13.5" thickBot="1">
      <c r="A19" s="196" t="s">
        <v>89</v>
      </c>
      <c r="B19" s="126">
        <v>130</v>
      </c>
      <c r="C19" s="146">
        <v>147</v>
      </c>
      <c r="D19" s="126">
        <f>66+29+12+55+7</f>
        <v>169</v>
      </c>
      <c r="E19" s="274">
        <v>223</v>
      </c>
      <c r="F19" s="274">
        <v>227</v>
      </c>
      <c r="G19" s="274">
        <v>213</v>
      </c>
      <c r="H19" s="274">
        <v>249</v>
      </c>
      <c r="I19" s="597">
        <v>273</v>
      </c>
    </row>
    <row r="20" spans="1:9" ht="25.5">
      <c r="A20" s="242" t="s">
        <v>508</v>
      </c>
      <c r="B20" s="192"/>
      <c r="C20" s="25"/>
      <c r="D20" s="192"/>
      <c r="E20" s="25"/>
      <c r="F20" s="25"/>
      <c r="G20" s="25"/>
      <c r="H20" s="275"/>
      <c r="I20" s="553"/>
    </row>
    <row r="21" spans="1:9" ht="13.5" thickBot="1">
      <c r="A21" s="196" t="s">
        <v>90</v>
      </c>
      <c r="B21" s="197">
        <v>30</v>
      </c>
      <c r="C21" s="375">
        <v>37</v>
      </c>
      <c r="D21" s="181">
        <f>23+11+58+2</f>
        <v>94</v>
      </c>
      <c r="E21" s="375">
        <v>248</v>
      </c>
      <c r="F21" s="375">
        <v>316</v>
      </c>
      <c r="G21" s="375">
        <v>254</v>
      </c>
      <c r="H21" s="375">
        <v>301</v>
      </c>
      <c r="I21" s="592">
        <v>136</v>
      </c>
    </row>
    <row r="22" spans="1:9" ht="13.5" thickBot="1">
      <c r="A22" s="652"/>
      <c r="B22" s="647"/>
    </row>
    <row r="23" spans="1:9" ht="26.25" thickBot="1">
      <c r="A23" s="282" t="s">
        <v>34</v>
      </c>
      <c r="B23" s="632">
        <v>2013</v>
      </c>
      <c r="C23" s="634">
        <v>2014</v>
      </c>
      <c r="D23" s="632">
        <v>2015</v>
      </c>
      <c r="E23" s="634">
        <v>2016</v>
      </c>
      <c r="F23" s="634">
        <v>2017</v>
      </c>
      <c r="G23" s="634">
        <v>2018</v>
      </c>
      <c r="H23" s="380">
        <v>2019</v>
      </c>
      <c r="I23" s="381">
        <v>2020</v>
      </c>
    </row>
    <row r="24" spans="1:9" ht="15.95" customHeight="1">
      <c r="A24" s="280" t="s">
        <v>1223</v>
      </c>
      <c r="B24" s="150">
        <v>5</v>
      </c>
      <c r="C24" s="147">
        <v>5</v>
      </c>
      <c r="D24" s="147">
        <v>5</v>
      </c>
      <c r="E24" s="147">
        <v>5</v>
      </c>
      <c r="F24" s="275">
        <v>5</v>
      </c>
      <c r="G24" s="275">
        <v>5</v>
      </c>
      <c r="H24" s="275">
        <v>5</v>
      </c>
      <c r="I24" s="553">
        <v>5</v>
      </c>
    </row>
    <row r="25" spans="1:9" ht="15.95" customHeight="1">
      <c r="A25" s="281" t="s">
        <v>1245</v>
      </c>
      <c r="B25" s="126">
        <v>0</v>
      </c>
      <c r="C25" s="146">
        <v>0</v>
      </c>
      <c r="D25" s="146">
        <v>0</v>
      </c>
      <c r="E25" s="146">
        <v>0</v>
      </c>
      <c r="F25" s="274">
        <v>0</v>
      </c>
      <c r="G25" s="274">
        <v>0</v>
      </c>
      <c r="H25" s="274">
        <v>0</v>
      </c>
      <c r="I25" s="597">
        <v>0</v>
      </c>
    </row>
    <row r="26" spans="1:9" ht="15.95" customHeight="1">
      <c r="A26" s="281" t="s">
        <v>1246</v>
      </c>
      <c r="B26" s="126">
        <v>5</v>
      </c>
      <c r="C26" s="146">
        <v>5</v>
      </c>
      <c r="D26" s="146">
        <v>5</v>
      </c>
      <c r="E26" s="146">
        <v>5</v>
      </c>
      <c r="F26" s="274">
        <v>5</v>
      </c>
      <c r="G26" s="274">
        <v>5</v>
      </c>
      <c r="H26" s="274">
        <v>5</v>
      </c>
      <c r="I26" s="597">
        <v>5</v>
      </c>
    </row>
    <row r="27" spans="1:9" ht="15.95" customHeight="1" thickBot="1">
      <c r="A27" s="248" t="s">
        <v>1247</v>
      </c>
      <c r="B27" s="181">
        <v>0</v>
      </c>
      <c r="C27" s="155">
        <v>0</v>
      </c>
      <c r="D27" s="155">
        <v>0</v>
      </c>
      <c r="E27" s="155">
        <v>0</v>
      </c>
      <c r="F27" s="375">
        <v>0</v>
      </c>
      <c r="G27" s="375">
        <v>0</v>
      </c>
      <c r="H27" s="375">
        <v>0</v>
      </c>
      <c r="I27" s="592">
        <v>0</v>
      </c>
    </row>
    <row r="28" spans="1:9" ht="43.9" customHeight="1">
      <c r="A28" s="242" t="s">
        <v>509</v>
      </c>
      <c r="B28" s="192"/>
      <c r="C28" s="25"/>
      <c r="D28" s="192"/>
      <c r="E28" s="25"/>
      <c r="F28" s="25"/>
      <c r="G28" s="25"/>
      <c r="H28" s="275"/>
      <c r="I28" s="553"/>
    </row>
    <row r="29" spans="1:9">
      <c r="A29" s="288" t="s">
        <v>23</v>
      </c>
      <c r="B29" s="126">
        <v>18</v>
      </c>
      <c r="C29" s="146">
        <v>18</v>
      </c>
      <c r="D29" s="182">
        <v>8</v>
      </c>
      <c r="E29" s="146">
        <v>13</v>
      </c>
      <c r="F29" s="146">
        <v>24</v>
      </c>
      <c r="G29" s="146">
        <v>18</v>
      </c>
      <c r="H29" s="274">
        <v>32</v>
      </c>
      <c r="I29" s="597">
        <v>32</v>
      </c>
    </row>
    <row r="30" spans="1:9" ht="15" customHeight="1" thickBot="1">
      <c r="A30" s="196" t="s">
        <v>1491</v>
      </c>
      <c r="B30" s="244">
        <v>15</v>
      </c>
      <c r="C30" s="122">
        <v>13</v>
      </c>
      <c r="D30" s="197">
        <v>7</v>
      </c>
      <c r="E30" s="122">
        <v>9</v>
      </c>
      <c r="F30" s="122">
        <v>19</v>
      </c>
      <c r="G30" s="122">
        <v>14</v>
      </c>
      <c r="H30" s="375">
        <v>18</v>
      </c>
      <c r="I30" s="592">
        <v>23</v>
      </c>
    </row>
    <row r="31" spans="1:9" ht="25.5">
      <c r="A31" s="242" t="s">
        <v>510</v>
      </c>
      <c r="B31" s="192"/>
      <c r="C31" s="25"/>
      <c r="D31" s="190"/>
      <c r="E31" s="25"/>
      <c r="F31" s="25"/>
      <c r="G31" s="25"/>
      <c r="H31" s="275"/>
      <c r="I31" s="553"/>
    </row>
    <row r="32" spans="1:9" ht="38.25">
      <c r="A32" s="246" t="s">
        <v>91</v>
      </c>
      <c r="B32" s="182">
        <v>0</v>
      </c>
      <c r="C32" s="146">
        <v>4</v>
      </c>
      <c r="D32" s="182">
        <v>1</v>
      </c>
      <c r="E32" s="146">
        <v>1</v>
      </c>
      <c r="F32" s="146">
        <v>1</v>
      </c>
      <c r="G32" s="146">
        <v>20</v>
      </c>
      <c r="H32" s="274">
        <v>3</v>
      </c>
      <c r="I32" s="597">
        <v>150</v>
      </c>
    </row>
    <row r="33" spans="1:41">
      <c r="A33" s="288" t="s">
        <v>92</v>
      </c>
      <c r="B33" s="182">
        <v>13</v>
      </c>
      <c r="C33" s="146">
        <v>15</v>
      </c>
      <c r="D33" s="182">
        <v>63</v>
      </c>
      <c r="E33" s="146">
        <v>8</v>
      </c>
      <c r="F33" s="146">
        <v>8</v>
      </c>
      <c r="G33" s="146">
        <v>8</v>
      </c>
      <c r="H33" s="274">
        <v>6</v>
      </c>
      <c r="I33" s="597">
        <v>47</v>
      </c>
    </row>
    <row r="34" spans="1:41" ht="13.5" thickBot="1">
      <c r="A34" s="196" t="s">
        <v>93</v>
      </c>
      <c r="B34" s="197">
        <v>0</v>
      </c>
      <c r="C34" s="122">
        <v>0</v>
      </c>
      <c r="D34" s="197">
        <v>1</v>
      </c>
      <c r="E34" s="122">
        <v>0</v>
      </c>
      <c r="F34" s="122">
        <v>0</v>
      </c>
      <c r="G34" s="122">
        <v>0</v>
      </c>
      <c r="H34" s="375">
        <v>1</v>
      </c>
      <c r="I34" s="592">
        <v>1</v>
      </c>
    </row>
    <row r="35" spans="1:41" ht="30" customHeight="1">
      <c r="A35" s="242" t="s">
        <v>511</v>
      </c>
      <c r="B35" s="192"/>
      <c r="C35" s="25"/>
      <c r="D35" s="190"/>
      <c r="E35" s="25"/>
      <c r="F35" s="25"/>
      <c r="G35" s="25"/>
      <c r="H35" s="275"/>
      <c r="I35" s="553"/>
    </row>
    <row r="36" spans="1:41">
      <c r="A36" s="246" t="s">
        <v>94</v>
      </c>
      <c r="B36" s="126">
        <v>3</v>
      </c>
      <c r="C36" s="146">
        <v>3</v>
      </c>
      <c r="D36" s="182">
        <v>3</v>
      </c>
      <c r="E36" s="146">
        <v>3</v>
      </c>
      <c r="F36" s="146">
        <v>3</v>
      </c>
      <c r="G36" s="146">
        <v>5</v>
      </c>
      <c r="H36" s="274">
        <v>0</v>
      </c>
      <c r="I36" s="597">
        <v>0</v>
      </c>
    </row>
    <row r="37" spans="1:41">
      <c r="A37" s="246" t="s">
        <v>95</v>
      </c>
      <c r="B37" s="182">
        <v>4</v>
      </c>
      <c r="C37" s="146">
        <v>7</v>
      </c>
      <c r="D37" s="182">
        <v>34</v>
      </c>
      <c r="E37" s="146">
        <v>20</v>
      </c>
      <c r="F37" s="146">
        <v>10</v>
      </c>
      <c r="G37" s="146">
        <v>8</v>
      </c>
      <c r="H37" s="274">
        <v>7</v>
      </c>
      <c r="I37" s="597">
        <v>53</v>
      </c>
    </row>
    <row r="38" spans="1:41" ht="13.5" thickBot="1">
      <c r="A38" s="286" t="s">
        <v>96</v>
      </c>
      <c r="B38" s="251">
        <v>40</v>
      </c>
      <c r="C38" s="26">
        <v>136</v>
      </c>
      <c r="D38" s="637">
        <v>2191</v>
      </c>
      <c r="E38" s="26">
        <v>418</v>
      </c>
      <c r="F38" s="26">
        <v>285</v>
      </c>
      <c r="G38" s="26">
        <v>249</v>
      </c>
      <c r="H38" s="584">
        <v>207</v>
      </c>
      <c r="I38" s="653">
        <v>68690</v>
      </c>
    </row>
    <row r="39" spans="1:41" ht="30" customHeight="1">
      <c r="A39" s="242" t="s">
        <v>512</v>
      </c>
      <c r="B39" s="192"/>
      <c r="C39" s="25"/>
      <c r="D39" s="190"/>
      <c r="E39" s="25"/>
      <c r="F39" s="25"/>
      <c r="G39" s="25"/>
      <c r="H39" s="275"/>
      <c r="I39" s="553"/>
    </row>
    <row r="40" spans="1:41" ht="14.25" customHeight="1" thickBot="1">
      <c r="A40" s="286" t="s">
        <v>97</v>
      </c>
      <c r="B40" s="126">
        <v>15</v>
      </c>
      <c r="C40" s="146">
        <v>4</v>
      </c>
      <c r="D40" s="182">
        <v>1</v>
      </c>
      <c r="E40" s="146">
        <v>2</v>
      </c>
      <c r="F40" s="146">
        <v>2</v>
      </c>
      <c r="G40" s="146">
        <v>0</v>
      </c>
      <c r="H40" s="274">
        <v>2</v>
      </c>
      <c r="I40" s="597">
        <v>2</v>
      </c>
    </row>
    <row r="41" spans="1:41" ht="51" customHeight="1">
      <c r="A41" s="242" t="s">
        <v>513</v>
      </c>
      <c r="B41" s="192"/>
      <c r="C41" s="25"/>
      <c r="D41" s="190"/>
      <c r="E41" s="25"/>
      <c r="F41" s="25"/>
      <c r="G41" s="25"/>
      <c r="H41" s="275"/>
      <c r="I41" s="553"/>
    </row>
    <row r="42" spans="1:41" ht="15.75" customHeight="1" thickBot="1">
      <c r="A42" s="196" t="s">
        <v>98</v>
      </c>
      <c r="B42" s="244">
        <v>1</v>
      </c>
      <c r="C42" s="122">
        <v>1</v>
      </c>
      <c r="D42" s="197">
        <v>0</v>
      </c>
      <c r="E42" s="155">
        <v>0</v>
      </c>
      <c r="F42" s="155">
        <v>0</v>
      </c>
      <c r="G42" s="155">
        <v>0</v>
      </c>
      <c r="H42" s="375">
        <v>0</v>
      </c>
      <c r="I42" s="592">
        <v>0</v>
      </c>
    </row>
    <row r="43" spans="1:41" ht="9" customHeight="1" thickBot="1">
      <c r="A43" s="652"/>
      <c r="B43" s="647"/>
    </row>
    <row r="44" spans="1:41" s="336" customFormat="1" ht="26.25" thickBot="1">
      <c r="A44" s="703" t="s">
        <v>35</v>
      </c>
      <c r="B44" s="350">
        <v>2013</v>
      </c>
      <c r="C44" s="380">
        <v>2014</v>
      </c>
      <c r="D44" s="350">
        <v>2015</v>
      </c>
      <c r="E44" s="380">
        <v>2016</v>
      </c>
      <c r="F44" s="380">
        <v>2017</v>
      </c>
      <c r="G44" s="380">
        <v>2018</v>
      </c>
      <c r="H44" s="380">
        <v>2019</v>
      </c>
      <c r="I44" s="381">
        <v>2020</v>
      </c>
      <c r="J44" s="704"/>
      <c r="K44" s="704"/>
      <c r="L44" s="704"/>
      <c r="M44" s="704"/>
      <c r="N44" s="704"/>
      <c r="O44" s="704"/>
      <c r="P44" s="704"/>
      <c r="Q44" s="704"/>
    </row>
    <row r="45" spans="1:41" s="336" customFormat="1" ht="15.95" customHeight="1">
      <c r="A45" s="280" t="s">
        <v>1223</v>
      </c>
      <c r="B45" s="350">
        <f t="shared" ref="B45:E47" si="4">B52+B103+B77</f>
        <v>16</v>
      </c>
      <c r="C45" s="350">
        <f t="shared" si="4"/>
        <v>16</v>
      </c>
      <c r="D45" s="350">
        <f t="shared" si="4"/>
        <v>16</v>
      </c>
      <c r="E45" s="350">
        <f t="shared" si="4"/>
        <v>15</v>
      </c>
      <c r="F45" s="350">
        <f t="shared" ref="F45:G47" si="5">F52+F103+F77</f>
        <v>15</v>
      </c>
      <c r="G45" s="350">
        <f t="shared" si="5"/>
        <v>15</v>
      </c>
      <c r="H45" s="350">
        <f t="shared" ref="H45:I47" si="6">H52+H103+H77</f>
        <v>15</v>
      </c>
      <c r="I45" s="1108">
        <f t="shared" si="6"/>
        <v>15</v>
      </c>
      <c r="J45" s="1130"/>
      <c r="K45" s="990"/>
      <c r="L45" s="990"/>
      <c r="M45" s="990"/>
      <c r="N45" s="990"/>
      <c r="O45" s="990"/>
      <c r="P45" s="990"/>
      <c r="Q45" s="990"/>
      <c r="R45" s="847"/>
      <c r="S45" s="847"/>
      <c r="T45" s="847"/>
      <c r="U45" s="847"/>
      <c r="V45" s="847"/>
      <c r="W45" s="847"/>
      <c r="X45" s="847"/>
      <c r="Y45" s="847"/>
      <c r="Z45" s="847"/>
      <c r="AA45" s="847"/>
      <c r="AB45" s="847"/>
      <c r="AC45" s="847"/>
      <c r="AD45" s="847"/>
      <c r="AE45" s="847"/>
      <c r="AF45" s="847"/>
      <c r="AG45" s="847"/>
      <c r="AH45" s="847"/>
      <c r="AI45" s="847"/>
      <c r="AJ45" s="847"/>
      <c r="AK45" s="847"/>
      <c r="AL45" s="847"/>
      <c r="AM45" s="847"/>
      <c r="AN45" s="847"/>
      <c r="AO45" s="847"/>
    </row>
    <row r="46" spans="1:41" s="336" customFormat="1" ht="15.95" customHeight="1">
      <c r="A46" s="281" t="s">
        <v>1245</v>
      </c>
      <c r="B46" s="182">
        <f t="shared" si="4"/>
        <v>0</v>
      </c>
      <c r="C46" s="182">
        <f t="shared" si="4"/>
        <v>0</v>
      </c>
      <c r="D46" s="182">
        <f t="shared" si="4"/>
        <v>0</v>
      </c>
      <c r="E46" s="182">
        <f t="shared" si="4"/>
        <v>1</v>
      </c>
      <c r="F46" s="182">
        <f t="shared" si="5"/>
        <v>1</v>
      </c>
      <c r="G46" s="182">
        <f t="shared" si="5"/>
        <v>2</v>
      </c>
      <c r="H46" s="182">
        <f t="shared" si="6"/>
        <v>2</v>
      </c>
      <c r="I46" s="1070">
        <f t="shared" si="6"/>
        <v>2</v>
      </c>
      <c r="J46" s="1130"/>
      <c r="K46" s="990"/>
      <c r="L46" s="990"/>
      <c r="M46" s="990"/>
      <c r="N46" s="990"/>
      <c r="O46" s="990"/>
      <c r="P46" s="990"/>
      <c r="Q46" s="990"/>
      <c r="R46" s="847"/>
      <c r="S46" s="847"/>
      <c r="T46" s="847"/>
      <c r="U46" s="847"/>
      <c r="V46" s="847"/>
      <c r="W46" s="847"/>
      <c r="X46" s="847"/>
      <c r="Y46" s="847"/>
      <c r="Z46" s="847"/>
      <c r="AA46" s="847"/>
      <c r="AB46" s="847"/>
      <c r="AC46" s="847"/>
      <c r="AD46" s="847"/>
      <c r="AE46" s="847"/>
      <c r="AF46" s="847"/>
      <c r="AG46" s="847"/>
      <c r="AH46" s="847"/>
      <c r="AI46" s="847"/>
      <c r="AJ46" s="847"/>
      <c r="AK46" s="847"/>
      <c r="AL46" s="847"/>
      <c r="AM46" s="847"/>
      <c r="AN46" s="847"/>
      <c r="AO46" s="847"/>
    </row>
    <row r="47" spans="1:41" s="336" customFormat="1" ht="15.95" customHeight="1">
      <c r="A47" s="281" t="s">
        <v>1246</v>
      </c>
      <c r="B47" s="563">
        <f t="shared" si="4"/>
        <v>13</v>
      </c>
      <c r="C47" s="563">
        <f t="shared" si="4"/>
        <v>13</v>
      </c>
      <c r="D47" s="563">
        <f t="shared" si="4"/>
        <v>12</v>
      </c>
      <c r="E47" s="563">
        <f t="shared" si="4"/>
        <v>13</v>
      </c>
      <c r="F47" s="563">
        <f t="shared" si="5"/>
        <v>14</v>
      </c>
      <c r="G47" s="563">
        <f t="shared" si="5"/>
        <v>13</v>
      </c>
      <c r="H47" s="563">
        <f t="shared" si="6"/>
        <v>13</v>
      </c>
      <c r="I47" s="752">
        <f t="shared" si="6"/>
        <v>13</v>
      </c>
      <c r="J47" s="990"/>
      <c r="K47" s="990"/>
      <c r="L47" s="990"/>
      <c r="M47" s="990"/>
      <c r="N47" s="990"/>
      <c r="O47" s="990"/>
      <c r="P47" s="990"/>
      <c r="Q47" s="990"/>
      <c r="R47" s="847"/>
      <c r="S47" s="847"/>
      <c r="T47" s="847"/>
      <c r="U47" s="847"/>
      <c r="V47" s="847"/>
      <c r="W47" s="847"/>
      <c r="X47" s="847"/>
      <c r="Y47" s="847"/>
      <c r="Z47" s="847"/>
      <c r="AA47" s="847"/>
      <c r="AB47" s="847"/>
      <c r="AC47" s="847"/>
      <c r="AD47" s="847"/>
      <c r="AE47" s="847"/>
      <c r="AF47" s="847"/>
      <c r="AG47" s="847"/>
      <c r="AH47" s="847"/>
      <c r="AI47" s="847"/>
      <c r="AJ47" s="847"/>
      <c r="AK47" s="847"/>
      <c r="AL47" s="847"/>
      <c r="AM47" s="847"/>
      <c r="AN47" s="847"/>
      <c r="AO47" s="847"/>
    </row>
    <row r="48" spans="1:41" s="336" customFormat="1" ht="15.95" customHeight="1">
      <c r="A48" s="341" t="s">
        <v>1247</v>
      </c>
      <c r="B48" s="637">
        <f>B55+B80+B106</f>
        <v>3</v>
      </c>
      <c r="C48" s="637">
        <f>C55+C106+C80</f>
        <v>3</v>
      </c>
      <c r="D48" s="637">
        <f t="shared" ref="D48:I48" si="7">D55+D80+D106</f>
        <v>3</v>
      </c>
      <c r="E48" s="637">
        <f t="shared" si="7"/>
        <v>1</v>
      </c>
      <c r="F48" s="637">
        <f t="shared" si="7"/>
        <v>0</v>
      </c>
      <c r="G48" s="637">
        <f t="shared" si="7"/>
        <v>0</v>
      </c>
      <c r="H48" s="637">
        <f t="shared" si="7"/>
        <v>0</v>
      </c>
      <c r="I48" s="752">
        <f t="shared" si="7"/>
        <v>0</v>
      </c>
      <c r="J48" s="990"/>
      <c r="K48" s="990"/>
      <c r="L48" s="990"/>
      <c r="M48" s="990"/>
      <c r="N48" s="990"/>
      <c r="O48" s="990"/>
      <c r="P48" s="990"/>
      <c r="Q48" s="990"/>
      <c r="R48" s="847"/>
      <c r="S48" s="847"/>
      <c r="T48" s="847"/>
      <c r="U48" s="847"/>
      <c r="V48" s="847"/>
      <c r="W48" s="847"/>
      <c r="X48" s="847"/>
      <c r="Y48" s="847"/>
      <c r="Z48" s="847"/>
      <c r="AA48" s="847"/>
      <c r="AB48" s="847"/>
      <c r="AC48" s="847"/>
      <c r="AD48" s="847"/>
      <c r="AE48" s="847"/>
      <c r="AF48" s="847"/>
      <c r="AG48" s="847"/>
      <c r="AH48" s="847"/>
      <c r="AI48" s="847"/>
      <c r="AJ48" s="847"/>
      <c r="AK48" s="847"/>
      <c r="AL48" s="847"/>
      <c r="AM48" s="847"/>
      <c r="AN48" s="847"/>
      <c r="AO48" s="847"/>
    </row>
    <row r="49" spans="1:41" s="336" customFormat="1" ht="15.95" customHeight="1" thickBot="1">
      <c r="A49" s="248" t="s">
        <v>1685</v>
      </c>
      <c r="B49" s="197"/>
      <c r="C49" s="197"/>
      <c r="D49" s="197">
        <f t="shared" ref="D49:I49" si="8">D56</f>
        <v>1</v>
      </c>
      <c r="E49" s="197">
        <f t="shared" si="8"/>
        <v>0</v>
      </c>
      <c r="F49" s="197">
        <f t="shared" si="8"/>
        <v>0</v>
      </c>
      <c r="G49" s="197">
        <f t="shared" si="8"/>
        <v>0</v>
      </c>
      <c r="H49" s="197">
        <f t="shared" si="8"/>
        <v>0</v>
      </c>
      <c r="I49" s="1072">
        <f t="shared" si="8"/>
        <v>0</v>
      </c>
      <c r="J49" s="990"/>
      <c r="K49" s="990"/>
      <c r="L49" s="990"/>
      <c r="M49" s="990"/>
      <c r="N49" s="990"/>
      <c r="O49" s="990"/>
      <c r="P49" s="990"/>
      <c r="Q49" s="990"/>
      <c r="R49" s="847"/>
      <c r="S49" s="847"/>
      <c r="T49" s="847"/>
      <c r="U49" s="847"/>
      <c r="V49" s="847"/>
      <c r="W49" s="847"/>
      <c r="X49" s="847"/>
      <c r="Y49" s="847"/>
      <c r="Z49" s="847"/>
      <c r="AA49" s="847"/>
      <c r="AB49" s="847"/>
      <c r="AC49" s="847"/>
      <c r="AD49" s="847"/>
      <c r="AE49" s="847"/>
      <c r="AF49" s="847"/>
      <c r="AG49" s="847"/>
      <c r="AH49" s="847"/>
      <c r="AI49" s="847"/>
      <c r="AJ49" s="847"/>
      <c r="AK49" s="847"/>
      <c r="AL49" s="847"/>
      <c r="AM49" s="847"/>
      <c r="AN49" s="847"/>
      <c r="AO49" s="847"/>
    </row>
    <row r="50" spans="1:41" ht="9" customHeight="1" thickBot="1">
      <c r="A50" s="646"/>
      <c r="B50" s="647"/>
    </row>
    <row r="51" spans="1:41" ht="26.25" thickBot="1">
      <c r="A51" s="282" t="s">
        <v>36</v>
      </c>
      <c r="B51" s="632">
        <v>2013</v>
      </c>
      <c r="C51" s="634">
        <v>2014</v>
      </c>
      <c r="D51" s="632">
        <v>2015</v>
      </c>
      <c r="E51" s="634">
        <v>2016</v>
      </c>
      <c r="F51" s="634">
        <v>2017</v>
      </c>
      <c r="G51" s="634">
        <v>2018</v>
      </c>
      <c r="H51" s="380">
        <v>2019</v>
      </c>
      <c r="I51" s="381">
        <v>2020</v>
      </c>
    </row>
    <row r="52" spans="1:41" ht="15.95" customHeight="1">
      <c r="A52" s="280" t="s">
        <v>1223</v>
      </c>
      <c r="B52" s="150">
        <v>7</v>
      </c>
      <c r="C52" s="150">
        <v>7</v>
      </c>
      <c r="D52" s="150">
        <v>7</v>
      </c>
      <c r="E52" s="150">
        <v>6</v>
      </c>
      <c r="F52" s="190">
        <v>6</v>
      </c>
      <c r="G52" s="190">
        <v>6</v>
      </c>
      <c r="H52" s="190">
        <v>6</v>
      </c>
      <c r="I52" s="553">
        <f>+I53+I54+I55+I56</f>
        <v>6</v>
      </c>
    </row>
    <row r="53" spans="1:41" ht="15.95" customHeight="1">
      <c r="A53" s="281" t="s">
        <v>1245</v>
      </c>
      <c r="B53" s="126">
        <v>0</v>
      </c>
      <c r="C53" s="126">
        <v>0</v>
      </c>
      <c r="D53" s="126">
        <v>0</v>
      </c>
      <c r="E53" s="126">
        <v>0</v>
      </c>
      <c r="F53" s="182">
        <v>0</v>
      </c>
      <c r="G53" s="182">
        <v>1</v>
      </c>
      <c r="H53" s="182">
        <v>1</v>
      </c>
      <c r="I53" s="597">
        <v>1</v>
      </c>
    </row>
    <row r="54" spans="1:41" ht="15.95" customHeight="1">
      <c r="A54" s="281" t="s">
        <v>1246</v>
      </c>
      <c r="B54" s="126">
        <v>4</v>
      </c>
      <c r="C54" s="126">
        <v>4</v>
      </c>
      <c r="D54" s="126">
        <v>3</v>
      </c>
      <c r="E54" s="126">
        <v>5</v>
      </c>
      <c r="F54" s="182">
        <v>6</v>
      </c>
      <c r="G54" s="182">
        <v>5</v>
      </c>
      <c r="H54" s="182">
        <v>5</v>
      </c>
      <c r="I54" s="597">
        <v>5</v>
      </c>
    </row>
    <row r="55" spans="1:41" ht="15.95" customHeight="1">
      <c r="A55" s="341" t="s">
        <v>1247</v>
      </c>
      <c r="B55" s="249">
        <v>3</v>
      </c>
      <c r="C55" s="249">
        <v>3</v>
      </c>
      <c r="D55" s="249">
        <v>3</v>
      </c>
      <c r="E55" s="249">
        <v>1</v>
      </c>
      <c r="F55" s="637">
        <v>0</v>
      </c>
      <c r="G55" s="637">
        <v>0</v>
      </c>
      <c r="H55" s="637">
        <v>0</v>
      </c>
      <c r="I55" s="653">
        <v>0</v>
      </c>
    </row>
    <row r="56" spans="1:41" ht="15.95" customHeight="1" thickBot="1">
      <c r="A56" s="248" t="s">
        <v>1685</v>
      </c>
      <c r="B56" s="181">
        <v>0</v>
      </c>
      <c r="C56" s="181">
        <v>0</v>
      </c>
      <c r="D56" s="181">
        <v>1</v>
      </c>
      <c r="E56" s="181">
        <v>0</v>
      </c>
      <c r="F56" s="197">
        <v>0</v>
      </c>
      <c r="G56" s="197">
        <v>0</v>
      </c>
      <c r="H56" s="197">
        <v>0</v>
      </c>
      <c r="I56" s="592">
        <v>0</v>
      </c>
    </row>
    <row r="57" spans="1:41" ht="13.5" customHeight="1" thickBot="1">
      <c r="A57" s="283"/>
      <c r="B57" s="649"/>
      <c r="C57" s="650"/>
      <c r="D57" s="651"/>
      <c r="E57" s="650"/>
      <c r="F57" s="650"/>
      <c r="G57" s="650"/>
      <c r="H57" s="742"/>
      <c r="I57" s="742"/>
    </row>
    <row r="58" spans="1:41" ht="39.75" customHeight="1">
      <c r="A58" s="242" t="s">
        <v>1525</v>
      </c>
      <c r="B58" s="190"/>
      <c r="C58" s="190"/>
      <c r="D58" s="190"/>
      <c r="E58" s="25"/>
      <c r="F58" s="25"/>
      <c r="G58" s="25"/>
      <c r="H58" s="275"/>
      <c r="I58" s="553"/>
    </row>
    <row r="59" spans="1:41">
      <c r="A59" s="288" t="s">
        <v>99</v>
      </c>
      <c r="B59" s="182">
        <v>0</v>
      </c>
      <c r="C59" s="182">
        <v>0</v>
      </c>
      <c r="D59" s="182">
        <v>0</v>
      </c>
      <c r="E59" s="146">
        <v>1</v>
      </c>
      <c r="F59" s="146">
        <v>1</v>
      </c>
      <c r="G59" s="146">
        <v>1</v>
      </c>
      <c r="H59" s="146">
        <v>1</v>
      </c>
      <c r="I59" s="597">
        <v>1</v>
      </c>
    </row>
    <row r="60" spans="1:41">
      <c r="A60" s="246" t="s">
        <v>100</v>
      </c>
      <c r="B60" s="182">
        <v>0</v>
      </c>
      <c r="C60" s="182">
        <v>0</v>
      </c>
      <c r="D60" s="182">
        <v>0</v>
      </c>
      <c r="E60" s="146">
        <v>1</v>
      </c>
      <c r="F60" s="146">
        <v>1</v>
      </c>
      <c r="G60" s="146">
        <v>1</v>
      </c>
      <c r="H60" s="146">
        <v>1</v>
      </c>
      <c r="I60" s="597">
        <v>1</v>
      </c>
    </row>
    <row r="61" spans="1:41">
      <c r="A61" s="288" t="s">
        <v>101</v>
      </c>
      <c r="B61" s="637">
        <v>0</v>
      </c>
      <c r="C61" s="637">
        <v>0</v>
      </c>
      <c r="D61" s="637">
        <v>0</v>
      </c>
      <c r="E61" s="606">
        <v>1</v>
      </c>
      <c r="F61" s="606">
        <v>1</v>
      </c>
      <c r="G61" s="606">
        <v>1</v>
      </c>
      <c r="H61" s="606">
        <v>1</v>
      </c>
      <c r="I61" s="653">
        <v>1</v>
      </c>
    </row>
    <row r="62" spans="1:41" ht="13.5" thickBot="1">
      <c r="A62" s="196" t="s">
        <v>102</v>
      </c>
      <c r="B62" s="197">
        <v>0</v>
      </c>
      <c r="C62" s="197">
        <v>0</v>
      </c>
      <c r="D62" s="197">
        <v>0</v>
      </c>
      <c r="E62" s="155">
        <v>0</v>
      </c>
      <c r="F62" s="155">
        <v>0</v>
      </c>
      <c r="G62" s="155">
        <v>0</v>
      </c>
      <c r="H62" s="155">
        <v>0</v>
      </c>
      <c r="I62" s="592">
        <v>0</v>
      </c>
    </row>
    <row r="63" spans="1:41" ht="25.5">
      <c r="A63" s="242" t="s">
        <v>514</v>
      </c>
      <c r="B63" s="192"/>
      <c r="C63" s="25"/>
      <c r="D63" s="192"/>
      <c r="E63" s="25"/>
      <c r="F63" s="25"/>
      <c r="G63" s="25"/>
      <c r="H63" s="275"/>
      <c r="I63" s="553"/>
    </row>
    <row r="64" spans="1:41" ht="13.5" thickBot="1">
      <c r="A64" s="286" t="s">
        <v>103</v>
      </c>
      <c r="B64" s="126">
        <v>2</v>
      </c>
      <c r="C64" s="146">
        <v>9</v>
      </c>
      <c r="D64" s="182">
        <v>9</v>
      </c>
      <c r="E64" s="146">
        <v>9</v>
      </c>
      <c r="F64" s="146">
        <v>8</v>
      </c>
      <c r="G64" s="146">
        <v>8</v>
      </c>
      <c r="H64" s="274">
        <v>8</v>
      </c>
      <c r="I64" s="597">
        <v>8</v>
      </c>
    </row>
    <row r="65" spans="1:9">
      <c r="A65" s="242" t="s">
        <v>515</v>
      </c>
      <c r="B65" s="190"/>
      <c r="C65" s="275"/>
      <c r="D65" s="192"/>
      <c r="E65" s="25"/>
      <c r="F65" s="25"/>
      <c r="G65" s="275"/>
      <c r="H65" s="323"/>
      <c r="I65" s="869"/>
    </row>
    <row r="66" spans="1:9" ht="13.5" thickBot="1">
      <c r="A66" s="286" t="s">
        <v>104</v>
      </c>
      <c r="B66" s="182">
        <v>1</v>
      </c>
      <c r="C66" s="274">
        <v>0</v>
      </c>
      <c r="D66" s="182">
        <v>0</v>
      </c>
      <c r="E66" s="146">
        <v>0</v>
      </c>
      <c r="F66" s="146">
        <v>0</v>
      </c>
      <c r="G66" s="274">
        <v>1</v>
      </c>
      <c r="H66" s="308">
        <v>1</v>
      </c>
      <c r="I66" s="850">
        <v>1</v>
      </c>
    </row>
    <row r="67" spans="1:9" ht="15" customHeight="1">
      <c r="A67" s="242" t="s">
        <v>516</v>
      </c>
      <c r="B67" s="190"/>
      <c r="C67" s="190"/>
      <c r="D67" s="190"/>
      <c r="E67" s="25"/>
      <c r="F67" s="25"/>
      <c r="G67" s="25"/>
      <c r="H67" s="275"/>
      <c r="I67" s="553"/>
    </row>
    <row r="68" spans="1:9">
      <c r="A68" s="246" t="s">
        <v>105</v>
      </c>
      <c r="B68" s="182">
        <v>0</v>
      </c>
      <c r="C68" s="182">
        <v>0</v>
      </c>
      <c r="D68" s="182">
        <v>0</v>
      </c>
      <c r="E68" s="146">
        <v>1</v>
      </c>
      <c r="F68" s="146">
        <v>1</v>
      </c>
      <c r="G68" s="146">
        <v>1</v>
      </c>
      <c r="H68" s="274">
        <v>1</v>
      </c>
      <c r="I68" s="597">
        <v>1</v>
      </c>
    </row>
    <row r="69" spans="1:9">
      <c r="A69" s="246" t="s">
        <v>106</v>
      </c>
      <c r="B69" s="182">
        <v>0</v>
      </c>
      <c r="C69" s="182">
        <v>0</v>
      </c>
      <c r="D69" s="182">
        <v>0</v>
      </c>
      <c r="E69" s="146">
        <v>0</v>
      </c>
      <c r="F69" s="146">
        <v>0</v>
      </c>
      <c r="G69" s="146">
        <v>0</v>
      </c>
      <c r="H69" s="274">
        <v>0</v>
      </c>
      <c r="I69" s="597">
        <v>0</v>
      </c>
    </row>
    <row r="70" spans="1:9" ht="13.5" thickBot="1">
      <c r="A70" s="286" t="s">
        <v>107</v>
      </c>
      <c r="B70" s="182">
        <v>0</v>
      </c>
      <c r="C70" s="182">
        <v>0</v>
      </c>
      <c r="D70" s="182">
        <v>0</v>
      </c>
      <c r="E70" s="146">
        <v>3</v>
      </c>
      <c r="F70" s="274">
        <v>4</v>
      </c>
      <c r="G70" s="146">
        <v>3</v>
      </c>
      <c r="H70" s="274">
        <v>4</v>
      </c>
      <c r="I70" s="597">
        <v>18</v>
      </c>
    </row>
    <row r="71" spans="1:9" ht="25.5">
      <c r="A71" s="242" t="s">
        <v>1906</v>
      </c>
      <c r="B71" s="187"/>
      <c r="C71" s="187"/>
      <c r="D71" s="187"/>
      <c r="E71" s="187"/>
      <c r="F71" s="190"/>
      <c r="G71" s="25"/>
      <c r="H71" s="275"/>
      <c r="I71" s="553"/>
    </row>
    <row r="72" spans="1:9" ht="13.5" thickBot="1">
      <c r="A72" s="196" t="s">
        <v>108</v>
      </c>
      <c r="B72" s="191">
        <v>0</v>
      </c>
      <c r="C72" s="191">
        <v>0</v>
      </c>
      <c r="D72" s="191">
        <v>0</v>
      </c>
      <c r="E72" s="191">
        <v>0</v>
      </c>
      <c r="F72" s="197">
        <v>130</v>
      </c>
      <c r="G72" s="155">
        <v>80</v>
      </c>
      <c r="H72" s="375">
        <v>108</v>
      </c>
      <c r="I72" s="592">
        <v>249</v>
      </c>
    </row>
    <row r="73" spans="1:9" ht="25.5">
      <c r="A73" s="242" t="s">
        <v>1909</v>
      </c>
      <c r="B73" s="190"/>
      <c r="C73" s="25"/>
      <c r="D73" s="192"/>
      <c r="E73" s="25"/>
      <c r="F73" s="25"/>
      <c r="G73" s="25"/>
      <c r="H73" s="275"/>
      <c r="I73" s="553"/>
    </row>
    <row r="74" spans="1:9" ht="13.5" thickBot="1">
      <c r="A74" s="196" t="s">
        <v>109</v>
      </c>
      <c r="B74" s="197">
        <v>0</v>
      </c>
      <c r="C74" s="122" t="s">
        <v>1285</v>
      </c>
      <c r="D74" s="654" t="s">
        <v>1674</v>
      </c>
      <c r="E74" s="655" t="s">
        <v>1907</v>
      </c>
      <c r="F74" s="655" t="s">
        <v>2284</v>
      </c>
      <c r="G74" s="655" t="s">
        <v>2550</v>
      </c>
      <c r="H74" s="989" t="s">
        <v>1277</v>
      </c>
      <c r="I74" s="743" t="s">
        <v>1277</v>
      </c>
    </row>
    <row r="75" spans="1:9" ht="13.5" thickBot="1">
      <c r="A75" s="652"/>
      <c r="B75" s="647"/>
    </row>
    <row r="76" spans="1:9" ht="26.25" thickBot="1">
      <c r="A76" s="282" t="s">
        <v>37</v>
      </c>
      <c r="B76" s="632">
        <v>2013</v>
      </c>
      <c r="C76" s="634">
        <v>2014</v>
      </c>
      <c r="D76" s="632">
        <v>2015</v>
      </c>
      <c r="E76" s="634">
        <v>2016</v>
      </c>
      <c r="F76" s="634"/>
      <c r="G76" s="634">
        <v>2018</v>
      </c>
      <c r="H76" s="380">
        <v>2019</v>
      </c>
      <c r="I76" s="381">
        <v>2020</v>
      </c>
    </row>
    <row r="77" spans="1:9" ht="15.95" customHeight="1">
      <c r="A77" s="280" t="s">
        <v>1223</v>
      </c>
      <c r="B77" s="150">
        <v>6</v>
      </c>
      <c r="C77" s="150">
        <v>6</v>
      </c>
      <c r="D77" s="150">
        <v>6</v>
      </c>
      <c r="E77" s="150">
        <v>6</v>
      </c>
      <c r="F77" s="150">
        <v>6</v>
      </c>
      <c r="G77" s="150">
        <v>6</v>
      </c>
      <c r="H77" s="150">
        <v>6</v>
      </c>
      <c r="I77" s="553">
        <f>+I78+I79+I80</f>
        <v>6</v>
      </c>
    </row>
    <row r="78" spans="1:9" ht="15.95" customHeight="1">
      <c r="A78" s="281" t="s">
        <v>1245</v>
      </c>
      <c r="B78" s="126">
        <v>0</v>
      </c>
      <c r="C78" s="126">
        <v>0</v>
      </c>
      <c r="D78" s="126">
        <v>0</v>
      </c>
      <c r="E78" s="126">
        <v>1</v>
      </c>
      <c r="F78" s="126">
        <v>1</v>
      </c>
      <c r="G78" s="126">
        <v>1</v>
      </c>
      <c r="H78" s="126">
        <v>1</v>
      </c>
      <c r="I78" s="597">
        <v>1</v>
      </c>
    </row>
    <row r="79" spans="1:9" ht="15.95" customHeight="1">
      <c r="A79" s="281" t="s">
        <v>1246</v>
      </c>
      <c r="B79" s="126">
        <v>6</v>
      </c>
      <c r="C79" s="126">
        <v>6</v>
      </c>
      <c r="D79" s="126">
        <v>6</v>
      </c>
      <c r="E79" s="126">
        <v>5</v>
      </c>
      <c r="F79" s="126">
        <v>5</v>
      </c>
      <c r="G79" s="126">
        <v>5</v>
      </c>
      <c r="H79" s="126">
        <v>5</v>
      </c>
      <c r="I79" s="597">
        <v>5</v>
      </c>
    </row>
    <row r="80" spans="1:9" ht="15.95" customHeight="1" thickBot="1">
      <c r="A80" s="248" t="s">
        <v>1247</v>
      </c>
      <c r="B80" s="181">
        <v>0</v>
      </c>
      <c r="C80" s="181">
        <v>0</v>
      </c>
      <c r="D80" s="181">
        <v>0</v>
      </c>
      <c r="E80" s="181">
        <v>0</v>
      </c>
      <c r="F80" s="181">
        <v>0</v>
      </c>
      <c r="G80" s="181">
        <v>0</v>
      </c>
      <c r="H80" s="181">
        <v>0</v>
      </c>
      <c r="I80" s="592">
        <v>0</v>
      </c>
    </row>
    <row r="81" spans="1:10" ht="13.5" customHeight="1" thickBot="1">
      <c r="A81" s="283"/>
      <c r="B81" s="649"/>
      <c r="C81" s="650"/>
      <c r="D81" s="651"/>
      <c r="E81" s="650"/>
      <c r="F81" s="650"/>
      <c r="G81" s="650"/>
      <c r="H81" s="742"/>
      <c r="I81" s="742"/>
    </row>
    <row r="82" spans="1:10" ht="21" customHeight="1" thickBot="1">
      <c r="A82" s="284" t="s">
        <v>1248</v>
      </c>
      <c r="B82" s="632">
        <v>2013</v>
      </c>
      <c r="C82" s="634">
        <v>2014</v>
      </c>
      <c r="D82" s="632">
        <v>2015</v>
      </c>
      <c r="E82" s="634">
        <v>2016</v>
      </c>
      <c r="F82" s="634">
        <v>2017</v>
      </c>
      <c r="G82" s="634">
        <v>2018</v>
      </c>
      <c r="H82" s="380">
        <v>2019</v>
      </c>
      <c r="I82" s="381">
        <v>2020</v>
      </c>
    </row>
    <row r="83" spans="1:10" ht="25.5">
      <c r="A83" s="242" t="s">
        <v>517</v>
      </c>
      <c r="B83" s="190"/>
      <c r="C83" s="25"/>
      <c r="D83" s="192"/>
      <c r="E83" s="25"/>
      <c r="F83" s="25"/>
      <c r="G83" s="25"/>
      <c r="H83" s="275"/>
      <c r="I83" s="553"/>
    </row>
    <row r="84" spans="1:10">
      <c r="A84" s="246" t="s">
        <v>110</v>
      </c>
      <c r="B84" s="182">
        <v>0</v>
      </c>
      <c r="C84" s="274">
        <v>0</v>
      </c>
      <c r="D84" s="126">
        <v>0</v>
      </c>
      <c r="E84" s="126">
        <v>0</v>
      </c>
      <c r="F84" s="126">
        <v>0</v>
      </c>
      <c r="G84" s="146">
        <v>0</v>
      </c>
      <c r="H84" s="274">
        <v>0</v>
      </c>
      <c r="I84" s="597">
        <v>0</v>
      </c>
    </row>
    <row r="85" spans="1:10" ht="15.6" customHeight="1" thickBot="1">
      <c r="A85" s="286" t="s">
        <v>111</v>
      </c>
      <c r="B85" s="182">
        <v>3</v>
      </c>
      <c r="C85" s="274">
        <v>5</v>
      </c>
      <c r="D85" s="182">
        <v>5</v>
      </c>
      <c r="E85" s="182">
        <v>5</v>
      </c>
      <c r="F85" s="182">
        <v>11</v>
      </c>
      <c r="G85" s="146">
        <v>3</v>
      </c>
      <c r="H85" s="274">
        <v>3</v>
      </c>
      <c r="I85" s="597">
        <v>3</v>
      </c>
    </row>
    <row r="86" spans="1:10" ht="25.5">
      <c r="A86" s="242" t="s">
        <v>518</v>
      </c>
      <c r="B86" s="212"/>
      <c r="C86" s="323"/>
      <c r="D86" s="212"/>
      <c r="E86" s="323"/>
      <c r="F86" s="323"/>
      <c r="G86" s="323"/>
      <c r="H86" s="323"/>
      <c r="I86" s="713"/>
      <c r="J86" s="1130"/>
    </row>
    <row r="87" spans="1:10">
      <c r="A87" s="246" t="s">
        <v>112</v>
      </c>
      <c r="B87" s="186">
        <v>0</v>
      </c>
      <c r="C87" s="308">
        <v>1</v>
      </c>
      <c r="D87" s="186">
        <v>1</v>
      </c>
      <c r="E87" s="186">
        <v>1</v>
      </c>
      <c r="F87" s="186">
        <v>1</v>
      </c>
      <c r="G87" s="186">
        <v>1</v>
      </c>
      <c r="H87" s="186">
        <v>1</v>
      </c>
      <c r="I87" s="859">
        <v>1</v>
      </c>
    </row>
    <row r="88" spans="1:10" ht="13.5" thickBot="1">
      <c r="A88" s="286" t="s">
        <v>113</v>
      </c>
      <c r="B88" s="186">
        <v>39</v>
      </c>
      <c r="C88" s="308">
        <v>52</v>
      </c>
      <c r="D88" s="186">
        <v>104</v>
      </c>
      <c r="E88" s="186">
        <v>108</v>
      </c>
      <c r="F88" s="186">
        <v>103</v>
      </c>
      <c r="G88" s="186">
        <v>102</v>
      </c>
      <c r="H88" s="186">
        <v>107</v>
      </c>
      <c r="I88" s="1133">
        <v>107</v>
      </c>
    </row>
    <row r="89" spans="1:10" ht="15" customHeight="1">
      <c r="A89" s="242" t="s">
        <v>519</v>
      </c>
      <c r="B89" s="192"/>
      <c r="C89" s="25"/>
      <c r="D89" s="192"/>
      <c r="E89" s="25"/>
      <c r="F89" s="25"/>
      <c r="G89" s="25"/>
      <c r="H89" s="275"/>
      <c r="I89" s="553"/>
    </row>
    <row r="90" spans="1:10" ht="29.45" customHeight="1" thickBot="1">
      <c r="A90" s="196" t="s">
        <v>114</v>
      </c>
      <c r="B90" s="302">
        <v>74713</v>
      </c>
      <c r="C90" s="711">
        <v>121758</v>
      </c>
      <c r="D90" s="302">
        <v>95986</v>
      </c>
      <c r="E90" s="711">
        <v>88154</v>
      </c>
      <c r="F90" s="711">
        <v>84273</v>
      </c>
      <c r="G90" s="711">
        <v>72172</v>
      </c>
      <c r="H90" s="905">
        <v>101435</v>
      </c>
      <c r="I90" s="906">
        <v>43214</v>
      </c>
    </row>
    <row r="91" spans="1:10" ht="25.5">
      <c r="A91" s="242" t="s">
        <v>520</v>
      </c>
      <c r="B91" s="907"/>
      <c r="C91" s="908"/>
      <c r="D91" s="907"/>
      <c r="E91" s="908"/>
      <c r="F91" s="908"/>
      <c r="G91" s="908"/>
      <c r="H91" s="909"/>
      <c r="I91" s="553"/>
    </row>
    <row r="92" spans="1:10">
      <c r="A92" s="246" t="s">
        <v>115</v>
      </c>
      <c r="B92" s="299">
        <v>13</v>
      </c>
      <c r="C92" s="271">
        <v>12</v>
      </c>
      <c r="D92" s="299">
        <v>1</v>
      </c>
      <c r="E92" s="312">
        <v>2</v>
      </c>
      <c r="F92" s="312">
        <v>6</v>
      </c>
      <c r="G92" s="312">
        <v>11</v>
      </c>
      <c r="H92" s="712">
        <v>5</v>
      </c>
      <c r="I92" s="597">
        <v>2</v>
      </c>
    </row>
    <row r="93" spans="1:10" ht="16.5" customHeight="1" thickBot="1">
      <c r="A93" s="196" t="s">
        <v>116</v>
      </c>
      <c r="B93" s="910">
        <v>221</v>
      </c>
      <c r="C93" s="656">
        <v>233</v>
      </c>
      <c r="D93" s="299">
        <v>15</v>
      </c>
      <c r="E93" s="312">
        <v>469</v>
      </c>
      <c r="F93" s="312">
        <v>110</v>
      </c>
      <c r="G93" s="312">
        <v>311</v>
      </c>
      <c r="H93" s="712">
        <v>22</v>
      </c>
      <c r="I93" s="597">
        <v>54</v>
      </c>
    </row>
    <row r="94" spans="1:10" ht="25.5">
      <c r="A94" s="242" t="s">
        <v>521</v>
      </c>
      <c r="B94" s="907"/>
      <c r="C94" s="908"/>
      <c r="D94" s="907"/>
      <c r="E94" s="908"/>
      <c r="F94" s="908"/>
      <c r="G94" s="908"/>
      <c r="H94" s="909"/>
      <c r="I94" s="553"/>
    </row>
    <row r="95" spans="1:10">
      <c r="A95" s="246" t="s">
        <v>117</v>
      </c>
      <c r="B95" s="910">
        <v>102</v>
      </c>
      <c r="C95" s="656">
        <v>124</v>
      </c>
      <c r="D95" s="299">
        <v>3523</v>
      </c>
      <c r="E95" s="312">
        <v>3630</v>
      </c>
      <c r="F95" s="312">
        <v>1047</v>
      </c>
      <c r="G95" s="312">
        <v>3092</v>
      </c>
      <c r="H95" s="712">
        <v>1498</v>
      </c>
      <c r="I95" s="597">
        <v>2192</v>
      </c>
    </row>
    <row r="96" spans="1:10" ht="26.25" thickBot="1">
      <c r="A96" s="196" t="s">
        <v>118</v>
      </c>
      <c r="B96" s="656">
        <v>23475</v>
      </c>
      <c r="C96" s="276">
        <v>24062</v>
      </c>
      <c r="D96" s="299">
        <v>137690</v>
      </c>
      <c r="E96" s="312">
        <v>113425</v>
      </c>
      <c r="F96" s="312">
        <v>18418</v>
      </c>
      <c r="G96" s="312">
        <v>83473</v>
      </c>
      <c r="H96" s="712">
        <v>26640</v>
      </c>
      <c r="I96" s="746">
        <v>26438</v>
      </c>
    </row>
    <row r="97" spans="1:9">
      <c r="A97" s="242" t="s">
        <v>522</v>
      </c>
      <c r="B97" s="190"/>
      <c r="C97" s="25"/>
      <c r="D97" s="192"/>
      <c r="E97" s="25"/>
      <c r="F97" s="25"/>
      <c r="G97" s="25"/>
      <c r="H97" s="275"/>
      <c r="I97" s="553"/>
    </row>
    <row r="98" spans="1:9" ht="15" customHeight="1">
      <c r="A98" s="246" t="s">
        <v>119</v>
      </c>
      <c r="B98" s="182">
        <v>0</v>
      </c>
      <c r="C98" s="146">
        <v>1</v>
      </c>
      <c r="D98" s="126">
        <v>1</v>
      </c>
      <c r="E98" s="146">
        <v>1</v>
      </c>
      <c r="F98" s="146">
        <v>1</v>
      </c>
      <c r="G98" s="146">
        <v>1</v>
      </c>
      <c r="H98" s="274">
        <v>1</v>
      </c>
      <c r="I98" s="597">
        <v>1</v>
      </c>
    </row>
    <row r="99" spans="1:9" ht="30" customHeight="1">
      <c r="A99" s="246" t="s">
        <v>120</v>
      </c>
      <c r="B99" s="182">
        <v>1</v>
      </c>
      <c r="C99" s="146">
        <v>1</v>
      </c>
      <c r="D99" s="126">
        <v>2</v>
      </c>
      <c r="E99" s="146">
        <v>3</v>
      </c>
      <c r="F99" s="146">
        <v>5</v>
      </c>
      <c r="G99" s="146">
        <v>5</v>
      </c>
      <c r="H99" s="274">
        <v>14</v>
      </c>
      <c r="I99" s="597">
        <v>11</v>
      </c>
    </row>
    <row r="100" spans="1:9" ht="30.6" customHeight="1" thickBot="1">
      <c r="A100" s="196" t="s">
        <v>121</v>
      </c>
      <c r="B100" s="197">
        <v>3895</v>
      </c>
      <c r="C100" s="122">
        <v>3491</v>
      </c>
      <c r="D100" s="181">
        <v>2278</v>
      </c>
      <c r="E100" s="155">
        <v>3577</v>
      </c>
      <c r="F100" s="155">
        <v>3665</v>
      </c>
      <c r="G100" s="155">
        <v>1157</v>
      </c>
      <c r="H100" s="375">
        <v>3093</v>
      </c>
      <c r="I100" s="592">
        <v>2239</v>
      </c>
    </row>
    <row r="101" spans="1:9" ht="13.5" thickBot="1">
      <c r="A101" s="652"/>
      <c r="B101" s="647"/>
    </row>
    <row r="102" spans="1:9" ht="39" thickBot="1">
      <c r="A102" s="282" t="s">
        <v>38</v>
      </c>
      <c r="B102" s="632">
        <v>2013</v>
      </c>
      <c r="C102" s="634">
        <v>2014</v>
      </c>
      <c r="D102" s="632">
        <v>2015</v>
      </c>
      <c r="E102" s="634">
        <v>2016</v>
      </c>
      <c r="F102" s="634">
        <v>2017</v>
      </c>
      <c r="G102" s="634">
        <v>2018</v>
      </c>
      <c r="H102" s="380">
        <v>2019</v>
      </c>
      <c r="I102" s="381">
        <v>2020</v>
      </c>
    </row>
    <row r="103" spans="1:9" ht="16.5" customHeight="1">
      <c r="A103" s="280" t="s">
        <v>1223</v>
      </c>
      <c r="B103" s="150">
        <v>3</v>
      </c>
      <c r="C103" s="150">
        <v>3</v>
      </c>
      <c r="D103" s="150">
        <v>3</v>
      </c>
      <c r="E103" s="150">
        <v>3</v>
      </c>
      <c r="F103" s="150">
        <v>3</v>
      </c>
      <c r="G103" s="150">
        <v>3</v>
      </c>
      <c r="H103" s="150">
        <v>3</v>
      </c>
      <c r="I103" s="553">
        <v>3</v>
      </c>
    </row>
    <row r="104" spans="1:9" ht="16.5" customHeight="1">
      <c r="A104" s="281" t="s">
        <v>1245</v>
      </c>
      <c r="B104" s="812">
        <v>0</v>
      </c>
      <c r="C104" s="812">
        <v>0</v>
      </c>
      <c r="D104" s="812">
        <v>0</v>
      </c>
      <c r="E104" s="812">
        <v>0</v>
      </c>
      <c r="F104" s="812">
        <v>0</v>
      </c>
      <c r="G104" s="812">
        <v>0</v>
      </c>
      <c r="H104" s="812">
        <v>0</v>
      </c>
      <c r="I104" s="597">
        <v>0</v>
      </c>
    </row>
    <row r="105" spans="1:9" ht="16.5" customHeight="1">
      <c r="A105" s="281" t="s">
        <v>1246</v>
      </c>
      <c r="B105" s="812">
        <v>3</v>
      </c>
      <c r="C105" s="812">
        <v>3</v>
      </c>
      <c r="D105" s="812">
        <v>3</v>
      </c>
      <c r="E105" s="812">
        <v>3</v>
      </c>
      <c r="F105" s="812">
        <v>3</v>
      </c>
      <c r="G105" s="812">
        <v>3</v>
      </c>
      <c r="H105" s="812">
        <v>3</v>
      </c>
      <c r="I105" s="597">
        <v>3</v>
      </c>
    </row>
    <row r="106" spans="1:9" ht="16.5" customHeight="1" thickBot="1">
      <c r="A106" s="248" t="s">
        <v>1247</v>
      </c>
      <c r="B106" s="181">
        <v>0</v>
      </c>
      <c r="C106" s="181">
        <v>0</v>
      </c>
      <c r="D106" s="181">
        <v>0</v>
      </c>
      <c r="E106" s="181">
        <v>0</v>
      </c>
      <c r="F106" s="181">
        <v>0</v>
      </c>
      <c r="G106" s="181">
        <v>0</v>
      </c>
      <c r="H106" s="181">
        <v>0</v>
      </c>
      <c r="I106" s="592">
        <v>0</v>
      </c>
    </row>
    <row r="107" spans="1:9" ht="16.5" customHeight="1" thickBot="1">
      <c r="A107" s="289"/>
      <c r="B107" s="581"/>
      <c r="C107" s="581"/>
      <c r="D107" s="581"/>
      <c r="E107" s="581"/>
      <c r="F107" s="581"/>
      <c r="G107" s="581"/>
      <c r="H107" s="581"/>
      <c r="I107" s="911"/>
    </row>
    <row r="108" spans="1:9" ht="18.600000000000001" customHeight="1" thickBot="1">
      <c r="A108" s="290" t="s">
        <v>1248</v>
      </c>
      <c r="B108" s="180">
        <v>2013</v>
      </c>
      <c r="C108" s="142">
        <v>2014</v>
      </c>
      <c r="D108" s="180">
        <v>2015</v>
      </c>
      <c r="E108" s="142">
        <v>2016</v>
      </c>
      <c r="F108" s="142">
        <v>2017</v>
      </c>
      <c r="G108" s="142">
        <v>2018</v>
      </c>
      <c r="H108" s="706">
        <v>2019</v>
      </c>
      <c r="I108" s="707">
        <v>2020</v>
      </c>
    </row>
    <row r="109" spans="1:9" ht="28.9" customHeight="1">
      <c r="A109" s="242" t="s">
        <v>523</v>
      </c>
      <c r="B109" s="192"/>
      <c r="C109" s="25"/>
      <c r="D109" s="192"/>
      <c r="E109" s="25"/>
      <c r="F109" s="25"/>
      <c r="G109" s="25"/>
      <c r="H109" s="275"/>
      <c r="I109" s="553"/>
    </row>
    <row r="110" spans="1:9" ht="15.75" customHeight="1">
      <c r="A110" s="246" t="s">
        <v>122</v>
      </c>
      <c r="B110" s="126">
        <v>0</v>
      </c>
      <c r="C110" s="146">
        <v>0</v>
      </c>
      <c r="D110" s="126">
        <v>0</v>
      </c>
      <c r="E110" s="146">
        <v>3</v>
      </c>
      <c r="F110" s="146">
        <v>1</v>
      </c>
      <c r="G110" s="146">
        <v>2</v>
      </c>
      <c r="H110" s="274">
        <v>3</v>
      </c>
      <c r="I110" s="597">
        <v>7</v>
      </c>
    </row>
    <row r="111" spans="1:9" ht="15.75" customHeight="1" thickBot="1">
      <c r="A111" s="196" t="s">
        <v>123</v>
      </c>
      <c r="B111" s="126">
        <v>1</v>
      </c>
      <c r="C111" s="146">
        <v>14</v>
      </c>
      <c r="D111" s="126">
        <v>24</v>
      </c>
      <c r="E111" s="146">
        <v>15</v>
      </c>
      <c r="F111" s="146">
        <v>31</v>
      </c>
      <c r="G111" s="146">
        <v>41</v>
      </c>
      <c r="H111" s="274">
        <v>10</v>
      </c>
      <c r="I111" s="597">
        <v>27</v>
      </c>
    </row>
    <row r="112" spans="1:9" ht="28.15" customHeight="1">
      <c r="A112" s="242" t="s">
        <v>524</v>
      </c>
      <c r="B112" s="192"/>
      <c r="C112" s="25"/>
      <c r="D112" s="192"/>
      <c r="E112" s="25"/>
      <c r="F112" s="25"/>
      <c r="G112" s="25"/>
      <c r="H112" s="275"/>
      <c r="I112" s="553"/>
    </row>
    <row r="113" spans="1:41" ht="28.5" customHeight="1" thickBot="1">
      <c r="A113" s="196" t="s">
        <v>124</v>
      </c>
      <c r="B113" s="126">
        <v>5</v>
      </c>
      <c r="C113" s="146">
        <v>6</v>
      </c>
      <c r="D113" s="126">
        <v>6</v>
      </c>
      <c r="E113" s="146">
        <v>6</v>
      </c>
      <c r="F113" s="146">
        <v>8</v>
      </c>
      <c r="G113" s="146">
        <v>3</v>
      </c>
      <c r="H113" s="274">
        <v>9</v>
      </c>
      <c r="I113" s="597">
        <v>6</v>
      </c>
    </row>
    <row r="114" spans="1:41" ht="26.25" customHeight="1">
      <c r="A114" s="242" t="s">
        <v>525</v>
      </c>
      <c r="B114" s="192"/>
      <c r="C114" s="25"/>
      <c r="D114" s="192"/>
      <c r="E114" s="25"/>
      <c r="F114" s="25"/>
      <c r="G114" s="25"/>
      <c r="H114" s="275"/>
      <c r="I114" s="553"/>
    </row>
    <row r="115" spans="1:41" ht="43.15" customHeight="1" thickBot="1">
      <c r="A115" s="196" t="s">
        <v>125</v>
      </c>
      <c r="B115" s="244">
        <v>2</v>
      </c>
      <c r="C115" s="122">
        <v>2</v>
      </c>
      <c r="D115" s="181">
        <v>3</v>
      </c>
      <c r="E115" s="155">
        <v>6</v>
      </c>
      <c r="F115" s="155">
        <v>4</v>
      </c>
      <c r="G115" s="155">
        <v>5</v>
      </c>
      <c r="H115" s="375">
        <v>7</v>
      </c>
      <c r="I115" s="592">
        <v>6</v>
      </c>
    </row>
    <row r="116" spans="1:41" ht="13.5" thickBot="1">
      <c r="A116" s="652"/>
      <c r="B116" s="647"/>
    </row>
    <row r="117" spans="1:41" s="336" customFormat="1" ht="28.5" customHeight="1" thickBot="1">
      <c r="A117" s="703" t="s">
        <v>39</v>
      </c>
      <c r="B117" s="350">
        <v>2013</v>
      </c>
      <c r="C117" s="380">
        <v>2014</v>
      </c>
      <c r="D117" s="350">
        <v>2015</v>
      </c>
      <c r="E117" s="380">
        <v>2016</v>
      </c>
      <c r="F117" s="380">
        <v>2017</v>
      </c>
      <c r="G117" s="380">
        <v>2018</v>
      </c>
      <c r="H117" s="380">
        <v>2019</v>
      </c>
      <c r="I117" s="381">
        <v>2020</v>
      </c>
      <c r="J117" s="704"/>
      <c r="K117" s="704"/>
      <c r="L117" s="704"/>
      <c r="M117" s="704"/>
      <c r="N117" s="704"/>
      <c r="O117" s="704"/>
      <c r="P117" s="704"/>
      <c r="Q117" s="704"/>
    </row>
    <row r="118" spans="1:41" s="336" customFormat="1" ht="15.95" customHeight="1">
      <c r="A118" s="280" t="s">
        <v>1223</v>
      </c>
      <c r="B118" s="350">
        <f>B125+B148+B175+B211+B226</f>
        <v>24</v>
      </c>
      <c r="C118" s="350">
        <f t="shared" ref="C118:I118" si="9">C125+C148+C175+C211+C226</f>
        <v>24</v>
      </c>
      <c r="D118" s="350">
        <f t="shared" si="9"/>
        <v>24</v>
      </c>
      <c r="E118" s="350">
        <f t="shared" si="9"/>
        <v>25</v>
      </c>
      <c r="F118" s="350">
        <f t="shared" si="9"/>
        <v>25</v>
      </c>
      <c r="G118" s="350">
        <f>G125+G148+G175+G211+G226</f>
        <v>25</v>
      </c>
      <c r="H118" s="350">
        <f t="shared" si="9"/>
        <v>25</v>
      </c>
      <c r="I118" s="1108">
        <f t="shared" si="9"/>
        <v>25</v>
      </c>
      <c r="J118" s="1130"/>
      <c r="K118" s="990"/>
      <c r="L118" s="990"/>
      <c r="M118" s="990"/>
      <c r="N118" s="990"/>
      <c r="O118" s="990"/>
      <c r="P118" s="990"/>
      <c r="Q118" s="990"/>
      <c r="R118" s="847"/>
      <c r="S118" s="847"/>
      <c r="T118" s="847"/>
      <c r="U118" s="847"/>
      <c r="V118" s="847"/>
      <c r="W118" s="847"/>
      <c r="X118" s="847"/>
      <c r="Y118" s="847"/>
      <c r="Z118" s="847"/>
      <c r="AA118" s="847"/>
      <c r="AB118" s="847"/>
      <c r="AC118" s="847"/>
      <c r="AD118" s="847"/>
      <c r="AE118" s="847"/>
      <c r="AF118" s="847"/>
      <c r="AG118" s="847"/>
      <c r="AH118" s="847"/>
      <c r="AI118" s="847"/>
      <c r="AJ118" s="847"/>
      <c r="AK118" s="847"/>
      <c r="AL118" s="847"/>
      <c r="AM118" s="847"/>
      <c r="AN118" s="847"/>
      <c r="AO118" s="847"/>
    </row>
    <row r="119" spans="1:41" s="336" customFormat="1" ht="15.95" customHeight="1">
      <c r="A119" s="281" t="s">
        <v>1245</v>
      </c>
      <c r="B119" s="182">
        <f>B126+B149+B176+B212+B227</f>
        <v>0</v>
      </c>
      <c r="C119" s="182">
        <f t="shared" ref="C119:I119" si="10">C126+C149+C176+C212+C227</f>
        <v>0</v>
      </c>
      <c r="D119" s="182">
        <f t="shared" si="10"/>
        <v>0</v>
      </c>
      <c r="E119" s="182">
        <f t="shared" si="10"/>
        <v>0</v>
      </c>
      <c r="F119" s="182">
        <f t="shared" si="10"/>
        <v>0</v>
      </c>
      <c r="G119" s="182">
        <f t="shared" si="10"/>
        <v>0</v>
      </c>
      <c r="H119" s="182">
        <f t="shared" si="10"/>
        <v>1</v>
      </c>
      <c r="I119" s="1070">
        <f t="shared" si="10"/>
        <v>1</v>
      </c>
      <c r="J119" s="1130"/>
      <c r="K119" s="990"/>
      <c r="L119" s="990"/>
      <c r="M119" s="990"/>
      <c r="N119" s="990"/>
      <c r="O119" s="990"/>
      <c r="P119" s="990"/>
      <c r="Q119" s="990"/>
      <c r="R119" s="847"/>
      <c r="S119" s="847"/>
      <c r="T119" s="847"/>
      <c r="U119" s="847"/>
      <c r="V119" s="847"/>
      <c r="W119" s="847"/>
      <c r="X119" s="847"/>
      <c r="Y119" s="847"/>
      <c r="Z119" s="847"/>
      <c r="AA119" s="847"/>
      <c r="AB119" s="847"/>
      <c r="AC119" s="847"/>
      <c r="AD119" s="847"/>
      <c r="AE119" s="847"/>
      <c r="AF119" s="847"/>
      <c r="AG119" s="847"/>
      <c r="AH119" s="847"/>
      <c r="AI119" s="847"/>
      <c r="AJ119" s="847"/>
      <c r="AK119" s="847"/>
      <c r="AL119" s="847"/>
      <c r="AM119" s="847"/>
      <c r="AN119" s="847"/>
      <c r="AO119" s="847"/>
    </row>
    <row r="120" spans="1:41" s="336" customFormat="1" ht="15.95" customHeight="1">
      <c r="A120" s="281" t="s">
        <v>1246</v>
      </c>
      <c r="B120" s="563">
        <f>B127+B150+B177+B213+B228</f>
        <v>16</v>
      </c>
      <c r="C120" s="563">
        <f t="shared" ref="C120:I120" si="11">C127+C150+C177+C213+C228</f>
        <v>18</v>
      </c>
      <c r="D120" s="563">
        <f t="shared" si="11"/>
        <v>18</v>
      </c>
      <c r="E120" s="563">
        <f t="shared" si="11"/>
        <v>24</v>
      </c>
      <c r="F120" s="563">
        <f t="shared" si="11"/>
        <v>24</v>
      </c>
      <c r="G120" s="563">
        <f t="shared" si="11"/>
        <v>24</v>
      </c>
      <c r="H120" s="563">
        <f t="shared" si="11"/>
        <v>23</v>
      </c>
      <c r="I120" s="752">
        <f t="shared" si="11"/>
        <v>23</v>
      </c>
      <c r="J120" s="990"/>
      <c r="K120" s="990"/>
      <c r="L120" s="990"/>
      <c r="M120" s="990"/>
      <c r="N120" s="990"/>
      <c r="O120" s="990"/>
      <c r="P120" s="990"/>
      <c r="Q120" s="990"/>
      <c r="R120" s="847"/>
      <c r="S120" s="847"/>
      <c r="T120" s="847"/>
      <c r="U120" s="847"/>
      <c r="V120" s="847"/>
      <c r="W120" s="847"/>
      <c r="X120" s="847"/>
      <c r="Y120" s="847"/>
      <c r="Z120" s="847"/>
      <c r="AA120" s="847"/>
      <c r="AB120" s="847"/>
      <c r="AC120" s="847"/>
      <c r="AD120" s="847"/>
      <c r="AE120" s="847"/>
      <c r="AF120" s="847"/>
      <c r="AG120" s="847"/>
      <c r="AH120" s="847"/>
      <c r="AI120" s="847"/>
      <c r="AJ120" s="847"/>
      <c r="AK120" s="847"/>
      <c r="AL120" s="847"/>
      <c r="AM120" s="847"/>
      <c r="AN120" s="847"/>
      <c r="AO120" s="847"/>
    </row>
    <row r="121" spans="1:41" s="336" customFormat="1" ht="15.95" customHeight="1">
      <c r="A121" s="341" t="s">
        <v>1247</v>
      </c>
      <c r="B121" s="637">
        <f>B128+B151+B178+B214+B229</f>
        <v>8</v>
      </c>
      <c r="C121" s="637">
        <f t="shared" ref="C121:I121" si="12">C128+C151+C178+C214+C229</f>
        <v>6</v>
      </c>
      <c r="D121" s="637">
        <f t="shared" si="12"/>
        <v>4</v>
      </c>
      <c r="E121" s="637">
        <f t="shared" si="12"/>
        <v>0</v>
      </c>
      <c r="F121" s="637">
        <f t="shared" si="12"/>
        <v>0</v>
      </c>
      <c r="G121" s="637">
        <f t="shared" si="12"/>
        <v>0</v>
      </c>
      <c r="H121" s="637">
        <f t="shared" si="12"/>
        <v>0</v>
      </c>
      <c r="I121" s="752">
        <f t="shared" si="12"/>
        <v>0</v>
      </c>
      <c r="J121" s="990"/>
      <c r="K121" s="990"/>
      <c r="L121" s="990"/>
      <c r="M121" s="990"/>
      <c r="N121" s="990"/>
      <c r="O121" s="990"/>
      <c r="P121" s="990"/>
      <c r="Q121" s="990"/>
      <c r="R121" s="847"/>
      <c r="S121" s="847"/>
      <c r="T121" s="847"/>
      <c r="U121" s="847"/>
      <c r="V121" s="847"/>
      <c r="W121" s="847"/>
      <c r="X121" s="847"/>
      <c r="Y121" s="847"/>
      <c r="Z121" s="847"/>
      <c r="AA121" s="847"/>
      <c r="AB121" s="847"/>
      <c r="AC121" s="847"/>
      <c r="AD121" s="847"/>
      <c r="AE121" s="847"/>
      <c r="AF121" s="847"/>
      <c r="AG121" s="847"/>
      <c r="AH121" s="847"/>
      <c r="AI121" s="847"/>
      <c r="AJ121" s="847"/>
      <c r="AK121" s="847"/>
      <c r="AL121" s="847"/>
      <c r="AM121" s="847"/>
      <c r="AN121" s="847"/>
      <c r="AO121" s="847"/>
    </row>
    <row r="122" spans="1:41" s="336" customFormat="1" ht="15.95" customHeight="1" thickBot="1">
      <c r="A122" s="248" t="s">
        <v>1797</v>
      </c>
      <c r="B122" s="197">
        <f>B179+B230</f>
        <v>0</v>
      </c>
      <c r="C122" s="197">
        <f t="shared" ref="C122:I122" si="13">C179+C230</f>
        <v>0</v>
      </c>
      <c r="D122" s="197">
        <f t="shared" si="13"/>
        <v>2</v>
      </c>
      <c r="E122" s="197">
        <f t="shared" si="13"/>
        <v>1</v>
      </c>
      <c r="F122" s="197">
        <f t="shared" si="13"/>
        <v>1</v>
      </c>
      <c r="G122" s="197">
        <f t="shared" si="13"/>
        <v>1</v>
      </c>
      <c r="H122" s="197">
        <f t="shared" si="13"/>
        <v>1</v>
      </c>
      <c r="I122" s="1072">
        <f t="shared" si="13"/>
        <v>1</v>
      </c>
      <c r="J122" s="990"/>
      <c r="K122" s="990"/>
      <c r="L122" s="990"/>
      <c r="M122" s="990"/>
      <c r="N122" s="990"/>
      <c r="O122" s="990"/>
      <c r="P122" s="990"/>
      <c r="Q122" s="990"/>
      <c r="R122" s="847"/>
      <c r="S122" s="847"/>
      <c r="T122" s="847"/>
      <c r="U122" s="847"/>
      <c r="V122" s="847"/>
      <c r="W122" s="847"/>
      <c r="X122" s="847"/>
      <c r="Y122" s="847"/>
      <c r="Z122" s="847"/>
      <c r="AA122" s="847"/>
      <c r="AB122" s="847"/>
      <c r="AC122" s="847"/>
      <c r="AD122" s="847"/>
      <c r="AE122" s="847"/>
      <c r="AF122" s="847"/>
      <c r="AG122" s="847"/>
      <c r="AH122" s="847"/>
      <c r="AI122" s="847"/>
      <c r="AJ122" s="847"/>
      <c r="AK122" s="847"/>
      <c r="AL122" s="847"/>
      <c r="AM122" s="847"/>
      <c r="AN122" s="847"/>
      <c r="AO122" s="847"/>
    </row>
    <row r="123" spans="1:41" ht="14.25" customHeight="1" thickBot="1">
      <c r="A123" s="646"/>
      <c r="B123" s="647"/>
    </row>
    <row r="124" spans="1:41" ht="26.25" thickBot="1">
      <c r="A124" s="282" t="s">
        <v>40</v>
      </c>
      <c r="B124" s="632">
        <v>2013</v>
      </c>
      <c r="C124" s="634">
        <v>2014</v>
      </c>
      <c r="D124" s="632">
        <v>2015</v>
      </c>
      <c r="E124" s="634">
        <v>2016</v>
      </c>
      <c r="F124" s="634">
        <v>2017</v>
      </c>
      <c r="G124" s="634">
        <v>2018</v>
      </c>
      <c r="H124" s="380">
        <v>2019</v>
      </c>
      <c r="I124" s="381">
        <v>2020</v>
      </c>
    </row>
    <row r="125" spans="1:41" ht="15.95" customHeight="1">
      <c r="A125" s="280" t="s">
        <v>1223</v>
      </c>
      <c r="B125" s="150">
        <v>5</v>
      </c>
      <c r="C125" s="147">
        <v>5</v>
      </c>
      <c r="D125" s="147">
        <v>5</v>
      </c>
      <c r="E125" s="147">
        <v>5</v>
      </c>
      <c r="F125" s="147">
        <v>5</v>
      </c>
      <c r="G125" s="147">
        <v>5</v>
      </c>
      <c r="H125" s="147">
        <v>5</v>
      </c>
      <c r="I125" s="553">
        <f>+I126+I127+I128</f>
        <v>5</v>
      </c>
    </row>
    <row r="126" spans="1:41" ht="15.95" customHeight="1">
      <c r="A126" s="281" t="s">
        <v>1245</v>
      </c>
      <c r="B126" s="126">
        <v>0</v>
      </c>
      <c r="C126" s="146">
        <v>0</v>
      </c>
      <c r="D126" s="146">
        <v>0</v>
      </c>
      <c r="E126" s="146">
        <v>0</v>
      </c>
      <c r="F126" s="146">
        <v>0</v>
      </c>
      <c r="G126" s="146">
        <v>0</v>
      </c>
      <c r="H126" s="146">
        <v>0</v>
      </c>
      <c r="I126" s="597">
        <v>0</v>
      </c>
    </row>
    <row r="127" spans="1:41" ht="15.95" customHeight="1">
      <c r="A127" s="281" t="s">
        <v>1246</v>
      </c>
      <c r="B127" s="126">
        <v>5</v>
      </c>
      <c r="C127" s="146">
        <v>5</v>
      </c>
      <c r="D127" s="146">
        <v>5</v>
      </c>
      <c r="E127" s="146">
        <v>5</v>
      </c>
      <c r="F127" s="146">
        <v>5</v>
      </c>
      <c r="G127" s="146">
        <v>5</v>
      </c>
      <c r="H127" s="146">
        <v>5</v>
      </c>
      <c r="I127" s="597">
        <v>5</v>
      </c>
    </row>
    <row r="128" spans="1:41" ht="15.95" customHeight="1" thickBot="1">
      <c r="A128" s="248" t="s">
        <v>1247</v>
      </c>
      <c r="B128" s="181">
        <v>0</v>
      </c>
      <c r="C128" s="155">
        <v>0</v>
      </c>
      <c r="D128" s="155">
        <v>0</v>
      </c>
      <c r="E128" s="155">
        <v>0</v>
      </c>
      <c r="F128" s="155">
        <v>0</v>
      </c>
      <c r="G128" s="155">
        <v>0</v>
      </c>
      <c r="H128" s="155">
        <v>0</v>
      </c>
      <c r="I128" s="592">
        <v>0</v>
      </c>
    </row>
    <row r="129" spans="1:9" ht="13.5" customHeight="1" thickBot="1">
      <c r="A129" s="283"/>
      <c r="B129" s="649"/>
      <c r="C129" s="650"/>
      <c r="D129" s="651"/>
      <c r="E129" s="650"/>
      <c r="F129" s="650"/>
      <c r="G129" s="650"/>
      <c r="H129" s="742"/>
      <c r="I129" s="742"/>
    </row>
    <row r="130" spans="1:9" ht="21" customHeight="1" thickBot="1">
      <c r="A130" s="284" t="s">
        <v>1248</v>
      </c>
      <c r="B130" s="632">
        <v>2013</v>
      </c>
      <c r="C130" s="634">
        <v>2014</v>
      </c>
      <c r="D130" s="632">
        <v>2015</v>
      </c>
      <c r="E130" s="634">
        <v>2016</v>
      </c>
      <c r="F130" s="634">
        <v>2017</v>
      </c>
      <c r="G130" s="634">
        <v>2018</v>
      </c>
      <c r="H130" s="380">
        <v>2019</v>
      </c>
      <c r="I130" s="381">
        <v>2020</v>
      </c>
    </row>
    <row r="131" spans="1:9" ht="16.5" customHeight="1">
      <c r="A131" s="242" t="s">
        <v>526</v>
      </c>
      <c r="B131" s="150"/>
      <c r="C131" s="147"/>
      <c r="D131" s="150"/>
      <c r="E131" s="147"/>
      <c r="F131" s="147"/>
      <c r="G131" s="147"/>
      <c r="H131" s="275"/>
      <c r="I131" s="553"/>
    </row>
    <row r="132" spans="1:9" ht="25.5">
      <c r="A132" s="246" t="s">
        <v>126</v>
      </c>
      <c r="B132" s="183" t="s">
        <v>1713</v>
      </c>
      <c r="C132" s="146">
        <v>3611</v>
      </c>
      <c r="D132" s="182">
        <v>4087</v>
      </c>
      <c r="E132" s="146">
        <v>4045</v>
      </c>
      <c r="F132" s="146">
        <v>4474</v>
      </c>
      <c r="G132" s="146">
        <v>6188</v>
      </c>
      <c r="H132" s="274">
        <v>8897</v>
      </c>
      <c r="I132" s="597">
        <v>6244</v>
      </c>
    </row>
    <row r="133" spans="1:9" ht="13.5" thickBot="1">
      <c r="A133" s="196" t="s">
        <v>127</v>
      </c>
      <c r="B133" s="126">
        <v>98</v>
      </c>
      <c r="C133" s="146">
        <v>1454</v>
      </c>
      <c r="D133" s="182">
        <v>506</v>
      </c>
      <c r="E133" s="146">
        <v>536</v>
      </c>
      <c r="F133" s="146">
        <v>654</v>
      </c>
      <c r="G133" s="146">
        <v>520</v>
      </c>
      <c r="H133" s="274">
        <v>659</v>
      </c>
      <c r="I133" s="597">
        <v>460</v>
      </c>
    </row>
    <row r="134" spans="1:9" ht="26.25" customHeight="1">
      <c r="A134" s="242" t="s">
        <v>527</v>
      </c>
      <c r="B134" s="150"/>
      <c r="C134" s="147"/>
      <c r="D134" s="150"/>
      <c r="E134" s="147"/>
      <c r="F134" s="147"/>
      <c r="G134" s="147"/>
      <c r="H134" s="275"/>
      <c r="I134" s="553"/>
    </row>
    <row r="135" spans="1:9" ht="25.5">
      <c r="A135" s="246" t="s">
        <v>128</v>
      </c>
      <c r="B135" s="249">
        <v>1296</v>
      </c>
      <c r="C135" s="146">
        <v>1309</v>
      </c>
      <c r="D135" s="126">
        <v>742</v>
      </c>
      <c r="E135" s="146">
        <v>716</v>
      </c>
      <c r="F135" s="146">
        <v>1512</v>
      </c>
      <c r="G135" s="274">
        <v>1500</v>
      </c>
      <c r="H135" s="274">
        <v>1137</v>
      </c>
      <c r="I135" s="597">
        <v>2170</v>
      </c>
    </row>
    <row r="136" spans="1:9" ht="26.25" thickBot="1">
      <c r="A136" s="285" t="s">
        <v>129</v>
      </c>
      <c r="B136" s="249">
        <v>164</v>
      </c>
      <c r="C136" s="149">
        <v>172</v>
      </c>
      <c r="D136" s="252">
        <v>180</v>
      </c>
      <c r="E136" s="149">
        <v>185</v>
      </c>
      <c r="F136" s="149">
        <v>700</v>
      </c>
      <c r="G136" s="514">
        <v>650</v>
      </c>
      <c r="H136" s="514">
        <v>933</v>
      </c>
      <c r="I136" s="515">
        <v>1710</v>
      </c>
    </row>
    <row r="137" spans="1:9" ht="28.5" customHeight="1">
      <c r="A137" s="242" t="s">
        <v>528</v>
      </c>
      <c r="B137" s="150"/>
      <c r="C137" s="147"/>
      <c r="D137" s="150"/>
      <c r="E137" s="147"/>
      <c r="F137" s="147"/>
      <c r="G137" s="275"/>
      <c r="H137" s="275"/>
      <c r="I137" s="553"/>
    </row>
    <row r="138" spans="1:9" ht="15" customHeight="1" thickBot="1">
      <c r="A138" s="196" t="s">
        <v>130</v>
      </c>
      <c r="B138" s="181">
        <v>250</v>
      </c>
      <c r="C138" s="155">
        <v>342</v>
      </c>
      <c r="D138" s="181">
        <v>515</v>
      </c>
      <c r="E138" s="155">
        <v>433</v>
      </c>
      <c r="F138" s="155">
        <v>388</v>
      </c>
      <c r="G138" s="375">
        <v>368</v>
      </c>
      <c r="H138" s="375">
        <v>417</v>
      </c>
      <c r="I138" s="592">
        <v>436</v>
      </c>
    </row>
    <row r="139" spans="1:9" ht="38.25">
      <c r="A139" s="242" t="s">
        <v>529</v>
      </c>
      <c r="B139" s="657"/>
      <c r="C139" s="147"/>
      <c r="D139" s="150"/>
      <c r="E139" s="147"/>
      <c r="F139" s="147"/>
      <c r="G139" s="275"/>
      <c r="H139" s="275"/>
      <c r="I139" s="553"/>
    </row>
    <row r="140" spans="1:9">
      <c r="A140" s="246" t="s">
        <v>131</v>
      </c>
      <c r="B140" s="126">
        <v>43</v>
      </c>
      <c r="C140" s="146">
        <v>43</v>
      </c>
      <c r="D140" s="126">
        <v>45</v>
      </c>
      <c r="E140" s="146">
        <v>45</v>
      </c>
      <c r="F140" s="146">
        <v>31</v>
      </c>
      <c r="G140" s="274">
        <v>36</v>
      </c>
      <c r="H140" s="274">
        <v>33</v>
      </c>
      <c r="I140" s="597">
        <v>31</v>
      </c>
    </row>
    <row r="141" spans="1:9">
      <c r="A141" s="246" t="s">
        <v>132</v>
      </c>
      <c r="B141" s="126">
        <v>41</v>
      </c>
      <c r="C141" s="146">
        <v>38</v>
      </c>
      <c r="D141" s="126">
        <v>35</v>
      </c>
      <c r="E141" s="146">
        <v>32</v>
      </c>
      <c r="F141" s="146">
        <v>28</v>
      </c>
      <c r="G141" s="274">
        <v>30</v>
      </c>
      <c r="H141" s="274">
        <v>28</v>
      </c>
      <c r="I141" s="597">
        <v>28</v>
      </c>
    </row>
    <row r="142" spans="1:9" ht="13.5" thickBot="1">
      <c r="A142" s="196" t="s">
        <v>133</v>
      </c>
      <c r="B142" s="181">
        <v>12644</v>
      </c>
      <c r="C142" s="155">
        <v>12802</v>
      </c>
      <c r="D142" s="181">
        <v>13200</v>
      </c>
      <c r="E142" s="155">
        <v>13300</v>
      </c>
      <c r="F142" s="155">
        <v>1580</v>
      </c>
      <c r="G142" s="375">
        <v>12000</v>
      </c>
      <c r="H142" s="375">
        <v>12100</v>
      </c>
      <c r="I142" s="592">
        <v>3749</v>
      </c>
    </row>
    <row r="143" spans="1:9" ht="25.5">
      <c r="A143" s="242" t="s">
        <v>530</v>
      </c>
      <c r="B143" s="126"/>
      <c r="C143" s="147"/>
      <c r="D143" s="150"/>
      <c r="E143" s="147"/>
      <c r="F143" s="147"/>
      <c r="G143" s="275"/>
      <c r="H143" s="275"/>
      <c r="I143" s="553"/>
    </row>
    <row r="144" spans="1:9" ht="25.5">
      <c r="A144" s="246" t="s">
        <v>134</v>
      </c>
      <c r="B144" s="126">
        <v>862</v>
      </c>
      <c r="C144" s="146">
        <v>357</v>
      </c>
      <c r="D144" s="126">
        <v>312</v>
      </c>
      <c r="E144" s="146">
        <v>242</v>
      </c>
      <c r="F144" s="146">
        <v>218</v>
      </c>
      <c r="G144" s="274">
        <v>190</v>
      </c>
      <c r="H144" s="274">
        <v>152</v>
      </c>
      <c r="I144" s="597">
        <v>211</v>
      </c>
    </row>
    <row r="145" spans="1:9" ht="27.75" customHeight="1" thickBot="1">
      <c r="A145" s="196" t="s">
        <v>135</v>
      </c>
      <c r="B145" s="181">
        <v>92</v>
      </c>
      <c r="C145" s="122">
        <v>100</v>
      </c>
      <c r="D145" s="181">
        <v>100</v>
      </c>
      <c r="E145" s="155">
        <v>100</v>
      </c>
      <c r="F145" s="155">
        <v>100</v>
      </c>
      <c r="G145" s="375">
        <v>100</v>
      </c>
      <c r="H145" s="375">
        <v>100</v>
      </c>
      <c r="I145" s="592">
        <v>100</v>
      </c>
    </row>
    <row r="146" spans="1:9" ht="13.5" thickBot="1">
      <c r="A146" s="652"/>
      <c r="B146" s="647"/>
    </row>
    <row r="147" spans="1:9" ht="26.25" thickBot="1">
      <c r="A147" s="282" t="s">
        <v>41</v>
      </c>
      <c r="B147" s="632">
        <v>2013</v>
      </c>
      <c r="C147" s="634">
        <v>2014</v>
      </c>
      <c r="D147" s="632">
        <v>2015</v>
      </c>
      <c r="E147" s="634">
        <v>2016</v>
      </c>
      <c r="F147" s="634">
        <v>2017</v>
      </c>
      <c r="G147" s="634">
        <v>2018</v>
      </c>
      <c r="H147" s="380">
        <v>2019</v>
      </c>
      <c r="I147" s="381">
        <v>2020</v>
      </c>
    </row>
    <row r="148" spans="1:9" ht="15.95" customHeight="1">
      <c r="A148" s="280" t="s">
        <v>1223</v>
      </c>
      <c r="B148" s="150">
        <v>5</v>
      </c>
      <c r="C148" s="147">
        <v>5</v>
      </c>
      <c r="D148" s="147">
        <v>5</v>
      </c>
      <c r="E148" s="147">
        <v>5</v>
      </c>
      <c r="F148" s="147">
        <v>5</v>
      </c>
      <c r="G148" s="147">
        <v>5</v>
      </c>
      <c r="H148" s="147">
        <v>5</v>
      </c>
      <c r="I148" s="553">
        <f>+I149+I150+I151</f>
        <v>5</v>
      </c>
    </row>
    <row r="149" spans="1:9" ht="15.95" customHeight="1">
      <c r="A149" s="281" t="s">
        <v>1245</v>
      </c>
      <c r="B149" s="126">
        <v>0</v>
      </c>
      <c r="C149" s="146">
        <v>0</v>
      </c>
      <c r="D149" s="146">
        <v>0</v>
      </c>
      <c r="E149" s="146">
        <v>0</v>
      </c>
      <c r="F149" s="146">
        <v>0</v>
      </c>
      <c r="G149" s="146">
        <v>0</v>
      </c>
      <c r="H149" s="146">
        <v>1</v>
      </c>
      <c r="I149" s="597">
        <v>1</v>
      </c>
    </row>
    <row r="150" spans="1:9" ht="15.95" customHeight="1">
      <c r="A150" s="281" t="s">
        <v>1246</v>
      </c>
      <c r="B150" s="182">
        <v>1</v>
      </c>
      <c r="C150" s="146">
        <v>2</v>
      </c>
      <c r="D150" s="146">
        <v>3</v>
      </c>
      <c r="E150" s="146">
        <v>5</v>
      </c>
      <c r="F150" s="146">
        <v>5</v>
      </c>
      <c r="G150" s="146">
        <v>5</v>
      </c>
      <c r="H150" s="146">
        <v>4</v>
      </c>
      <c r="I150" s="597">
        <v>4</v>
      </c>
    </row>
    <row r="151" spans="1:9" ht="15.95" customHeight="1" thickBot="1">
      <c r="A151" s="248" t="s">
        <v>1247</v>
      </c>
      <c r="B151" s="197">
        <v>4</v>
      </c>
      <c r="C151" s="155">
        <v>3</v>
      </c>
      <c r="D151" s="155">
        <v>2</v>
      </c>
      <c r="E151" s="155">
        <v>0</v>
      </c>
      <c r="F151" s="155">
        <v>0</v>
      </c>
      <c r="G151" s="155">
        <v>0</v>
      </c>
      <c r="H151" s="155">
        <v>0</v>
      </c>
      <c r="I151" s="592">
        <v>0</v>
      </c>
    </row>
    <row r="152" spans="1:9" ht="13.5" customHeight="1" thickBot="1">
      <c r="A152" s="283"/>
      <c r="B152" s="649"/>
      <c r="C152" s="650"/>
      <c r="D152" s="651"/>
      <c r="E152" s="650"/>
      <c r="F152" s="650"/>
      <c r="G152" s="650"/>
      <c r="H152" s="742"/>
      <c r="I152" s="742"/>
    </row>
    <row r="153" spans="1:9" ht="18.75" customHeight="1" thickBot="1">
      <c r="A153" s="284" t="s">
        <v>1248</v>
      </c>
      <c r="B153" s="632">
        <v>2013</v>
      </c>
      <c r="C153" s="634">
        <v>2014</v>
      </c>
      <c r="D153" s="632">
        <v>2015</v>
      </c>
      <c r="E153" s="634">
        <v>2016</v>
      </c>
      <c r="F153" s="634">
        <v>2017</v>
      </c>
      <c r="G153" s="634">
        <v>2018</v>
      </c>
      <c r="H153" s="380">
        <v>2019</v>
      </c>
      <c r="I153" s="381">
        <v>2020</v>
      </c>
    </row>
    <row r="154" spans="1:9" ht="29.25" customHeight="1">
      <c r="A154" s="242" t="s">
        <v>531</v>
      </c>
      <c r="B154" s="150"/>
      <c r="C154" s="147"/>
      <c r="D154" s="150"/>
      <c r="E154" s="147"/>
      <c r="F154" s="147"/>
      <c r="G154" s="147"/>
      <c r="H154" s="275"/>
      <c r="I154" s="553"/>
    </row>
    <row r="155" spans="1:9" ht="31.15" customHeight="1">
      <c r="A155" s="246" t="s">
        <v>137</v>
      </c>
      <c r="B155" s="126">
        <v>307</v>
      </c>
      <c r="C155" s="146">
        <v>335</v>
      </c>
      <c r="D155" s="126">
        <v>387</v>
      </c>
      <c r="E155" s="146">
        <v>454</v>
      </c>
      <c r="F155" s="146">
        <v>558</v>
      </c>
      <c r="G155" s="274">
        <v>582</v>
      </c>
      <c r="H155" s="274">
        <v>629</v>
      </c>
      <c r="I155" s="597">
        <v>727</v>
      </c>
    </row>
    <row r="156" spans="1:9" ht="26.25" thickBot="1">
      <c r="A156" s="286" t="s">
        <v>136</v>
      </c>
      <c r="B156" s="249">
        <v>88</v>
      </c>
      <c r="C156" s="606">
        <v>87.2</v>
      </c>
      <c r="D156" s="249">
        <v>93.7</v>
      </c>
      <c r="E156" s="606">
        <v>93.8</v>
      </c>
      <c r="F156" s="606">
        <v>95.5</v>
      </c>
      <c r="G156" s="584">
        <v>90.2</v>
      </c>
      <c r="H156" s="584">
        <v>79</v>
      </c>
      <c r="I156" s="653">
        <v>87</v>
      </c>
    </row>
    <row r="157" spans="1:9" ht="25.5">
      <c r="A157" s="242" t="s">
        <v>532</v>
      </c>
      <c r="B157" s="190"/>
      <c r="C157" s="275"/>
      <c r="D157" s="275"/>
      <c r="E157" s="147" t="s">
        <v>1908</v>
      </c>
      <c r="F157" s="147"/>
      <c r="G157" s="147"/>
      <c r="H157" s="275"/>
      <c r="I157" s="553"/>
    </row>
    <row r="158" spans="1:9" ht="29.45" customHeight="1">
      <c r="A158" s="246" t="s">
        <v>137</v>
      </c>
      <c r="B158" s="182">
        <v>0</v>
      </c>
      <c r="C158" s="274">
        <v>0</v>
      </c>
      <c r="D158" s="274">
        <v>0</v>
      </c>
      <c r="E158" s="274">
        <v>0</v>
      </c>
      <c r="F158" s="274">
        <v>0</v>
      </c>
      <c r="G158" s="274">
        <v>0</v>
      </c>
      <c r="H158" s="274">
        <v>0</v>
      </c>
      <c r="I158" s="597">
        <v>0</v>
      </c>
    </row>
    <row r="159" spans="1:9" ht="29.45" customHeight="1" thickBot="1">
      <c r="A159" s="196" t="s">
        <v>136</v>
      </c>
      <c r="B159" s="197">
        <v>0</v>
      </c>
      <c r="C159" s="375">
        <v>0</v>
      </c>
      <c r="D159" s="375">
        <v>0</v>
      </c>
      <c r="E159" s="375">
        <v>0</v>
      </c>
      <c r="F159" s="375">
        <v>0</v>
      </c>
      <c r="G159" s="375">
        <v>0</v>
      </c>
      <c r="H159" s="375">
        <v>0</v>
      </c>
      <c r="I159" s="592">
        <v>0</v>
      </c>
    </row>
    <row r="160" spans="1:9" ht="51">
      <c r="A160" s="242" t="s">
        <v>533</v>
      </c>
      <c r="B160" s="190"/>
      <c r="C160" s="147"/>
      <c r="D160" s="150"/>
      <c r="E160" s="147"/>
      <c r="F160" s="147"/>
      <c r="G160" s="275"/>
      <c r="H160" s="275"/>
      <c r="I160" s="553"/>
    </row>
    <row r="161" spans="1:9" ht="25.5">
      <c r="A161" s="246" t="s">
        <v>138</v>
      </c>
      <c r="B161" s="182">
        <v>0</v>
      </c>
      <c r="C161" s="270">
        <v>150</v>
      </c>
      <c r="D161" s="126">
        <v>148</v>
      </c>
      <c r="E161" s="146">
        <v>109</v>
      </c>
      <c r="F161" s="146">
        <v>65</v>
      </c>
      <c r="G161" s="274">
        <v>240</v>
      </c>
      <c r="H161" s="274">
        <v>170</v>
      </c>
      <c r="I161" s="597">
        <v>38</v>
      </c>
    </row>
    <row r="162" spans="1:9" ht="25.5">
      <c r="A162" s="246" t="s">
        <v>139</v>
      </c>
      <c r="B162" s="182">
        <v>0</v>
      </c>
      <c r="C162" s="963">
        <v>432</v>
      </c>
      <c r="D162" s="126">
        <v>552</v>
      </c>
      <c r="E162" s="146">
        <v>971</v>
      </c>
      <c r="F162" s="146">
        <v>292</v>
      </c>
      <c r="G162" s="274">
        <v>730</v>
      </c>
      <c r="H162" s="274">
        <v>738</v>
      </c>
      <c r="I162" s="597">
        <v>667</v>
      </c>
    </row>
    <row r="163" spans="1:9" ht="30" customHeight="1">
      <c r="A163" s="246" t="s">
        <v>140</v>
      </c>
      <c r="B163" s="182">
        <v>0</v>
      </c>
      <c r="C163" s="270">
        <v>0</v>
      </c>
      <c r="D163" s="126">
        <v>0</v>
      </c>
      <c r="E163" s="146">
        <v>0</v>
      </c>
      <c r="F163" s="146">
        <v>0</v>
      </c>
      <c r="G163" s="274">
        <v>0</v>
      </c>
      <c r="H163" s="274">
        <v>0</v>
      </c>
      <c r="I163" s="597">
        <v>0</v>
      </c>
    </row>
    <row r="164" spans="1:9" ht="30" customHeight="1" thickBot="1">
      <c r="A164" s="196" t="s">
        <v>136</v>
      </c>
      <c r="B164" s="182">
        <v>0</v>
      </c>
      <c r="C164" s="636">
        <v>3.5</v>
      </c>
      <c r="D164" s="126">
        <v>7.8</v>
      </c>
      <c r="E164" s="146">
        <v>8.1999999999999993</v>
      </c>
      <c r="F164" s="146">
        <v>2.4</v>
      </c>
      <c r="G164" s="274">
        <v>11</v>
      </c>
      <c r="H164" s="274">
        <v>6</v>
      </c>
      <c r="I164" s="597">
        <v>4</v>
      </c>
    </row>
    <row r="165" spans="1:9" ht="27" customHeight="1">
      <c r="A165" s="242" t="s">
        <v>534</v>
      </c>
      <c r="B165" s="190"/>
      <c r="C165" s="190"/>
      <c r="D165" s="150"/>
      <c r="E165" s="147"/>
      <c r="F165" s="1245" t="s">
        <v>2285</v>
      </c>
      <c r="G165" s="1246"/>
      <c r="H165" s="275"/>
      <c r="I165" s="553"/>
    </row>
    <row r="166" spans="1:9" ht="26.1" customHeight="1">
      <c r="A166" s="246" t="s">
        <v>141</v>
      </c>
      <c r="B166" s="182">
        <v>0</v>
      </c>
      <c r="C166" s="182">
        <v>0</v>
      </c>
      <c r="D166" s="182">
        <v>0</v>
      </c>
      <c r="E166" s="274">
        <v>0</v>
      </c>
      <c r="F166" s="274">
        <v>0</v>
      </c>
      <c r="G166" s="274">
        <v>0</v>
      </c>
      <c r="H166" s="274">
        <v>0</v>
      </c>
      <c r="I166" s="597">
        <v>0</v>
      </c>
    </row>
    <row r="167" spans="1:9" ht="15.75" customHeight="1">
      <c r="A167" s="246" t="s">
        <v>142</v>
      </c>
      <c r="B167" s="182">
        <v>0</v>
      </c>
      <c r="C167" s="182">
        <v>0</v>
      </c>
      <c r="D167" s="182">
        <v>0</v>
      </c>
      <c r="E167" s="274">
        <v>0</v>
      </c>
      <c r="F167" s="274">
        <v>0</v>
      </c>
      <c r="G167" s="274">
        <v>0</v>
      </c>
      <c r="H167" s="274">
        <v>0</v>
      </c>
      <c r="I167" s="597">
        <v>0</v>
      </c>
    </row>
    <row r="168" spans="1:9" ht="15.75" customHeight="1">
      <c r="A168" s="246" t="s">
        <v>143</v>
      </c>
      <c r="B168" s="182">
        <v>0</v>
      </c>
      <c r="C168" s="182">
        <v>0</v>
      </c>
      <c r="D168" s="182">
        <v>0</v>
      </c>
      <c r="E168" s="274">
        <v>0</v>
      </c>
      <c r="F168" s="274">
        <v>0</v>
      </c>
      <c r="G168" s="274">
        <v>0</v>
      </c>
      <c r="H168" s="274">
        <v>0</v>
      </c>
      <c r="I168" s="597">
        <v>0</v>
      </c>
    </row>
    <row r="169" spans="1:9" ht="15.75" customHeight="1" thickBot="1">
      <c r="A169" s="196" t="s">
        <v>144</v>
      </c>
      <c r="B169" s="197">
        <v>0</v>
      </c>
      <c r="C169" s="197">
        <v>0</v>
      </c>
      <c r="D169" s="197">
        <v>0</v>
      </c>
      <c r="E169" s="375">
        <v>0</v>
      </c>
      <c r="F169" s="375">
        <v>0</v>
      </c>
      <c r="G169" s="375">
        <v>0</v>
      </c>
      <c r="H169" s="375">
        <v>0</v>
      </c>
      <c r="I169" s="592">
        <v>0</v>
      </c>
    </row>
    <row r="170" spans="1:9" ht="117.95" customHeight="1">
      <c r="A170" s="242" t="s">
        <v>535</v>
      </c>
      <c r="B170" s="190"/>
      <c r="C170" s="190"/>
      <c r="D170" s="190"/>
      <c r="E170" s="147" t="s">
        <v>1910</v>
      </c>
      <c r="F170" s="147" t="s">
        <v>2258</v>
      </c>
      <c r="G170" s="147" t="s">
        <v>2258</v>
      </c>
      <c r="H170" s="323" t="s">
        <v>3042</v>
      </c>
      <c r="I170" s="553" t="s">
        <v>3318</v>
      </c>
    </row>
    <row r="171" spans="1:9" ht="15" customHeight="1">
      <c r="A171" s="246" t="s">
        <v>142</v>
      </c>
      <c r="B171" s="182">
        <v>0</v>
      </c>
      <c r="C171" s="182">
        <v>0</v>
      </c>
      <c r="D171" s="182">
        <v>0</v>
      </c>
      <c r="E171" s="146">
        <v>0</v>
      </c>
      <c r="F171" s="146">
        <v>0</v>
      </c>
      <c r="G171" s="146">
        <v>0</v>
      </c>
      <c r="H171" s="308">
        <v>1</v>
      </c>
      <c r="I171" s="597">
        <v>0</v>
      </c>
    </row>
    <row r="172" spans="1:9" ht="15" customHeight="1" thickBot="1">
      <c r="A172" s="196" t="s">
        <v>144</v>
      </c>
      <c r="B172" s="197">
        <v>0</v>
      </c>
      <c r="C172" s="197">
        <v>0</v>
      </c>
      <c r="D172" s="197">
        <v>0</v>
      </c>
      <c r="E172" s="155">
        <v>0</v>
      </c>
      <c r="F172" s="155">
        <v>0</v>
      </c>
      <c r="G172" s="155">
        <v>0</v>
      </c>
      <c r="H172" s="528">
        <v>54</v>
      </c>
      <c r="I172" s="592">
        <v>0</v>
      </c>
    </row>
    <row r="173" spans="1:9" ht="13.5" thickBot="1">
      <c r="A173" s="652"/>
      <c r="B173" s="647"/>
    </row>
    <row r="174" spans="1:9" ht="15.75" customHeight="1" thickBot="1">
      <c r="A174" s="287" t="s">
        <v>42</v>
      </c>
      <c r="B174" s="180">
        <v>2013</v>
      </c>
      <c r="C174" s="142">
        <v>2014</v>
      </c>
      <c r="D174" s="180">
        <v>2015</v>
      </c>
      <c r="E174" s="142">
        <v>2016</v>
      </c>
      <c r="F174" s="142">
        <v>2017</v>
      </c>
      <c r="G174" s="142">
        <v>2018</v>
      </c>
      <c r="H174" s="706">
        <v>2019</v>
      </c>
      <c r="I174" s="707">
        <v>2020</v>
      </c>
    </row>
    <row r="175" spans="1:9" ht="15" customHeight="1">
      <c r="A175" s="280" t="s">
        <v>1223</v>
      </c>
      <c r="B175" s="150">
        <v>8</v>
      </c>
      <c r="C175" s="147">
        <v>8</v>
      </c>
      <c r="D175" s="147">
        <v>8</v>
      </c>
      <c r="E175" s="147">
        <v>9</v>
      </c>
      <c r="F175" s="147">
        <v>9</v>
      </c>
      <c r="G175" s="147">
        <v>9</v>
      </c>
      <c r="H175" s="147">
        <v>9</v>
      </c>
      <c r="I175" s="553">
        <v>9</v>
      </c>
    </row>
    <row r="176" spans="1:9" ht="15" customHeight="1">
      <c r="A176" s="281" t="s">
        <v>1245</v>
      </c>
      <c r="B176" s="126">
        <v>0</v>
      </c>
      <c r="C176" s="146">
        <v>0</v>
      </c>
      <c r="D176" s="146">
        <v>0</v>
      </c>
      <c r="E176" s="146">
        <v>0</v>
      </c>
      <c r="F176" s="146">
        <v>0</v>
      </c>
      <c r="G176" s="146">
        <v>0</v>
      </c>
      <c r="H176" s="146">
        <v>0</v>
      </c>
      <c r="I176" s="597">
        <v>0</v>
      </c>
    </row>
    <row r="177" spans="1:9" ht="15" customHeight="1">
      <c r="A177" s="281" t="s">
        <v>1246</v>
      </c>
      <c r="B177" s="182">
        <v>4</v>
      </c>
      <c r="C177" s="146">
        <v>5</v>
      </c>
      <c r="D177" s="146">
        <v>5</v>
      </c>
      <c r="E177" s="146">
        <v>9</v>
      </c>
      <c r="F177" s="146">
        <v>9</v>
      </c>
      <c r="G177" s="146">
        <v>9</v>
      </c>
      <c r="H177" s="146">
        <v>9</v>
      </c>
      <c r="I177" s="597">
        <v>9</v>
      </c>
    </row>
    <row r="178" spans="1:9" ht="15" customHeight="1">
      <c r="A178" s="341" t="s">
        <v>1247</v>
      </c>
      <c r="B178" s="637">
        <v>4</v>
      </c>
      <c r="C178" s="606">
        <v>3</v>
      </c>
      <c r="D178" s="606">
        <v>2</v>
      </c>
      <c r="E178" s="606">
        <v>0</v>
      </c>
      <c r="F178" s="606">
        <v>0</v>
      </c>
      <c r="G178" s="606">
        <v>0</v>
      </c>
      <c r="H178" s="606">
        <v>0</v>
      </c>
      <c r="I178" s="653">
        <v>0</v>
      </c>
    </row>
    <row r="179" spans="1:9" ht="15" customHeight="1" thickBot="1">
      <c r="A179" s="248" t="s">
        <v>1685</v>
      </c>
      <c r="B179" s="197">
        <v>0</v>
      </c>
      <c r="C179" s="155">
        <v>0</v>
      </c>
      <c r="D179" s="155">
        <v>1</v>
      </c>
      <c r="E179" s="155">
        <v>0</v>
      </c>
      <c r="F179" s="155">
        <v>0</v>
      </c>
      <c r="G179" s="155">
        <v>0</v>
      </c>
      <c r="H179" s="155">
        <v>0</v>
      </c>
      <c r="I179" s="592">
        <v>0</v>
      </c>
    </row>
    <row r="180" spans="1:9" ht="13.5" customHeight="1" thickBot="1">
      <c r="A180" s="283"/>
      <c r="B180" s="649"/>
      <c r="C180" s="650"/>
      <c r="D180" s="651"/>
      <c r="E180" s="650"/>
      <c r="F180" s="650"/>
      <c r="G180" s="650"/>
      <c r="H180" s="742"/>
      <c r="I180" s="742"/>
    </row>
    <row r="181" spans="1:9" ht="19.5" customHeight="1" thickBot="1">
      <c r="A181" s="284" t="s">
        <v>1248</v>
      </c>
      <c r="B181" s="632">
        <v>2013</v>
      </c>
      <c r="C181" s="634">
        <v>2014</v>
      </c>
      <c r="D181" s="632">
        <v>2015</v>
      </c>
      <c r="E181" s="634">
        <v>2016</v>
      </c>
      <c r="F181" s="634">
        <v>2017</v>
      </c>
      <c r="G181" s="634">
        <v>2018</v>
      </c>
      <c r="H181" s="380">
        <v>2019</v>
      </c>
      <c r="I181" s="381">
        <v>2020</v>
      </c>
    </row>
    <row r="182" spans="1:9" ht="27" customHeight="1">
      <c r="A182" s="242" t="s">
        <v>536</v>
      </c>
      <c r="B182" s="150"/>
      <c r="C182" s="147"/>
      <c r="D182" s="150"/>
      <c r="E182" s="147"/>
      <c r="F182" s="147"/>
      <c r="G182" s="147"/>
      <c r="H182" s="275"/>
      <c r="I182" s="553"/>
    </row>
    <row r="183" spans="1:9" ht="28.15" customHeight="1">
      <c r="A183" s="246" t="s">
        <v>145</v>
      </c>
      <c r="B183" s="126">
        <v>0</v>
      </c>
      <c r="C183" s="146">
        <v>0</v>
      </c>
      <c r="D183" s="126">
        <v>0</v>
      </c>
      <c r="E183" s="146">
        <v>34</v>
      </c>
      <c r="F183" s="146">
        <v>40</v>
      </c>
      <c r="G183" s="274">
        <v>40</v>
      </c>
      <c r="H183" s="274">
        <v>40</v>
      </c>
      <c r="I183" s="597">
        <v>52</v>
      </c>
    </row>
    <row r="184" spans="1:9" ht="30.6" customHeight="1">
      <c r="A184" s="246" t="s">
        <v>146</v>
      </c>
      <c r="B184" s="126">
        <v>0</v>
      </c>
      <c r="C184" s="146">
        <v>0</v>
      </c>
      <c r="D184" s="126">
        <v>0</v>
      </c>
      <c r="E184" s="146">
        <v>0</v>
      </c>
      <c r="F184" s="146">
        <v>0</v>
      </c>
      <c r="G184" s="274">
        <v>0</v>
      </c>
      <c r="H184" s="268">
        <v>0</v>
      </c>
      <c r="I184" s="597">
        <v>0</v>
      </c>
    </row>
    <row r="185" spans="1:9" ht="28.9" customHeight="1">
      <c r="A185" s="246" t="s">
        <v>147</v>
      </c>
      <c r="B185" s="126">
        <v>90</v>
      </c>
      <c r="C185" s="146">
        <v>89</v>
      </c>
      <c r="D185" s="126">
        <v>104</v>
      </c>
      <c r="E185" s="146">
        <v>125</v>
      </c>
      <c r="F185" s="146">
        <v>136</v>
      </c>
      <c r="G185" s="274">
        <v>136</v>
      </c>
      <c r="H185" s="274">
        <v>136</v>
      </c>
      <c r="I185" s="597">
        <v>140</v>
      </c>
    </row>
    <row r="186" spans="1:9" ht="28.9" customHeight="1" thickBot="1">
      <c r="A186" s="288" t="s">
        <v>136</v>
      </c>
      <c r="B186" s="126">
        <v>79</v>
      </c>
      <c r="C186" s="635">
        <v>78.099999999999994</v>
      </c>
      <c r="D186" s="339">
        <v>100</v>
      </c>
      <c r="E186" s="635">
        <v>100</v>
      </c>
      <c r="F186" s="635">
        <v>99</v>
      </c>
      <c r="G186" s="739">
        <v>99</v>
      </c>
      <c r="H186" s="739">
        <v>99</v>
      </c>
      <c r="I186" s="744">
        <v>99</v>
      </c>
    </row>
    <row r="187" spans="1:9" ht="26.25" customHeight="1">
      <c r="A187" s="242" t="s">
        <v>537</v>
      </c>
      <c r="B187" s="150"/>
      <c r="C187" s="147"/>
      <c r="D187" s="150"/>
      <c r="E187" s="147"/>
      <c r="F187" s="147"/>
      <c r="G187" s="275"/>
      <c r="H187" s="275"/>
      <c r="I187" s="553"/>
    </row>
    <row r="188" spans="1:9" ht="24" customHeight="1">
      <c r="A188" s="246" t="s">
        <v>148</v>
      </c>
      <c r="B188" s="126">
        <v>94</v>
      </c>
      <c r="C188" s="146">
        <v>145</v>
      </c>
      <c r="D188" s="126">
        <v>206</v>
      </c>
      <c r="E188" s="146">
        <v>243</v>
      </c>
      <c r="F188" s="146">
        <v>294</v>
      </c>
      <c r="G188" s="274">
        <v>278</v>
      </c>
      <c r="H188" s="274">
        <v>343</v>
      </c>
      <c r="I188" s="597">
        <v>359</v>
      </c>
    </row>
    <row r="189" spans="1:9" ht="26.25" customHeight="1" thickBot="1">
      <c r="A189" s="196" t="s">
        <v>136</v>
      </c>
      <c r="B189" s="181">
        <v>80.3</v>
      </c>
      <c r="C189" s="155">
        <v>83.3</v>
      </c>
      <c r="D189" s="181">
        <v>88.7</v>
      </c>
      <c r="E189" s="155">
        <v>93.4</v>
      </c>
      <c r="F189" s="155">
        <v>87.2</v>
      </c>
      <c r="G189" s="375">
        <v>78</v>
      </c>
      <c r="H189" s="375">
        <v>81</v>
      </c>
      <c r="I189" s="592">
        <v>90</v>
      </c>
    </row>
    <row r="190" spans="1:9" ht="26.25" customHeight="1">
      <c r="A190" s="242" t="s">
        <v>538</v>
      </c>
      <c r="B190" s="190"/>
      <c r="C190" s="147"/>
      <c r="D190" s="150"/>
      <c r="E190" s="147"/>
      <c r="F190" s="147"/>
      <c r="G190" s="275"/>
      <c r="H190" s="275"/>
      <c r="I190" s="553"/>
    </row>
    <row r="191" spans="1:9" ht="24.75" customHeight="1">
      <c r="A191" s="246" t="s">
        <v>149</v>
      </c>
      <c r="B191" s="249">
        <v>60</v>
      </c>
      <c r="C191" s="146">
        <v>66</v>
      </c>
      <c r="D191" s="126">
        <v>66</v>
      </c>
      <c r="E191" s="146">
        <v>60</v>
      </c>
      <c r="F191" s="146">
        <v>58</v>
      </c>
      <c r="G191" s="274">
        <v>62</v>
      </c>
      <c r="H191" s="274">
        <v>60</v>
      </c>
      <c r="I191" s="597">
        <v>45</v>
      </c>
    </row>
    <row r="192" spans="1:9" ht="24.75" customHeight="1" thickBot="1">
      <c r="A192" s="196" t="s">
        <v>150</v>
      </c>
      <c r="B192" s="181">
        <v>93.7</v>
      </c>
      <c r="C192" s="146">
        <v>100</v>
      </c>
      <c r="D192" s="126">
        <v>100</v>
      </c>
      <c r="E192" s="146">
        <v>100</v>
      </c>
      <c r="F192" s="146">
        <v>100</v>
      </c>
      <c r="G192" s="274">
        <v>100</v>
      </c>
      <c r="H192" s="274">
        <v>100</v>
      </c>
      <c r="I192" s="597">
        <v>100</v>
      </c>
    </row>
    <row r="193" spans="1:9" ht="30" customHeight="1">
      <c r="A193" s="242" t="s">
        <v>539</v>
      </c>
      <c r="B193" s="190"/>
      <c r="C193" s="190"/>
      <c r="D193" s="190"/>
      <c r="E193" s="147" t="s">
        <v>1908</v>
      </c>
      <c r="F193" s="1251" t="s">
        <v>3043</v>
      </c>
      <c r="G193" s="1252"/>
      <c r="H193" s="1253"/>
      <c r="I193" s="553"/>
    </row>
    <row r="194" spans="1:9" ht="27" customHeight="1">
      <c r="A194" s="246" t="s">
        <v>151</v>
      </c>
      <c r="B194" s="182">
        <v>0</v>
      </c>
      <c r="C194" s="182">
        <v>0</v>
      </c>
      <c r="D194" s="182">
        <v>0</v>
      </c>
      <c r="E194" s="146">
        <v>0</v>
      </c>
      <c r="F194" s="146">
        <v>0</v>
      </c>
      <c r="G194" s="146">
        <v>0</v>
      </c>
      <c r="H194" s="274">
        <v>0</v>
      </c>
      <c r="I194" s="597">
        <v>0</v>
      </c>
    </row>
    <row r="195" spans="1:9" ht="27" customHeight="1" thickBot="1">
      <c r="A195" s="196" t="s">
        <v>152</v>
      </c>
      <c r="B195" s="182">
        <v>0</v>
      </c>
      <c r="C195" s="182">
        <v>0</v>
      </c>
      <c r="D195" s="182">
        <v>0</v>
      </c>
      <c r="E195" s="146">
        <v>0</v>
      </c>
      <c r="F195" s="146">
        <v>0</v>
      </c>
      <c r="G195" s="146">
        <v>0</v>
      </c>
      <c r="H195" s="274">
        <v>0</v>
      </c>
      <c r="I195" s="597">
        <v>0</v>
      </c>
    </row>
    <row r="196" spans="1:9" ht="27" customHeight="1">
      <c r="A196" s="242" t="s">
        <v>540</v>
      </c>
      <c r="B196" s="187"/>
      <c r="C196" s="187"/>
      <c r="D196" s="150"/>
      <c r="E196" s="147"/>
      <c r="F196" s="147"/>
      <c r="G196" s="275"/>
      <c r="H196" s="275"/>
      <c r="I196" s="553"/>
    </row>
    <row r="197" spans="1:9" ht="30" customHeight="1" thickBot="1">
      <c r="A197" s="196" t="s">
        <v>153</v>
      </c>
      <c r="B197" s="188">
        <v>0</v>
      </c>
      <c r="C197" s="188">
        <v>0</v>
      </c>
      <c r="D197" s="126">
        <v>3</v>
      </c>
      <c r="E197" s="146">
        <v>14</v>
      </c>
      <c r="F197" s="146">
        <v>14</v>
      </c>
      <c r="G197" s="274">
        <v>14</v>
      </c>
      <c r="H197" s="274">
        <v>12</v>
      </c>
      <c r="I197" s="597">
        <v>13</v>
      </c>
    </row>
    <row r="198" spans="1:9" ht="28.5" customHeight="1">
      <c r="A198" s="242" t="s">
        <v>541</v>
      </c>
      <c r="B198" s="150"/>
      <c r="C198" s="147"/>
      <c r="D198" s="150"/>
      <c r="E198" s="147"/>
      <c r="F198" s="147"/>
      <c r="G198" s="275"/>
      <c r="H198" s="275"/>
      <c r="I198" s="553"/>
    </row>
    <row r="199" spans="1:9" ht="31.5" customHeight="1" thickBot="1">
      <c r="A199" s="196" t="s">
        <v>154</v>
      </c>
      <c r="B199" s="181">
        <v>387</v>
      </c>
      <c r="C199" s="155">
        <v>412</v>
      </c>
      <c r="D199" s="181">
        <v>424</v>
      </c>
      <c r="E199" s="155">
        <v>437</v>
      </c>
      <c r="F199" s="155">
        <v>493</v>
      </c>
      <c r="G199" s="375">
        <v>550</v>
      </c>
      <c r="H199" s="375">
        <v>545</v>
      </c>
      <c r="I199" s="592">
        <v>570</v>
      </c>
    </row>
    <row r="200" spans="1:9" ht="16.5" customHeight="1">
      <c r="A200" s="242" t="s">
        <v>542</v>
      </c>
      <c r="B200" s="190"/>
      <c r="C200" s="190"/>
      <c r="D200" s="1254" t="s">
        <v>1911</v>
      </c>
      <c r="E200" s="1255"/>
      <c r="F200" s="1255"/>
      <c r="G200" s="1255"/>
      <c r="H200" s="1256"/>
      <c r="I200" s="553"/>
    </row>
    <row r="201" spans="1:9" ht="25.5">
      <c r="A201" s="246" t="s">
        <v>155</v>
      </c>
      <c r="B201" s="182">
        <v>0</v>
      </c>
      <c r="C201" s="182">
        <v>0</v>
      </c>
      <c r="D201" s="182">
        <v>0</v>
      </c>
      <c r="E201" s="274">
        <v>0</v>
      </c>
      <c r="F201" s="274">
        <v>0</v>
      </c>
      <c r="G201" s="274">
        <v>0</v>
      </c>
      <c r="H201" s="274">
        <v>0</v>
      </c>
      <c r="I201" s="597">
        <v>0</v>
      </c>
    </row>
    <row r="202" spans="1:9" ht="13.5" thickBot="1">
      <c r="A202" s="196" t="s">
        <v>156</v>
      </c>
      <c r="B202" s="197">
        <v>0</v>
      </c>
      <c r="C202" s="197">
        <v>0</v>
      </c>
      <c r="D202" s="197">
        <v>0</v>
      </c>
      <c r="E202" s="375">
        <v>0</v>
      </c>
      <c r="F202" s="375">
        <v>0</v>
      </c>
      <c r="G202" s="375">
        <v>0</v>
      </c>
      <c r="H202" s="375">
        <v>0</v>
      </c>
      <c r="I202" s="592">
        <v>0</v>
      </c>
    </row>
    <row r="203" spans="1:9" ht="15" customHeight="1">
      <c r="A203" s="242" t="s">
        <v>543</v>
      </c>
      <c r="B203" s="190"/>
      <c r="C203" s="190"/>
      <c r="D203" s="190"/>
      <c r="E203" s="516"/>
      <c r="F203" s="516"/>
      <c r="G203" s="275"/>
      <c r="H203" s="275"/>
      <c r="I203" s="553"/>
    </row>
    <row r="204" spans="1:9" ht="26.25" customHeight="1">
      <c r="A204" s="246" t="s">
        <v>157</v>
      </c>
      <c r="B204" s="182">
        <v>214</v>
      </c>
      <c r="C204" s="182">
        <v>224</v>
      </c>
      <c r="D204" s="182">
        <v>207</v>
      </c>
      <c r="E204" s="146">
        <v>198</v>
      </c>
      <c r="F204" s="146">
        <v>208</v>
      </c>
      <c r="G204" s="274">
        <v>224</v>
      </c>
      <c r="H204" s="274">
        <v>196</v>
      </c>
      <c r="I204" s="597">
        <v>168</v>
      </c>
    </row>
    <row r="205" spans="1:9" ht="26.25" thickBot="1">
      <c r="A205" s="196" t="s">
        <v>158</v>
      </c>
      <c r="B205" s="587" t="s">
        <v>2034</v>
      </c>
      <c r="C205" s="587" t="s">
        <v>2035</v>
      </c>
      <c r="D205" s="587" t="s">
        <v>2036</v>
      </c>
      <c r="E205" s="655" t="s">
        <v>2037</v>
      </c>
      <c r="F205" s="655" t="s">
        <v>2286</v>
      </c>
      <c r="G205" s="375">
        <v>71.3</v>
      </c>
      <c r="H205" s="375">
        <v>64</v>
      </c>
      <c r="I205" s="592">
        <v>62</v>
      </c>
    </row>
    <row r="206" spans="1:9" ht="57.75" customHeight="1">
      <c r="A206" s="242" t="s">
        <v>1912</v>
      </c>
      <c r="B206" s="190"/>
      <c r="C206" s="190"/>
      <c r="D206" s="190"/>
      <c r="E206" s="516"/>
      <c r="F206" s="516"/>
      <c r="G206" s="275"/>
      <c r="H206" s="275"/>
      <c r="I206" s="553"/>
    </row>
    <row r="207" spans="1:9" ht="15.75" customHeight="1">
      <c r="A207" s="246" t="s">
        <v>1913</v>
      </c>
      <c r="B207" s="182"/>
      <c r="C207" s="182"/>
      <c r="D207" s="182"/>
      <c r="E207" s="146">
        <v>8</v>
      </c>
      <c r="F207" s="146">
        <v>8</v>
      </c>
      <c r="G207" s="274">
        <v>32</v>
      </c>
      <c r="H207" s="274">
        <v>40</v>
      </c>
      <c r="I207" s="597">
        <v>56</v>
      </c>
    </row>
    <row r="208" spans="1:9" ht="15.95" customHeight="1" thickBot="1">
      <c r="A208" s="196" t="s">
        <v>1914</v>
      </c>
      <c r="B208" s="197"/>
      <c r="C208" s="197"/>
      <c r="D208" s="197"/>
      <c r="E208" s="155">
        <v>0</v>
      </c>
      <c r="F208" s="155">
        <v>0</v>
      </c>
      <c r="G208" s="375">
        <v>0</v>
      </c>
      <c r="H208" s="375">
        <v>0</v>
      </c>
      <c r="I208" s="592">
        <v>0</v>
      </c>
    </row>
    <row r="209" spans="1:9" ht="15.95" customHeight="1" thickBot="1">
      <c r="A209" s="652"/>
      <c r="B209" s="647"/>
    </row>
    <row r="210" spans="1:9" ht="38.25" customHeight="1" thickBot="1">
      <c r="A210" s="282" t="s">
        <v>43</v>
      </c>
      <c r="B210" s="632">
        <v>2013</v>
      </c>
      <c r="C210" s="634">
        <v>2014</v>
      </c>
      <c r="D210" s="632">
        <v>2015</v>
      </c>
      <c r="E210" s="634">
        <v>2016</v>
      </c>
      <c r="F210" s="634">
        <v>2017</v>
      </c>
      <c r="G210" s="634">
        <v>2018</v>
      </c>
      <c r="H210" s="380">
        <v>2019</v>
      </c>
      <c r="I210" s="381">
        <v>2020</v>
      </c>
    </row>
    <row r="211" spans="1:9" ht="15.95" customHeight="1">
      <c r="A211" s="280" t="s">
        <v>1223</v>
      </c>
      <c r="B211" s="150">
        <v>3</v>
      </c>
      <c r="C211" s="150">
        <v>3</v>
      </c>
      <c r="D211" s="150">
        <v>3</v>
      </c>
      <c r="E211" s="150">
        <v>3</v>
      </c>
      <c r="F211" s="150">
        <v>3</v>
      </c>
      <c r="G211" s="150">
        <v>3</v>
      </c>
      <c r="H211" s="150">
        <v>3</v>
      </c>
      <c r="I211" s="553">
        <v>3</v>
      </c>
    </row>
    <row r="212" spans="1:9" ht="13.5" customHeight="1">
      <c r="A212" s="281" t="s">
        <v>1245</v>
      </c>
      <c r="B212" s="126">
        <v>0</v>
      </c>
      <c r="C212" s="126">
        <v>0</v>
      </c>
      <c r="D212" s="126">
        <v>0</v>
      </c>
      <c r="E212" s="126">
        <v>0</v>
      </c>
      <c r="F212" s="126">
        <v>0</v>
      </c>
      <c r="G212" s="126">
        <v>0</v>
      </c>
      <c r="H212" s="126">
        <v>0</v>
      </c>
      <c r="I212" s="597">
        <v>0</v>
      </c>
    </row>
    <row r="213" spans="1:9" ht="13.5" customHeight="1">
      <c r="A213" s="281" t="s">
        <v>1246</v>
      </c>
      <c r="B213" s="299">
        <v>3</v>
      </c>
      <c r="C213" s="299">
        <v>3</v>
      </c>
      <c r="D213" s="299">
        <v>3</v>
      </c>
      <c r="E213" s="299">
        <v>3</v>
      </c>
      <c r="F213" s="299">
        <v>3</v>
      </c>
      <c r="G213" s="299">
        <v>3</v>
      </c>
      <c r="H213" s="299">
        <v>3</v>
      </c>
      <c r="I213" s="597">
        <v>3</v>
      </c>
    </row>
    <row r="214" spans="1:9" ht="13.5" customHeight="1" thickBot="1">
      <c r="A214" s="248" t="s">
        <v>1247</v>
      </c>
      <c r="B214" s="181">
        <v>0</v>
      </c>
      <c r="C214" s="181">
        <v>0</v>
      </c>
      <c r="D214" s="181">
        <v>0</v>
      </c>
      <c r="E214" s="181">
        <v>0</v>
      </c>
      <c r="F214" s="181">
        <v>0</v>
      </c>
      <c r="G214" s="181">
        <v>0</v>
      </c>
      <c r="H214" s="181">
        <v>0</v>
      </c>
      <c r="I214" s="592">
        <v>0</v>
      </c>
    </row>
    <row r="215" spans="1:9" ht="13.5" customHeight="1" thickBot="1">
      <c r="A215" s="283"/>
      <c r="B215" s="649"/>
      <c r="C215" s="650"/>
      <c r="D215" s="651"/>
      <c r="E215" s="650"/>
      <c r="F215" s="650"/>
      <c r="G215" s="650"/>
      <c r="H215" s="742"/>
      <c r="I215" s="742"/>
    </row>
    <row r="216" spans="1:9" ht="14.25" customHeight="1" thickBot="1">
      <c r="A216" s="284" t="s">
        <v>1248</v>
      </c>
      <c r="B216" s="632">
        <v>2013</v>
      </c>
      <c r="C216" s="634">
        <v>2014</v>
      </c>
      <c r="D216" s="632">
        <v>2015</v>
      </c>
      <c r="E216" s="634">
        <v>2016</v>
      </c>
      <c r="F216" s="634">
        <v>2017</v>
      </c>
      <c r="G216" s="634">
        <v>2018</v>
      </c>
      <c r="H216" s="380">
        <v>2019</v>
      </c>
      <c r="I216" s="381">
        <v>2020</v>
      </c>
    </row>
    <row r="217" spans="1:9" ht="27.75" customHeight="1">
      <c r="A217" s="242" t="s">
        <v>506</v>
      </c>
      <c r="B217" s="150"/>
      <c r="C217" s="147"/>
      <c r="D217" s="150"/>
      <c r="E217" s="147"/>
      <c r="F217" s="147"/>
      <c r="G217" s="275"/>
      <c r="H217" s="275"/>
      <c r="I217" s="553"/>
    </row>
    <row r="218" spans="1:9" ht="26.25" thickBot="1">
      <c r="A218" s="196" t="s">
        <v>159</v>
      </c>
      <c r="B218" s="126">
        <v>4</v>
      </c>
      <c r="C218" s="146">
        <v>3</v>
      </c>
      <c r="D218" s="182">
        <v>4</v>
      </c>
      <c r="E218" s="146">
        <v>5</v>
      </c>
      <c r="F218" s="146">
        <v>10</v>
      </c>
      <c r="G218" s="274">
        <v>3</v>
      </c>
      <c r="H218" s="274">
        <v>9</v>
      </c>
      <c r="I218" s="597">
        <v>14</v>
      </c>
    </row>
    <row r="219" spans="1:9" ht="38.25">
      <c r="A219" s="242" t="s">
        <v>544</v>
      </c>
      <c r="B219" s="150"/>
      <c r="C219" s="147"/>
      <c r="D219" s="150"/>
      <c r="E219" s="147"/>
      <c r="F219" s="147"/>
      <c r="G219" s="275"/>
      <c r="H219" s="275"/>
      <c r="I219" s="553"/>
    </row>
    <row r="220" spans="1:9" ht="43.15" customHeight="1" thickBot="1">
      <c r="A220" s="196" t="s">
        <v>160</v>
      </c>
      <c r="B220" s="126">
        <v>2</v>
      </c>
      <c r="C220" s="146">
        <v>1</v>
      </c>
      <c r="D220" s="126">
        <v>1</v>
      </c>
      <c r="E220" s="146">
        <v>1</v>
      </c>
      <c r="F220" s="146">
        <v>1</v>
      </c>
      <c r="G220" s="274">
        <v>0</v>
      </c>
      <c r="H220" s="274">
        <v>0</v>
      </c>
      <c r="I220" s="597">
        <v>0</v>
      </c>
    </row>
    <row r="221" spans="1:9" ht="25.5">
      <c r="A221" s="242" t="s">
        <v>545</v>
      </c>
      <c r="B221" s="150"/>
      <c r="C221" s="147"/>
      <c r="D221" s="150"/>
      <c r="E221" s="147"/>
      <c r="F221" s="147"/>
      <c r="G221" s="275"/>
      <c r="H221" s="275"/>
      <c r="I221" s="553"/>
    </row>
    <row r="222" spans="1:9" ht="15.75" customHeight="1">
      <c r="A222" s="246" t="s">
        <v>161</v>
      </c>
      <c r="B222" s="126">
        <v>1</v>
      </c>
      <c r="C222" s="146">
        <v>1</v>
      </c>
      <c r="D222" s="146">
        <v>1</v>
      </c>
      <c r="E222" s="146">
        <v>1</v>
      </c>
      <c r="F222" s="146">
        <v>1</v>
      </c>
      <c r="G222" s="274">
        <v>1</v>
      </c>
      <c r="H222" s="274">
        <v>1</v>
      </c>
      <c r="I222" s="597">
        <v>1</v>
      </c>
    </row>
    <row r="223" spans="1:9" ht="15.95" customHeight="1" thickBot="1">
      <c r="A223" s="196" t="s">
        <v>162</v>
      </c>
      <c r="B223" s="181">
        <v>3</v>
      </c>
      <c r="C223" s="122">
        <v>3</v>
      </c>
      <c r="D223" s="122">
        <v>3</v>
      </c>
      <c r="E223" s="155">
        <v>4</v>
      </c>
      <c r="F223" s="155">
        <v>4</v>
      </c>
      <c r="G223" s="375">
        <v>4</v>
      </c>
      <c r="H223" s="375">
        <v>4</v>
      </c>
      <c r="I223" s="592">
        <v>4</v>
      </c>
    </row>
    <row r="224" spans="1:9" ht="15.95" customHeight="1" thickBot="1">
      <c r="A224" s="652"/>
      <c r="B224" s="647"/>
    </row>
    <row r="225" spans="1:41" ht="15.95" customHeight="1" thickBot="1">
      <c r="A225" s="282" t="s">
        <v>801</v>
      </c>
      <c r="B225" s="632">
        <v>2013</v>
      </c>
      <c r="C225" s="634">
        <v>2014</v>
      </c>
      <c r="D225" s="632">
        <v>2015</v>
      </c>
      <c r="E225" s="634">
        <v>2016</v>
      </c>
      <c r="F225" s="634">
        <v>2017</v>
      </c>
      <c r="G225" s="634">
        <v>2018</v>
      </c>
      <c r="H225" s="380">
        <v>2019</v>
      </c>
      <c r="I225" s="381">
        <v>2020</v>
      </c>
    </row>
    <row r="226" spans="1:41" ht="15" customHeight="1">
      <c r="A226" s="280" t="s">
        <v>1223</v>
      </c>
      <c r="B226" s="150">
        <v>3</v>
      </c>
      <c r="C226" s="150">
        <v>3</v>
      </c>
      <c r="D226" s="150">
        <v>3</v>
      </c>
      <c r="E226" s="150">
        <v>3</v>
      </c>
      <c r="F226" s="150">
        <v>3</v>
      </c>
      <c r="G226" s="150">
        <v>3</v>
      </c>
      <c r="H226" s="150">
        <v>3</v>
      </c>
      <c r="I226" s="553">
        <v>3</v>
      </c>
    </row>
    <row r="227" spans="1:41" ht="15" customHeight="1">
      <c r="A227" s="281" t="s">
        <v>1245</v>
      </c>
      <c r="B227" s="126">
        <v>0</v>
      </c>
      <c r="C227" s="126">
        <v>0</v>
      </c>
      <c r="D227" s="126">
        <v>0</v>
      </c>
      <c r="E227" s="126">
        <v>0</v>
      </c>
      <c r="F227" s="126">
        <v>0</v>
      </c>
      <c r="G227" s="126">
        <v>0</v>
      </c>
      <c r="H227" s="126">
        <v>0</v>
      </c>
      <c r="I227" s="597">
        <v>0</v>
      </c>
    </row>
    <row r="228" spans="1:41" ht="15" customHeight="1">
      <c r="A228" s="281" t="s">
        <v>1246</v>
      </c>
      <c r="B228" s="126">
        <v>3</v>
      </c>
      <c r="C228" s="126">
        <v>3</v>
      </c>
      <c r="D228" s="126">
        <v>2</v>
      </c>
      <c r="E228" s="126">
        <v>2</v>
      </c>
      <c r="F228" s="126">
        <v>2</v>
      </c>
      <c r="G228" s="126">
        <v>2</v>
      </c>
      <c r="H228" s="126">
        <v>2</v>
      </c>
      <c r="I228" s="597">
        <v>2</v>
      </c>
    </row>
    <row r="229" spans="1:41" ht="15" customHeight="1">
      <c r="A229" s="341" t="s">
        <v>1247</v>
      </c>
      <c r="B229" s="249">
        <v>0</v>
      </c>
      <c r="C229" s="249">
        <v>0</v>
      </c>
      <c r="D229" s="249">
        <v>0</v>
      </c>
      <c r="E229" s="249">
        <v>0</v>
      </c>
      <c r="F229" s="249">
        <v>0</v>
      </c>
      <c r="G229" s="249">
        <v>0</v>
      </c>
      <c r="H229" s="249">
        <v>0</v>
      </c>
      <c r="I229" s="653">
        <v>0</v>
      </c>
    </row>
    <row r="230" spans="1:41" ht="15" customHeight="1" thickBot="1">
      <c r="A230" s="248" t="s">
        <v>1797</v>
      </c>
      <c r="B230" s="181"/>
      <c r="C230" s="181"/>
      <c r="D230" s="181">
        <v>1</v>
      </c>
      <c r="E230" s="181">
        <v>1</v>
      </c>
      <c r="F230" s="181">
        <v>1</v>
      </c>
      <c r="G230" s="181">
        <v>1</v>
      </c>
      <c r="H230" s="181">
        <v>1</v>
      </c>
      <c r="I230" s="592">
        <v>1</v>
      </c>
    </row>
    <row r="231" spans="1:41" ht="13.5" thickBot="1">
      <c r="A231" s="289"/>
      <c r="B231" s="581"/>
      <c r="C231" s="658"/>
      <c r="D231" s="351"/>
      <c r="E231" s="658"/>
      <c r="F231" s="658"/>
      <c r="G231" s="658"/>
      <c r="H231" s="745"/>
      <c r="I231" s="745"/>
    </row>
    <row r="232" spans="1:41" ht="15.75" customHeight="1" thickBot="1">
      <c r="A232" s="290" t="s">
        <v>1248</v>
      </c>
      <c r="B232" s="180">
        <v>2013</v>
      </c>
      <c r="C232" s="142">
        <v>2014</v>
      </c>
      <c r="D232" s="180">
        <v>2015</v>
      </c>
      <c r="E232" s="142">
        <v>2016</v>
      </c>
      <c r="F232" s="142">
        <v>2017</v>
      </c>
      <c r="G232" s="142">
        <v>2018</v>
      </c>
      <c r="H232" s="706">
        <v>2019</v>
      </c>
      <c r="I232" s="707">
        <v>2020</v>
      </c>
    </row>
    <row r="233" spans="1:41" ht="27" customHeight="1">
      <c r="A233" s="794" t="s">
        <v>546</v>
      </c>
      <c r="B233" s="795"/>
      <c r="C233" s="796"/>
      <c r="D233" s="795"/>
      <c r="E233" s="796"/>
      <c r="F233" s="796"/>
      <c r="G233" s="796"/>
      <c r="H233" s="796"/>
      <c r="I233" s="1105"/>
    </row>
    <row r="234" spans="1:41" ht="13.5" customHeight="1">
      <c r="A234" s="790" t="s">
        <v>163</v>
      </c>
      <c r="B234" s="615">
        <v>0</v>
      </c>
      <c r="C234" s="616">
        <v>0</v>
      </c>
      <c r="D234" s="616">
        <v>0</v>
      </c>
      <c r="E234" s="616">
        <v>0</v>
      </c>
      <c r="F234" s="616">
        <v>0</v>
      </c>
      <c r="G234" s="616">
        <v>0</v>
      </c>
      <c r="H234" s="616">
        <v>0</v>
      </c>
      <c r="I234" s="1106">
        <v>0</v>
      </c>
    </row>
    <row r="235" spans="1:41" ht="16.5" customHeight="1" thickBot="1">
      <c r="A235" s="791" t="s">
        <v>164</v>
      </c>
      <c r="B235" s="792">
        <v>0</v>
      </c>
      <c r="C235" s="793">
        <v>0</v>
      </c>
      <c r="D235" s="793">
        <v>0</v>
      </c>
      <c r="E235" s="793">
        <v>0</v>
      </c>
      <c r="F235" s="793">
        <v>0</v>
      </c>
      <c r="G235" s="793">
        <v>0</v>
      </c>
      <c r="H235" s="793">
        <v>0</v>
      </c>
      <c r="I235" s="1107">
        <v>0</v>
      </c>
    </row>
    <row r="236" spans="1:41" ht="25.5">
      <c r="A236" s="242" t="s">
        <v>547</v>
      </c>
      <c r="B236" s="150"/>
      <c r="C236" s="147"/>
      <c r="D236" s="150"/>
      <c r="E236" s="147"/>
      <c r="F236" s="147"/>
      <c r="G236" s="147"/>
      <c r="H236" s="275"/>
      <c r="I236" s="553"/>
    </row>
    <row r="237" spans="1:41" ht="16.899999999999999" customHeight="1">
      <c r="A237" s="246" t="s">
        <v>165</v>
      </c>
      <c r="B237" s="299" t="s">
        <v>1278</v>
      </c>
      <c r="C237" s="312" t="s">
        <v>1513</v>
      </c>
      <c r="D237" s="299">
        <v>0</v>
      </c>
      <c r="E237" s="299">
        <v>0</v>
      </c>
      <c r="F237" s="299" t="s">
        <v>2287</v>
      </c>
      <c r="G237" s="299" t="s">
        <v>2499</v>
      </c>
      <c r="H237" s="299" t="s">
        <v>3319</v>
      </c>
      <c r="I237" s="597">
        <v>0</v>
      </c>
    </row>
    <row r="238" spans="1:41" ht="100.5" customHeight="1" thickBot="1">
      <c r="A238" s="285" t="s">
        <v>166</v>
      </c>
      <c r="B238" s="126">
        <v>0</v>
      </c>
      <c r="C238" s="149">
        <v>0</v>
      </c>
      <c r="D238" s="252">
        <v>0</v>
      </c>
      <c r="E238" s="252">
        <v>0</v>
      </c>
      <c r="F238" s="252">
        <v>0</v>
      </c>
      <c r="G238" s="149">
        <v>0</v>
      </c>
      <c r="H238" s="514" t="s">
        <v>3061</v>
      </c>
      <c r="I238" s="597" t="s">
        <v>3431</v>
      </c>
    </row>
    <row r="239" spans="1:41" s="336" customFormat="1" ht="28.9" customHeight="1">
      <c r="A239" s="242" t="s">
        <v>548</v>
      </c>
      <c r="B239" s="150"/>
      <c r="C239" s="147"/>
      <c r="D239" s="150"/>
      <c r="E239" s="147"/>
      <c r="F239" s="147"/>
      <c r="G239" s="147"/>
      <c r="H239" s="275"/>
      <c r="I239" s="553"/>
      <c r="J239" s="990"/>
      <c r="K239" s="990"/>
      <c r="L239" s="990"/>
      <c r="M239" s="990"/>
      <c r="N239" s="990"/>
      <c r="O239" s="990"/>
      <c r="P239" s="990"/>
      <c r="Q239" s="990"/>
      <c r="R239" s="847"/>
      <c r="S239" s="847"/>
      <c r="T239" s="847"/>
      <c r="U239" s="847"/>
      <c r="V239" s="847"/>
      <c r="W239" s="847"/>
      <c r="X239" s="847"/>
      <c r="Y239" s="847"/>
      <c r="Z239" s="847"/>
      <c r="AA239" s="847"/>
      <c r="AB239" s="847"/>
      <c r="AC239" s="847"/>
      <c r="AD239" s="847"/>
      <c r="AE239" s="847"/>
      <c r="AF239" s="847"/>
      <c r="AG239" s="847"/>
      <c r="AH239" s="847"/>
      <c r="AI239" s="847"/>
      <c r="AJ239" s="847"/>
      <c r="AK239" s="847"/>
      <c r="AL239" s="847"/>
      <c r="AM239" s="847"/>
      <c r="AN239" s="847"/>
      <c r="AO239" s="847"/>
    </row>
    <row r="240" spans="1:41" s="336" customFormat="1" ht="15.95" customHeight="1" thickBot="1">
      <c r="A240" s="196" t="s">
        <v>167</v>
      </c>
      <c r="B240" s="244" t="s">
        <v>1305</v>
      </c>
      <c r="C240" s="278" t="s">
        <v>1514</v>
      </c>
      <c r="D240" s="181" t="s">
        <v>1686</v>
      </c>
      <c r="E240" s="155" t="s">
        <v>1915</v>
      </c>
      <c r="F240" s="155" t="s">
        <v>2288</v>
      </c>
      <c r="G240" s="155" t="s">
        <v>2500</v>
      </c>
      <c r="H240" s="375" t="s">
        <v>3148</v>
      </c>
      <c r="I240" s="592" t="s">
        <v>3320</v>
      </c>
      <c r="J240" s="990"/>
      <c r="K240" s="990"/>
      <c r="L240" s="990"/>
      <c r="M240" s="990"/>
      <c r="N240" s="990"/>
      <c r="O240" s="990"/>
      <c r="P240" s="990"/>
      <c r="Q240" s="990"/>
      <c r="R240" s="847"/>
      <c r="S240" s="847"/>
      <c r="T240" s="847"/>
      <c r="U240" s="847"/>
      <c r="V240" s="847"/>
      <c r="W240" s="847"/>
      <c r="X240" s="847"/>
      <c r="Y240" s="847"/>
      <c r="Z240" s="847"/>
      <c r="AA240" s="847"/>
      <c r="AB240" s="847"/>
      <c r="AC240" s="847"/>
      <c r="AD240" s="847"/>
      <c r="AE240" s="847"/>
      <c r="AF240" s="847"/>
      <c r="AG240" s="847"/>
      <c r="AH240" s="847"/>
      <c r="AI240" s="847"/>
      <c r="AJ240" s="847"/>
      <c r="AK240" s="847"/>
      <c r="AL240" s="847"/>
      <c r="AM240" s="847"/>
      <c r="AN240" s="847"/>
      <c r="AO240" s="847"/>
    </row>
    <row r="241" spans="1:41" s="336" customFormat="1" ht="10.5" customHeight="1" thickBot="1">
      <c r="A241" s="652"/>
      <c r="B241" s="647"/>
      <c r="C241" s="338"/>
      <c r="D241" s="648"/>
      <c r="E241" s="338"/>
      <c r="F241" s="338"/>
      <c r="G241" s="338"/>
      <c r="H241" s="701"/>
      <c r="I241" s="701"/>
      <c r="J241" s="990"/>
      <c r="K241" s="990"/>
      <c r="L241" s="990"/>
      <c r="M241" s="990"/>
      <c r="N241" s="990"/>
      <c r="O241" s="990"/>
      <c r="P241" s="990"/>
      <c r="Q241" s="990"/>
      <c r="R241" s="847"/>
      <c r="S241" s="847"/>
      <c r="T241" s="847"/>
      <c r="U241" s="847"/>
      <c r="V241" s="847"/>
      <c r="W241" s="847"/>
      <c r="X241" s="847"/>
      <c r="Y241" s="847"/>
      <c r="Z241" s="847"/>
      <c r="AA241" s="847"/>
      <c r="AB241" s="847"/>
      <c r="AC241" s="847"/>
      <c r="AD241" s="847"/>
      <c r="AE241" s="847"/>
      <c r="AF241" s="847"/>
      <c r="AG241" s="847"/>
      <c r="AH241" s="847"/>
      <c r="AI241" s="847"/>
      <c r="AJ241" s="847"/>
      <c r="AK241" s="847"/>
      <c r="AL241" s="847"/>
      <c r="AM241" s="847"/>
      <c r="AN241" s="847"/>
      <c r="AO241" s="847"/>
    </row>
    <row r="242" spans="1:41" s="336" customFormat="1" ht="36.75" customHeight="1" thickBot="1">
      <c r="A242" s="705" t="s">
        <v>44</v>
      </c>
      <c r="B242" s="213">
        <v>2013</v>
      </c>
      <c r="C242" s="706">
        <v>2014</v>
      </c>
      <c r="D242" s="213">
        <v>2015</v>
      </c>
      <c r="E242" s="706">
        <v>2016</v>
      </c>
      <c r="F242" s="706">
        <v>2017</v>
      </c>
      <c r="G242" s="706">
        <v>2018</v>
      </c>
      <c r="H242" s="706">
        <v>2019</v>
      </c>
      <c r="I242" s="707">
        <v>2020</v>
      </c>
      <c r="J242" s="704"/>
      <c r="K242" s="704"/>
      <c r="L242" s="704"/>
      <c r="M242" s="704"/>
      <c r="N242" s="704"/>
      <c r="O242" s="704"/>
      <c r="P242" s="704"/>
      <c r="Q242" s="704"/>
    </row>
    <row r="243" spans="1:41" s="336" customFormat="1" ht="15.95" customHeight="1">
      <c r="A243" s="280" t="s">
        <v>1223</v>
      </c>
      <c r="B243" s="350">
        <f t="shared" ref="B243:G243" si="14">B249+B291+B319</f>
        <v>30</v>
      </c>
      <c r="C243" s="350">
        <f t="shared" si="14"/>
        <v>30</v>
      </c>
      <c r="D243" s="350">
        <f t="shared" si="14"/>
        <v>30</v>
      </c>
      <c r="E243" s="350">
        <f t="shared" si="14"/>
        <v>30</v>
      </c>
      <c r="F243" s="350">
        <f t="shared" si="14"/>
        <v>30</v>
      </c>
      <c r="G243" s="350">
        <f t="shared" si="14"/>
        <v>30</v>
      </c>
      <c r="H243" s="350">
        <f>H249+H291+H319</f>
        <v>30</v>
      </c>
      <c r="I243" s="753">
        <f>I249+I291+I319</f>
        <v>30</v>
      </c>
      <c r="J243" s="990"/>
      <c r="K243" s="990"/>
      <c r="L243" s="990"/>
      <c r="M243" s="990"/>
      <c r="N243" s="990"/>
      <c r="O243" s="990"/>
      <c r="P243" s="990"/>
      <c r="Q243" s="990"/>
      <c r="R243" s="847"/>
      <c r="S243" s="847"/>
      <c r="T243" s="847"/>
      <c r="U243" s="847"/>
      <c r="V243" s="847"/>
      <c r="W243" s="847"/>
      <c r="X243" s="847"/>
      <c r="Y243" s="847"/>
      <c r="Z243" s="847"/>
      <c r="AA243" s="847"/>
      <c r="AB243" s="847"/>
      <c r="AC243" s="847"/>
      <c r="AD243" s="847"/>
      <c r="AE243" s="847"/>
      <c r="AF243" s="847"/>
      <c r="AG243" s="847"/>
      <c r="AH243" s="847"/>
      <c r="AI243" s="847"/>
      <c r="AJ243" s="847"/>
      <c r="AK243" s="847"/>
      <c r="AL243" s="847"/>
      <c r="AM243" s="847"/>
      <c r="AN243" s="847"/>
      <c r="AO243" s="847"/>
    </row>
    <row r="244" spans="1:41" ht="14.25" customHeight="1">
      <c r="A244" s="281" t="s">
        <v>1245</v>
      </c>
      <c r="B244" s="182">
        <f t="shared" ref="B244:C246" si="15">B250+B292+B320</f>
        <v>0</v>
      </c>
      <c r="C244" s="182">
        <f t="shared" si="15"/>
        <v>0</v>
      </c>
      <c r="D244" s="182">
        <f t="shared" ref="D244:E246" si="16">D250+D292+D320</f>
        <v>1</v>
      </c>
      <c r="E244" s="182">
        <f t="shared" si="16"/>
        <v>1</v>
      </c>
      <c r="F244" s="182">
        <f t="shared" ref="F244:G246" si="17">F250+F292+F320</f>
        <v>2</v>
      </c>
      <c r="G244" s="182">
        <f t="shared" si="17"/>
        <v>5</v>
      </c>
      <c r="H244" s="182">
        <f t="shared" ref="H244:I244" si="18">H250+H292+H320</f>
        <v>5</v>
      </c>
      <c r="I244" s="752">
        <f t="shared" si="18"/>
        <v>6</v>
      </c>
    </row>
    <row r="245" spans="1:41">
      <c r="A245" s="281" t="s">
        <v>1246</v>
      </c>
      <c r="B245" s="182">
        <f t="shared" si="15"/>
        <v>23</v>
      </c>
      <c r="C245" s="182">
        <f t="shared" si="15"/>
        <v>23</v>
      </c>
      <c r="D245" s="182">
        <f t="shared" si="16"/>
        <v>26</v>
      </c>
      <c r="E245" s="182">
        <f t="shared" si="16"/>
        <v>29</v>
      </c>
      <c r="F245" s="182">
        <f t="shared" si="17"/>
        <v>28</v>
      </c>
      <c r="G245" s="182">
        <f t="shared" si="17"/>
        <v>25</v>
      </c>
      <c r="H245" s="182">
        <f>H251+H293+H321</f>
        <v>25</v>
      </c>
      <c r="I245" s="752">
        <f>I251+I293+I321</f>
        <v>24</v>
      </c>
    </row>
    <row r="246" spans="1:41" ht="15.95" customHeight="1" thickBot="1">
      <c r="A246" s="248" t="s">
        <v>1247</v>
      </c>
      <c r="B246" s="197">
        <f t="shared" si="15"/>
        <v>7</v>
      </c>
      <c r="C246" s="197">
        <f t="shared" si="15"/>
        <v>7</v>
      </c>
      <c r="D246" s="197">
        <f t="shared" si="16"/>
        <v>3</v>
      </c>
      <c r="E246" s="197">
        <f t="shared" si="16"/>
        <v>0</v>
      </c>
      <c r="F246" s="197">
        <f t="shared" si="17"/>
        <v>0</v>
      </c>
      <c r="G246" s="197">
        <f t="shared" si="17"/>
        <v>0</v>
      </c>
      <c r="H246" s="197">
        <f>H252+H294+H322</f>
        <v>0</v>
      </c>
      <c r="I246" s="1072">
        <f>I252+I294+I322</f>
        <v>0</v>
      </c>
    </row>
    <row r="247" spans="1:41" ht="15.95" customHeight="1" thickBot="1">
      <c r="A247" s="646"/>
      <c r="B247" s="647"/>
    </row>
    <row r="248" spans="1:41" ht="26.25" customHeight="1" thickBot="1">
      <c r="A248" s="287" t="s">
        <v>45</v>
      </c>
      <c r="B248" s="180">
        <v>2013</v>
      </c>
      <c r="C248" s="142">
        <v>2014</v>
      </c>
      <c r="D248" s="180">
        <v>2015</v>
      </c>
      <c r="E248" s="142">
        <v>2016</v>
      </c>
      <c r="F248" s="142">
        <v>2017</v>
      </c>
      <c r="G248" s="142">
        <v>2018</v>
      </c>
      <c r="H248" s="706">
        <v>2019</v>
      </c>
      <c r="I248" s="707">
        <v>2020</v>
      </c>
    </row>
    <row r="249" spans="1:41" ht="15.95" customHeight="1">
      <c r="A249" s="280" t="s">
        <v>1223</v>
      </c>
      <c r="B249" s="150">
        <v>12</v>
      </c>
      <c r="C249" s="150">
        <v>12</v>
      </c>
      <c r="D249" s="150">
        <v>12</v>
      </c>
      <c r="E249" s="150">
        <v>12</v>
      </c>
      <c r="F249" s="150">
        <v>12</v>
      </c>
      <c r="G249" s="150">
        <v>12</v>
      </c>
      <c r="H249" s="150">
        <v>12</v>
      </c>
      <c r="I249" s="553">
        <v>12</v>
      </c>
    </row>
    <row r="250" spans="1:41" ht="13.5" customHeight="1">
      <c r="A250" s="281" t="s">
        <v>1245</v>
      </c>
      <c r="B250" s="126">
        <v>0</v>
      </c>
      <c r="C250" s="126">
        <v>0</v>
      </c>
      <c r="D250" s="126">
        <v>0</v>
      </c>
      <c r="E250" s="126">
        <v>0</v>
      </c>
      <c r="F250" s="126">
        <v>0</v>
      </c>
      <c r="G250" s="126">
        <v>3</v>
      </c>
      <c r="H250" s="126">
        <v>3</v>
      </c>
      <c r="I250" s="597">
        <v>3</v>
      </c>
    </row>
    <row r="251" spans="1:41" ht="13.5" customHeight="1">
      <c r="A251" s="281" t="s">
        <v>1246</v>
      </c>
      <c r="B251" s="126">
        <v>10</v>
      </c>
      <c r="C251" s="126">
        <v>10</v>
      </c>
      <c r="D251" s="126">
        <v>11</v>
      </c>
      <c r="E251" s="126">
        <v>12</v>
      </c>
      <c r="F251" s="126">
        <v>12</v>
      </c>
      <c r="G251" s="126">
        <v>9</v>
      </c>
      <c r="H251" s="126">
        <v>9</v>
      </c>
      <c r="I251" s="597">
        <v>9</v>
      </c>
    </row>
    <row r="252" spans="1:41" ht="13.5" customHeight="1" thickBot="1">
      <c r="A252" s="248" t="s">
        <v>1247</v>
      </c>
      <c r="B252" s="181">
        <v>2</v>
      </c>
      <c r="C252" s="181">
        <v>2</v>
      </c>
      <c r="D252" s="181">
        <v>1</v>
      </c>
      <c r="E252" s="181">
        <v>0</v>
      </c>
      <c r="F252" s="181">
        <v>0</v>
      </c>
      <c r="G252" s="181">
        <v>0</v>
      </c>
      <c r="H252" s="181">
        <v>0</v>
      </c>
      <c r="I252" s="592">
        <v>0</v>
      </c>
    </row>
    <row r="253" spans="1:41" ht="13.5" thickBot="1">
      <c r="A253" s="283"/>
      <c r="B253" s="649"/>
      <c r="C253" s="650"/>
      <c r="D253" s="651"/>
      <c r="E253" s="650"/>
      <c r="F253" s="650"/>
      <c r="G253" s="650"/>
      <c r="H253" s="742"/>
      <c r="I253" s="742"/>
    </row>
    <row r="254" spans="1:41" ht="13.5" thickBot="1">
      <c r="A254" s="284" t="s">
        <v>1248</v>
      </c>
      <c r="B254" s="632">
        <v>2013</v>
      </c>
      <c r="C254" s="634">
        <v>2014</v>
      </c>
      <c r="D254" s="632">
        <v>2015</v>
      </c>
      <c r="E254" s="634">
        <v>2016</v>
      </c>
      <c r="F254" s="634">
        <v>2017</v>
      </c>
      <c r="G254" s="634">
        <v>2018</v>
      </c>
      <c r="H254" s="380">
        <v>2019</v>
      </c>
      <c r="I254" s="381">
        <v>2020</v>
      </c>
    </row>
    <row r="255" spans="1:41" ht="38.25">
      <c r="A255" s="242" t="s">
        <v>549</v>
      </c>
      <c r="B255" s="150"/>
      <c r="C255" s="147"/>
      <c r="D255" s="150"/>
      <c r="E255" s="147"/>
      <c r="F255" s="147"/>
      <c r="G255" s="147"/>
      <c r="H255" s="275"/>
      <c r="I255" s="553"/>
    </row>
    <row r="256" spans="1:41" ht="13.5" thickBot="1">
      <c r="A256" s="196" t="s">
        <v>168</v>
      </c>
      <c r="B256" s="126">
        <v>6</v>
      </c>
      <c r="C256" s="146">
        <v>6</v>
      </c>
      <c r="D256" s="126">
        <v>8</v>
      </c>
      <c r="E256" s="146">
        <v>8</v>
      </c>
      <c r="F256" s="146">
        <v>10</v>
      </c>
      <c r="G256" s="146">
        <v>15</v>
      </c>
      <c r="H256" s="274">
        <v>25</v>
      </c>
      <c r="I256" s="597">
        <v>16</v>
      </c>
    </row>
    <row r="257" spans="1:9" ht="38.25">
      <c r="A257" s="242" t="s">
        <v>550</v>
      </c>
      <c r="B257" s="150"/>
      <c r="C257" s="147"/>
      <c r="D257" s="150"/>
      <c r="E257" s="147"/>
      <c r="F257" s="147"/>
      <c r="G257" s="147"/>
      <c r="H257" s="275"/>
      <c r="I257" s="553"/>
    </row>
    <row r="258" spans="1:9" ht="28.9" customHeight="1" thickBot="1">
      <c r="A258" s="196" t="s">
        <v>169</v>
      </c>
      <c r="B258" s="126">
        <v>23436</v>
      </c>
      <c r="C258" s="146">
        <v>30162</v>
      </c>
      <c r="D258" s="126">
        <v>25765</v>
      </c>
      <c r="E258" s="146">
        <v>26282</v>
      </c>
      <c r="F258" s="146">
        <v>26768</v>
      </c>
      <c r="G258" s="146">
        <v>26937</v>
      </c>
      <c r="H258" s="274">
        <v>27363</v>
      </c>
      <c r="I258" s="597">
        <v>27799</v>
      </c>
    </row>
    <row r="259" spans="1:9" ht="29.25" customHeight="1">
      <c r="A259" s="242" t="s">
        <v>2109</v>
      </c>
      <c r="B259" s="150"/>
      <c r="C259" s="147"/>
      <c r="D259" s="150"/>
      <c r="E259" s="147"/>
      <c r="F259" s="147"/>
      <c r="G259" s="147"/>
      <c r="H259" s="275"/>
      <c r="I259" s="553"/>
    </row>
    <row r="260" spans="1:9" ht="25.5">
      <c r="A260" s="246" t="s">
        <v>170</v>
      </c>
      <c r="B260" s="126">
        <v>34</v>
      </c>
      <c r="C260" s="146">
        <v>32</v>
      </c>
      <c r="D260" s="126">
        <v>33</v>
      </c>
      <c r="E260" s="146">
        <v>38</v>
      </c>
      <c r="F260" s="146">
        <v>36</v>
      </c>
      <c r="G260" s="146">
        <v>36</v>
      </c>
      <c r="H260" s="274">
        <v>36</v>
      </c>
      <c r="I260" s="597">
        <v>36</v>
      </c>
    </row>
    <row r="261" spans="1:9" ht="39" thickBot="1">
      <c r="A261" s="196" t="s">
        <v>171</v>
      </c>
      <c r="B261" s="126">
        <v>100</v>
      </c>
      <c r="C261" s="146">
        <v>100</v>
      </c>
      <c r="D261" s="126">
        <v>100</v>
      </c>
      <c r="E261" s="146">
        <v>100</v>
      </c>
      <c r="F261" s="146">
        <v>100</v>
      </c>
      <c r="G261" s="146">
        <v>100</v>
      </c>
      <c r="H261" s="274">
        <v>100</v>
      </c>
      <c r="I261" s="597">
        <v>100</v>
      </c>
    </row>
    <row r="262" spans="1:9" ht="25.5">
      <c r="A262" s="242" t="s">
        <v>551</v>
      </c>
      <c r="B262" s="150"/>
      <c r="C262" s="147"/>
      <c r="D262" s="150"/>
      <c r="E262" s="147"/>
      <c r="F262" s="147"/>
      <c r="G262" s="147"/>
      <c r="H262" s="275"/>
      <c r="I262" s="553"/>
    </row>
    <row r="263" spans="1:9" ht="25.5">
      <c r="A263" s="246" t="s">
        <v>172</v>
      </c>
      <c r="B263" s="252">
        <v>5</v>
      </c>
      <c r="C263" s="146">
        <v>5</v>
      </c>
      <c r="D263" s="126">
        <v>5</v>
      </c>
      <c r="E263" s="146">
        <v>6</v>
      </c>
      <c r="F263" s="146">
        <v>6</v>
      </c>
      <c r="G263" s="146">
        <v>6</v>
      </c>
      <c r="H263" s="274">
        <v>6</v>
      </c>
      <c r="I263" s="597">
        <v>6</v>
      </c>
    </row>
    <row r="264" spans="1:9" ht="15" customHeight="1" thickBot="1">
      <c r="A264" s="196" t="s">
        <v>173</v>
      </c>
      <c r="B264" s="181">
        <v>752</v>
      </c>
      <c r="C264" s="155">
        <v>752</v>
      </c>
      <c r="D264" s="181">
        <v>900</v>
      </c>
      <c r="E264" s="155">
        <v>940</v>
      </c>
      <c r="F264" s="155">
        <v>1298</v>
      </c>
      <c r="G264" s="155">
        <v>1287</v>
      </c>
      <c r="H264" s="375">
        <v>1360</v>
      </c>
      <c r="I264" s="592">
        <v>1052</v>
      </c>
    </row>
    <row r="265" spans="1:9" ht="28.15" customHeight="1">
      <c r="A265" s="242" t="s">
        <v>1492</v>
      </c>
      <c r="B265" s="150"/>
      <c r="C265" s="147"/>
      <c r="D265" s="150"/>
      <c r="E265" s="147"/>
      <c r="F265" s="147"/>
      <c r="G265" s="147"/>
      <c r="H265" s="275"/>
      <c r="I265" s="553"/>
    </row>
    <row r="266" spans="1:9" ht="30" customHeight="1">
      <c r="A266" s="246" t="s">
        <v>174</v>
      </c>
      <c r="B266" s="126">
        <v>34</v>
      </c>
      <c r="C266" s="146">
        <v>32</v>
      </c>
      <c r="D266" s="126">
        <v>33</v>
      </c>
      <c r="E266" s="146">
        <v>38</v>
      </c>
      <c r="F266" s="146">
        <v>36</v>
      </c>
      <c r="G266" s="146">
        <v>36</v>
      </c>
      <c r="H266" s="274">
        <v>41</v>
      </c>
      <c r="I266" s="597">
        <v>36</v>
      </c>
    </row>
    <row r="267" spans="1:9" ht="27" customHeight="1">
      <c r="A267" s="246" t="s">
        <v>175</v>
      </c>
      <c r="B267" s="126">
        <v>100</v>
      </c>
      <c r="C267" s="146">
        <v>100</v>
      </c>
      <c r="D267" s="126">
        <v>100</v>
      </c>
      <c r="E267" s="146">
        <v>100</v>
      </c>
      <c r="F267" s="146">
        <v>100</v>
      </c>
      <c r="G267" s="146">
        <v>100</v>
      </c>
      <c r="H267" s="274">
        <v>100</v>
      </c>
      <c r="I267" s="597">
        <v>100</v>
      </c>
    </row>
    <row r="268" spans="1:9" ht="39" thickBot="1">
      <c r="A268" s="196" t="s">
        <v>176</v>
      </c>
      <c r="B268" s="182">
        <v>100</v>
      </c>
      <c r="C268" s="146">
        <v>100</v>
      </c>
      <c r="D268" s="126">
        <v>100</v>
      </c>
      <c r="E268" s="146">
        <v>100</v>
      </c>
      <c r="F268" s="146">
        <v>100</v>
      </c>
      <c r="G268" s="146">
        <v>100</v>
      </c>
      <c r="H268" s="274">
        <v>100</v>
      </c>
      <c r="I268" s="597">
        <v>100</v>
      </c>
    </row>
    <row r="269" spans="1:9" ht="27.75" customHeight="1">
      <c r="A269" s="242" t="s">
        <v>552</v>
      </c>
      <c r="B269" s="150"/>
      <c r="C269" s="147"/>
      <c r="D269" s="150"/>
      <c r="E269" s="147"/>
      <c r="F269" s="147"/>
      <c r="G269" s="147"/>
      <c r="H269" s="275"/>
      <c r="I269" s="553"/>
    </row>
    <row r="270" spans="1:9" ht="16.5" customHeight="1" thickBot="1">
      <c r="A270" s="196" t="s">
        <v>177</v>
      </c>
      <c r="B270" s="126">
        <v>46</v>
      </c>
      <c r="C270" s="146">
        <v>78</v>
      </c>
      <c r="D270" s="126">
        <v>21</v>
      </c>
      <c r="E270" s="146">
        <v>10</v>
      </c>
      <c r="F270" s="146">
        <v>18</v>
      </c>
      <c r="G270" s="146">
        <v>22</v>
      </c>
      <c r="H270" s="274">
        <v>14</v>
      </c>
      <c r="I270" s="597">
        <v>20</v>
      </c>
    </row>
    <row r="271" spans="1:9" ht="38.25">
      <c r="A271" s="767" t="s">
        <v>553</v>
      </c>
      <c r="B271" s="212"/>
      <c r="C271" s="212"/>
      <c r="D271" s="212"/>
      <c r="E271" s="323"/>
      <c r="F271" s="323"/>
      <c r="G271" s="323"/>
      <c r="H271" s="323"/>
      <c r="I271" s="869"/>
    </row>
    <row r="272" spans="1:9" ht="28.5" customHeight="1" thickBot="1">
      <c r="A272" s="768" t="s">
        <v>178</v>
      </c>
      <c r="B272" s="732">
        <v>0</v>
      </c>
      <c r="C272" s="732">
        <v>0</v>
      </c>
      <c r="D272" s="732">
        <v>0</v>
      </c>
      <c r="E272" s="769" t="s">
        <v>1925</v>
      </c>
      <c r="F272" s="769" t="s">
        <v>2282</v>
      </c>
      <c r="G272" s="1257" t="s">
        <v>2551</v>
      </c>
      <c r="H272" s="1258"/>
      <c r="I272" s="891"/>
    </row>
    <row r="273" spans="1:9" ht="31.5" customHeight="1">
      <c r="A273" s="767" t="s">
        <v>554</v>
      </c>
      <c r="B273" s="212"/>
      <c r="C273" s="323"/>
      <c r="D273" s="212"/>
      <c r="E273" s="323"/>
      <c r="F273" s="323"/>
      <c r="G273" s="323"/>
      <c r="H273" s="323"/>
      <c r="I273" s="869"/>
    </row>
    <row r="274" spans="1:9" ht="25.5">
      <c r="A274" s="614" t="s">
        <v>179</v>
      </c>
      <c r="B274" s="186">
        <v>1</v>
      </c>
      <c r="C274" s="186">
        <v>1</v>
      </c>
      <c r="D274" s="186">
        <v>1</v>
      </c>
      <c r="E274" s="308">
        <v>1</v>
      </c>
      <c r="F274" s="308">
        <v>1</v>
      </c>
      <c r="G274" s="308">
        <v>1</v>
      </c>
      <c r="H274" s="308">
        <v>1</v>
      </c>
      <c r="I274" s="850">
        <v>1</v>
      </c>
    </row>
    <row r="275" spans="1:9">
      <c r="A275" s="614" t="s">
        <v>180</v>
      </c>
      <c r="B275" s="186">
        <v>0</v>
      </c>
      <c r="C275" s="186">
        <v>0</v>
      </c>
      <c r="D275" s="186">
        <v>0</v>
      </c>
      <c r="E275" s="308">
        <v>1</v>
      </c>
      <c r="F275" s="308">
        <v>1</v>
      </c>
      <c r="G275" s="308">
        <v>1</v>
      </c>
      <c r="H275" s="308">
        <v>1</v>
      </c>
      <c r="I275" s="850">
        <v>1</v>
      </c>
    </row>
    <row r="276" spans="1:9" ht="14.45" customHeight="1" thickBot="1">
      <c r="A276" s="768" t="s">
        <v>181</v>
      </c>
      <c r="B276" s="243">
        <v>0</v>
      </c>
      <c r="C276" s="243">
        <v>7</v>
      </c>
      <c r="D276" s="243">
        <v>7</v>
      </c>
      <c r="E276" s="528">
        <v>7</v>
      </c>
      <c r="F276" s="528">
        <v>7</v>
      </c>
      <c r="G276" s="528">
        <v>5</v>
      </c>
      <c r="H276" s="528">
        <v>5</v>
      </c>
      <c r="I276" s="891">
        <v>4</v>
      </c>
    </row>
    <row r="277" spans="1:9" ht="38.25">
      <c r="A277" s="242" t="s">
        <v>555</v>
      </c>
      <c r="B277" s="150"/>
      <c r="C277" s="147"/>
      <c r="D277" s="150"/>
      <c r="E277" s="147"/>
      <c r="F277" s="147"/>
      <c r="G277" s="147"/>
      <c r="H277" s="275"/>
      <c r="I277" s="553"/>
    </row>
    <row r="278" spans="1:9" ht="25.5">
      <c r="A278" s="246" t="s">
        <v>182</v>
      </c>
      <c r="B278" s="126">
        <v>3</v>
      </c>
      <c r="C278" s="146">
        <v>4</v>
      </c>
      <c r="D278" s="126">
        <v>3</v>
      </c>
      <c r="E278" s="146">
        <v>4</v>
      </c>
      <c r="F278" s="146">
        <v>4</v>
      </c>
      <c r="G278" s="146">
        <v>4</v>
      </c>
      <c r="H278" s="274">
        <v>0</v>
      </c>
      <c r="I278" s="597">
        <v>34</v>
      </c>
    </row>
    <row r="279" spans="1:9" ht="26.25" thickBot="1">
      <c r="A279" s="246" t="s">
        <v>183</v>
      </c>
      <c r="B279" s="126">
        <v>49</v>
      </c>
      <c r="C279" s="146">
        <v>42</v>
      </c>
      <c r="D279" s="126">
        <v>43</v>
      </c>
      <c r="E279" s="146">
        <v>57</v>
      </c>
      <c r="F279" s="146">
        <v>57</v>
      </c>
      <c r="G279" s="146">
        <v>34</v>
      </c>
      <c r="H279" s="274">
        <v>0</v>
      </c>
      <c r="I279" s="597">
        <v>18917</v>
      </c>
    </row>
    <row r="280" spans="1:9" ht="29.45" customHeight="1">
      <c r="A280" s="767" t="s">
        <v>707</v>
      </c>
      <c r="B280" s="212"/>
      <c r="C280" s="323"/>
      <c r="D280" s="212"/>
      <c r="E280" s="323"/>
      <c r="F280" s="323"/>
      <c r="G280" s="323"/>
      <c r="H280" s="323"/>
      <c r="I280" s="869"/>
    </row>
    <row r="281" spans="1:9" ht="30" customHeight="1">
      <c r="A281" s="614" t="s">
        <v>184</v>
      </c>
      <c r="B281" s="186">
        <v>0</v>
      </c>
      <c r="C281" s="308">
        <v>27703</v>
      </c>
      <c r="D281" s="186">
        <v>20317</v>
      </c>
      <c r="E281" s="308">
        <v>29716</v>
      </c>
      <c r="F281" s="308">
        <v>23403</v>
      </c>
      <c r="G281" s="308">
        <v>23081</v>
      </c>
      <c r="H281" s="308">
        <v>22819</v>
      </c>
      <c r="I281" s="850">
        <v>15043</v>
      </c>
    </row>
    <row r="282" spans="1:9" ht="30" customHeight="1" thickBot="1">
      <c r="A282" s="768" t="s">
        <v>185</v>
      </c>
      <c r="B282" s="243">
        <v>0</v>
      </c>
      <c r="C282" s="772" t="s">
        <v>4</v>
      </c>
      <c r="D282" s="243" t="s">
        <v>1666</v>
      </c>
      <c r="E282" s="528" t="s">
        <v>1926</v>
      </c>
      <c r="F282" s="528" t="s">
        <v>2283</v>
      </c>
      <c r="G282" s="528" t="s">
        <v>2552</v>
      </c>
      <c r="H282" s="528" t="s">
        <v>3062</v>
      </c>
      <c r="I282" s="891" t="s">
        <v>1926</v>
      </c>
    </row>
    <row r="283" spans="1:9" ht="30.75" customHeight="1">
      <c r="A283" s="242" t="s">
        <v>708</v>
      </c>
      <c r="B283" s="150"/>
      <c r="C283" s="147"/>
      <c r="D283" s="150"/>
      <c r="E283" s="147"/>
      <c r="F283" s="147"/>
      <c r="G283" s="147"/>
      <c r="H283" s="275"/>
      <c r="I283" s="553"/>
    </row>
    <row r="284" spans="1:9" ht="27" customHeight="1">
      <c r="A284" s="246" t="s">
        <v>186</v>
      </c>
      <c r="B284" s="299">
        <v>76</v>
      </c>
      <c r="C284" s="271">
        <v>76</v>
      </c>
      <c r="D284" s="299">
        <v>70</v>
      </c>
      <c r="E284" s="270">
        <v>81</v>
      </c>
      <c r="F284" s="270">
        <v>79</v>
      </c>
      <c r="G284" s="312">
        <v>82</v>
      </c>
      <c r="H284" s="712">
        <v>84</v>
      </c>
      <c r="I284" s="597">
        <v>83</v>
      </c>
    </row>
    <row r="285" spans="1:9" ht="15" customHeight="1">
      <c r="A285" s="246" t="s">
        <v>187</v>
      </c>
      <c r="B285" s="299">
        <v>251</v>
      </c>
      <c r="C285" s="271">
        <v>199</v>
      </c>
      <c r="D285" s="299">
        <v>201</v>
      </c>
      <c r="E285" s="270">
        <v>247</v>
      </c>
      <c r="F285" s="270">
        <v>242</v>
      </c>
      <c r="G285" s="312">
        <v>249</v>
      </c>
      <c r="H285" s="712">
        <v>251</v>
      </c>
      <c r="I285" s="597">
        <v>250</v>
      </c>
    </row>
    <row r="286" spans="1:9" ht="18" customHeight="1" thickBot="1">
      <c r="A286" s="196" t="s">
        <v>188</v>
      </c>
      <c r="B286" s="299">
        <v>16230</v>
      </c>
      <c r="C286" s="271">
        <v>11490</v>
      </c>
      <c r="D286" s="299">
        <v>12363</v>
      </c>
      <c r="E286" s="270">
        <v>15588</v>
      </c>
      <c r="F286" s="270">
        <v>15478</v>
      </c>
      <c r="G286" s="312">
        <v>16076</v>
      </c>
      <c r="H286" s="712">
        <v>16350</v>
      </c>
      <c r="I286" s="597">
        <v>15890</v>
      </c>
    </row>
    <row r="287" spans="1:9">
      <c r="A287" s="242" t="s">
        <v>709</v>
      </c>
      <c r="B287" s="150"/>
      <c r="C287" s="147"/>
      <c r="D287" s="150"/>
      <c r="E287" s="147"/>
      <c r="F287" s="147"/>
      <c r="G287" s="147"/>
      <c r="H287" s="275"/>
      <c r="I287" s="553"/>
    </row>
    <row r="288" spans="1:9" ht="24.75" customHeight="1" thickBot="1">
      <c r="A288" s="196" t="s">
        <v>189</v>
      </c>
      <c r="B288" s="244">
        <v>55.8</v>
      </c>
      <c r="C288" s="122">
        <v>44</v>
      </c>
      <c r="D288" s="181">
        <v>38.799999999999997</v>
      </c>
      <c r="E288" s="155">
        <v>48.7</v>
      </c>
      <c r="F288" s="155">
        <v>100</v>
      </c>
      <c r="G288" s="155">
        <v>100</v>
      </c>
      <c r="H288" s="375">
        <v>100</v>
      </c>
      <c r="I288" s="592">
        <v>100</v>
      </c>
    </row>
    <row r="289" spans="1:9" ht="15.95" customHeight="1" thickBot="1">
      <c r="A289" s="652"/>
      <c r="B289" s="647"/>
    </row>
    <row r="290" spans="1:9" ht="32.25" customHeight="1" thickBot="1">
      <c r="A290" s="282" t="s">
        <v>46</v>
      </c>
      <c r="B290" s="632">
        <v>2013</v>
      </c>
      <c r="C290" s="634">
        <v>2014</v>
      </c>
      <c r="D290" s="632">
        <v>2015</v>
      </c>
      <c r="E290" s="634">
        <v>2016</v>
      </c>
      <c r="F290" s="634">
        <v>2017</v>
      </c>
      <c r="G290" s="634">
        <v>2018</v>
      </c>
      <c r="H290" s="380">
        <v>2019</v>
      </c>
      <c r="I290" s="381">
        <v>2020</v>
      </c>
    </row>
    <row r="291" spans="1:9" ht="14.25" customHeight="1">
      <c r="A291" s="280" t="s">
        <v>1223</v>
      </c>
      <c r="B291" s="150">
        <v>7</v>
      </c>
      <c r="C291" s="150">
        <v>7</v>
      </c>
      <c r="D291" s="150">
        <v>7</v>
      </c>
      <c r="E291" s="150">
        <v>7</v>
      </c>
      <c r="F291" s="150">
        <v>7</v>
      </c>
      <c r="G291" s="150">
        <v>7</v>
      </c>
      <c r="H291" s="150">
        <v>7</v>
      </c>
      <c r="I291" s="553">
        <v>7</v>
      </c>
    </row>
    <row r="292" spans="1:9" ht="14.25" customHeight="1">
      <c r="A292" s="281" t="s">
        <v>1245</v>
      </c>
      <c r="B292" s="126">
        <v>0</v>
      </c>
      <c r="C292" s="126">
        <v>0</v>
      </c>
      <c r="D292" s="126">
        <v>0</v>
      </c>
      <c r="E292" s="126">
        <v>0</v>
      </c>
      <c r="F292" s="126">
        <v>0</v>
      </c>
      <c r="G292" s="126">
        <v>0</v>
      </c>
      <c r="H292" s="126">
        <v>0</v>
      </c>
      <c r="I292" s="597">
        <v>1</v>
      </c>
    </row>
    <row r="293" spans="1:9" ht="14.25" customHeight="1">
      <c r="A293" s="281" t="s">
        <v>1246</v>
      </c>
      <c r="B293" s="126">
        <v>5</v>
      </c>
      <c r="C293" s="126">
        <v>5</v>
      </c>
      <c r="D293" s="126">
        <v>5</v>
      </c>
      <c r="E293" s="126">
        <v>7</v>
      </c>
      <c r="F293" s="126">
        <v>7</v>
      </c>
      <c r="G293" s="126">
        <v>7</v>
      </c>
      <c r="H293" s="126">
        <v>7</v>
      </c>
      <c r="I293" s="597">
        <v>6</v>
      </c>
    </row>
    <row r="294" spans="1:9" ht="14.25" customHeight="1" thickBot="1">
      <c r="A294" s="248" t="s">
        <v>1247</v>
      </c>
      <c r="B294" s="181">
        <v>2</v>
      </c>
      <c r="C294" s="181">
        <v>2</v>
      </c>
      <c r="D294" s="181">
        <v>2</v>
      </c>
      <c r="E294" s="181">
        <v>0</v>
      </c>
      <c r="F294" s="181">
        <v>0</v>
      </c>
      <c r="G294" s="181">
        <v>0</v>
      </c>
      <c r="H294" s="181">
        <v>0</v>
      </c>
      <c r="I294" s="592">
        <v>0</v>
      </c>
    </row>
    <row r="295" spans="1:9" ht="13.5" thickBot="1">
      <c r="A295" s="283"/>
      <c r="B295" s="649"/>
      <c r="C295" s="650"/>
      <c r="D295" s="651"/>
      <c r="E295" s="650"/>
      <c r="F295" s="650"/>
      <c r="G295" s="650"/>
      <c r="H295" s="742"/>
      <c r="I295" s="742"/>
    </row>
    <row r="296" spans="1:9" ht="15.75" customHeight="1" thickBot="1">
      <c r="A296" s="284" t="s">
        <v>1248</v>
      </c>
      <c r="B296" s="632">
        <v>2013</v>
      </c>
      <c r="C296" s="634">
        <v>2014</v>
      </c>
      <c r="D296" s="632">
        <v>2015</v>
      </c>
      <c r="E296" s="634">
        <v>2016</v>
      </c>
      <c r="F296" s="634">
        <v>2017</v>
      </c>
      <c r="G296" s="634">
        <v>2018</v>
      </c>
      <c r="H296" s="380">
        <v>2019</v>
      </c>
      <c r="I296" s="381">
        <v>2020</v>
      </c>
    </row>
    <row r="297" spans="1:9" ht="25.5">
      <c r="A297" s="242" t="s">
        <v>556</v>
      </c>
      <c r="B297" s="150"/>
      <c r="C297" s="147"/>
      <c r="D297" s="150"/>
      <c r="E297" s="147"/>
      <c r="F297" s="147"/>
      <c r="G297" s="147"/>
      <c r="H297" s="275"/>
      <c r="I297" s="553"/>
    </row>
    <row r="298" spans="1:9" ht="26.25" thickBot="1">
      <c r="A298" s="196" t="s">
        <v>190</v>
      </c>
      <c r="B298" s="181" t="s">
        <v>4</v>
      </c>
      <c r="C298" s="375">
        <v>248</v>
      </c>
      <c r="D298" s="197">
        <v>284</v>
      </c>
      <c r="E298" s="155">
        <v>275</v>
      </c>
      <c r="F298" s="155">
        <v>990</v>
      </c>
      <c r="G298" s="155">
        <v>782</v>
      </c>
      <c r="H298" s="375">
        <v>830</v>
      </c>
      <c r="I298" s="592">
        <v>890</v>
      </c>
    </row>
    <row r="299" spans="1:9" ht="27.75" customHeight="1">
      <c r="A299" s="242" t="s">
        <v>557</v>
      </c>
      <c r="B299" s="150"/>
      <c r="C299" s="147"/>
      <c r="D299" s="150"/>
      <c r="E299" s="147"/>
      <c r="F299" s="147"/>
      <c r="G299" s="147"/>
      <c r="H299" s="275"/>
      <c r="I299" s="553"/>
    </row>
    <row r="300" spans="1:9" ht="26.25" thickBot="1">
      <c r="A300" s="196" t="s">
        <v>1850</v>
      </c>
      <c r="B300" s="126">
        <v>11951</v>
      </c>
      <c r="C300" s="146">
        <v>17005</v>
      </c>
      <c r="D300" s="126">
        <v>17336</v>
      </c>
      <c r="E300" s="146">
        <v>15874</v>
      </c>
      <c r="F300" s="146">
        <v>10011</v>
      </c>
      <c r="G300" s="146">
        <v>9459</v>
      </c>
      <c r="H300" s="274">
        <v>5856</v>
      </c>
      <c r="I300" s="597">
        <v>7247</v>
      </c>
    </row>
    <row r="301" spans="1:9" ht="25.5">
      <c r="A301" s="242" t="s">
        <v>558</v>
      </c>
      <c r="B301" s="150"/>
      <c r="C301" s="147"/>
      <c r="D301" s="150"/>
      <c r="E301" s="147"/>
      <c r="F301" s="147"/>
      <c r="G301" s="147"/>
      <c r="H301" s="275"/>
      <c r="I301" s="553"/>
    </row>
    <row r="302" spans="1:9" ht="26.25" thickBot="1">
      <c r="A302" s="196" t="s">
        <v>191</v>
      </c>
      <c r="B302" s="126" t="s">
        <v>1287</v>
      </c>
      <c r="C302" s="146" t="s">
        <v>1794</v>
      </c>
      <c r="D302" s="146" t="s">
        <v>1794</v>
      </c>
      <c r="E302" s="146" t="s">
        <v>1927</v>
      </c>
      <c r="F302" s="146" t="s">
        <v>1927</v>
      </c>
      <c r="G302" s="146" t="s">
        <v>1927</v>
      </c>
      <c r="H302" s="274">
        <v>0</v>
      </c>
      <c r="I302" s="597" t="s">
        <v>3321</v>
      </c>
    </row>
    <row r="303" spans="1:9" ht="25.5" customHeight="1">
      <c r="A303" s="242" t="s">
        <v>559</v>
      </c>
      <c r="B303" s="150"/>
      <c r="C303" s="147"/>
      <c r="D303" s="150"/>
      <c r="E303" s="147"/>
      <c r="F303" s="147"/>
      <c r="G303" s="147"/>
      <c r="H303" s="275"/>
      <c r="I303" s="553"/>
    </row>
    <row r="304" spans="1:9" ht="25.5">
      <c r="A304" s="246" t="s">
        <v>192</v>
      </c>
      <c r="B304" s="126">
        <v>43</v>
      </c>
      <c r="C304" s="271">
        <v>40</v>
      </c>
      <c r="D304" s="126">
        <v>39</v>
      </c>
      <c r="E304" s="146">
        <v>38</v>
      </c>
      <c r="F304" s="146">
        <v>36</v>
      </c>
      <c r="G304" s="146">
        <v>36</v>
      </c>
      <c r="H304" s="274">
        <v>36</v>
      </c>
      <c r="I304" s="597">
        <v>36</v>
      </c>
    </row>
    <row r="305" spans="1:9" ht="14.25" customHeight="1">
      <c r="A305" s="246" t="s">
        <v>193</v>
      </c>
      <c r="B305" s="126">
        <v>74</v>
      </c>
      <c r="C305" s="271">
        <v>43</v>
      </c>
      <c r="D305" s="126">
        <v>43</v>
      </c>
      <c r="E305" s="146">
        <v>24</v>
      </c>
      <c r="F305" s="146">
        <v>24</v>
      </c>
      <c r="G305" s="146">
        <v>24</v>
      </c>
      <c r="H305" s="274">
        <v>26</v>
      </c>
      <c r="I305" s="597">
        <v>28</v>
      </c>
    </row>
    <row r="306" spans="1:9" ht="25.5">
      <c r="A306" s="246" t="s">
        <v>194</v>
      </c>
      <c r="B306" s="126">
        <v>95</v>
      </c>
      <c r="C306" s="193">
        <v>57</v>
      </c>
      <c r="D306" s="126">
        <v>17</v>
      </c>
      <c r="E306" s="146">
        <v>58</v>
      </c>
      <c r="F306" s="146">
        <v>32</v>
      </c>
      <c r="G306" s="146">
        <v>34</v>
      </c>
      <c r="H306" s="274">
        <v>52</v>
      </c>
      <c r="I306" s="597">
        <v>53</v>
      </c>
    </row>
    <row r="307" spans="1:9" ht="13.5" thickBot="1">
      <c r="A307" s="196" t="s">
        <v>195</v>
      </c>
      <c r="B307" s="181">
        <v>1676</v>
      </c>
      <c r="C307" s="276">
        <v>1901</v>
      </c>
      <c r="D307" s="181">
        <v>1936</v>
      </c>
      <c r="E307" s="155">
        <v>1724</v>
      </c>
      <c r="F307" s="155">
        <v>1532</v>
      </c>
      <c r="G307" s="155">
        <v>1588</v>
      </c>
      <c r="H307" s="375">
        <v>1620</v>
      </c>
      <c r="I307" s="592">
        <v>1560</v>
      </c>
    </row>
    <row r="308" spans="1:9" ht="38.25" customHeight="1">
      <c r="A308" s="242" t="s">
        <v>560</v>
      </c>
      <c r="B308" s="150"/>
      <c r="C308" s="147"/>
      <c r="D308" s="150"/>
      <c r="E308" s="147"/>
      <c r="F308" s="147"/>
      <c r="G308" s="147"/>
      <c r="H308" s="275"/>
      <c r="I308" s="553"/>
    </row>
    <row r="309" spans="1:9" ht="15" customHeight="1">
      <c r="A309" s="246" t="s">
        <v>178</v>
      </c>
      <c r="B309" s="126">
        <v>0</v>
      </c>
      <c r="C309" s="126">
        <v>0</v>
      </c>
      <c r="D309" s="126">
        <v>0</v>
      </c>
      <c r="E309" s="126">
        <v>0</v>
      </c>
      <c r="F309" s="126">
        <v>0</v>
      </c>
      <c r="G309" s="146">
        <v>0</v>
      </c>
      <c r="H309" s="146">
        <v>0</v>
      </c>
      <c r="I309" s="597">
        <v>0</v>
      </c>
    </row>
    <row r="310" spans="1:9" ht="15" customHeight="1" thickBot="1">
      <c r="A310" s="196" t="s">
        <v>196</v>
      </c>
      <c r="B310" s="181">
        <v>7</v>
      </c>
      <c r="C310" s="181">
        <v>7</v>
      </c>
      <c r="D310" s="181">
        <v>7</v>
      </c>
      <c r="E310" s="181">
        <v>7</v>
      </c>
      <c r="F310" s="181">
        <v>7</v>
      </c>
      <c r="G310" s="155">
        <v>7</v>
      </c>
      <c r="H310" s="155">
        <v>7</v>
      </c>
      <c r="I310" s="592">
        <v>7</v>
      </c>
    </row>
    <row r="311" spans="1:9" ht="27" customHeight="1">
      <c r="A311" s="767" t="s">
        <v>561</v>
      </c>
      <c r="B311" s="212"/>
      <c r="C311" s="212"/>
      <c r="D311" s="212"/>
      <c r="E311" s="323"/>
      <c r="F311" s="323"/>
      <c r="G311" s="323"/>
      <c r="H311" s="323"/>
      <c r="I311" s="869"/>
    </row>
    <row r="312" spans="1:9" ht="15.75" customHeight="1">
      <c r="A312" s="614" t="s">
        <v>178</v>
      </c>
      <c r="B312" s="186">
        <v>0</v>
      </c>
      <c r="C312" s="186">
        <v>0</v>
      </c>
      <c r="D312" s="186">
        <v>0</v>
      </c>
      <c r="E312" s="308">
        <v>0</v>
      </c>
      <c r="F312" s="308">
        <v>0</v>
      </c>
      <c r="G312" s="308">
        <v>0</v>
      </c>
      <c r="H312" s="308">
        <v>0</v>
      </c>
      <c r="I312" s="850">
        <v>1</v>
      </c>
    </row>
    <row r="313" spans="1:9" ht="15.75" customHeight="1" thickBot="1">
      <c r="A313" s="768" t="s">
        <v>196</v>
      </c>
      <c r="B313" s="186">
        <v>0</v>
      </c>
      <c r="C313" s="186">
        <v>0</v>
      </c>
      <c r="D313" s="186">
        <v>0</v>
      </c>
      <c r="E313" s="308">
        <v>272</v>
      </c>
      <c r="F313" s="308">
        <v>263</v>
      </c>
      <c r="G313" s="308">
        <v>187</v>
      </c>
      <c r="H313" s="308">
        <v>395</v>
      </c>
      <c r="I313" s="850">
        <v>125</v>
      </c>
    </row>
    <row r="314" spans="1:9" ht="25.5">
      <c r="A314" s="242" t="s">
        <v>562</v>
      </c>
      <c r="B314" s="190"/>
      <c r="C314" s="190"/>
      <c r="D314" s="190"/>
      <c r="E314" s="147"/>
      <c r="F314" s="147"/>
      <c r="G314" s="147"/>
      <c r="H314" s="275"/>
      <c r="I314" s="553"/>
    </row>
    <row r="315" spans="1:9" ht="25.5">
      <c r="A315" s="246" t="s">
        <v>197</v>
      </c>
      <c r="B315" s="182">
        <v>0</v>
      </c>
      <c r="C315" s="182">
        <v>0</v>
      </c>
      <c r="D315" s="182">
        <v>0</v>
      </c>
      <c r="E315" s="146">
        <v>1</v>
      </c>
      <c r="F315" s="146">
        <v>0</v>
      </c>
      <c r="G315" s="146">
        <v>0</v>
      </c>
      <c r="H315" s="274">
        <v>1</v>
      </c>
      <c r="I315" s="597">
        <v>0</v>
      </c>
    </row>
    <row r="316" spans="1:9" ht="15.95" customHeight="1" thickBot="1">
      <c r="A316" s="196" t="s">
        <v>187</v>
      </c>
      <c r="B316" s="197">
        <v>0</v>
      </c>
      <c r="C316" s="197">
        <v>0</v>
      </c>
      <c r="D316" s="197">
        <v>0</v>
      </c>
      <c r="E316" s="155">
        <v>19</v>
      </c>
      <c r="F316" s="155">
        <v>20</v>
      </c>
      <c r="G316" s="155">
        <v>25</v>
      </c>
      <c r="H316" s="375">
        <v>38</v>
      </c>
      <c r="I316" s="592">
        <v>0</v>
      </c>
    </row>
    <row r="317" spans="1:9" ht="15.95" customHeight="1" thickBot="1">
      <c r="A317" s="652"/>
      <c r="B317" s="647"/>
    </row>
    <row r="318" spans="1:9" ht="40.5" customHeight="1" thickBot="1">
      <c r="A318" s="287" t="s">
        <v>47</v>
      </c>
      <c r="B318" s="180">
        <v>2013</v>
      </c>
      <c r="C318" s="142">
        <v>2014</v>
      </c>
      <c r="D318" s="180">
        <v>2015</v>
      </c>
      <c r="E318" s="142">
        <v>2016</v>
      </c>
      <c r="F318" s="142">
        <v>2017</v>
      </c>
      <c r="G318" s="142">
        <v>2018</v>
      </c>
      <c r="H318" s="706">
        <v>2019</v>
      </c>
      <c r="I318" s="707">
        <v>2020</v>
      </c>
    </row>
    <row r="319" spans="1:9" ht="14.25" customHeight="1">
      <c r="A319" s="280" t="s">
        <v>1223</v>
      </c>
      <c r="B319" s="150">
        <v>11</v>
      </c>
      <c r="C319" s="150">
        <v>11</v>
      </c>
      <c r="D319" s="150">
        <v>11</v>
      </c>
      <c r="E319" s="150">
        <v>11</v>
      </c>
      <c r="F319" s="150">
        <v>11</v>
      </c>
      <c r="G319" s="150">
        <v>11</v>
      </c>
      <c r="H319" s="150">
        <v>11</v>
      </c>
      <c r="I319" s="553">
        <v>11</v>
      </c>
    </row>
    <row r="320" spans="1:9" ht="14.25" customHeight="1">
      <c r="A320" s="281" t="s">
        <v>1245</v>
      </c>
      <c r="B320" s="126">
        <v>0</v>
      </c>
      <c r="C320" s="126">
        <v>0</v>
      </c>
      <c r="D320" s="126">
        <v>1</v>
      </c>
      <c r="E320" s="126">
        <v>1</v>
      </c>
      <c r="F320" s="126">
        <v>2</v>
      </c>
      <c r="G320" s="126">
        <v>2</v>
      </c>
      <c r="H320" s="126">
        <v>2</v>
      </c>
      <c r="I320" s="597">
        <v>2</v>
      </c>
    </row>
    <row r="321" spans="1:9" ht="14.25" customHeight="1">
      <c r="A321" s="281" t="s">
        <v>1246</v>
      </c>
      <c r="B321" s="126">
        <v>8</v>
      </c>
      <c r="C321" s="126">
        <v>8</v>
      </c>
      <c r="D321" s="126">
        <v>10</v>
      </c>
      <c r="E321" s="126">
        <v>10</v>
      </c>
      <c r="F321" s="126">
        <v>9</v>
      </c>
      <c r="G321" s="126">
        <v>9</v>
      </c>
      <c r="H321" s="126">
        <v>9</v>
      </c>
      <c r="I321" s="597">
        <v>9</v>
      </c>
    </row>
    <row r="322" spans="1:9" ht="14.25" customHeight="1" thickBot="1">
      <c r="A322" s="248" t="s">
        <v>1247</v>
      </c>
      <c r="B322" s="181">
        <v>3</v>
      </c>
      <c r="C322" s="181">
        <v>3</v>
      </c>
      <c r="D322" s="181">
        <v>0</v>
      </c>
      <c r="E322" s="181">
        <v>0</v>
      </c>
      <c r="F322" s="181">
        <v>0</v>
      </c>
      <c r="G322" s="181">
        <v>0</v>
      </c>
      <c r="H322" s="181">
        <v>0</v>
      </c>
      <c r="I322" s="592">
        <v>0</v>
      </c>
    </row>
    <row r="323" spans="1:9" ht="13.5" thickBot="1">
      <c r="A323" s="283"/>
      <c r="B323" s="649"/>
      <c r="C323" s="650"/>
      <c r="D323" s="651"/>
      <c r="E323" s="650"/>
      <c r="F323" s="650"/>
      <c r="G323" s="650"/>
      <c r="H323" s="742"/>
      <c r="I323" s="742"/>
    </row>
    <row r="324" spans="1:9" ht="13.5" thickBot="1">
      <c r="A324" s="284" t="s">
        <v>1248</v>
      </c>
      <c r="B324" s="632">
        <v>2013</v>
      </c>
      <c r="C324" s="634">
        <v>2014</v>
      </c>
      <c r="D324" s="632">
        <v>2015</v>
      </c>
      <c r="E324" s="634">
        <v>2016</v>
      </c>
      <c r="F324" s="634">
        <v>2017</v>
      </c>
      <c r="G324" s="634">
        <v>2018</v>
      </c>
      <c r="H324" s="380">
        <v>2019</v>
      </c>
      <c r="I324" s="381">
        <v>2020</v>
      </c>
    </row>
    <row r="325" spans="1:9" ht="25.5">
      <c r="A325" s="242" t="s">
        <v>1493</v>
      </c>
      <c r="B325" s="150"/>
      <c r="C325" s="147"/>
      <c r="D325" s="150"/>
      <c r="E325" s="147"/>
      <c r="F325" s="147"/>
      <c r="G325" s="147"/>
      <c r="H325" s="275"/>
      <c r="I325" s="553"/>
    </row>
    <row r="326" spans="1:9">
      <c r="A326" s="246" t="s">
        <v>198</v>
      </c>
      <c r="B326" s="126">
        <v>6</v>
      </c>
      <c r="C326" s="146">
        <v>9</v>
      </c>
      <c r="D326" s="126">
        <v>12</v>
      </c>
      <c r="E326" s="146">
        <v>14</v>
      </c>
      <c r="F326" s="146">
        <v>14</v>
      </c>
      <c r="G326" s="146">
        <v>14</v>
      </c>
      <c r="H326" s="274">
        <v>15</v>
      </c>
      <c r="I326" s="597">
        <v>17</v>
      </c>
    </row>
    <row r="327" spans="1:9" ht="13.5" thickBot="1">
      <c r="A327" s="196" t="s">
        <v>199</v>
      </c>
      <c r="B327" s="126">
        <v>684</v>
      </c>
      <c r="C327" s="146">
        <v>600</v>
      </c>
      <c r="D327" s="126">
        <v>654</v>
      </c>
      <c r="E327" s="146">
        <v>768</v>
      </c>
      <c r="F327" s="146">
        <v>1344</v>
      </c>
      <c r="G327" s="146">
        <v>1539</v>
      </c>
      <c r="H327" s="274">
        <v>1694</v>
      </c>
      <c r="I327" s="597">
        <v>1839</v>
      </c>
    </row>
    <row r="328" spans="1:9" ht="25.5">
      <c r="A328" s="242" t="s">
        <v>563</v>
      </c>
      <c r="B328" s="150"/>
      <c r="C328" s="147"/>
      <c r="D328" s="150"/>
      <c r="E328" s="147"/>
      <c r="F328" s="147"/>
      <c r="G328" s="147"/>
      <c r="H328" s="275"/>
      <c r="I328" s="553"/>
    </row>
    <row r="329" spans="1:9" ht="26.25" thickBot="1">
      <c r="A329" s="196" t="s">
        <v>200</v>
      </c>
      <c r="B329" s="126">
        <v>7</v>
      </c>
      <c r="C329" s="146">
        <v>7</v>
      </c>
      <c r="D329" s="126">
        <v>8</v>
      </c>
      <c r="E329" s="146">
        <v>18</v>
      </c>
      <c r="F329" s="146">
        <v>20</v>
      </c>
      <c r="G329" s="146">
        <v>22</v>
      </c>
      <c r="H329" s="274">
        <v>23</v>
      </c>
      <c r="I329" s="597">
        <v>26</v>
      </c>
    </row>
    <row r="330" spans="1:9" ht="29.45" customHeight="1">
      <c r="A330" s="242" t="s">
        <v>564</v>
      </c>
      <c r="B330" s="150"/>
      <c r="C330" s="147"/>
      <c r="D330" s="150"/>
      <c r="E330" s="147"/>
      <c r="F330" s="147"/>
      <c r="G330" s="147"/>
      <c r="H330" s="275"/>
      <c r="I330" s="553"/>
    </row>
    <row r="331" spans="1:9" ht="15" customHeight="1">
      <c r="A331" s="246" t="s">
        <v>12</v>
      </c>
      <c r="B331" s="126">
        <v>0</v>
      </c>
      <c r="C331" s="146">
        <v>0</v>
      </c>
      <c r="D331" s="126">
        <v>0</v>
      </c>
      <c r="E331" s="583">
        <v>0</v>
      </c>
      <c r="F331" s="583">
        <v>0</v>
      </c>
      <c r="G331" s="146">
        <v>0</v>
      </c>
      <c r="H331" s="274">
        <v>0</v>
      </c>
      <c r="I331" s="597">
        <v>0</v>
      </c>
    </row>
    <row r="332" spans="1:9">
      <c r="A332" s="246" t="s">
        <v>201</v>
      </c>
      <c r="B332" s="126">
        <v>1</v>
      </c>
      <c r="C332" s="146">
        <v>0</v>
      </c>
      <c r="D332" s="126">
        <v>1</v>
      </c>
      <c r="E332" s="146">
        <v>2</v>
      </c>
      <c r="F332" s="146">
        <v>0</v>
      </c>
      <c r="G332" s="146">
        <v>0</v>
      </c>
      <c r="H332" s="274">
        <v>0</v>
      </c>
      <c r="I332" s="597">
        <v>2</v>
      </c>
    </row>
    <row r="333" spans="1:9" ht="15.75" customHeight="1" thickBot="1">
      <c r="A333" s="196" t="s">
        <v>1667</v>
      </c>
      <c r="B333" s="181">
        <v>1</v>
      </c>
      <c r="C333" s="155">
        <v>2</v>
      </c>
      <c r="D333" s="197">
        <v>2</v>
      </c>
      <c r="E333" s="155">
        <v>13</v>
      </c>
      <c r="F333" s="155">
        <v>7</v>
      </c>
      <c r="G333" s="155">
        <v>1</v>
      </c>
      <c r="H333" s="375">
        <v>2</v>
      </c>
      <c r="I333" s="592">
        <v>0</v>
      </c>
    </row>
    <row r="334" spans="1:9" ht="51">
      <c r="A334" s="242" t="s">
        <v>565</v>
      </c>
      <c r="B334" s="150"/>
      <c r="C334" s="147"/>
      <c r="D334" s="150"/>
      <c r="E334" s="147"/>
      <c r="F334" s="147"/>
      <c r="G334" s="147"/>
      <c r="H334" s="275"/>
      <c r="I334" s="553"/>
    </row>
    <row r="335" spans="1:9" ht="26.25" thickBot="1">
      <c r="A335" s="196" t="s">
        <v>202</v>
      </c>
      <c r="B335" s="126">
        <v>76</v>
      </c>
      <c r="C335" s="146">
        <v>63</v>
      </c>
      <c r="D335" s="182">
        <f>79+1</f>
        <v>80</v>
      </c>
      <c r="E335" s="146">
        <v>63</v>
      </c>
      <c r="F335" s="146">
        <v>65</v>
      </c>
      <c r="G335" s="146">
        <v>83</v>
      </c>
      <c r="H335" s="274">
        <v>80</v>
      </c>
      <c r="I335" s="597">
        <v>55</v>
      </c>
    </row>
    <row r="336" spans="1:9" ht="31.9" customHeight="1">
      <c r="A336" s="242" t="s">
        <v>566</v>
      </c>
      <c r="B336" s="150"/>
      <c r="C336" s="147"/>
      <c r="D336" s="150"/>
      <c r="E336" s="147"/>
      <c r="F336" s="147"/>
      <c r="G336" s="147"/>
      <c r="H336" s="275"/>
      <c r="I336" s="553"/>
    </row>
    <row r="337" spans="1:9" ht="25.5">
      <c r="A337" s="246" t="s">
        <v>203</v>
      </c>
      <c r="B337" s="126">
        <v>0</v>
      </c>
      <c r="C337" s="146">
        <v>0</v>
      </c>
      <c r="D337" s="193">
        <v>0</v>
      </c>
      <c r="E337" s="146">
        <v>1</v>
      </c>
      <c r="F337" s="146">
        <v>1</v>
      </c>
      <c r="G337" s="146">
        <v>1</v>
      </c>
      <c r="H337" s="274">
        <v>5</v>
      </c>
      <c r="I337" s="597">
        <v>2</v>
      </c>
    </row>
    <row r="338" spans="1:9" ht="29.45" customHeight="1">
      <c r="A338" s="246" t="s">
        <v>204</v>
      </c>
      <c r="B338" s="126">
        <v>0</v>
      </c>
      <c r="C338" s="146">
        <v>0</v>
      </c>
      <c r="D338" s="193">
        <v>0</v>
      </c>
      <c r="E338" s="146" t="s">
        <v>4</v>
      </c>
      <c r="F338" s="146">
        <v>5.71</v>
      </c>
      <c r="G338" s="146">
        <v>16</v>
      </c>
      <c r="H338" s="274">
        <v>37</v>
      </c>
      <c r="I338" s="597">
        <v>38</v>
      </c>
    </row>
    <row r="339" spans="1:9" ht="25.5">
      <c r="A339" s="246" t="s">
        <v>205</v>
      </c>
      <c r="B339" s="126">
        <v>0</v>
      </c>
      <c r="C339" s="146">
        <v>0</v>
      </c>
      <c r="D339" s="193">
        <v>0</v>
      </c>
      <c r="E339" s="146">
        <v>0</v>
      </c>
      <c r="F339" s="146">
        <v>0</v>
      </c>
      <c r="G339" s="146">
        <v>12</v>
      </c>
      <c r="H339" s="274">
        <v>6</v>
      </c>
      <c r="I339" s="597">
        <v>8</v>
      </c>
    </row>
    <row r="340" spans="1:9">
      <c r="A340" s="246" t="s">
        <v>206</v>
      </c>
      <c r="B340" s="126">
        <v>1</v>
      </c>
      <c r="C340" s="146">
        <v>2</v>
      </c>
      <c r="D340" s="193">
        <v>1</v>
      </c>
      <c r="E340" s="146">
        <v>3</v>
      </c>
      <c r="F340" s="146">
        <v>46</v>
      </c>
      <c r="G340" s="274">
        <v>0</v>
      </c>
      <c r="H340" s="274">
        <v>51</v>
      </c>
      <c r="I340" s="597">
        <v>51</v>
      </c>
    </row>
    <row r="341" spans="1:9" ht="15.6" customHeight="1" thickBot="1">
      <c r="A341" s="196" t="s">
        <v>207</v>
      </c>
      <c r="B341" s="181">
        <v>77</v>
      </c>
      <c r="C341" s="155">
        <v>98</v>
      </c>
      <c r="D341" s="244">
        <v>102</v>
      </c>
      <c r="E341" s="155">
        <v>105</v>
      </c>
      <c r="F341" s="155">
        <v>93</v>
      </c>
      <c r="G341" s="375">
        <v>93</v>
      </c>
      <c r="H341" s="375">
        <v>92</v>
      </c>
      <c r="I341" s="592">
        <v>92</v>
      </c>
    </row>
    <row r="342" spans="1:9" ht="13.5" customHeight="1">
      <c r="A342" s="242" t="s">
        <v>567</v>
      </c>
      <c r="B342" s="150"/>
      <c r="C342" s="147"/>
      <c r="D342" s="150"/>
      <c r="E342" s="147"/>
      <c r="F342" s="147"/>
      <c r="G342" s="147"/>
      <c r="H342" s="275"/>
      <c r="I342" s="553"/>
    </row>
    <row r="343" spans="1:9">
      <c r="A343" s="246" t="s">
        <v>208</v>
      </c>
      <c r="B343" s="126">
        <v>3</v>
      </c>
      <c r="C343" s="274">
        <v>7</v>
      </c>
      <c r="D343" s="182">
        <v>1</v>
      </c>
      <c r="E343" s="274">
        <v>0</v>
      </c>
      <c r="F343" s="274">
        <v>0</v>
      </c>
      <c r="G343" s="146">
        <v>0</v>
      </c>
      <c r="H343" s="274">
        <v>0</v>
      </c>
      <c r="I343" s="597">
        <v>0</v>
      </c>
    </row>
    <row r="344" spans="1:9" ht="16.5" thickBot="1">
      <c r="A344" s="196" t="s">
        <v>209</v>
      </c>
      <c r="B344" s="181">
        <v>0</v>
      </c>
      <c r="C344" s="375">
        <v>0</v>
      </c>
      <c r="D344" s="197">
        <v>0</v>
      </c>
      <c r="E344" s="375" t="s">
        <v>2030</v>
      </c>
      <c r="F344" s="375">
        <v>1</v>
      </c>
      <c r="G344" s="155">
        <v>0</v>
      </c>
      <c r="H344" s="375">
        <v>0</v>
      </c>
      <c r="I344" s="592">
        <v>0</v>
      </c>
    </row>
    <row r="345" spans="1:9" ht="31.15" customHeight="1">
      <c r="A345" s="242" t="s">
        <v>568</v>
      </c>
      <c r="B345" s="150"/>
      <c r="C345" s="147"/>
      <c r="D345" s="150"/>
      <c r="E345" s="147"/>
      <c r="F345" s="275"/>
      <c r="G345" s="147"/>
      <c r="H345" s="275"/>
      <c r="I345" s="553"/>
    </row>
    <row r="346" spans="1:9">
      <c r="A346" s="246" t="s">
        <v>1930</v>
      </c>
      <c r="B346" s="126">
        <v>2024</v>
      </c>
      <c r="C346" s="271">
        <v>3439</v>
      </c>
      <c r="D346" s="126">
        <v>2445</v>
      </c>
      <c r="E346" s="146">
        <v>3978</v>
      </c>
      <c r="F346" s="146">
        <v>4150</v>
      </c>
      <c r="G346" s="146">
        <v>4160</v>
      </c>
      <c r="H346" s="274">
        <v>4810</v>
      </c>
      <c r="I346" s="597">
        <v>3957</v>
      </c>
    </row>
    <row r="347" spans="1:9" ht="26.25" thickBot="1">
      <c r="A347" s="365" t="s">
        <v>1931</v>
      </c>
      <c r="B347" s="126">
        <v>75</v>
      </c>
      <c r="C347" s="276">
        <v>75</v>
      </c>
      <c r="D347" s="126">
        <v>74</v>
      </c>
      <c r="E347" s="146">
        <v>74</v>
      </c>
      <c r="F347" s="146">
        <v>74</v>
      </c>
      <c r="G347" s="146">
        <v>74</v>
      </c>
      <c r="H347" s="274">
        <v>81</v>
      </c>
      <c r="I347" s="597">
        <v>81</v>
      </c>
    </row>
    <row r="348" spans="1:9" ht="38.25">
      <c r="A348" s="767" t="s">
        <v>1688</v>
      </c>
      <c r="B348" s="187"/>
      <c r="C348" s="147"/>
      <c r="D348" s="212"/>
      <c r="E348" s="323"/>
      <c r="F348" s="323"/>
      <c r="G348" s="323"/>
      <c r="H348" s="323"/>
      <c r="I348" s="869"/>
    </row>
    <row r="349" spans="1:9">
      <c r="A349" s="614" t="s">
        <v>210</v>
      </c>
      <c r="B349" s="188">
        <v>0</v>
      </c>
      <c r="C349" s="182">
        <v>0</v>
      </c>
      <c r="D349" s="186">
        <v>2</v>
      </c>
      <c r="E349" s="308"/>
      <c r="F349" s="308"/>
      <c r="G349" s="308"/>
      <c r="H349" s="308"/>
      <c r="I349" s="850"/>
    </row>
    <row r="350" spans="1:9" ht="15.75" customHeight="1" thickBot="1">
      <c r="A350" s="614" t="s">
        <v>211</v>
      </c>
      <c r="B350" s="188">
        <v>0</v>
      </c>
      <c r="C350" s="182">
        <v>1</v>
      </c>
      <c r="D350" s="186">
        <v>1</v>
      </c>
      <c r="E350" s="308"/>
      <c r="F350" s="308"/>
      <c r="G350" s="308"/>
      <c r="H350" s="308"/>
      <c r="I350" s="850"/>
    </row>
    <row r="351" spans="1:9" ht="15" customHeight="1">
      <c r="A351" s="767" t="s">
        <v>569</v>
      </c>
      <c r="B351" s="212"/>
      <c r="C351" s="323"/>
      <c r="D351" s="212"/>
      <c r="E351" s="323"/>
      <c r="F351" s="323"/>
      <c r="G351" s="323"/>
      <c r="H351" s="323"/>
      <c r="I351" s="869"/>
    </row>
    <row r="352" spans="1:9" ht="26.25" thickBot="1">
      <c r="A352" s="768" t="s">
        <v>212</v>
      </c>
      <c r="B352" s="243">
        <v>0</v>
      </c>
      <c r="C352" s="528">
        <v>1</v>
      </c>
      <c r="D352" s="243">
        <v>1</v>
      </c>
      <c r="E352" s="528"/>
      <c r="F352" s="528"/>
      <c r="G352" s="528"/>
      <c r="H352" s="528"/>
      <c r="I352" s="891"/>
    </row>
    <row r="353" spans="1:41" ht="30.6" customHeight="1">
      <c r="A353" s="242" t="s">
        <v>710</v>
      </c>
      <c r="B353" s="150"/>
      <c r="C353" s="147"/>
      <c r="D353" s="150"/>
      <c r="E353" s="147"/>
      <c r="F353" s="147"/>
      <c r="G353" s="147"/>
      <c r="H353" s="275"/>
      <c r="I353" s="553"/>
    </row>
    <row r="354" spans="1:41" ht="14.25" customHeight="1" thickBot="1">
      <c r="A354" s="196" t="s">
        <v>213</v>
      </c>
      <c r="B354" s="126">
        <v>40</v>
      </c>
      <c r="C354" s="146">
        <v>60</v>
      </c>
      <c r="D354" s="126">
        <v>435</v>
      </c>
      <c r="E354" s="146">
        <v>250</v>
      </c>
      <c r="F354" s="146">
        <v>200</v>
      </c>
      <c r="G354" s="146">
        <v>40</v>
      </c>
      <c r="H354" s="274">
        <v>40</v>
      </c>
      <c r="I354" s="597">
        <v>0</v>
      </c>
    </row>
    <row r="355" spans="1:41">
      <c r="A355" s="242" t="s">
        <v>711</v>
      </c>
      <c r="B355" s="187"/>
      <c r="C355" s="187"/>
      <c r="D355" s="150"/>
      <c r="E355" s="147"/>
      <c r="F355" s="147"/>
      <c r="G355" s="147"/>
      <c r="H355" s="275"/>
      <c r="I355" s="553"/>
    </row>
    <row r="356" spans="1:41" s="336" customFormat="1">
      <c r="A356" s="246" t="s">
        <v>26</v>
      </c>
      <c r="B356" s="188">
        <v>0</v>
      </c>
      <c r="C356" s="188">
        <v>0</v>
      </c>
      <c r="D356" s="182">
        <v>0</v>
      </c>
      <c r="E356" s="146">
        <v>0</v>
      </c>
      <c r="F356" s="146" t="s">
        <v>2263</v>
      </c>
      <c r="G356" s="146">
        <v>1</v>
      </c>
      <c r="H356" s="274">
        <v>1</v>
      </c>
      <c r="I356" s="597">
        <v>1</v>
      </c>
      <c r="J356" s="990"/>
      <c r="K356" s="990"/>
      <c r="L356" s="990"/>
      <c r="M356" s="990"/>
      <c r="N356" s="990"/>
      <c r="O356" s="990"/>
      <c r="P356" s="990"/>
      <c r="Q356" s="990"/>
      <c r="R356" s="847"/>
      <c r="S356" s="847"/>
      <c r="T356" s="847"/>
      <c r="U356" s="847"/>
      <c r="V356" s="847"/>
      <c r="W356" s="847"/>
      <c r="X356" s="847"/>
      <c r="Y356" s="847"/>
      <c r="Z356" s="847"/>
      <c r="AA356" s="847"/>
      <c r="AB356" s="847"/>
      <c r="AC356" s="847"/>
      <c r="AD356" s="847"/>
      <c r="AE356" s="847"/>
      <c r="AF356" s="847"/>
      <c r="AG356" s="847"/>
      <c r="AH356" s="847"/>
      <c r="AI356" s="847"/>
      <c r="AJ356" s="847"/>
      <c r="AK356" s="847"/>
      <c r="AL356" s="847"/>
      <c r="AM356" s="847"/>
      <c r="AN356" s="847"/>
      <c r="AO356" s="847"/>
    </row>
    <row r="357" spans="1:41" s="336" customFormat="1" ht="16.5" customHeight="1" thickBot="1">
      <c r="A357" s="196" t="s">
        <v>214</v>
      </c>
      <c r="B357" s="191">
        <v>0</v>
      </c>
      <c r="C357" s="191">
        <v>0</v>
      </c>
      <c r="D357" s="197">
        <v>0</v>
      </c>
      <c r="E357" s="155">
        <v>0</v>
      </c>
      <c r="F357" s="155">
        <v>0</v>
      </c>
      <c r="G357" s="155">
        <v>0</v>
      </c>
      <c r="H357" s="375">
        <v>0</v>
      </c>
      <c r="I357" s="592">
        <v>0</v>
      </c>
      <c r="J357" s="990"/>
      <c r="K357" s="990"/>
      <c r="L357" s="990"/>
      <c r="M357" s="990"/>
      <c r="N357" s="990"/>
      <c r="O357" s="990"/>
      <c r="P357" s="990"/>
      <c r="Q357" s="990"/>
      <c r="R357" s="847"/>
      <c r="S357" s="847"/>
      <c r="T357" s="847"/>
      <c r="U357" s="847"/>
      <c r="V357" s="847"/>
      <c r="W357" s="847"/>
      <c r="X357" s="847"/>
      <c r="Y357" s="847"/>
      <c r="Z357" s="847"/>
      <c r="AA357" s="847"/>
      <c r="AB357" s="847"/>
      <c r="AC357" s="847"/>
      <c r="AD357" s="847"/>
      <c r="AE357" s="847"/>
      <c r="AF357" s="847"/>
      <c r="AG357" s="847"/>
      <c r="AH357" s="847"/>
      <c r="AI357" s="847"/>
      <c r="AJ357" s="847"/>
      <c r="AK357" s="847"/>
      <c r="AL357" s="847"/>
      <c r="AM357" s="847"/>
      <c r="AN357" s="847"/>
      <c r="AO357" s="847"/>
    </row>
    <row r="358" spans="1:41" s="336" customFormat="1" ht="16.5" customHeight="1" thickBot="1">
      <c r="A358" s="652"/>
      <c r="B358" s="647"/>
      <c r="C358" s="338"/>
      <c r="D358" s="648"/>
      <c r="E358" s="338"/>
      <c r="F358" s="338"/>
      <c r="G358" s="338"/>
      <c r="H358" s="701"/>
      <c r="I358" s="701"/>
      <c r="J358" s="990"/>
      <c r="K358" s="990"/>
      <c r="L358" s="990"/>
      <c r="M358" s="990"/>
      <c r="N358" s="990"/>
      <c r="O358" s="990"/>
      <c r="P358" s="990"/>
      <c r="Q358" s="990"/>
      <c r="R358" s="847"/>
      <c r="S358" s="847"/>
      <c r="T358" s="847"/>
      <c r="U358" s="847"/>
      <c r="V358" s="847"/>
      <c r="W358" s="847"/>
      <c r="X358" s="847"/>
      <c r="Y358" s="847"/>
      <c r="Z358" s="847"/>
      <c r="AA358" s="847"/>
      <c r="AB358" s="847"/>
      <c r="AC358" s="847"/>
      <c r="AD358" s="847"/>
      <c r="AE358" s="847"/>
      <c r="AF358" s="847"/>
      <c r="AG358" s="847"/>
      <c r="AH358" s="847"/>
      <c r="AI358" s="847"/>
      <c r="AJ358" s="847"/>
      <c r="AK358" s="847"/>
      <c r="AL358" s="847"/>
      <c r="AM358" s="847"/>
      <c r="AN358" s="847"/>
      <c r="AO358" s="847"/>
    </row>
    <row r="359" spans="1:41" s="336" customFormat="1" ht="30" customHeight="1" thickBot="1">
      <c r="A359" s="703" t="s">
        <v>48</v>
      </c>
      <c r="B359" s="350">
        <v>2013</v>
      </c>
      <c r="C359" s="380">
        <v>2014</v>
      </c>
      <c r="D359" s="350">
        <v>2015</v>
      </c>
      <c r="E359" s="380">
        <v>2016</v>
      </c>
      <c r="F359" s="380">
        <v>2017</v>
      </c>
      <c r="G359" s="380">
        <v>2018</v>
      </c>
      <c r="H359" s="380">
        <v>2019</v>
      </c>
      <c r="I359" s="381">
        <v>2020</v>
      </c>
      <c r="J359" s="704"/>
      <c r="K359" s="704"/>
      <c r="L359" s="704"/>
      <c r="M359" s="704"/>
      <c r="N359" s="704"/>
      <c r="O359" s="704"/>
      <c r="P359" s="704"/>
      <c r="Q359" s="704"/>
    </row>
    <row r="360" spans="1:41" s="336" customFormat="1" ht="16.5" customHeight="1">
      <c r="A360" s="280" t="s">
        <v>1223</v>
      </c>
      <c r="B360" s="350">
        <f t="shared" ref="B360:C363" si="19">B366+B390</f>
        <v>8</v>
      </c>
      <c r="C360" s="350">
        <f t="shared" si="19"/>
        <v>8</v>
      </c>
      <c r="D360" s="350">
        <f t="shared" ref="D360:E363" si="20">D366+D390</f>
        <v>8</v>
      </c>
      <c r="E360" s="350">
        <f t="shared" si="20"/>
        <v>8</v>
      </c>
      <c r="F360" s="350">
        <f t="shared" ref="F360:G363" si="21">F366+F390</f>
        <v>8</v>
      </c>
      <c r="G360" s="350">
        <f t="shared" si="21"/>
        <v>8</v>
      </c>
      <c r="H360" s="350">
        <f>H366+H390</f>
        <v>8</v>
      </c>
      <c r="I360" s="753">
        <f>I366+I390</f>
        <v>8</v>
      </c>
      <c r="J360" s="990"/>
      <c r="K360" s="990"/>
      <c r="L360" s="990"/>
      <c r="M360" s="990"/>
      <c r="N360" s="990"/>
      <c r="O360" s="990"/>
      <c r="P360" s="990"/>
      <c r="Q360" s="990"/>
      <c r="R360" s="847"/>
      <c r="S360" s="847"/>
      <c r="T360" s="847"/>
      <c r="U360" s="847"/>
      <c r="V360" s="847"/>
      <c r="W360" s="847"/>
      <c r="X360" s="847"/>
      <c r="Y360" s="847"/>
      <c r="Z360" s="847"/>
      <c r="AA360" s="847"/>
      <c r="AB360" s="847"/>
      <c r="AC360" s="847"/>
      <c r="AD360" s="847"/>
      <c r="AE360" s="847"/>
      <c r="AF360" s="847"/>
      <c r="AG360" s="847"/>
      <c r="AH360" s="847"/>
      <c r="AI360" s="847"/>
      <c r="AJ360" s="847"/>
      <c r="AK360" s="847"/>
      <c r="AL360" s="847"/>
      <c r="AM360" s="847"/>
      <c r="AN360" s="847"/>
      <c r="AO360" s="847"/>
    </row>
    <row r="361" spans="1:41" ht="14.25" customHeight="1">
      <c r="A361" s="281" t="s">
        <v>1245</v>
      </c>
      <c r="B361" s="182">
        <f t="shared" si="19"/>
        <v>0</v>
      </c>
      <c r="C361" s="182">
        <f t="shared" si="19"/>
        <v>0</v>
      </c>
      <c r="D361" s="182">
        <f t="shared" si="20"/>
        <v>0</v>
      </c>
      <c r="E361" s="182">
        <f t="shared" si="20"/>
        <v>0</v>
      </c>
      <c r="F361" s="182">
        <f t="shared" si="21"/>
        <v>0</v>
      </c>
      <c r="G361" s="182">
        <f t="shared" si="21"/>
        <v>0</v>
      </c>
      <c r="H361" s="182">
        <f>H367+H391</f>
        <v>0</v>
      </c>
      <c r="I361" s="752">
        <f>I367+I391</f>
        <v>0</v>
      </c>
    </row>
    <row r="362" spans="1:41" ht="16.5" customHeight="1">
      <c r="A362" s="281" t="s">
        <v>1246</v>
      </c>
      <c r="B362" s="563">
        <f t="shared" si="19"/>
        <v>7</v>
      </c>
      <c r="C362" s="563">
        <f t="shared" si="19"/>
        <v>8</v>
      </c>
      <c r="D362" s="563">
        <f t="shared" si="20"/>
        <v>8</v>
      </c>
      <c r="E362" s="563">
        <f t="shared" si="20"/>
        <v>8</v>
      </c>
      <c r="F362" s="563">
        <f t="shared" si="21"/>
        <v>8</v>
      </c>
      <c r="G362" s="563">
        <f t="shared" si="21"/>
        <v>8</v>
      </c>
      <c r="H362" s="563">
        <f t="shared" ref="H362:I362" si="22">H368+H392</f>
        <v>8</v>
      </c>
      <c r="I362" s="752">
        <f t="shared" si="22"/>
        <v>8</v>
      </c>
    </row>
    <row r="363" spans="1:41" ht="15.95" customHeight="1" thickBot="1">
      <c r="A363" s="248" t="s">
        <v>1247</v>
      </c>
      <c r="B363" s="197">
        <f t="shared" si="19"/>
        <v>1</v>
      </c>
      <c r="C363" s="197">
        <f t="shared" si="19"/>
        <v>0</v>
      </c>
      <c r="D363" s="197">
        <f t="shared" si="20"/>
        <v>0</v>
      </c>
      <c r="E363" s="197">
        <f t="shared" si="20"/>
        <v>0</v>
      </c>
      <c r="F363" s="197">
        <f t="shared" si="21"/>
        <v>0</v>
      </c>
      <c r="G363" s="197">
        <f t="shared" si="21"/>
        <v>0</v>
      </c>
      <c r="H363" s="197">
        <f>H369+H393</f>
        <v>0</v>
      </c>
      <c r="I363" s="1083">
        <f>I369+I393</f>
        <v>0</v>
      </c>
      <c r="J363" s="1130"/>
    </row>
    <row r="364" spans="1:41" ht="15.95" customHeight="1" thickBot="1">
      <c r="A364" s="646"/>
      <c r="B364" s="647"/>
    </row>
    <row r="365" spans="1:41" ht="29.25" customHeight="1" thickBot="1">
      <c r="A365" s="282" t="s">
        <v>49</v>
      </c>
      <c r="B365" s="632">
        <v>2013</v>
      </c>
      <c r="C365" s="634">
        <v>2014</v>
      </c>
      <c r="D365" s="632">
        <v>2015</v>
      </c>
      <c r="E365" s="634">
        <v>2016</v>
      </c>
      <c r="F365" s="634">
        <v>2017</v>
      </c>
      <c r="G365" s="634">
        <v>2018</v>
      </c>
      <c r="H365" s="380">
        <v>2019</v>
      </c>
      <c r="I365" s="381">
        <v>2020</v>
      </c>
    </row>
    <row r="366" spans="1:41" ht="15.95" customHeight="1">
      <c r="A366" s="280" t="s">
        <v>1223</v>
      </c>
      <c r="B366" s="150">
        <v>5</v>
      </c>
      <c r="C366" s="150">
        <v>5</v>
      </c>
      <c r="D366" s="150">
        <v>5</v>
      </c>
      <c r="E366" s="150">
        <v>5</v>
      </c>
      <c r="F366" s="150">
        <v>5</v>
      </c>
      <c r="G366" s="150">
        <v>5</v>
      </c>
      <c r="H366" s="150">
        <v>5</v>
      </c>
      <c r="I366" s="553">
        <v>5</v>
      </c>
    </row>
    <row r="367" spans="1:41" ht="13.5" customHeight="1">
      <c r="A367" s="281" t="s">
        <v>1245</v>
      </c>
      <c r="B367" s="126">
        <v>0</v>
      </c>
      <c r="C367" s="126">
        <v>0</v>
      </c>
      <c r="D367" s="126">
        <v>0</v>
      </c>
      <c r="E367" s="126">
        <v>0</v>
      </c>
      <c r="F367" s="126">
        <v>0</v>
      </c>
      <c r="G367" s="126">
        <v>0</v>
      </c>
      <c r="H367" s="126">
        <v>0</v>
      </c>
      <c r="I367" s="597">
        <v>0</v>
      </c>
    </row>
    <row r="368" spans="1:41">
      <c r="A368" s="281" t="s">
        <v>1246</v>
      </c>
      <c r="B368" s="126">
        <v>4</v>
      </c>
      <c r="C368" s="126">
        <v>5</v>
      </c>
      <c r="D368" s="126">
        <v>5</v>
      </c>
      <c r="E368" s="126">
        <v>5</v>
      </c>
      <c r="F368" s="126">
        <v>5</v>
      </c>
      <c r="G368" s="126">
        <v>5</v>
      </c>
      <c r="H368" s="126">
        <v>5</v>
      </c>
      <c r="I368" s="597">
        <v>5</v>
      </c>
    </row>
    <row r="369" spans="1:9" ht="13.5" thickBot="1">
      <c r="A369" s="248" t="s">
        <v>1247</v>
      </c>
      <c r="B369" s="181">
        <v>1</v>
      </c>
      <c r="C369" s="181">
        <v>0</v>
      </c>
      <c r="D369" s="181">
        <v>0</v>
      </c>
      <c r="E369" s="181">
        <v>0</v>
      </c>
      <c r="F369" s="181">
        <v>0</v>
      </c>
      <c r="G369" s="181">
        <v>0</v>
      </c>
      <c r="H369" s="181">
        <v>0</v>
      </c>
      <c r="I369" s="592">
        <v>0</v>
      </c>
    </row>
    <row r="370" spans="1:9" ht="13.5" thickBot="1">
      <c r="A370" s="289"/>
      <c r="B370" s="581"/>
      <c r="C370" s="658"/>
      <c r="D370" s="351"/>
      <c r="E370" s="658"/>
      <c r="F370" s="658"/>
      <c r="G370" s="658"/>
      <c r="H370" s="745"/>
      <c r="I370" s="745"/>
    </row>
    <row r="371" spans="1:9" ht="42" customHeight="1">
      <c r="A371" s="242" t="s">
        <v>570</v>
      </c>
      <c r="B371" s="150"/>
      <c r="C371" s="147"/>
      <c r="D371" s="150"/>
      <c r="E371" s="147"/>
      <c r="F371" s="147"/>
      <c r="G371" s="147"/>
      <c r="H371" s="275"/>
      <c r="I371" s="553"/>
    </row>
    <row r="372" spans="1:9" ht="16.5" customHeight="1">
      <c r="A372" s="246" t="s">
        <v>215</v>
      </c>
      <c r="B372" s="299">
        <v>9</v>
      </c>
      <c r="C372" s="312">
        <v>10</v>
      </c>
      <c r="D372" s="299">
        <v>5</v>
      </c>
      <c r="E372" s="312">
        <v>6</v>
      </c>
      <c r="F372" s="312">
        <v>8</v>
      </c>
      <c r="G372" s="312">
        <v>9</v>
      </c>
      <c r="H372" s="712">
        <v>8</v>
      </c>
      <c r="I372" s="746">
        <v>3</v>
      </c>
    </row>
    <row r="373" spans="1:9" ht="32.450000000000003" customHeight="1" thickBot="1">
      <c r="A373" s="196" t="s">
        <v>216</v>
      </c>
      <c r="B373" s="302">
        <v>1</v>
      </c>
      <c r="C373" s="711">
        <v>0</v>
      </c>
      <c r="D373" s="214">
        <v>1</v>
      </c>
      <c r="E373" s="711">
        <v>0</v>
      </c>
      <c r="F373" s="711">
        <v>2</v>
      </c>
      <c r="G373" s="711">
        <v>7</v>
      </c>
      <c r="H373" s="905">
        <v>60</v>
      </c>
      <c r="I373" s="906">
        <v>2</v>
      </c>
    </row>
    <row r="374" spans="1:9" ht="51">
      <c r="A374" s="242" t="s">
        <v>571</v>
      </c>
      <c r="B374" s="190"/>
      <c r="C374" s="147"/>
      <c r="D374" s="150"/>
      <c r="E374" s="147"/>
      <c r="F374" s="147"/>
      <c r="G374" s="147"/>
      <c r="H374" s="275"/>
      <c r="I374" s="553"/>
    </row>
    <row r="375" spans="1:9" ht="25.5">
      <c r="A375" s="246" t="s">
        <v>215</v>
      </c>
      <c r="B375" s="182">
        <v>0</v>
      </c>
      <c r="C375" s="146">
        <v>2</v>
      </c>
      <c r="D375" s="126">
        <v>0</v>
      </c>
      <c r="E375" s="146">
        <v>0</v>
      </c>
      <c r="F375" s="146">
        <v>0</v>
      </c>
      <c r="G375" s="146">
        <v>0</v>
      </c>
      <c r="H375" s="274">
        <v>0</v>
      </c>
      <c r="I375" s="597">
        <v>0</v>
      </c>
    </row>
    <row r="376" spans="1:9" ht="32.25" customHeight="1" thickBot="1">
      <c r="A376" s="196" t="s">
        <v>216</v>
      </c>
      <c r="B376" s="182">
        <v>0</v>
      </c>
      <c r="C376" s="146">
        <v>0</v>
      </c>
      <c r="D376" s="126">
        <v>0</v>
      </c>
      <c r="E376" s="146">
        <v>0</v>
      </c>
      <c r="F376" s="146">
        <v>0</v>
      </c>
      <c r="G376" s="146">
        <v>0</v>
      </c>
      <c r="H376" s="274">
        <v>0</v>
      </c>
      <c r="I376" s="597">
        <v>0</v>
      </c>
    </row>
    <row r="377" spans="1:9">
      <c r="A377" s="242" t="s">
        <v>572</v>
      </c>
      <c r="B377" s="150"/>
      <c r="C377" s="147"/>
      <c r="D377" s="150"/>
      <c r="E377" s="147"/>
      <c r="F377" s="147"/>
      <c r="G377" s="147"/>
      <c r="H377" s="275"/>
      <c r="I377" s="553"/>
    </row>
    <row r="378" spans="1:9" ht="25.5">
      <c r="A378" s="246" t="s">
        <v>217</v>
      </c>
      <c r="B378" s="270">
        <v>18</v>
      </c>
      <c r="C378" s="270">
        <v>18</v>
      </c>
      <c r="D378" s="126">
        <v>18</v>
      </c>
      <c r="E378" s="146">
        <v>18</v>
      </c>
      <c r="F378" s="146">
        <v>19</v>
      </c>
      <c r="G378" s="146">
        <v>20</v>
      </c>
      <c r="H378" s="274">
        <v>18</v>
      </c>
      <c r="I378" s="597">
        <v>18</v>
      </c>
    </row>
    <row r="379" spans="1:9" ht="25.5">
      <c r="A379" s="246" t="s">
        <v>218</v>
      </c>
      <c r="B379" s="270">
        <v>28</v>
      </c>
      <c r="C379" s="270">
        <v>28</v>
      </c>
      <c r="D379" s="126">
        <v>29</v>
      </c>
      <c r="E379" s="146">
        <v>31</v>
      </c>
      <c r="F379" s="146">
        <v>32</v>
      </c>
      <c r="G379" s="146">
        <v>34</v>
      </c>
      <c r="H379" s="274">
        <v>35</v>
      </c>
      <c r="I379" s="597">
        <v>48</v>
      </c>
    </row>
    <row r="380" spans="1:9" ht="38.25">
      <c r="A380" s="550" t="s">
        <v>573</v>
      </c>
      <c r="B380" s="252"/>
      <c r="C380" s="149"/>
      <c r="D380" s="252"/>
      <c r="E380" s="149"/>
      <c r="F380" s="149"/>
      <c r="G380" s="149"/>
      <c r="H380" s="514"/>
      <c r="I380" s="515"/>
    </row>
    <row r="381" spans="1:9">
      <c r="A381" s="246" t="s">
        <v>219</v>
      </c>
      <c r="B381" s="126">
        <v>760</v>
      </c>
      <c r="C381" s="146">
        <v>1756</v>
      </c>
      <c r="D381" s="126">
        <v>1340</v>
      </c>
      <c r="E381" s="146">
        <v>1977</v>
      </c>
      <c r="F381" s="146">
        <v>2161</v>
      </c>
      <c r="G381" s="146">
        <v>1892</v>
      </c>
      <c r="H381" s="274">
        <v>2142</v>
      </c>
      <c r="I381" s="597">
        <v>852</v>
      </c>
    </row>
    <row r="382" spans="1:9" ht="25.5">
      <c r="A382" s="246" t="s">
        <v>1511</v>
      </c>
      <c r="B382" s="182">
        <v>126</v>
      </c>
      <c r="C382" s="146">
        <v>650</v>
      </c>
      <c r="D382" s="182">
        <v>690</v>
      </c>
      <c r="E382" s="146">
        <v>1724</v>
      </c>
      <c r="F382" s="146">
        <v>554</v>
      </c>
      <c r="G382" s="274">
        <v>562</v>
      </c>
      <c r="H382" s="274">
        <v>509</v>
      </c>
      <c r="I382" s="597">
        <v>511</v>
      </c>
    </row>
    <row r="383" spans="1:9" ht="25.5">
      <c r="A383" s="346" t="s">
        <v>1512</v>
      </c>
      <c r="B383" s="126">
        <v>103</v>
      </c>
      <c r="C383" s="146">
        <v>81</v>
      </c>
      <c r="D383" s="126">
        <v>134</v>
      </c>
      <c r="E383" s="146">
        <v>140</v>
      </c>
      <c r="F383" s="146">
        <v>113</v>
      </c>
      <c r="G383" s="146">
        <v>344</v>
      </c>
      <c r="H383" s="274">
        <v>370</v>
      </c>
      <c r="I383" s="597" t="s">
        <v>4</v>
      </c>
    </row>
    <row r="384" spans="1:9" ht="26.25" thickBot="1">
      <c r="A384" s="196" t="s">
        <v>220</v>
      </c>
      <c r="B384" s="126">
        <v>6</v>
      </c>
      <c r="C384" s="146">
        <v>12</v>
      </c>
      <c r="D384" s="126">
        <v>6</v>
      </c>
      <c r="E384" s="146">
        <v>17</v>
      </c>
      <c r="F384" s="146">
        <v>61</v>
      </c>
      <c r="G384" s="146">
        <v>20</v>
      </c>
      <c r="H384" s="274">
        <v>22</v>
      </c>
      <c r="I384" s="597">
        <v>26</v>
      </c>
    </row>
    <row r="385" spans="1:9" ht="38.25">
      <c r="A385" s="242" t="s">
        <v>574</v>
      </c>
      <c r="B385" s="150"/>
      <c r="C385" s="147"/>
      <c r="D385" s="150"/>
      <c r="E385" s="147"/>
      <c r="F385" s="147"/>
      <c r="G385" s="147"/>
      <c r="H385" s="275"/>
      <c r="I385" s="553"/>
    </row>
    <row r="386" spans="1:9" ht="15.6" customHeight="1">
      <c r="A386" s="246" t="s">
        <v>221</v>
      </c>
      <c r="B386" s="183" t="s">
        <v>1298</v>
      </c>
      <c r="C386" s="183" t="s">
        <v>1298</v>
      </c>
      <c r="D386" s="183" t="s">
        <v>1298</v>
      </c>
      <c r="E386" s="183" t="s">
        <v>1298</v>
      </c>
      <c r="F386" s="183" t="s">
        <v>1298</v>
      </c>
      <c r="G386" s="183" t="s">
        <v>1298</v>
      </c>
      <c r="H386" s="183" t="s">
        <v>1674</v>
      </c>
      <c r="I386" s="1134" t="s">
        <v>1298</v>
      </c>
    </row>
    <row r="387" spans="1:9" ht="28.5" customHeight="1" thickBot="1">
      <c r="A387" s="196" t="s">
        <v>222</v>
      </c>
      <c r="B387" s="244">
        <v>100</v>
      </c>
      <c r="C387" s="244">
        <v>100</v>
      </c>
      <c r="D387" s="244">
        <v>100</v>
      </c>
      <c r="E387" s="244">
        <v>100</v>
      </c>
      <c r="F387" s="244">
        <v>100</v>
      </c>
      <c r="G387" s="244">
        <v>101</v>
      </c>
      <c r="H387" s="244">
        <v>102</v>
      </c>
      <c r="I387" s="592">
        <v>100</v>
      </c>
    </row>
    <row r="388" spans="1:9" ht="15.95" customHeight="1" thickBot="1">
      <c r="A388" s="652"/>
      <c r="B388" s="647"/>
    </row>
    <row r="389" spans="1:9" ht="27.75" customHeight="1" thickBot="1">
      <c r="A389" s="282" t="s">
        <v>50</v>
      </c>
      <c r="B389" s="632">
        <v>2013</v>
      </c>
      <c r="C389" s="634">
        <v>2014</v>
      </c>
      <c r="D389" s="632">
        <v>2015</v>
      </c>
      <c r="E389" s="634">
        <v>2016</v>
      </c>
      <c r="F389" s="634">
        <v>2017</v>
      </c>
      <c r="G389" s="634">
        <v>2018</v>
      </c>
      <c r="H389" s="380">
        <v>2019</v>
      </c>
      <c r="I389" s="381">
        <v>2020</v>
      </c>
    </row>
    <row r="390" spans="1:9" ht="14.25" customHeight="1">
      <c r="A390" s="280" t="s">
        <v>1223</v>
      </c>
      <c r="B390" s="150">
        <v>3</v>
      </c>
      <c r="C390" s="150">
        <v>3</v>
      </c>
      <c r="D390" s="150">
        <v>3</v>
      </c>
      <c r="E390" s="150">
        <v>3</v>
      </c>
      <c r="F390" s="150">
        <v>3</v>
      </c>
      <c r="G390" s="150">
        <v>3</v>
      </c>
      <c r="H390" s="150">
        <v>3</v>
      </c>
      <c r="I390" s="553">
        <v>3</v>
      </c>
    </row>
    <row r="391" spans="1:9" ht="14.25" customHeight="1">
      <c r="A391" s="281" t="s">
        <v>1245</v>
      </c>
      <c r="B391" s="126">
        <v>0</v>
      </c>
      <c r="C391" s="126">
        <v>0</v>
      </c>
      <c r="D391" s="126">
        <v>0</v>
      </c>
      <c r="E391" s="126">
        <v>0</v>
      </c>
      <c r="F391" s="126">
        <v>0</v>
      </c>
      <c r="G391" s="126">
        <v>0</v>
      </c>
      <c r="H391" s="126">
        <v>0</v>
      </c>
      <c r="I391" s="597">
        <v>0</v>
      </c>
    </row>
    <row r="392" spans="1:9" ht="14.25" customHeight="1">
      <c r="A392" s="281" t="s">
        <v>1246</v>
      </c>
      <c r="B392" s="126">
        <v>3</v>
      </c>
      <c r="C392" s="126">
        <v>3</v>
      </c>
      <c r="D392" s="126">
        <v>3</v>
      </c>
      <c r="E392" s="126">
        <v>3</v>
      </c>
      <c r="F392" s="126">
        <v>3</v>
      </c>
      <c r="G392" s="126">
        <v>3</v>
      </c>
      <c r="H392" s="126">
        <v>3</v>
      </c>
      <c r="I392" s="597">
        <v>3</v>
      </c>
    </row>
    <row r="393" spans="1:9" ht="14.25" customHeight="1" thickBot="1">
      <c r="A393" s="248" t="s">
        <v>1247</v>
      </c>
      <c r="B393" s="181">
        <v>0</v>
      </c>
      <c r="C393" s="181">
        <v>0</v>
      </c>
      <c r="D393" s="181">
        <v>0</v>
      </c>
      <c r="E393" s="181">
        <v>0</v>
      </c>
      <c r="F393" s="181">
        <v>0</v>
      </c>
      <c r="G393" s="181">
        <v>0</v>
      </c>
      <c r="H393" s="181">
        <v>0</v>
      </c>
      <c r="I393" s="592">
        <v>0</v>
      </c>
    </row>
    <row r="394" spans="1:9" ht="15.75" customHeight="1" thickBot="1">
      <c r="A394" s="284" t="s">
        <v>1248</v>
      </c>
      <c r="B394" s="632">
        <v>2013</v>
      </c>
      <c r="C394" s="634">
        <v>2014</v>
      </c>
      <c r="D394" s="632">
        <v>2015</v>
      </c>
      <c r="E394" s="634">
        <v>2016</v>
      </c>
      <c r="F394" s="634">
        <v>2017</v>
      </c>
      <c r="G394" s="634">
        <v>2018</v>
      </c>
      <c r="H394" s="380">
        <v>2019</v>
      </c>
      <c r="I394" s="381">
        <v>2020</v>
      </c>
    </row>
    <row r="395" spans="1:9" ht="39.75" customHeight="1">
      <c r="A395" s="242" t="s">
        <v>575</v>
      </c>
      <c r="B395" s="150"/>
      <c r="C395" s="147"/>
      <c r="D395" s="150"/>
      <c r="E395" s="147"/>
      <c r="F395" s="147"/>
      <c r="G395" s="147"/>
      <c r="H395" s="275"/>
      <c r="I395" s="553"/>
    </row>
    <row r="396" spans="1:9" ht="15" customHeight="1">
      <c r="A396" s="246" t="s">
        <v>223</v>
      </c>
      <c r="B396" s="126">
        <v>3</v>
      </c>
      <c r="C396" s="146">
        <v>3</v>
      </c>
      <c r="D396" s="126">
        <v>5</v>
      </c>
      <c r="E396" s="146">
        <v>5</v>
      </c>
      <c r="F396" s="146">
        <v>5</v>
      </c>
      <c r="G396" s="146">
        <v>5</v>
      </c>
      <c r="H396" s="274">
        <v>5</v>
      </c>
      <c r="I396" s="597">
        <v>7</v>
      </c>
    </row>
    <row r="397" spans="1:9" ht="15" customHeight="1">
      <c r="A397" s="304" t="s">
        <v>224</v>
      </c>
      <c r="B397" s="252">
        <v>2</v>
      </c>
      <c r="C397" s="149">
        <v>5</v>
      </c>
      <c r="D397" s="252">
        <v>15</v>
      </c>
      <c r="E397" s="149">
        <v>16</v>
      </c>
      <c r="F397" s="149">
        <v>6</v>
      </c>
      <c r="G397" s="149">
        <v>28</v>
      </c>
      <c r="H397" s="514">
        <v>13</v>
      </c>
      <c r="I397" s="515">
        <v>15</v>
      </c>
    </row>
    <row r="398" spans="1:9" ht="15" customHeight="1">
      <c r="A398" s="246" t="s">
        <v>225</v>
      </c>
      <c r="B398" s="126">
        <v>6</v>
      </c>
      <c r="C398" s="146">
        <v>24</v>
      </c>
      <c r="D398" s="126">
        <v>2</v>
      </c>
      <c r="E398" s="146">
        <v>2</v>
      </c>
      <c r="F398" s="146">
        <v>3</v>
      </c>
      <c r="G398" s="146">
        <v>6</v>
      </c>
      <c r="H398" s="274">
        <v>3</v>
      </c>
      <c r="I398" s="597">
        <v>0</v>
      </c>
    </row>
    <row r="399" spans="1:9" ht="30" customHeight="1" thickBot="1">
      <c r="A399" s="196" t="s">
        <v>1494</v>
      </c>
      <c r="B399" s="299">
        <v>3</v>
      </c>
      <c r="C399" s="312">
        <v>3</v>
      </c>
      <c r="D399" s="299">
        <v>3</v>
      </c>
      <c r="E399" s="299">
        <v>3</v>
      </c>
      <c r="F399" s="299">
        <v>3</v>
      </c>
      <c r="G399" s="712">
        <v>3</v>
      </c>
      <c r="H399" s="712">
        <v>5</v>
      </c>
      <c r="I399" s="746">
        <v>5</v>
      </c>
    </row>
    <row r="400" spans="1:9" ht="50.25" customHeight="1">
      <c r="A400" s="242" t="s">
        <v>576</v>
      </c>
      <c r="B400" s="150"/>
      <c r="C400" s="147"/>
      <c r="D400" s="150"/>
      <c r="E400" s="147"/>
      <c r="F400" s="147"/>
      <c r="G400" s="147"/>
      <c r="H400" s="275"/>
      <c r="I400" s="553"/>
    </row>
    <row r="401" spans="1:41" ht="15" customHeight="1">
      <c r="A401" s="246" t="s">
        <v>226</v>
      </c>
      <c r="B401" s="299">
        <v>1</v>
      </c>
      <c r="C401" s="312">
        <v>1</v>
      </c>
      <c r="D401" s="299">
        <v>1</v>
      </c>
      <c r="E401" s="312"/>
      <c r="F401" s="312"/>
      <c r="G401" s="312"/>
      <c r="H401" s="712"/>
      <c r="I401" s="597"/>
    </row>
    <row r="402" spans="1:41" ht="13.5" customHeight="1">
      <c r="A402" s="246" t="s">
        <v>227</v>
      </c>
      <c r="B402" s="126">
        <v>57</v>
      </c>
      <c r="C402" s="270">
        <v>65</v>
      </c>
      <c r="D402" s="126">
        <v>65</v>
      </c>
      <c r="E402" s="146">
        <v>65</v>
      </c>
      <c r="F402" s="146">
        <v>65</v>
      </c>
      <c r="G402" s="146">
        <v>65</v>
      </c>
      <c r="H402" s="274">
        <v>35</v>
      </c>
      <c r="I402" s="597">
        <v>31</v>
      </c>
    </row>
    <row r="403" spans="1:41" ht="26.25" thickBot="1">
      <c r="A403" s="196" t="s">
        <v>228</v>
      </c>
      <c r="B403" s="181">
        <v>520</v>
      </c>
      <c r="C403" s="181">
        <v>653</v>
      </c>
      <c r="D403" s="181">
        <v>697</v>
      </c>
      <c r="E403" s="155">
        <v>3160</v>
      </c>
      <c r="F403" s="155">
        <v>3529</v>
      </c>
      <c r="G403" s="155">
        <v>1207</v>
      </c>
      <c r="H403" s="375">
        <v>1393</v>
      </c>
      <c r="I403" s="592">
        <v>2579</v>
      </c>
    </row>
    <row r="404" spans="1:41" ht="76.5">
      <c r="A404" s="242" t="s">
        <v>577</v>
      </c>
      <c r="B404" s="150"/>
      <c r="C404" s="147"/>
      <c r="D404" s="150"/>
      <c r="E404" s="147"/>
      <c r="F404" s="147"/>
      <c r="G404" s="147"/>
      <c r="H404" s="275"/>
      <c r="I404" s="553"/>
    </row>
    <row r="405" spans="1:41">
      <c r="A405" s="246" t="s">
        <v>229</v>
      </c>
      <c r="B405" s="210">
        <v>38</v>
      </c>
      <c r="C405" s="146">
        <v>22</v>
      </c>
      <c r="D405" s="126">
        <v>101</v>
      </c>
      <c r="E405" s="146">
        <v>95</v>
      </c>
      <c r="F405" s="146">
        <v>103</v>
      </c>
      <c r="G405" s="146">
        <v>107</v>
      </c>
      <c r="H405" s="274">
        <v>119</v>
      </c>
      <c r="I405" s="597">
        <v>99</v>
      </c>
    </row>
    <row r="406" spans="1:41" s="336" customFormat="1">
      <c r="A406" s="246" t="s">
        <v>230</v>
      </c>
      <c r="B406" s="210">
        <v>106</v>
      </c>
      <c r="C406" s="146">
        <v>100</v>
      </c>
      <c r="D406" s="126">
        <v>101</v>
      </c>
      <c r="E406" s="146">
        <v>95</v>
      </c>
      <c r="F406" s="146">
        <v>103</v>
      </c>
      <c r="G406" s="146">
        <v>107</v>
      </c>
      <c r="H406" s="274">
        <v>119</v>
      </c>
      <c r="I406" s="597">
        <v>99</v>
      </c>
      <c r="J406" s="990"/>
      <c r="K406" s="990"/>
      <c r="L406" s="990"/>
      <c r="M406" s="990"/>
      <c r="N406" s="990"/>
      <c r="O406" s="990"/>
      <c r="P406" s="990"/>
      <c r="Q406" s="990"/>
      <c r="R406" s="847"/>
      <c r="S406" s="847"/>
      <c r="T406" s="847"/>
      <c r="U406" s="847"/>
      <c r="V406" s="847"/>
      <c r="W406" s="847"/>
      <c r="X406" s="847"/>
      <c r="Y406" s="847"/>
      <c r="Z406" s="847"/>
      <c r="AA406" s="847"/>
      <c r="AB406" s="847"/>
      <c r="AC406" s="847"/>
      <c r="AD406" s="847"/>
      <c r="AE406" s="847"/>
      <c r="AF406" s="847"/>
      <c r="AG406" s="847"/>
      <c r="AH406" s="847"/>
      <c r="AI406" s="847"/>
      <c r="AJ406" s="847"/>
      <c r="AK406" s="847"/>
      <c r="AL406" s="847"/>
      <c r="AM406" s="847"/>
      <c r="AN406" s="847"/>
      <c r="AO406" s="847"/>
    </row>
    <row r="407" spans="1:41" s="336" customFormat="1" ht="15.95" customHeight="1" thickBot="1">
      <c r="A407" s="196" t="s">
        <v>231</v>
      </c>
      <c r="B407" s="638">
        <v>9</v>
      </c>
      <c r="C407" s="122">
        <v>22</v>
      </c>
      <c r="D407" s="181">
        <v>65</v>
      </c>
      <c r="E407" s="155">
        <v>9</v>
      </c>
      <c r="F407" s="155">
        <v>56</v>
      </c>
      <c r="G407" s="155">
        <v>68</v>
      </c>
      <c r="H407" s="375">
        <v>58</v>
      </c>
      <c r="I407" s="592">
        <v>54</v>
      </c>
      <c r="J407" s="990"/>
      <c r="K407" s="990"/>
      <c r="L407" s="990"/>
      <c r="M407" s="990"/>
      <c r="N407" s="990"/>
      <c r="O407" s="990"/>
      <c r="P407" s="990"/>
      <c r="Q407" s="990"/>
      <c r="R407" s="847"/>
      <c r="S407" s="847"/>
      <c r="T407" s="847"/>
      <c r="U407" s="847"/>
      <c r="V407" s="847"/>
      <c r="W407" s="847"/>
      <c r="X407" s="847"/>
      <c r="Y407" s="847"/>
      <c r="Z407" s="847"/>
      <c r="AA407" s="847"/>
      <c r="AB407" s="847"/>
      <c r="AC407" s="847"/>
      <c r="AD407" s="847"/>
      <c r="AE407" s="847"/>
      <c r="AF407" s="847"/>
      <c r="AG407" s="847"/>
      <c r="AH407" s="847"/>
      <c r="AI407" s="847"/>
      <c r="AJ407" s="847"/>
      <c r="AK407" s="847"/>
      <c r="AL407" s="847"/>
      <c r="AM407" s="847"/>
      <c r="AN407" s="847"/>
      <c r="AO407" s="847"/>
    </row>
    <row r="408" spans="1:41" s="336" customFormat="1" ht="15.95" customHeight="1" thickBot="1">
      <c r="A408" s="652"/>
      <c r="B408" s="647"/>
      <c r="C408" s="338"/>
      <c r="D408" s="648"/>
      <c r="E408" s="338"/>
      <c r="F408" s="338"/>
      <c r="G408" s="338"/>
      <c r="H408" s="701"/>
      <c r="I408" s="701"/>
      <c r="J408" s="990"/>
      <c r="K408" s="990"/>
      <c r="L408" s="990"/>
      <c r="M408" s="990"/>
      <c r="N408" s="990"/>
      <c r="O408" s="990"/>
      <c r="P408" s="990"/>
      <c r="Q408" s="990"/>
      <c r="R408" s="847"/>
      <c r="S408" s="847"/>
      <c r="T408" s="847"/>
      <c r="U408" s="847"/>
      <c r="V408" s="847"/>
      <c r="W408" s="847"/>
      <c r="X408" s="847"/>
      <c r="Y408" s="847"/>
      <c r="Z408" s="847"/>
      <c r="AA408" s="847"/>
      <c r="AB408" s="847"/>
      <c r="AC408" s="847"/>
      <c r="AD408" s="847"/>
      <c r="AE408" s="847"/>
      <c r="AF408" s="847"/>
      <c r="AG408" s="847"/>
      <c r="AH408" s="847"/>
      <c r="AI408" s="847"/>
      <c r="AJ408" s="847"/>
      <c r="AK408" s="847"/>
      <c r="AL408" s="847"/>
      <c r="AM408" s="847"/>
      <c r="AN408" s="847"/>
      <c r="AO408" s="847"/>
    </row>
    <row r="409" spans="1:41" s="336" customFormat="1" ht="25.5" customHeight="1" thickBot="1">
      <c r="A409" s="705" t="s">
        <v>51</v>
      </c>
      <c r="B409" s="213">
        <v>2013</v>
      </c>
      <c r="C409" s="706">
        <v>2014</v>
      </c>
      <c r="D409" s="213">
        <v>2015</v>
      </c>
      <c r="E409" s="706">
        <v>2016</v>
      </c>
      <c r="F409" s="706">
        <v>2017</v>
      </c>
      <c r="G409" s="706">
        <v>2018</v>
      </c>
      <c r="H409" s="706">
        <v>2019</v>
      </c>
      <c r="I409" s="707">
        <v>2020</v>
      </c>
      <c r="J409" s="704"/>
      <c r="K409" s="704"/>
      <c r="L409" s="704"/>
      <c r="M409" s="704"/>
      <c r="N409" s="704"/>
      <c r="O409" s="704"/>
      <c r="P409" s="704"/>
      <c r="Q409" s="704"/>
    </row>
    <row r="410" spans="1:41" s="336" customFormat="1" ht="15.95" customHeight="1">
      <c r="A410" s="280" t="s">
        <v>1223</v>
      </c>
      <c r="B410" s="350">
        <f t="shared" ref="B410:C413" si="23">B416+B438+B459</f>
        <v>16</v>
      </c>
      <c r="C410" s="350">
        <f t="shared" si="23"/>
        <v>16</v>
      </c>
      <c r="D410" s="350">
        <f t="shared" ref="D410:E413" si="24">D416+D438+D459</f>
        <v>18</v>
      </c>
      <c r="E410" s="350">
        <f t="shared" si="24"/>
        <v>18</v>
      </c>
      <c r="F410" s="350">
        <f t="shared" ref="F410:G413" si="25">F416+F438+F459</f>
        <v>18</v>
      </c>
      <c r="G410" s="350">
        <f t="shared" si="25"/>
        <v>17</v>
      </c>
      <c r="H410" s="350">
        <f>H416+H438+H459</f>
        <v>16</v>
      </c>
      <c r="I410" s="1108">
        <f>I416+I438+I459</f>
        <v>16</v>
      </c>
      <c r="J410" s="1130"/>
      <c r="K410" s="990"/>
      <c r="L410" s="990"/>
      <c r="M410" s="990"/>
      <c r="N410" s="990"/>
      <c r="O410" s="990"/>
      <c r="P410" s="990"/>
      <c r="Q410" s="990"/>
      <c r="R410" s="847"/>
      <c r="S410" s="847"/>
      <c r="T410" s="847"/>
      <c r="U410" s="847"/>
      <c r="V410" s="847"/>
      <c r="W410" s="847"/>
      <c r="X410" s="847"/>
      <c r="Y410" s="847"/>
      <c r="Z410" s="847"/>
      <c r="AA410" s="847"/>
      <c r="AB410" s="847"/>
      <c r="AC410" s="847"/>
      <c r="AD410" s="847"/>
      <c r="AE410" s="847"/>
      <c r="AF410" s="847"/>
      <c r="AG410" s="847"/>
      <c r="AH410" s="847"/>
      <c r="AI410" s="847"/>
      <c r="AJ410" s="847"/>
      <c r="AK410" s="847"/>
      <c r="AL410" s="847"/>
      <c r="AM410" s="847"/>
      <c r="AN410" s="847"/>
      <c r="AO410" s="847"/>
    </row>
    <row r="411" spans="1:41" ht="14.25" customHeight="1">
      <c r="A411" s="281" t="s">
        <v>1245</v>
      </c>
      <c r="B411" s="182">
        <f t="shared" si="23"/>
        <v>1</v>
      </c>
      <c r="C411" s="182">
        <f t="shared" si="23"/>
        <v>1</v>
      </c>
      <c r="D411" s="182">
        <f t="shared" si="24"/>
        <v>1</v>
      </c>
      <c r="E411" s="182">
        <f>E417+E439+E460</f>
        <v>2</v>
      </c>
      <c r="F411" s="182">
        <f t="shared" si="25"/>
        <v>2</v>
      </c>
      <c r="G411" s="182">
        <f t="shared" si="25"/>
        <v>2</v>
      </c>
      <c r="H411" s="182">
        <f>H417+H439+H460</f>
        <v>1</v>
      </c>
      <c r="I411" s="1070">
        <f>I417+I439+I460</f>
        <v>2</v>
      </c>
      <c r="J411" s="1130"/>
    </row>
    <row r="412" spans="1:41">
      <c r="A412" s="281" t="s">
        <v>1246</v>
      </c>
      <c r="B412" s="563">
        <f t="shared" si="23"/>
        <v>14</v>
      </c>
      <c r="C412" s="563">
        <f t="shared" si="23"/>
        <v>14</v>
      </c>
      <c r="D412" s="563">
        <f t="shared" si="24"/>
        <v>17</v>
      </c>
      <c r="E412" s="563">
        <f t="shared" si="24"/>
        <v>16</v>
      </c>
      <c r="F412" s="563">
        <f t="shared" si="25"/>
        <v>16</v>
      </c>
      <c r="G412" s="563">
        <f t="shared" si="25"/>
        <v>15</v>
      </c>
      <c r="H412" s="563">
        <f t="shared" ref="H412:I412" si="26">H418+H440+H461</f>
        <v>15</v>
      </c>
      <c r="I412" s="557">
        <f t="shared" si="26"/>
        <v>14</v>
      </c>
      <c r="J412" s="1130"/>
    </row>
    <row r="413" spans="1:41" ht="15.95" customHeight="1" thickBot="1">
      <c r="A413" s="248" t="s">
        <v>1247</v>
      </c>
      <c r="B413" s="197">
        <f t="shared" si="23"/>
        <v>1</v>
      </c>
      <c r="C413" s="197">
        <f t="shared" si="23"/>
        <v>1</v>
      </c>
      <c r="D413" s="197">
        <f t="shared" si="24"/>
        <v>0</v>
      </c>
      <c r="E413" s="197">
        <f t="shared" si="24"/>
        <v>0</v>
      </c>
      <c r="F413" s="197">
        <f t="shared" si="25"/>
        <v>0</v>
      </c>
      <c r="G413" s="197">
        <f t="shared" si="25"/>
        <v>0</v>
      </c>
      <c r="H413" s="197">
        <f>H419+H441+H462</f>
        <v>0</v>
      </c>
      <c r="I413" s="1083">
        <f>I419+I441+I462</f>
        <v>0</v>
      </c>
      <c r="J413" s="1130"/>
    </row>
    <row r="414" spans="1:41" ht="15.95" customHeight="1" thickBot="1">
      <c r="A414" s="646"/>
      <c r="B414" s="647"/>
      <c r="G414" s="701"/>
    </row>
    <row r="415" spans="1:41" ht="30" customHeight="1" thickBot="1">
      <c r="A415" s="282" t="s">
        <v>52</v>
      </c>
      <c r="B415" s="632">
        <v>2013</v>
      </c>
      <c r="C415" s="634">
        <v>2014</v>
      </c>
      <c r="D415" s="632">
        <v>2015</v>
      </c>
      <c r="E415" s="634">
        <v>2016</v>
      </c>
      <c r="F415" s="634">
        <v>2017</v>
      </c>
      <c r="G415" s="634">
        <v>2018</v>
      </c>
      <c r="H415" s="380">
        <v>2019</v>
      </c>
      <c r="I415" s="381">
        <v>2020</v>
      </c>
    </row>
    <row r="416" spans="1:41" ht="15.95" customHeight="1">
      <c r="A416" s="280" t="s">
        <v>1223</v>
      </c>
      <c r="B416" s="150">
        <v>5</v>
      </c>
      <c r="C416" s="150">
        <v>5</v>
      </c>
      <c r="D416" s="150">
        <v>5</v>
      </c>
      <c r="E416" s="150">
        <v>5</v>
      </c>
      <c r="F416" s="150">
        <v>5</v>
      </c>
      <c r="G416" s="150">
        <v>5</v>
      </c>
      <c r="H416" s="150">
        <v>5</v>
      </c>
      <c r="I416" s="553">
        <v>5</v>
      </c>
    </row>
    <row r="417" spans="1:9" ht="13.5" customHeight="1">
      <c r="A417" s="281" t="s">
        <v>1245</v>
      </c>
      <c r="B417" s="126">
        <v>1</v>
      </c>
      <c r="C417" s="126">
        <v>1</v>
      </c>
      <c r="D417" s="126">
        <v>1</v>
      </c>
      <c r="E417" s="126">
        <v>1</v>
      </c>
      <c r="F417" s="126">
        <v>1</v>
      </c>
      <c r="G417" s="126">
        <v>1</v>
      </c>
      <c r="H417" s="126">
        <v>1</v>
      </c>
      <c r="I417" s="597">
        <v>1</v>
      </c>
    </row>
    <row r="418" spans="1:9" ht="18" customHeight="1">
      <c r="A418" s="281" t="s">
        <v>1246</v>
      </c>
      <c r="B418" s="126">
        <v>4</v>
      </c>
      <c r="C418" s="126">
        <v>4</v>
      </c>
      <c r="D418" s="126">
        <v>4</v>
      </c>
      <c r="E418" s="126">
        <v>4</v>
      </c>
      <c r="F418" s="126">
        <v>4</v>
      </c>
      <c r="G418" s="126">
        <v>4</v>
      </c>
      <c r="H418" s="126">
        <v>4</v>
      </c>
      <c r="I418" s="597">
        <v>4</v>
      </c>
    </row>
    <row r="419" spans="1:9" ht="13.5" thickBot="1">
      <c r="A419" s="248" t="s">
        <v>1247</v>
      </c>
      <c r="B419" s="181">
        <v>0</v>
      </c>
      <c r="C419" s="181">
        <v>0</v>
      </c>
      <c r="D419" s="181">
        <v>0</v>
      </c>
      <c r="E419" s="181">
        <v>0</v>
      </c>
      <c r="F419" s="181">
        <v>0</v>
      </c>
      <c r="G419" s="181">
        <v>0</v>
      </c>
      <c r="H419" s="181">
        <v>0</v>
      </c>
      <c r="I419" s="592">
        <v>0</v>
      </c>
    </row>
    <row r="420" spans="1:9" ht="13.5" thickBot="1">
      <c r="A420" s="283"/>
      <c r="B420" s="649"/>
      <c r="C420" s="650"/>
      <c r="D420" s="651"/>
      <c r="E420" s="650"/>
      <c r="F420" s="650"/>
      <c r="G420" s="650"/>
      <c r="H420" s="742"/>
      <c r="I420" s="742"/>
    </row>
    <row r="421" spans="1:9" ht="13.5" thickBot="1">
      <c r="A421" s="284" t="s">
        <v>1248</v>
      </c>
      <c r="B421" s="632">
        <v>2013</v>
      </c>
      <c r="C421" s="634">
        <v>2014</v>
      </c>
      <c r="D421" s="632">
        <v>2015</v>
      </c>
      <c r="E421" s="634">
        <v>2016</v>
      </c>
      <c r="F421" s="634">
        <v>2017</v>
      </c>
      <c r="G421" s="634">
        <v>2018</v>
      </c>
      <c r="H421" s="380">
        <v>2019</v>
      </c>
      <c r="I421" s="381">
        <v>2020</v>
      </c>
    </row>
    <row r="422" spans="1:9" ht="25.5">
      <c r="A422" s="242" t="s">
        <v>578</v>
      </c>
      <c r="B422" s="190"/>
      <c r="C422" s="275"/>
      <c r="D422" s="190"/>
      <c r="E422" s="147"/>
      <c r="F422" s="147"/>
      <c r="G422" s="147"/>
      <c r="H422" s="275"/>
      <c r="I422" s="553"/>
    </row>
    <row r="423" spans="1:9" ht="13.5" thickBot="1">
      <c r="A423" s="286" t="s">
        <v>232</v>
      </c>
      <c r="B423" s="637">
        <v>0</v>
      </c>
      <c r="C423" s="584">
        <v>0</v>
      </c>
      <c r="D423" s="637">
        <v>2</v>
      </c>
      <c r="E423" s="249">
        <v>4</v>
      </c>
      <c r="F423" s="249">
        <v>0</v>
      </c>
      <c r="G423" s="584">
        <v>2</v>
      </c>
      <c r="H423" s="584">
        <v>1</v>
      </c>
      <c r="I423" s="653">
        <v>1</v>
      </c>
    </row>
    <row r="424" spans="1:9" ht="25.5">
      <c r="A424" s="773" t="s">
        <v>579</v>
      </c>
      <c r="B424" s="212"/>
      <c r="C424" s="277"/>
      <c r="D424" s="277"/>
      <c r="E424" s="212"/>
      <c r="F424" s="212"/>
      <c r="G424" s="323"/>
      <c r="H424" s="323"/>
      <c r="I424" s="869"/>
    </row>
    <row r="425" spans="1:9" ht="13.5" thickBot="1">
      <c r="A425" s="774" t="s">
        <v>232</v>
      </c>
      <c r="B425" s="243">
        <v>1</v>
      </c>
      <c r="C425" s="243"/>
      <c r="D425" s="243"/>
      <c r="E425" s="243"/>
      <c r="F425" s="243"/>
      <c r="G425" s="528"/>
      <c r="H425" s="528"/>
      <c r="I425" s="891"/>
    </row>
    <row r="426" spans="1:9" ht="16.5" customHeight="1">
      <c r="A426" s="242" t="s">
        <v>580</v>
      </c>
      <c r="B426" s="150"/>
      <c r="C426" s="147"/>
      <c r="D426" s="150"/>
      <c r="E426" s="150"/>
      <c r="F426" s="150"/>
      <c r="G426" s="147"/>
      <c r="H426" s="275"/>
      <c r="I426" s="553"/>
    </row>
    <row r="427" spans="1:9">
      <c r="A427" s="246" t="s">
        <v>233</v>
      </c>
      <c r="B427" s="126">
        <v>0</v>
      </c>
      <c r="C427" s="146">
        <v>0</v>
      </c>
      <c r="D427" s="146">
        <v>0</v>
      </c>
      <c r="E427" s="126">
        <v>0</v>
      </c>
      <c r="F427" s="126">
        <v>0</v>
      </c>
      <c r="G427" s="146">
        <v>1</v>
      </c>
      <c r="H427" s="274">
        <v>0</v>
      </c>
      <c r="I427" s="597">
        <v>0</v>
      </c>
    </row>
    <row r="428" spans="1:9" ht="26.25" thickBot="1">
      <c r="A428" s="196" t="s">
        <v>234</v>
      </c>
      <c r="B428" s="126">
        <v>1</v>
      </c>
      <c r="C428" s="146">
        <v>1</v>
      </c>
      <c r="D428" s="146">
        <v>1</v>
      </c>
      <c r="E428" s="126">
        <v>1</v>
      </c>
      <c r="F428" s="126">
        <v>1</v>
      </c>
      <c r="G428" s="146">
        <v>1</v>
      </c>
      <c r="H428" s="274">
        <v>1</v>
      </c>
      <c r="I428" s="597">
        <v>1</v>
      </c>
    </row>
    <row r="429" spans="1:9" ht="25.5">
      <c r="A429" s="242" t="s">
        <v>581</v>
      </c>
      <c r="B429" s="150"/>
      <c r="C429" s="147"/>
      <c r="D429" s="150"/>
      <c r="E429" s="150"/>
      <c r="F429" s="150"/>
      <c r="G429" s="147"/>
      <c r="H429" s="275"/>
      <c r="I429" s="553"/>
    </row>
    <row r="430" spans="1:9">
      <c r="A430" s="246" t="s">
        <v>235</v>
      </c>
      <c r="B430" s="126">
        <v>11</v>
      </c>
      <c r="C430" s="271">
        <v>17</v>
      </c>
      <c r="D430" s="126">
        <v>43</v>
      </c>
      <c r="E430" s="126">
        <v>60</v>
      </c>
      <c r="F430" s="126">
        <v>71</v>
      </c>
      <c r="G430" s="146">
        <v>80</v>
      </c>
      <c r="H430" s="274">
        <v>61</v>
      </c>
      <c r="I430" s="597">
        <v>63</v>
      </c>
    </row>
    <row r="431" spans="1:9" ht="30.6" customHeight="1" thickBot="1">
      <c r="A431" s="196" t="s">
        <v>236</v>
      </c>
      <c r="B431" s="126">
        <v>443</v>
      </c>
      <c r="C431" s="272">
        <v>410</v>
      </c>
      <c r="D431" s="126"/>
      <c r="E431" s="126">
        <v>1805</v>
      </c>
      <c r="F431" s="126">
        <v>2737</v>
      </c>
      <c r="G431" s="146">
        <v>899</v>
      </c>
      <c r="H431" s="274">
        <v>809</v>
      </c>
      <c r="I431" s="597">
        <v>227</v>
      </c>
    </row>
    <row r="432" spans="1:9" ht="29.45" customHeight="1">
      <c r="A432" s="242" t="s">
        <v>582</v>
      </c>
      <c r="B432" s="150"/>
      <c r="C432" s="147"/>
      <c r="D432" s="150"/>
      <c r="E432" s="150"/>
      <c r="F432" s="150"/>
      <c r="G432" s="147"/>
      <c r="H432" s="275"/>
      <c r="I432" s="553"/>
    </row>
    <row r="433" spans="1:9">
      <c r="A433" s="246" t="s">
        <v>237</v>
      </c>
      <c r="B433" s="126">
        <v>1</v>
      </c>
      <c r="C433" s="146">
        <v>1</v>
      </c>
      <c r="D433" s="126">
        <v>1</v>
      </c>
      <c r="E433" s="126">
        <v>1</v>
      </c>
      <c r="F433" s="126">
        <v>1</v>
      </c>
      <c r="G433" s="146">
        <v>1</v>
      </c>
      <c r="H433" s="274">
        <v>1</v>
      </c>
      <c r="I433" s="597">
        <v>1</v>
      </c>
    </row>
    <row r="434" spans="1:9" ht="15.75" customHeight="1">
      <c r="A434" s="246" t="s">
        <v>238</v>
      </c>
      <c r="B434" s="126">
        <v>4</v>
      </c>
      <c r="C434" s="146">
        <v>5</v>
      </c>
      <c r="D434" s="126">
        <v>6</v>
      </c>
      <c r="E434" s="126">
        <v>10</v>
      </c>
      <c r="F434" s="126">
        <v>12</v>
      </c>
      <c r="G434" s="146">
        <v>12</v>
      </c>
      <c r="H434" s="274">
        <v>16</v>
      </c>
      <c r="I434" s="597">
        <v>34</v>
      </c>
    </row>
    <row r="435" spans="1:9" ht="28.9" customHeight="1" thickBot="1">
      <c r="A435" s="196" t="s">
        <v>239</v>
      </c>
      <c r="B435" s="244">
        <v>4700</v>
      </c>
      <c r="C435" s="122">
        <v>5500</v>
      </c>
      <c r="D435" s="181">
        <v>5500</v>
      </c>
      <c r="E435" s="181">
        <v>6500</v>
      </c>
      <c r="F435" s="181">
        <v>6800</v>
      </c>
      <c r="G435" s="155">
        <v>7000</v>
      </c>
      <c r="H435" s="375">
        <v>31000</v>
      </c>
      <c r="I435" s="592">
        <v>22728</v>
      </c>
    </row>
    <row r="436" spans="1:9" ht="15.95" customHeight="1" thickBot="1">
      <c r="A436" s="652"/>
      <c r="B436" s="647"/>
    </row>
    <row r="437" spans="1:9" ht="27.75" customHeight="1" thickBot="1">
      <c r="A437" s="287" t="s">
        <v>53</v>
      </c>
      <c r="B437" s="180">
        <v>2013</v>
      </c>
      <c r="C437" s="142">
        <v>2014</v>
      </c>
      <c r="D437" s="180">
        <v>2015</v>
      </c>
      <c r="E437" s="142">
        <v>2016</v>
      </c>
      <c r="F437" s="142">
        <v>2017</v>
      </c>
      <c r="G437" s="142">
        <v>2018</v>
      </c>
      <c r="H437" s="706">
        <v>2019</v>
      </c>
      <c r="I437" s="707">
        <v>2020</v>
      </c>
    </row>
    <row r="438" spans="1:9" ht="15" customHeight="1">
      <c r="A438" s="280" t="s">
        <v>1223</v>
      </c>
      <c r="B438" s="150">
        <v>4</v>
      </c>
      <c r="C438" s="150">
        <v>4</v>
      </c>
      <c r="D438" s="150">
        <v>4</v>
      </c>
      <c r="E438" s="150">
        <v>4</v>
      </c>
      <c r="F438" s="150">
        <v>4</v>
      </c>
      <c r="G438" s="150">
        <v>4</v>
      </c>
      <c r="H438" s="150">
        <v>4</v>
      </c>
      <c r="I438" s="553">
        <v>4</v>
      </c>
    </row>
    <row r="439" spans="1:9" ht="15" customHeight="1">
      <c r="A439" s="281" t="s">
        <v>1245</v>
      </c>
      <c r="B439" s="126">
        <v>0</v>
      </c>
      <c r="C439" s="126">
        <v>0</v>
      </c>
      <c r="D439" s="126">
        <v>0</v>
      </c>
      <c r="E439" s="126">
        <v>0</v>
      </c>
      <c r="F439" s="126">
        <v>0</v>
      </c>
      <c r="G439" s="126">
        <v>0</v>
      </c>
      <c r="H439" s="126">
        <v>0</v>
      </c>
      <c r="I439" s="597">
        <v>0</v>
      </c>
    </row>
    <row r="440" spans="1:9" ht="15" customHeight="1">
      <c r="A440" s="281" t="s">
        <v>1246</v>
      </c>
      <c r="B440" s="126">
        <v>4</v>
      </c>
      <c r="C440" s="126">
        <v>4</v>
      </c>
      <c r="D440" s="126">
        <v>4</v>
      </c>
      <c r="E440" s="126">
        <v>4</v>
      </c>
      <c r="F440" s="126">
        <v>4</v>
      </c>
      <c r="G440" s="126">
        <v>4</v>
      </c>
      <c r="H440" s="126">
        <v>4</v>
      </c>
      <c r="I440" s="597">
        <v>4</v>
      </c>
    </row>
    <row r="441" spans="1:9" ht="15" customHeight="1" thickBot="1">
      <c r="A441" s="248" t="s">
        <v>1247</v>
      </c>
      <c r="B441" s="181">
        <v>0</v>
      </c>
      <c r="C441" s="181">
        <v>0</v>
      </c>
      <c r="D441" s="181">
        <v>0</v>
      </c>
      <c r="E441" s="181">
        <v>0</v>
      </c>
      <c r="F441" s="181">
        <v>0</v>
      </c>
      <c r="G441" s="181">
        <v>0</v>
      </c>
      <c r="H441" s="181">
        <v>0</v>
      </c>
      <c r="I441" s="592">
        <v>0</v>
      </c>
    </row>
    <row r="442" spans="1:9" ht="13.5" thickBot="1">
      <c r="A442" s="283"/>
      <c r="B442" s="649"/>
      <c r="C442" s="650"/>
      <c r="D442" s="651"/>
      <c r="E442" s="650"/>
      <c r="F442" s="650"/>
      <c r="G442" s="650"/>
      <c r="H442" s="742"/>
      <c r="I442" s="742"/>
    </row>
    <row r="443" spans="1:9" ht="13.5" thickBot="1">
      <c r="A443" s="284" t="s">
        <v>1248</v>
      </c>
      <c r="B443" s="632">
        <v>2013</v>
      </c>
      <c r="C443" s="634">
        <v>2014</v>
      </c>
      <c r="D443" s="632">
        <v>2015</v>
      </c>
      <c r="E443" s="634">
        <v>2016</v>
      </c>
      <c r="F443" s="634">
        <v>2017</v>
      </c>
      <c r="G443" s="634">
        <v>2018</v>
      </c>
      <c r="H443" s="380">
        <v>2019</v>
      </c>
      <c r="I443" s="381">
        <v>2020</v>
      </c>
    </row>
    <row r="444" spans="1:9" ht="25.5">
      <c r="A444" s="242" t="s">
        <v>583</v>
      </c>
      <c r="B444" s="150"/>
      <c r="C444" s="147"/>
      <c r="D444" s="150"/>
      <c r="E444" s="147"/>
      <c r="F444" s="147"/>
      <c r="G444" s="147"/>
      <c r="H444" s="275"/>
      <c r="I444" s="553"/>
    </row>
    <row r="445" spans="1:9">
      <c r="A445" s="246" t="s">
        <v>240</v>
      </c>
      <c r="B445" s="126">
        <v>0</v>
      </c>
      <c r="C445" s="146">
        <v>0</v>
      </c>
      <c r="D445" s="126">
        <v>0</v>
      </c>
      <c r="E445" s="126">
        <v>0</v>
      </c>
      <c r="F445" s="126">
        <v>0</v>
      </c>
      <c r="G445" s="274">
        <v>0</v>
      </c>
      <c r="H445" s="274">
        <v>0</v>
      </c>
      <c r="I445" s="597">
        <v>0</v>
      </c>
    </row>
    <row r="446" spans="1:9" ht="13.5" customHeight="1">
      <c r="A446" s="246" t="s">
        <v>241</v>
      </c>
      <c r="B446" s="184">
        <v>0</v>
      </c>
      <c r="C446" s="146">
        <v>0</v>
      </c>
      <c r="D446" s="126">
        <v>0</v>
      </c>
      <c r="E446" s="126">
        <v>0</v>
      </c>
      <c r="F446" s="126">
        <v>0</v>
      </c>
      <c r="G446" s="146">
        <v>0</v>
      </c>
      <c r="H446" s="274">
        <v>0</v>
      </c>
      <c r="I446" s="597">
        <v>0</v>
      </c>
    </row>
    <row r="447" spans="1:9">
      <c r="A447" s="246" t="s">
        <v>1495</v>
      </c>
      <c r="B447" s="126">
        <v>93</v>
      </c>
      <c r="C447" s="271">
        <v>630</v>
      </c>
      <c r="D447" s="126">
        <v>635</v>
      </c>
      <c r="E447" s="126">
        <v>222</v>
      </c>
      <c r="F447" s="126">
        <v>411</v>
      </c>
      <c r="G447" s="146">
        <v>385</v>
      </c>
      <c r="H447" s="274">
        <v>392</v>
      </c>
      <c r="I447" s="597">
        <v>299</v>
      </c>
    </row>
    <row r="448" spans="1:9" ht="28.5" customHeight="1">
      <c r="A448" s="246" t="s">
        <v>242</v>
      </c>
      <c r="B448" s="126">
        <v>19489</v>
      </c>
      <c r="C448" s="126">
        <v>33226</v>
      </c>
      <c r="D448" s="126">
        <v>20489</v>
      </c>
      <c r="E448" s="126">
        <v>22056</v>
      </c>
      <c r="F448" s="126">
        <v>57382</v>
      </c>
      <c r="G448" s="146">
        <v>24588</v>
      </c>
      <c r="H448" s="274">
        <v>21590</v>
      </c>
      <c r="I448" s="597">
        <v>17192</v>
      </c>
    </row>
    <row r="449" spans="1:9" ht="25.5">
      <c r="A449" s="246" t="s">
        <v>243</v>
      </c>
      <c r="B449" s="126">
        <v>4</v>
      </c>
      <c r="C449" s="271">
        <v>4</v>
      </c>
      <c r="D449" s="126">
        <v>8</v>
      </c>
      <c r="E449" s="126">
        <v>10</v>
      </c>
      <c r="F449" s="126">
        <v>12</v>
      </c>
      <c r="G449" s="146">
        <v>12</v>
      </c>
      <c r="H449" s="274">
        <v>12</v>
      </c>
      <c r="I449" s="597">
        <v>4</v>
      </c>
    </row>
    <row r="450" spans="1:9" ht="13.5" thickBot="1">
      <c r="A450" s="246" t="s">
        <v>244</v>
      </c>
      <c r="B450" s="181">
        <v>12</v>
      </c>
      <c r="C450" s="273">
        <v>15</v>
      </c>
      <c r="D450" s="126">
        <v>15</v>
      </c>
      <c r="E450" s="126">
        <v>16</v>
      </c>
      <c r="F450" s="126">
        <v>18</v>
      </c>
      <c r="G450" s="146">
        <v>18</v>
      </c>
      <c r="H450" s="274">
        <v>18</v>
      </c>
      <c r="I450" s="597">
        <v>20</v>
      </c>
    </row>
    <row r="451" spans="1:9" ht="38.25">
      <c r="A451" s="242" t="s">
        <v>584</v>
      </c>
      <c r="B451" s="190"/>
      <c r="C451" s="147"/>
      <c r="D451" s="150"/>
      <c r="E451" s="150"/>
      <c r="F451" s="150"/>
      <c r="G451" s="147"/>
      <c r="H451" s="275"/>
      <c r="I451" s="553"/>
    </row>
    <row r="452" spans="1:9" ht="13.5" thickBot="1">
      <c r="A452" s="196" t="s">
        <v>245</v>
      </c>
      <c r="B452" s="182">
        <v>1623</v>
      </c>
      <c r="C452" s="274">
        <v>213</v>
      </c>
      <c r="D452" s="126">
        <v>180</v>
      </c>
      <c r="E452" s="146" t="s">
        <v>1334</v>
      </c>
      <c r="F452" s="146" t="s">
        <v>1334</v>
      </c>
      <c r="G452" s="146" t="s">
        <v>1334</v>
      </c>
      <c r="H452" s="274">
        <v>57</v>
      </c>
      <c r="I452" s="597">
        <v>42</v>
      </c>
    </row>
    <row r="453" spans="1:9" ht="38.25">
      <c r="A453" s="242" t="s">
        <v>585</v>
      </c>
      <c r="B453" s="150"/>
      <c r="C453" s="147"/>
      <c r="D453" s="150"/>
      <c r="E453" s="147"/>
      <c r="F453" s="147"/>
      <c r="G453" s="147"/>
      <c r="H453" s="275"/>
      <c r="I453" s="553"/>
    </row>
    <row r="454" spans="1:9" ht="26.25" thickBot="1">
      <c r="A454" s="196" t="s">
        <v>246</v>
      </c>
      <c r="B454" s="126">
        <v>2</v>
      </c>
      <c r="C454" s="126">
        <v>2</v>
      </c>
      <c r="D454" s="126">
        <v>3</v>
      </c>
      <c r="E454" s="146">
        <v>31</v>
      </c>
      <c r="F454" s="146">
        <v>31</v>
      </c>
      <c r="G454" s="146">
        <v>72</v>
      </c>
      <c r="H454" s="274">
        <v>823</v>
      </c>
      <c r="I454" s="597">
        <v>1076</v>
      </c>
    </row>
    <row r="455" spans="1:9" ht="30.75" customHeight="1">
      <c r="A455" s="242" t="s">
        <v>586</v>
      </c>
      <c r="B455" s="150"/>
      <c r="C455" s="147"/>
      <c r="D455" s="150"/>
      <c r="E455" s="147"/>
      <c r="F455" s="147"/>
      <c r="G455" s="147"/>
      <c r="H455" s="275"/>
      <c r="I455" s="553"/>
    </row>
    <row r="456" spans="1:9" ht="28.9" customHeight="1" thickBot="1">
      <c r="A456" s="196" t="s">
        <v>247</v>
      </c>
      <c r="B456" s="244">
        <v>6</v>
      </c>
      <c r="C456" s="122">
        <v>27</v>
      </c>
      <c r="D456" s="197">
        <v>61</v>
      </c>
      <c r="E456" s="155">
        <v>61</v>
      </c>
      <c r="F456" s="155">
        <v>60</v>
      </c>
      <c r="G456" s="155">
        <v>60</v>
      </c>
      <c r="H456" s="375">
        <v>65</v>
      </c>
      <c r="I456" s="592">
        <v>56</v>
      </c>
    </row>
    <row r="457" spans="1:9" ht="14.25" customHeight="1" thickBot="1">
      <c r="A457" s="652"/>
      <c r="B457" s="647"/>
    </row>
    <row r="458" spans="1:9" ht="27" customHeight="1" thickBot="1">
      <c r="A458" s="282" t="s">
        <v>54</v>
      </c>
      <c r="B458" s="632">
        <v>2013</v>
      </c>
      <c r="C458" s="634">
        <v>2014</v>
      </c>
      <c r="D458" s="632">
        <v>2015</v>
      </c>
      <c r="E458" s="634">
        <v>2016</v>
      </c>
      <c r="F458" s="634">
        <v>2017</v>
      </c>
      <c r="G458" s="634">
        <v>2018</v>
      </c>
      <c r="H458" s="380">
        <v>2019</v>
      </c>
      <c r="I458" s="381">
        <v>2020</v>
      </c>
    </row>
    <row r="459" spans="1:9" ht="15.95" customHeight="1">
      <c r="A459" s="280" t="s">
        <v>1223</v>
      </c>
      <c r="B459" s="150">
        <v>7</v>
      </c>
      <c r="C459" s="150">
        <v>7</v>
      </c>
      <c r="D459" s="150">
        <v>9</v>
      </c>
      <c r="E459" s="190">
        <v>9</v>
      </c>
      <c r="F459" s="150">
        <v>9</v>
      </c>
      <c r="G459" s="150">
        <v>8</v>
      </c>
      <c r="H459" s="150">
        <v>7</v>
      </c>
      <c r="I459" s="553">
        <v>7</v>
      </c>
    </row>
    <row r="460" spans="1:9" ht="13.5" customHeight="1">
      <c r="A460" s="281" t="s">
        <v>1245</v>
      </c>
      <c r="B460" s="126">
        <v>0</v>
      </c>
      <c r="C460" s="126">
        <v>0</v>
      </c>
      <c r="D460" s="126">
        <v>0</v>
      </c>
      <c r="E460" s="182">
        <v>1</v>
      </c>
      <c r="F460" s="126">
        <v>1</v>
      </c>
      <c r="G460" s="126">
        <v>1</v>
      </c>
      <c r="H460" s="126">
        <v>0</v>
      </c>
      <c r="I460" s="597">
        <v>1</v>
      </c>
    </row>
    <row r="461" spans="1:9" ht="14.25" customHeight="1">
      <c r="A461" s="281" t="s">
        <v>1246</v>
      </c>
      <c r="B461" s="126">
        <v>6</v>
      </c>
      <c r="C461" s="126">
        <v>6</v>
      </c>
      <c r="D461" s="126">
        <v>9</v>
      </c>
      <c r="E461" s="182">
        <v>8</v>
      </c>
      <c r="F461" s="126">
        <v>8</v>
      </c>
      <c r="G461" s="126">
        <v>7</v>
      </c>
      <c r="H461" s="126">
        <v>7</v>
      </c>
      <c r="I461" s="597">
        <v>6</v>
      </c>
    </row>
    <row r="462" spans="1:9" ht="13.5" thickBot="1">
      <c r="A462" s="248" t="s">
        <v>1247</v>
      </c>
      <c r="B462" s="181">
        <v>1</v>
      </c>
      <c r="C462" s="181">
        <v>1</v>
      </c>
      <c r="D462" s="181">
        <v>0</v>
      </c>
      <c r="E462" s="197">
        <v>0</v>
      </c>
      <c r="F462" s="181">
        <v>0</v>
      </c>
      <c r="G462" s="181">
        <v>0</v>
      </c>
      <c r="H462" s="181">
        <v>0</v>
      </c>
      <c r="I462" s="592">
        <v>0</v>
      </c>
    </row>
    <row r="463" spans="1:9" ht="13.5" thickBot="1">
      <c r="A463" s="283"/>
      <c r="B463" s="649"/>
      <c r="C463" s="650"/>
      <c r="D463" s="651"/>
      <c r="E463" s="742"/>
      <c r="F463" s="650"/>
      <c r="G463" s="650"/>
      <c r="H463" s="742"/>
      <c r="I463" s="742"/>
    </row>
    <row r="464" spans="1:9" ht="13.5" thickBot="1">
      <c r="A464" s="284" t="s">
        <v>1248</v>
      </c>
      <c r="B464" s="632">
        <v>2013</v>
      </c>
      <c r="C464" s="634">
        <v>2014</v>
      </c>
      <c r="D464" s="632">
        <v>2015</v>
      </c>
      <c r="E464" s="634">
        <v>2016</v>
      </c>
      <c r="F464" s="634">
        <v>2017</v>
      </c>
      <c r="G464" s="634">
        <v>2018</v>
      </c>
      <c r="H464" s="380">
        <v>2019</v>
      </c>
      <c r="I464" s="381">
        <v>2020</v>
      </c>
    </row>
    <row r="465" spans="1:9" ht="25.5">
      <c r="A465" s="242" t="s">
        <v>587</v>
      </c>
      <c r="B465" s="150"/>
      <c r="C465" s="147"/>
      <c r="D465" s="150"/>
      <c r="E465" s="147"/>
      <c r="F465" s="147"/>
      <c r="G465" s="147"/>
      <c r="H465" s="275"/>
      <c r="I465" s="553"/>
    </row>
    <row r="466" spans="1:9" ht="25.5">
      <c r="A466" s="246" t="s">
        <v>248</v>
      </c>
      <c r="B466" s="126">
        <v>1</v>
      </c>
      <c r="C466" s="146">
        <v>1</v>
      </c>
      <c r="D466" s="126">
        <v>1</v>
      </c>
      <c r="E466" s="146">
        <v>1</v>
      </c>
      <c r="F466" s="146">
        <v>1</v>
      </c>
      <c r="G466" s="146">
        <v>1</v>
      </c>
      <c r="H466" s="274">
        <v>1</v>
      </c>
      <c r="I466" s="597">
        <v>1</v>
      </c>
    </row>
    <row r="467" spans="1:9">
      <c r="A467" s="246" t="s">
        <v>249</v>
      </c>
      <c r="B467" s="126">
        <v>1</v>
      </c>
      <c r="C467" s="146">
        <v>1</v>
      </c>
      <c r="D467" s="126">
        <v>1</v>
      </c>
      <c r="E467" s="146">
        <v>2</v>
      </c>
      <c r="F467" s="146">
        <v>2</v>
      </c>
      <c r="G467" s="146">
        <v>1</v>
      </c>
      <c r="H467" s="274">
        <v>4</v>
      </c>
      <c r="I467" s="597">
        <v>0</v>
      </c>
    </row>
    <row r="468" spans="1:9" ht="25.5">
      <c r="A468" s="246" t="s">
        <v>250</v>
      </c>
      <c r="B468" s="126">
        <v>23</v>
      </c>
      <c r="C468" s="146">
        <v>13</v>
      </c>
      <c r="D468" s="126">
        <v>24</v>
      </c>
      <c r="E468" s="146" t="s">
        <v>1334</v>
      </c>
      <c r="F468" s="146" t="s">
        <v>1334</v>
      </c>
      <c r="G468" s="274">
        <v>1</v>
      </c>
      <c r="H468" s="274">
        <v>0</v>
      </c>
      <c r="I468" s="597">
        <v>0</v>
      </c>
    </row>
    <row r="469" spans="1:9">
      <c r="A469" s="246" t="s">
        <v>251</v>
      </c>
      <c r="B469" s="126">
        <v>1</v>
      </c>
      <c r="C469" s="146" t="s">
        <v>1520</v>
      </c>
      <c r="D469" s="126">
        <v>0</v>
      </c>
      <c r="E469" s="146">
        <v>0</v>
      </c>
      <c r="F469" s="146">
        <v>0</v>
      </c>
      <c r="G469" s="146">
        <v>0</v>
      </c>
      <c r="H469" s="274">
        <v>0</v>
      </c>
      <c r="I469" s="597">
        <v>0</v>
      </c>
    </row>
    <row r="470" spans="1:9">
      <c r="A470" s="246" t="s">
        <v>252</v>
      </c>
      <c r="B470" s="182">
        <v>0</v>
      </c>
      <c r="C470" s="182">
        <v>0</v>
      </c>
      <c r="D470" s="126">
        <v>0</v>
      </c>
      <c r="E470" s="146">
        <v>0</v>
      </c>
      <c r="F470" s="146">
        <v>0</v>
      </c>
      <c r="G470" s="274">
        <v>7</v>
      </c>
      <c r="H470" s="274">
        <v>0</v>
      </c>
      <c r="I470" s="597">
        <v>0</v>
      </c>
    </row>
    <row r="471" spans="1:9">
      <c r="A471" s="246" t="s">
        <v>253</v>
      </c>
      <c r="B471" s="126">
        <v>0</v>
      </c>
      <c r="C471" s="146">
        <v>0</v>
      </c>
      <c r="D471" s="126">
        <v>0</v>
      </c>
      <c r="E471" s="146">
        <v>0</v>
      </c>
      <c r="F471" s="146">
        <v>0</v>
      </c>
      <c r="G471" s="146">
        <v>1</v>
      </c>
      <c r="H471" s="274">
        <v>1</v>
      </c>
      <c r="I471" s="597">
        <v>1</v>
      </c>
    </row>
    <row r="472" spans="1:9">
      <c r="A472" s="246" t="s">
        <v>254</v>
      </c>
      <c r="B472" s="126">
        <v>0</v>
      </c>
      <c r="C472" s="146">
        <v>0</v>
      </c>
      <c r="D472" s="126">
        <v>0</v>
      </c>
      <c r="E472" s="146">
        <v>0</v>
      </c>
      <c r="F472" s="146">
        <v>0</v>
      </c>
      <c r="G472" s="146">
        <v>1</v>
      </c>
      <c r="H472" s="274">
        <v>0</v>
      </c>
      <c r="I472" s="597">
        <v>0</v>
      </c>
    </row>
    <row r="473" spans="1:9" ht="13.5" thickBot="1">
      <c r="A473" s="196" t="s">
        <v>255</v>
      </c>
      <c r="B473" s="126">
        <v>0</v>
      </c>
      <c r="C473" s="146">
        <v>0</v>
      </c>
      <c r="D473" s="126">
        <v>0</v>
      </c>
      <c r="E473" s="146">
        <v>0</v>
      </c>
      <c r="F473" s="146">
        <v>0</v>
      </c>
      <c r="G473" s="146">
        <v>0</v>
      </c>
      <c r="H473" s="274">
        <v>0</v>
      </c>
      <c r="I473" s="597">
        <v>0</v>
      </c>
    </row>
    <row r="474" spans="1:9" ht="25.5">
      <c r="A474" s="767" t="s">
        <v>588</v>
      </c>
      <c r="B474" s="212"/>
      <c r="C474" s="323"/>
      <c r="D474" s="212"/>
      <c r="E474" s="323"/>
      <c r="F474" s="323"/>
      <c r="G474" s="323"/>
      <c r="H474" s="275"/>
      <c r="I474" s="553"/>
    </row>
    <row r="475" spans="1:9" ht="30.75" hidden="1" customHeight="1">
      <c r="A475" s="614" t="s">
        <v>256</v>
      </c>
      <c r="B475" s="186">
        <v>0</v>
      </c>
      <c r="C475" s="308">
        <v>1</v>
      </c>
      <c r="D475" s="186">
        <v>1</v>
      </c>
      <c r="E475" s="308"/>
      <c r="F475" s="308"/>
      <c r="G475" s="308"/>
      <c r="H475" s="274"/>
      <c r="I475" s="597"/>
    </row>
    <row r="476" spans="1:9" hidden="1">
      <c r="A476" s="614" t="s">
        <v>257</v>
      </c>
      <c r="B476" s="186">
        <v>0</v>
      </c>
      <c r="C476" s="308">
        <v>0</v>
      </c>
      <c r="D476" s="186">
        <v>1</v>
      </c>
      <c r="E476" s="308"/>
      <c r="F476" s="308"/>
      <c r="G476" s="308"/>
      <c r="H476" s="274"/>
      <c r="I476" s="597"/>
    </row>
    <row r="477" spans="1:9" ht="26.25" hidden="1" thickBot="1">
      <c r="A477" s="768" t="s">
        <v>258</v>
      </c>
      <c r="B477" s="186">
        <v>0</v>
      </c>
      <c r="C477" s="308">
        <v>0</v>
      </c>
      <c r="D477" s="186">
        <v>0</v>
      </c>
      <c r="E477" s="308"/>
      <c r="F477" s="308"/>
      <c r="G477" s="308"/>
      <c r="H477" s="274"/>
      <c r="I477" s="597"/>
    </row>
    <row r="478" spans="1:9" ht="27" hidden="1" customHeight="1">
      <c r="A478" s="767" t="s">
        <v>589</v>
      </c>
      <c r="B478" s="212"/>
      <c r="C478" s="323"/>
      <c r="D478" s="212"/>
      <c r="E478" s="323"/>
      <c r="F478" s="323"/>
      <c r="G478" s="323"/>
      <c r="H478" s="275"/>
      <c r="I478" s="553"/>
    </row>
    <row r="479" spans="1:9" ht="15" hidden="1" customHeight="1">
      <c r="A479" s="614" t="s">
        <v>26</v>
      </c>
      <c r="B479" s="186"/>
      <c r="C479" s="308"/>
      <c r="D479" s="186"/>
      <c r="E479" s="308"/>
      <c r="F479" s="308"/>
      <c r="G479" s="308"/>
      <c r="H479" s="274"/>
      <c r="I479" s="597"/>
    </row>
    <row r="480" spans="1:9" ht="15" hidden="1" customHeight="1">
      <c r="A480" s="768" t="s">
        <v>259</v>
      </c>
      <c r="B480" s="186"/>
      <c r="C480" s="308"/>
      <c r="D480" s="186"/>
      <c r="E480" s="308"/>
      <c r="F480" s="308"/>
      <c r="G480" s="308"/>
      <c r="H480" s="274"/>
      <c r="I480" s="597"/>
    </row>
    <row r="481" spans="1:10" ht="15" hidden="1" customHeight="1">
      <c r="A481" s="767" t="s">
        <v>590</v>
      </c>
      <c r="B481" s="212"/>
      <c r="C481" s="323"/>
      <c r="D481" s="212"/>
      <c r="E481" s="323"/>
      <c r="F481" s="323"/>
      <c r="G481" s="323"/>
      <c r="H481" s="275"/>
      <c r="I481" s="553"/>
    </row>
    <row r="482" spans="1:10" ht="15" hidden="1" customHeight="1" thickBot="1">
      <c r="A482" s="614" t="s">
        <v>26</v>
      </c>
      <c r="B482" s="186"/>
      <c r="C482" s="308"/>
      <c r="D482" s="186"/>
      <c r="E482" s="308"/>
      <c r="F482" s="308"/>
      <c r="G482" s="308"/>
      <c r="H482" s="274"/>
      <c r="I482" s="597"/>
    </row>
    <row r="483" spans="1:10">
      <c r="A483" s="770" t="s">
        <v>211</v>
      </c>
      <c r="B483" s="186"/>
      <c r="C483" s="308">
        <v>1</v>
      </c>
      <c r="D483" s="186"/>
      <c r="E483" s="308"/>
      <c r="F483" s="308"/>
      <c r="G483" s="308"/>
      <c r="H483" s="274"/>
      <c r="I483" s="597"/>
    </row>
    <row r="484" spans="1:10">
      <c r="A484" s="770" t="s">
        <v>257</v>
      </c>
      <c r="B484" s="186"/>
      <c r="C484" s="308"/>
      <c r="D484" s="186"/>
      <c r="E484" s="308">
        <v>1</v>
      </c>
      <c r="F484" s="308"/>
      <c r="G484" s="308"/>
      <c r="H484" s="274"/>
      <c r="I484" s="597"/>
    </row>
    <row r="485" spans="1:10" ht="26.25" thickBot="1">
      <c r="A485" s="771" t="s">
        <v>258</v>
      </c>
      <c r="B485" s="186"/>
      <c r="C485" s="308"/>
      <c r="D485" s="186"/>
      <c r="E485" s="308"/>
      <c r="F485" s="931">
        <v>0.92</v>
      </c>
      <c r="G485" s="931">
        <v>1</v>
      </c>
      <c r="H485" s="984"/>
      <c r="I485" s="597"/>
    </row>
    <row r="486" spans="1:10" ht="67.5" customHeight="1">
      <c r="A486" s="242" t="s">
        <v>1689</v>
      </c>
      <c r="B486" s="190"/>
      <c r="C486" s="147"/>
      <c r="D486" s="150"/>
      <c r="E486" s="147"/>
      <c r="F486" s="147"/>
      <c r="G486" s="147"/>
      <c r="H486" s="275"/>
      <c r="I486" s="553"/>
    </row>
    <row r="487" spans="1:10" ht="16.5" customHeight="1">
      <c r="A487" s="342" t="s">
        <v>26</v>
      </c>
      <c r="B487" s="182"/>
      <c r="C487" s="146"/>
      <c r="D487" s="182">
        <v>0</v>
      </c>
      <c r="E487" s="146">
        <v>1</v>
      </c>
      <c r="F487" s="146">
        <v>1</v>
      </c>
      <c r="G487" s="146">
        <v>1</v>
      </c>
      <c r="H487" s="274">
        <v>3</v>
      </c>
      <c r="I487" s="597">
        <v>0</v>
      </c>
    </row>
    <row r="488" spans="1:10" ht="15.75" customHeight="1" thickBot="1">
      <c r="A488" s="343" t="s">
        <v>259</v>
      </c>
      <c r="B488" s="182"/>
      <c r="C488" s="146"/>
      <c r="D488" s="182">
        <v>0</v>
      </c>
      <c r="E488" s="146">
        <v>0</v>
      </c>
      <c r="F488" s="146">
        <v>0</v>
      </c>
      <c r="G488" s="146">
        <v>0</v>
      </c>
      <c r="H488" s="274">
        <v>0</v>
      </c>
      <c r="I488" s="597">
        <v>0</v>
      </c>
    </row>
    <row r="489" spans="1:10" ht="42" customHeight="1">
      <c r="A489" s="242" t="s">
        <v>590</v>
      </c>
      <c r="B489" s="275"/>
      <c r="C489" s="147"/>
      <c r="D489" s="147"/>
      <c r="E489" s="147"/>
      <c r="F489" s="147"/>
      <c r="G489" s="147"/>
      <c r="H489" s="275"/>
      <c r="I489" s="553"/>
    </row>
    <row r="490" spans="1:10" ht="16.5" customHeight="1">
      <c r="A490" s="342" t="s">
        <v>26</v>
      </c>
      <c r="B490" s="274"/>
      <c r="C490" s="146"/>
      <c r="D490" s="274">
        <v>0</v>
      </c>
      <c r="E490" s="146">
        <v>0</v>
      </c>
      <c r="F490" s="146">
        <v>0</v>
      </c>
      <c r="G490" s="146">
        <v>0</v>
      </c>
      <c r="H490" s="274">
        <v>0</v>
      </c>
      <c r="I490" s="597">
        <v>0</v>
      </c>
    </row>
    <row r="491" spans="1:10" ht="16.5" customHeight="1">
      <c r="A491" s="342" t="s">
        <v>2028</v>
      </c>
      <c r="B491" s="274"/>
      <c r="C491" s="146"/>
      <c r="D491" s="274">
        <v>0</v>
      </c>
      <c r="E491" s="146">
        <v>0</v>
      </c>
      <c r="F491" s="146">
        <v>0</v>
      </c>
      <c r="G491" s="146">
        <v>0</v>
      </c>
      <c r="H491" s="274">
        <v>0</v>
      </c>
      <c r="I491" s="597">
        <v>0</v>
      </c>
    </row>
    <row r="492" spans="1:10" ht="16.5" customHeight="1">
      <c r="A492" s="342" t="s">
        <v>2029</v>
      </c>
      <c r="B492" s="274"/>
      <c r="C492" s="146"/>
      <c r="D492" s="274">
        <v>0</v>
      </c>
      <c r="E492" s="146">
        <v>0</v>
      </c>
      <c r="F492" s="146">
        <v>0</v>
      </c>
      <c r="G492" s="146">
        <v>0</v>
      </c>
      <c r="H492" s="274">
        <v>0</v>
      </c>
      <c r="I492" s="597">
        <v>0</v>
      </c>
    </row>
    <row r="493" spans="1:10" ht="15.75" customHeight="1" thickBot="1">
      <c r="A493" s="343" t="s">
        <v>259</v>
      </c>
      <c r="B493" s="274"/>
      <c r="C493" s="146"/>
      <c r="D493" s="274">
        <v>0</v>
      </c>
      <c r="E493" s="146">
        <v>0</v>
      </c>
      <c r="F493" s="146">
        <v>0</v>
      </c>
      <c r="G493" s="146">
        <v>0</v>
      </c>
      <c r="H493" s="274">
        <v>0</v>
      </c>
      <c r="I493" s="597">
        <v>0</v>
      </c>
    </row>
    <row r="494" spans="1:10" ht="37.5" customHeight="1">
      <c r="A494" s="585" t="s">
        <v>591</v>
      </c>
      <c r="B494" s="632"/>
      <c r="C494" s="634"/>
      <c r="D494" s="632"/>
      <c r="E494" s="634"/>
      <c r="F494" s="634"/>
      <c r="G494" s="634"/>
      <c r="H494" s="380"/>
      <c r="I494" s="381"/>
    </row>
    <row r="495" spans="1:10">
      <c r="A495" s="246" t="s">
        <v>26</v>
      </c>
      <c r="B495" s="126">
        <v>0</v>
      </c>
      <c r="C495" s="146">
        <v>0</v>
      </c>
      <c r="D495" s="146">
        <v>0</v>
      </c>
      <c r="E495" s="146">
        <v>0</v>
      </c>
      <c r="F495" s="146">
        <v>0</v>
      </c>
      <c r="G495" s="146">
        <v>1</v>
      </c>
      <c r="H495" s="274">
        <v>0</v>
      </c>
      <c r="I495" s="597">
        <v>0</v>
      </c>
    </row>
    <row r="496" spans="1:10">
      <c r="A496" s="246" t="s">
        <v>260</v>
      </c>
      <c r="B496" s="126" t="s">
        <v>1687</v>
      </c>
      <c r="C496" s="126" t="s">
        <v>1687</v>
      </c>
      <c r="D496" s="126" t="s">
        <v>1687</v>
      </c>
      <c r="E496" s="126" t="s">
        <v>1687</v>
      </c>
      <c r="F496" s="126" t="s">
        <v>1687</v>
      </c>
      <c r="G496" s="126" t="s">
        <v>1687</v>
      </c>
      <c r="H496" s="126" t="s">
        <v>3063</v>
      </c>
      <c r="I496" s="1109" t="s">
        <v>1687</v>
      </c>
      <c r="J496" s="1130"/>
    </row>
    <row r="497" spans="1:17" ht="13.5" thickBot="1">
      <c r="A497" s="196" t="s">
        <v>261</v>
      </c>
      <c r="B497" s="126">
        <v>2</v>
      </c>
      <c r="C497" s="146">
        <v>3</v>
      </c>
      <c r="D497" s="146">
        <v>3</v>
      </c>
      <c r="E497" s="146">
        <v>3</v>
      </c>
      <c r="F497" s="146">
        <v>2</v>
      </c>
      <c r="G497" s="146">
        <v>1</v>
      </c>
      <c r="H497" s="146">
        <v>2</v>
      </c>
      <c r="I497" s="597">
        <v>1</v>
      </c>
    </row>
    <row r="498" spans="1:17" ht="38.25">
      <c r="A498" s="767" t="s">
        <v>592</v>
      </c>
      <c r="B498" s="212"/>
      <c r="C498" s="212"/>
      <c r="D498" s="212"/>
      <c r="E498" s="323"/>
      <c r="F498" s="323"/>
      <c r="G498" s="323"/>
      <c r="H498" s="323"/>
      <c r="I498" s="869"/>
    </row>
    <row r="499" spans="1:17">
      <c r="A499" s="614" t="s">
        <v>26</v>
      </c>
      <c r="B499" s="186">
        <v>0</v>
      </c>
      <c r="C499" s="186">
        <v>0</v>
      </c>
      <c r="D499" s="186">
        <v>0</v>
      </c>
      <c r="E499" s="308">
        <v>1</v>
      </c>
      <c r="F499" s="308">
        <v>1</v>
      </c>
      <c r="G499" s="308">
        <v>1</v>
      </c>
      <c r="H499" s="308">
        <v>0</v>
      </c>
      <c r="I499" s="850">
        <v>0</v>
      </c>
    </row>
    <row r="500" spans="1:17" ht="13.5" thickBot="1">
      <c r="A500" s="768" t="s">
        <v>262</v>
      </c>
      <c r="B500" s="186">
        <v>0</v>
      </c>
      <c r="C500" s="186">
        <v>0</v>
      </c>
      <c r="D500" s="186">
        <v>0</v>
      </c>
      <c r="E500" s="308">
        <v>0</v>
      </c>
      <c r="F500" s="308">
        <v>0</v>
      </c>
      <c r="G500" s="308">
        <v>0</v>
      </c>
      <c r="H500" s="308">
        <v>0</v>
      </c>
      <c r="I500" s="850">
        <v>1</v>
      </c>
    </row>
    <row r="501" spans="1:17" ht="27" customHeight="1">
      <c r="A501" s="767" t="s">
        <v>1690</v>
      </c>
      <c r="B501" s="212"/>
      <c r="C501" s="323"/>
      <c r="D501" s="212"/>
      <c r="E501" s="323"/>
      <c r="F501" s="323"/>
      <c r="G501" s="275"/>
      <c r="H501" s="275"/>
      <c r="I501" s="553"/>
    </row>
    <row r="502" spans="1:17">
      <c r="A502" s="614" t="s">
        <v>12</v>
      </c>
      <c r="B502" s="186">
        <v>1</v>
      </c>
      <c r="C502" s="186">
        <v>1</v>
      </c>
      <c r="D502" s="186">
        <v>1</v>
      </c>
      <c r="E502" s="308">
        <v>1</v>
      </c>
      <c r="F502" s="308">
        <v>1</v>
      </c>
      <c r="G502" s="274"/>
      <c r="H502" s="274"/>
      <c r="I502" s="597"/>
    </row>
    <row r="503" spans="1:17" ht="13.5" thickBot="1">
      <c r="A503" s="768" t="s">
        <v>211</v>
      </c>
      <c r="B503" s="186">
        <v>0</v>
      </c>
      <c r="C503" s="186">
        <v>0</v>
      </c>
      <c r="D503" s="186">
        <v>0</v>
      </c>
      <c r="E503" s="308">
        <v>1</v>
      </c>
      <c r="F503" s="308">
        <v>1</v>
      </c>
      <c r="G503" s="274"/>
      <c r="H503" s="274"/>
      <c r="I503" s="597"/>
    </row>
    <row r="504" spans="1:17" ht="40.5" customHeight="1">
      <c r="A504" s="242" t="s">
        <v>593</v>
      </c>
      <c r="B504" s="150"/>
      <c r="C504" s="147"/>
      <c r="D504" s="150"/>
      <c r="E504" s="147"/>
      <c r="F504" s="147"/>
      <c r="G504" s="147"/>
      <c r="H504" s="275"/>
      <c r="I504" s="553"/>
    </row>
    <row r="505" spans="1:17">
      <c r="A505" s="246" t="s">
        <v>263</v>
      </c>
      <c r="B505" s="126">
        <v>7</v>
      </c>
      <c r="C505" s="146">
        <v>7</v>
      </c>
      <c r="D505" s="126">
        <v>7</v>
      </c>
      <c r="E505" s="126">
        <v>7</v>
      </c>
      <c r="F505" s="182">
        <v>9</v>
      </c>
      <c r="G505" s="274">
        <v>9</v>
      </c>
      <c r="H505" s="274">
        <v>0</v>
      </c>
      <c r="I505" s="597">
        <v>11</v>
      </c>
    </row>
    <row r="506" spans="1:17">
      <c r="A506" s="246" t="s">
        <v>264</v>
      </c>
      <c r="B506" s="126">
        <v>5</v>
      </c>
      <c r="C506" s="146">
        <v>5</v>
      </c>
      <c r="D506" s="126">
        <v>7</v>
      </c>
      <c r="E506" s="126">
        <v>7</v>
      </c>
      <c r="F506" s="182">
        <v>7</v>
      </c>
      <c r="G506" s="274">
        <v>7</v>
      </c>
      <c r="H506" s="274">
        <v>0</v>
      </c>
      <c r="I506" s="597">
        <v>15</v>
      </c>
    </row>
    <row r="507" spans="1:17" ht="13.5" thickBot="1">
      <c r="A507" s="196" t="s">
        <v>265</v>
      </c>
      <c r="B507" s="181">
        <v>1</v>
      </c>
      <c r="C507" s="155">
        <v>1</v>
      </c>
      <c r="D507" s="181">
        <v>2</v>
      </c>
      <c r="E507" s="181">
        <v>2</v>
      </c>
      <c r="F507" s="197">
        <v>1</v>
      </c>
      <c r="G507" s="375">
        <v>1</v>
      </c>
      <c r="H507" s="274">
        <v>0</v>
      </c>
      <c r="I507" s="592">
        <v>1</v>
      </c>
    </row>
    <row r="508" spans="1:17" ht="14.25" customHeight="1">
      <c r="A508" s="242" t="s">
        <v>594</v>
      </c>
      <c r="B508" s="150"/>
      <c r="C508" s="147"/>
      <c r="D508" s="150"/>
      <c r="E508" s="586"/>
      <c r="F508" s="150"/>
      <c r="G508" s="147"/>
      <c r="H508" s="275"/>
      <c r="I508" s="553"/>
    </row>
    <row r="509" spans="1:17" ht="14.25" customHeight="1">
      <c r="A509" s="246" t="s">
        <v>257</v>
      </c>
      <c r="B509" s="126">
        <v>0</v>
      </c>
      <c r="C509" s="126">
        <v>0</v>
      </c>
      <c r="D509" s="126">
        <v>0</v>
      </c>
      <c r="E509" s="126">
        <v>0</v>
      </c>
      <c r="F509" s="126">
        <v>0</v>
      </c>
      <c r="G509" s="126">
        <v>0</v>
      </c>
      <c r="H509" s="274">
        <v>0</v>
      </c>
      <c r="I509" s="597">
        <v>0</v>
      </c>
    </row>
    <row r="510" spans="1:17" ht="14.25" customHeight="1" thickBot="1">
      <c r="A510" s="196" t="s">
        <v>266</v>
      </c>
      <c r="B510" s="244">
        <v>0</v>
      </c>
      <c r="C510" s="244">
        <v>0</v>
      </c>
      <c r="D510" s="244">
        <v>0</v>
      </c>
      <c r="E510" s="181">
        <v>0</v>
      </c>
      <c r="F510" s="181">
        <v>0</v>
      </c>
      <c r="G510" s="181">
        <v>0</v>
      </c>
      <c r="H510" s="375">
        <v>0</v>
      </c>
      <c r="I510" s="592">
        <v>0</v>
      </c>
    </row>
    <row r="511" spans="1:17" s="847" customFormat="1" ht="13.5" customHeight="1">
      <c r="A511" s="652"/>
      <c r="B511" s="647"/>
      <c r="C511" s="338"/>
      <c r="D511" s="648"/>
      <c r="E511" s="338"/>
      <c r="F511" s="338"/>
      <c r="G511" s="338"/>
      <c r="H511" s="701"/>
      <c r="I511" s="701"/>
      <c r="J511" s="990"/>
      <c r="K511" s="990"/>
      <c r="L511" s="990"/>
      <c r="M511" s="990"/>
      <c r="N511" s="990"/>
      <c r="O511" s="990"/>
      <c r="P511" s="990"/>
      <c r="Q511" s="990"/>
    </row>
    <row r="512" spans="1:17" s="847" customFormat="1" ht="18.75" customHeight="1">
      <c r="A512" s="684" t="s">
        <v>267</v>
      </c>
      <c r="B512" s="685"/>
      <c r="C512" s="686"/>
      <c r="D512" s="687"/>
      <c r="E512" s="686"/>
      <c r="F512" s="686"/>
      <c r="G512" s="686"/>
      <c r="H512" s="686"/>
      <c r="I512" s="686"/>
      <c r="J512" s="990"/>
      <c r="K512" s="990"/>
      <c r="L512" s="990"/>
      <c r="M512" s="990"/>
      <c r="N512" s="990"/>
      <c r="O512" s="990"/>
      <c r="P512" s="990"/>
      <c r="Q512" s="990"/>
    </row>
    <row r="513" spans="1:17" s="336" customFormat="1" ht="12.95" customHeight="1" thickBot="1">
      <c r="A513" s="1114"/>
      <c r="B513" s="1115"/>
      <c r="C513" s="701"/>
      <c r="D513" s="1090"/>
      <c r="E513" s="701"/>
      <c r="F513" s="701"/>
      <c r="G513" s="701"/>
      <c r="H513" s="701"/>
      <c r="I513" s="701"/>
      <c r="J513" s="704"/>
      <c r="K513" s="704"/>
      <c r="L513" s="704"/>
      <c r="M513" s="704"/>
      <c r="N513" s="704"/>
      <c r="O513" s="704"/>
      <c r="P513" s="704"/>
      <c r="Q513" s="704"/>
    </row>
    <row r="514" spans="1:17" s="336" customFormat="1" ht="13.5" thickBot="1">
      <c r="A514" s="703" t="s">
        <v>55</v>
      </c>
      <c r="B514" s="350">
        <v>2013</v>
      </c>
      <c r="C514" s="380">
        <v>2014</v>
      </c>
      <c r="D514" s="350">
        <v>2015</v>
      </c>
      <c r="E514" s="380">
        <v>2016</v>
      </c>
      <c r="F514" s="380">
        <v>2017</v>
      </c>
      <c r="G514" s="380">
        <v>2018</v>
      </c>
      <c r="H514" s="380">
        <v>2019</v>
      </c>
      <c r="I514" s="381">
        <v>2020</v>
      </c>
      <c r="J514" s="704"/>
      <c r="K514" s="704"/>
      <c r="L514" s="704"/>
      <c r="M514" s="704"/>
      <c r="N514" s="704"/>
      <c r="O514" s="704"/>
      <c r="P514" s="704"/>
      <c r="Q514" s="704"/>
    </row>
    <row r="515" spans="1:17" s="847" customFormat="1" ht="15.95" customHeight="1">
      <c r="A515" s="280" t="s">
        <v>1223</v>
      </c>
      <c r="B515" s="350">
        <f>B537+B623</f>
        <v>32</v>
      </c>
      <c r="C515" s="350">
        <f t="shared" ref="C515:I518" si="27">C521+C537+C623</f>
        <v>35</v>
      </c>
      <c r="D515" s="350">
        <f t="shared" si="27"/>
        <v>36</v>
      </c>
      <c r="E515" s="350">
        <f t="shared" si="27"/>
        <v>37</v>
      </c>
      <c r="F515" s="380">
        <f t="shared" si="27"/>
        <v>37</v>
      </c>
      <c r="G515" s="380">
        <f t="shared" si="27"/>
        <v>37</v>
      </c>
      <c r="H515" s="380">
        <f>H521+H537+H623</f>
        <v>37</v>
      </c>
      <c r="I515" s="553">
        <f>I521+I537+I623</f>
        <v>37</v>
      </c>
      <c r="J515" s="990"/>
      <c r="K515" s="990"/>
      <c r="L515" s="990"/>
      <c r="M515" s="990"/>
      <c r="N515" s="990"/>
      <c r="O515" s="990"/>
      <c r="P515" s="990"/>
      <c r="Q515" s="990"/>
    </row>
    <row r="516" spans="1:17" s="847" customFormat="1" ht="15.95" customHeight="1">
      <c r="A516" s="281" t="s">
        <v>1245</v>
      </c>
      <c r="B516" s="785">
        <f>B538+B624</f>
        <v>0</v>
      </c>
      <c r="C516" s="785">
        <f t="shared" si="27"/>
        <v>0</v>
      </c>
      <c r="D516" s="785">
        <f t="shared" si="27"/>
        <v>2</v>
      </c>
      <c r="E516" s="785">
        <f t="shared" si="27"/>
        <v>2</v>
      </c>
      <c r="F516" s="912">
        <f t="shared" si="27"/>
        <v>2</v>
      </c>
      <c r="G516" s="912">
        <f t="shared" si="27"/>
        <v>4</v>
      </c>
      <c r="H516" s="912">
        <f>H522+H538+H624</f>
        <v>5</v>
      </c>
      <c r="I516" s="1073">
        <f>I522+I538+I624</f>
        <v>5</v>
      </c>
      <c r="J516" s="1130"/>
      <c r="K516" s="990"/>
      <c r="L516" s="990"/>
      <c r="M516" s="990"/>
      <c r="N516" s="990"/>
      <c r="O516" s="990"/>
      <c r="P516" s="990"/>
      <c r="Q516" s="990"/>
    </row>
    <row r="517" spans="1:17" s="847" customFormat="1" ht="15.95" customHeight="1">
      <c r="A517" s="281" t="s">
        <v>1246</v>
      </c>
      <c r="B517" s="785">
        <f>B539+B625</f>
        <v>25</v>
      </c>
      <c r="C517" s="857">
        <f t="shared" si="27"/>
        <v>29</v>
      </c>
      <c r="D517" s="857">
        <f t="shared" si="27"/>
        <v>27</v>
      </c>
      <c r="E517" s="857">
        <f t="shared" si="27"/>
        <v>30</v>
      </c>
      <c r="F517" s="855">
        <f t="shared" si="27"/>
        <v>30</v>
      </c>
      <c r="G517" s="855">
        <f t="shared" si="27"/>
        <v>29</v>
      </c>
      <c r="H517" s="855">
        <f t="shared" si="27"/>
        <v>27</v>
      </c>
      <c r="I517" s="597">
        <f t="shared" si="27"/>
        <v>27</v>
      </c>
      <c r="J517" s="990"/>
      <c r="K517" s="990"/>
      <c r="L517" s="990"/>
      <c r="M517" s="990"/>
      <c r="N517" s="990"/>
      <c r="O517" s="990"/>
      <c r="P517" s="990"/>
      <c r="Q517" s="990"/>
    </row>
    <row r="518" spans="1:17" s="847" customFormat="1" ht="15.95" customHeight="1" thickBot="1">
      <c r="A518" s="248" t="s">
        <v>1247</v>
      </c>
      <c r="B518" s="257">
        <f>B540+B626</f>
        <v>7</v>
      </c>
      <c r="C518" s="257">
        <f t="shared" si="27"/>
        <v>6</v>
      </c>
      <c r="D518" s="257">
        <f t="shared" si="27"/>
        <v>7</v>
      </c>
      <c r="E518" s="257">
        <f t="shared" si="27"/>
        <v>5</v>
      </c>
      <c r="F518" s="1097">
        <f t="shared" si="27"/>
        <v>5</v>
      </c>
      <c r="G518" s="1097">
        <f t="shared" si="27"/>
        <v>4</v>
      </c>
      <c r="H518" s="1097">
        <f t="shared" si="27"/>
        <v>5</v>
      </c>
      <c r="I518" s="1116">
        <f t="shared" si="27"/>
        <v>5</v>
      </c>
      <c r="J518" s="1130"/>
      <c r="K518" s="990"/>
      <c r="L518" s="990"/>
      <c r="M518" s="990"/>
      <c r="N518" s="990"/>
      <c r="O518" s="990"/>
      <c r="P518" s="990"/>
      <c r="Q518" s="990"/>
    </row>
    <row r="519" spans="1:17" s="847" customFormat="1" ht="14.25" customHeight="1" thickBot="1">
      <c r="A519" s="661"/>
      <c r="B519" s="662"/>
      <c r="C519" s="642"/>
      <c r="D519" s="643"/>
      <c r="E519" s="642"/>
      <c r="F519" s="642"/>
      <c r="G519" s="642"/>
      <c r="H519" s="701"/>
      <c r="I519" s="701"/>
      <c r="J519" s="990"/>
      <c r="K519" s="990"/>
      <c r="L519" s="990"/>
      <c r="M519" s="990"/>
      <c r="N519" s="990"/>
      <c r="O519" s="990"/>
      <c r="P519" s="990"/>
      <c r="Q519" s="990"/>
    </row>
    <row r="520" spans="1:17" s="847" customFormat="1" ht="39" thickBot="1">
      <c r="A520" s="388" t="s">
        <v>56</v>
      </c>
      <c r="B520" s="389">
        <v>2013</v>
      </c>
      <c r="C520" s="390">
        <v>2014</v>
      </c>
      <c r="D520" s="389">
        <v>2015</v>
      </c>
      <c r="E520" s="390">
        <v>2016</v>
      </c>
      <c r="F520" s="380">
        <v>2017</v>
      </c>
      <c r="G520" s="390">
        <v>2018</v>
      </c>
      <c r="H520" s="706">
        <v>2019</v>
      </c>
      <c r="I520" s="707">
        <v>2020</v>
      </c>
      <c r="J520" s="990"/>
      <c r="K520" s="990"/>
      <c r="L520" s="990"/>
      <c r="M520" s="990"/>
      <c r="N520" s="990"/>
      <c r="O520" s="990"/>
      <c r="P520" s="990"/>
      <c r="Q520" s="990"/>
    </row>
    <row r="521" spans="1:17" s="847" customFormat="1" ht="13.5" customHeight="1">
      <c r="A521" s="385" t="s">
        <v>1223</v>
      </c>
      <c r="B521" s="192"/>
      <c r="C521" s="192">
        <v>2</v>
      </c>
      <c r="D521" s="192">
        <v>3</v>
      </c>
      <c r="E521" s="275">
        <v>3</v>
      </c>
      <c r="F521" s="275">
        <v>3</v>
      </c>
      <c r="G521" s="275">
        <v>3</v>
      </c>
      <c r="H521" s="275">
        <v>3</v>
      </c>
      <c r="I521" s="553">
        <v>3</v>
      </c>
      <c r="J521" s="990"/>
      <c r="K521" s="990"/>
      <c r="L521" s="990"/>
      <c r="M521" s="990"/>
      <c r="N521" s="990"/>
      <c r="O521" s="990"/>
      <c r="P521" s="990"/>
      <c r="Q521" s="990"/>
    </row>
    <row r="522" spans="1:17" s="847" customFormat="1" ht="15" customHeight="1">
      <c r="A522" s="386" t="s">
        <v>1245</v>
      </c>
      <c r="B522" s="783"/>
      <c r="C522" s="783">
        <v>0</v>
      </c>
      <c r="D522" s="783">
        <v>1</v>
      </c>
      <c r="E522" s="912">
        <v>1</v>
      </c>
      <c r="F522" s="912">
        <v>1</v>
      </c>
      <c r="G522" s="912">
        <v>1</v>
      </c>
      <c r="H522" s="784">
        <v>1</v>
      </c>
      <c r="I522" s="597">
        <v>1</v>
      </c>
      <c r="J522" s="990"/>
      <c r="K522" s="990"/>
      <c r="L522" s="990"/>
      <c r="M522" s="990"/>
      <c r="N522" s="990"/>
      <c r="O522" s="990"/>
      <c r="P522" s="990"/>
      <c r="Q522" s="990"/>
    </row>
    <row r="523" spans="1:17" s="847" customFormat="1" ht="15" customHeight="1">
      <c r="A523" s="386" t="s">
        <v>1246</v>
      </c>
      <c r="B523" s="783"/>
      <c r="C523" s="783">
        <v>2</v>
      </c>
      <c r="D523" s="783">
        <v>2</v>
      </c>
      <c r="E523" s="912">
        <v>2</v>
      </c>
      <c r="F523" s="912">
        <v>2</v>
      </c>
      <c r="G523" s="912">
        <v>2</v>
      </c>
      <c r="H523" s="912">
        <v>2</v>
      </c>
      <c r="I523" s="597">
        <v>2</v>
      </c>
      <c r="J523" s="990"/>
      <c r="K523" s="990"/>
      <c r="L523" s="990"/>
      <c r="M523" s="990"/>
      <c r="N523" s="990"/>
      <c r="O523" s="990"/>
      <c r="P523" s="990"/>
      <c r="Q523" s="990"/>
    </row>
    <row r="524" spans="1:17" s="847" customFormat="1" ht="15.75" customHeight="1" thickBot="1">
      <c r="A524" s="387" t="s">
        <v>1247</v>
      </c>
      <c r="B524" s="244"/>
      <c r="C524" s="244">
        <v>0</v>
      </c>
      <c r="D524" s="244">
        <v>0</v>
      </c>
      <c r="E524" s="375">
        <v>0</v>
      </c>
      <c r="F524" s="375">
        <v>0</v>
      </c>
      <c r="G524" s="375">
        <v>0</v>
      </c>
      <c r="H524" s="375">
        <v>0</v>
      </c>
      <c r="I524" s="592">
        <v>0</v>
      </c>
      <c r="J524" s="990"/>
      <c r="K524" s="990"/>
      <c r="L524" s="990"/>
      <c r="M524" s="990"/>
      <c r="N524" s="990"/>
      <c r="O524" s="990"/>
      <c r="P524" s="990"/>
      <c r="Q524" s="990"/>
    </row>
    <row r="525" spans="1:17" ht="13.5" customHeight="1" thickBot="1">
      <c r="A525" s="283"/>
      <c r="B525" s="649"/>
      <c r="C525" s="650"/>
      <c r="D525" s="651"/>
      <c r="E525" s="650"/>
      <c r="F525" s="650"/>
      <c r="G525" s="650"/>
      <c r="H525" s="742"/>
      <c r="I525" s="742"/>
    </row>
    <row r="526" spans="1:17" ht="20.25" customHeight="1" thickBot="1">
      <c r="A526" s="284" t="s">
        <v>1248</v>
      </c>
      <c r="B526" s="632">
        <v>2013</v>
      </c>
      <c r="C526" s="634">
        <v>2014</v>
      </c>
      <c r="D526" s="632">
        <v>2015</v>
      </c>
      <c r="E526" s="634">
        <v>2016</v>
      </c>
      <c r="F526" s="380">
        <v>2017</v>
      </c>
      <c r="G526" s="634">
        <v>2018</v>
      </c>
      <c r="H526" s="380">
        <v>2019</v>
      </c>
      <c r="I526" s="381">
        <v>2020</v>
      </c>
    </row>
    <row r="527" spans="1:17" ht="26.25" customHeight="1">
      <c r="A527" s="242" t="s">
        <v>595</v>
      </c>
      <c r="B527" s="150"/>
      <c r="C527" s="323"/>
      <c r="D527" s="212"/>
      <c r="E527" s="323"/>
      <c r="F527" s="323"/>
      <c r="G527" s="323"/>
      <c r="H527" s="323"/>
      <c r="I527" s="869"/>
    </row>
    <row r="528" spans="1:17" ht="24.75" customHeight="1">
      <c r="A528" s="246" t="s">
        <v>268</v>
      </c>
      <c r="B528" s="812"/>
      <c r="C528" s="813" t="s">
        <v>1531</v>
      </c>
      <c r="D528" s="813" t="s">
        <v>1531</v>
      </c>
      <c r="E528" s="813" t="s">
        <v>1531</v>
      </c>
      <c r="F528" s="813" t="s">
        <v>1531</v>
      </c>
      <c r="G528" s="813" t="s">
        <v>1531</v>
      </c>
      <c r="H528" s="813" t="s">
        <v>1531</v>
      </c>
      <c r="I528" s="1080" t="s">
        <v>1531</v>
      </c>
      <c r="J528" s="1130"/>
    </row>
    <row r="529" spans="1:17" ht="15" customHeight="1" thickBot="1">
      <c r="A529" s="196" t="s">
        <v>269</v>
      </c>
      <c r="B529" s="181"/>
      <c r="C529" s="375" t="s">
        <v>1519</v>
      </c>
      <c r="D529" s="243" t="s">
        <v>1717</v>
      </c>
      <c r="E529" s="528"/>
      <c r="F529" s="528"/>
      <c r="G529" s="528"/>
      <c r="H529" s="528"/>
      <c r="I529" s="1085"/>
      <c r="J529" s="1130"/>
    </row>
    <row r="530" spans="1:17" ht="16.5" customHeight="1">
      <c r="A530" s="242" t="s">
        <v>596</v>
      </c>
      <c r="B530" s="150"/>
      <c r="C530" s="147"/>
      <c r="D530" s="150"/>
      <c r="E530" s="147"/>
      <c r="F530" s="147"/>
      <c r="G530" s="147"/>
      <c r="H530" s="275"/>
      <c r="I530" s="553"/>
    </row>
    <row r="531" spans="1:17" ht="124.5" customHeight="1" thickBot="1">
      <c r="A531" s="196" t="s">
        <v>270</v>
      </c>
      <c r="B531" s="126"/>
      <c r="C531" s="146"/>
      <c r="D531" s="274" t="s">
        <v>1310</v>
      </c>
      <c r="E531" s="146" t="s">
        <v>1295</v>
      </c>
      <c r="F531" s="274" t="s">
        <v>2156</v>
      </c>
      <c r="G531" s="146" t="s">
        <v>2334</v>
      </c>
      <c r="H531" s="274" t="s">
        <v>2822</v>
      </c>
      <c r="I531" s="597" t="s">
        <v>3428</v>
      </c>
    </row>
    <row r="532" spans="1:17" ht="65.25" customHeight="1">
      <c r="A532" s="242" t="s">
        <v>597</v>
      </c>
      <c r="B532" s="150"/>
      <c r="C532" s="147"/>
      <c r="D532" s="150"/>
      <c r="E532" s="147"/>
      <c r="F532" s="147"/>
      <c r="G532" s="147"/>
      <c r="H532" s="275"/>
      <c r="I532" s="553"/>
    </row>
    <row r="533" spans="1:17" ht="77.25" customHeight="1">
      <c r="A533" s="246" t="s">
        <v>271</v>
      </c>
      <c r="B533" s="126"/>
      <c r="C533" s="146">
        <v>0</v>
      </c>
      <c r="D533" s="126">
        <v>8</v>
      </c>
      <c r="E533" s="146">
        <v>2</v>
      </c>
      <c r="F533" s="146">
        <v>1</v>
      </c>
      <c r="G533" s="146">
        <v>1</v>
      </c>
      <c r="H533" s="274" t="s">
        <v>3429</v>
      </c>
      <c r="I533" s="597">
        <v>0</v>
      </c>
    </row>
    <row r="534" spans="1:17" ht="19.5" customHeight="1" thickBot="1">
      <c r="A534" s="196" t="s">
        <v>272</v>
      </c>
      <c r="B534" s="244"/>
      <c r="C534" s="122">
        <v>0</v>
      </c>
      <c r="D534" s="181">
        <v>1</v>
      </c>
      <c r="E534" s="155">
        <v>0</v>
      </c>
      <c r="F534" s="155">
        <v>0</v>
      </c>
      <c r="G534" s="155">
        <v>0</v>
      </c>
      <c r="H534" s="375">
        <v>0</v>
      </c>
      <c r="I534" s="592">
        <v>0</v>
      </c>
    </row>
    <row r="535" spans="1:17" ht="17.25" customHeight="1" thickBot="1">
      <c r="A535" s="291"/>
      <c r="B535" s="298"/>
      <c r="C535" s="665"/>
      <c r="D535" s="666"/>
      <c r="E535" s="667"/>
      <c r="F535" s="667"/>
      <c r="G535" s="667"/>
      <c r="H535" s="747"/>
      <c r="I535" s="747"/>
    </row>
    <row r="536" spans="1:17" s="847" customFormat="1" ht="26.25" thickBot="1">
      <c r="A536" s="391" t="s">
        <v>57</v>
      </c>
      <c r="B536" s="383">
        <v>2013</v>
      </c>
      <c r="C536" s="384">
        <v>2014</v>
      </c>
      <c r="D536" s="383">
        <v>2015</v>
      </c>
      <c r="E536" s="384">
        <v>2016</v>
      </c>
      <c r="F536" s="384">
        <v>2017</v>
      </c>
      <c r="G536" s="384">
        <v>2018</v>
      </c>
      <c r="H536" s="380">
        <v>2019</v>
      </c>
      <c r="I536" s="381">
        <v>2020</v>
      </c>
      <c r="J536" s="990"/>
      <c r="K536" s="990"/>
      <c r="L536" s="990"/>
      <c r="M536" s="990"/>
      <c r="N536" s="990"/>
      <c r="O536" s="990"/>
      <c r="P536" s="990"/>
      <c r="Q536" s="990"/>
    </row>
    <row r="537" spans="1:17" s="847" customFormat="1" ht="15.75" customHeight="1">
      <c r="A537" s="385" t="s">
        <v>1223</v>
      </c>
      <c r="B537" s="192">
        <v>14</v>
      </c>
      <c r="C537" s="192">
        <v>15</v>
      </c>
      <c r="D537" s="192">
        <v>15</v>
      </c>
      <c r="E537" s="192">
        <v>15</v>
      </c>
      <c r="F537" s="192">
        <v>15</v>
      </c>
      <c r="G537" s="192">
        <v>15</v>
      </c>
      <c r="H537" s="192">
        <v>15</v>
      </c>
      <c r="I537" s="553">
        <v>15</v>
      </c>
      <c r="J537" s="990"/>
      <c r="K537" s="990"/>
      <c r="L537" s="990"/>
      <c r="M537" s="990"/>
      <c r="N537" s="990"/>
      <c r="O537" s="990"/>
      <c r="P537" s="990"/>
      <c r="Q537" s="990"/>
    </row>
    <row r="538" spans="1:17" s="847" customFormat="1" ht="17.25" customHeight="1">
      <c r="A538" s="386" t="s">
        <v>1245</v>
      </c>
      <c r="B538" s="193">
        <v>0</v>
      </c>
      <c r="C538" s="193">
        <v>0</v>
      </c>
      <c r="D538" s="193">
        <v>0</v>
      </c>
      <c r="E538" s="193">
        <v>0</v>
      </c>
      <c r="F538" s="193">
        <v>0</v>
      </c>
      <c r="G538" s="182">
        <v>1</v>
      </c>
      <c r="H538" s="182">
        <v>1</v>
      </c>
      <c r="I538" s="597">
        <v>1</v>
      </c>
      <c r="J538" s="990"/>
      <c r="K538" s="990"/>
      <c r="L538" s="990"/>
      <c r="M538" s="990"/>
      <c r="N538" s="990"/>
      <c r="O538" s="990"/>
      <c r="P538" s="990"/>
      <c r="Q538" s="990"/>
    </row>
    <row r="539" spans="1:17" s="847" customFormat="1" ht="15.75" customHeight="1">
      <c r="A539" s="386" t="s">
        <v>1246</v>
      </c>
      <c r="B539" s="193">
        <v>13</v>
      </c>
      <c r="C539" s="193">
        <v>15</v>
      </c>
      <c r="D539" s="193">
        <v>15</v>
      </c>
      <c r="E539" s="193">
        <v>15</v>
      </c>
      <c r="F539" s="193">
        <v>15</v>
      </c>
      <c r="G539" s="193">
        <v>14</v>
      </c>
      <c r="H539" s="193">
        <v>14</v>
      </c>
      <c r="I539" s="597">
        <v>14</v>
      </c>
      <c r="J539" s="990"/>
      <c r="K539" s="990"/>
      <c r="L539" s="990"/>
      <c r="M539" s="990"/>
      <c r="N539" s="990"/>
      <c r="O539" s="990"/>
      <c r="P539" s="990"/>
      <c r="Q539" s="990"/>
    </row>
    <row r="540" spans="1:17" s="847" customFormat="1" ht="15.75" customHeight="1" thickBot="1">
      <c r="A540" s="387" t="s">
        <v>1247</v>
      </c>
      <c r="B540" s="244">
        <v>1</v>
      </c>
      <c r="C540" s="244">
        <v>0</v>
      </c>
      <c r="D540" s="244">
        <v>0</v>
      </c>
      <c r="E540" s="244">
        <v>0</v>
      </c>
      <c r="F540" s="244">
        <v>0</v>
      </c>
      <c r="G540" s="244">
        <v>0</v>
      </c>
      <c r="H540" s="244">
        <v>0</v>
      </c>
      <c r="I540" s="592">
        <v>0</v>
      </c>
      <c r="J540" s="990"/>
      <c r="K540" s="990"/>
      <c r="L540" s="990"/>
      <c r="M540" s="990"/>
      <c r="N540" s="990"/>
      <c r="O540" s="990"/>
      <c r="P540" s="990"/>
      <c r="Q540" s="990"/>
    </row>
    <row r="541" spans="1:17" ht="16.5" customHeight="1" thickBot="1">
      <c r="A541" s="283"/>
      <c r="B541" s="649"/>
      <c r="C541" s="650"/>
      <c r="D541" s="651"/>
      <c r="E541" s="650"/>
      <c r="F541" s="650"/>
      <c r="G541" s="650"/>
      <c r="H541" s="742"/>
      <c r="I541" s="742"/>
    </row>
    <row r="542" spans="1:17" ht="23.25" customHeight="1" thickBot="1">
      <c r="A542" s="290" t="s">
        <v>1248</v>
      </c>
      <c r="B542" s="180">
        <v>2013</v>
      </c>
      <c r="C542" s="142">
        <v>2014</v>
      </c>
      <c r="D542" s="180">
        <v>2015</v>
      </c>
      <c r="E542" s="142">
        <v>2016</v>
      </c>
      <c r="F542" s="142">
        <v>2017</v>
      </c>
      <c r="G542" s="142">
        <v>2018</v>
      </c>
      <c r="H542" s="706">
        <v>2019</v>
      </c>
      <c r="I542" s="707">
        <v>2020</v>
      </c>
    </row>
    <row r="543" spans="1:17" ht="25.5" customHeight="1">
      <c r="A543" s="242" t="s">
        <v>598</v>
      </c>
      <c r="B543" s="150"/>
      <c r="C543" s="147"/>
      <c r="D543" s="150"/>
      <c r="E543" s="323"/>
      <c r="F543" s="323"/>
      <c r="G543" s="323"/>
      <c r="H543" s="323"/>
      <c r="I543" s="713"/>
      <c r="J543" s="1130"/>
    </row>
    <row r="544" spans="1:17" ht="15" customHeight="1">
      <c r="A544" s="246" t="s">
        <v>273</v>
      </c>
      <c r="B544" s="126"/>
      <c r="C544" s="146"/>
      <c r="D544" s="182"/>
      <c r="E544" s="186" t="s">
        <v>1717</v>
      </c>
      <c r="F544" s="186"/>
      <c r="G544" s="308"/>
      <c r="H544" s="308"/>
      <c r="I544" s="850"/>
    </row>
    <row r="545" spans="1:10" ht="129" customHeight="1" thickBot="1">
      <c r="A545" s="196" t="s">
        <v>274</v>
      </c>
      <c r="B545" s="126"/>
      <c r="C545" s="146"/>
      <c r="D545" s="126"/>
      <c r="E545" s="126" t="s">
        <v>1960</v>
      </c>
      <c r="F545" s="126" t="s">
        <v>1535</v>
      </c>
      <c r="G545" s="308" t="s">
        <v>2335</v>
      </c>
      <c r="H545" s="308" t="s">
        <v>3430</v>
      </c>
      <c r="I545" s="1080" t="s">
        <v>3427</v>
      </c>
      <c r="J545" s="1130"/>
    </row>
    <row r="546" spans="1:10" ht="27" customHeight="1">
      <c r="A546" s="242" t="s">
        <v>599</v>
      </c>
      <c r="B546" s="150"/>
      <c r="C546" s="147"/>
      <c r="D546" s="150"/>
      <c r="E546" s="147"/>
      <c r="F546" s="147"/>
      <c r="G546" s="147"/>
      <c r="H546" s="275"/>
      <c r="I546" s="553"/>
    </row>
    <row r="547" spans="1:10" ht="171.75" customHeight="1">
      <c r="A547" s="246" t="s">
        <v>1496</v>
      </c>
      <c r="B547" s="299" t="s">
        <v>1282</v>
      </c>
      <c r="C547" s="299" t="s">
        <v>2107</v>
      </c>
      <c r="D547" s="299" t="s">
        <v>1744</v>
      </c>
      <c r="E547" s="312" t="s">
        <v>2108</v>
      </c>
      <c r="F547" s="312" t="s">
        <v>2225</v>
      </c>
      <c r="G547" s="299" t="s">
        <v>3077</v>
      </c>
      <c r="H547" s="712" t="s">
        <v>3044</v>
      </c>
      <c r="I547" s="746" t="s">
        <v>3426</v>
      </c>
    </row>
    <row r="548" spans="1:10" ht="66.75" customHeight="1" thickBot="1">
      <c r="A548" s="196" t="s">
        <v>1497</v>
      </c>
      <c r="B548" s="302">
        <v>0</v>
      </c>
      <c r="C548" s="711"/>
      <c r="D548" s="302" t="s">
        <v>1718</v>
      </c>
      <c r="E548" s="711" t="s">
        <v>2000</v>
      </c>
      <c r="F548" s="905" t="s">
        <v>2231</v>
      </c>
      <c r="G548" s="711" t="s">
        <v>2395</v>
      </c>
      <c r="H548" s="905" t="s">
        <v>3001</v>
      </c>
      <c r="I548" s="906" t="s">
        <v>3247</v>
      </c>
    </row>
    <row r="549" spans="1:10" ht="38.25" customHeight="1">
      <c r="A549" s="242" t="s">
        <v>600</v>
      </c>
      <c r="B549" s="150"/>
      <c r="C549" s="147"/>
      <c r="D549" s="150"/>
      <c r="E549" s="147"/>
      <c r="F549" s="147"/>
      <c r="G549" s="147"/>
      <c r="H549" s="275"/>
      <c r="I549" s="553"/>
    </row>
    <row r="550" spans="1:10" ht="87.75" customHeight="1">
      <c r="A550" s="246" t="s">
        <v>275</v>
      </c>
      <c r="B550" s="126">
        <v>0</v>
      </c>
      <c r="C550" s="126">
        <v>0</v>
      </c>
      <c r="D550" s="126" t="s">
        <v>1822</v>
      </c>
      <c r="E550" s="146" t="s">
        <v>2001</v>
      </c>
      <c r="F550" s="146" t="s">
        <v>2148</v>
      </c>
      <c r="G550" s="146" t="s">
        <v>2400</v>
      </c>
      <c r="H550" s="712" t="s">
        <v>2824</v>
      </c>
      <c r="I550" s="746" t="s">
        <v>3248</v>
      </c>
    </row>
    <row r="551" spans="1:10" ht="88.5" customHeight="1">
      <c r="A551" s="246" t="s">
        <v>276</v>
      </c>
      <c r="B551" s="126" t="s">
        <v>1269</v>
      </c>
      <c r="C551" s="126" t="s">
        <v>1532</v>
      </c>
      <c r="D551" s="126" t="s">
        <v>1745</v>
      </c>
      <c r="E551" s="146" t="s">
        <v>1961</v>
      </c>
      <c r="F551" s="146" t="s">
        <v>1961</v>
      </c>
      <c r="G551" s="146" t="s">
        <v>2823</v>
      </c>
      <c r="H551" s="274" t="s">
        <v>3002</v>
      </c>
      <c r="I551" s="597" t="s">
        <v>3002</v>
      </c>
    </row>
    <row r="552" spans="1:10" ht="39" thickBot="1">
      <c r="A552" s="285" t="s">
        <v>277</v>
      </c>
      <c r="B552" s="252" t="s">
        <v>1270</v>
      </c>
      <c r="C552" s="252" t="s">
        <v>1270</v>
      </c>
      <c r="D552" s="252" t="s">
        <v>1746</v>
      </c>
      <c r="E552" s="149" t="s">
        <v>1746</v>
      </c>
      <c r="F552" s="149" t="s">
        <v>1746</v>
      </c>
      <c r="G552" s="149" t="s">
        <v>2399</v>
      </c>
      <c r="H552" s="514" t="s">
        <v>2399</v>
      </c>
      <c r="I552" s="592" t="s">
        <v>2399</v>
      </c>
    </row>
    <row r="553" spans="1:10" ht="27.75" customHeight="1">
      <c r="A553" s="242" t="s">
        <v>601</v>
      </c>
      <c r="B553" s="150"/>
      <c r="C553" s="147"/>
      <c r="D553" s="150"/>
      <c r="E553" s="147"/>
      <c r="F553" s="147"/>
      <c r="G553" s="147"/>
      <c r="H553" s="275"/>
      <c r="I553" s="553"/>
    </row>
    <row r="554" spans="1:10" ht="39.75" customHeight="1">
      <c r="A554" s="246" t="s">
        <v>278</v>
      </c>
      <c r="B554" s="126" t="s">
        <v>1288</v>
      </c>
      <c r="C554" s="299" t="s">
        <v>2110</v>
      </c>
      <c r="D554" s="299" t="s">
        <v>2110</v>
      </c>
      <c r="E554" s="299" t="s">
        <v>2110</v>
      </c>
      <c r="F554" s="299" t="s">
        <v>2110</v>
      </c>
      <c r="G554" s="146" t="s">
        <v>2401</v>
      </c>
      <c r="H554" s="146" t="s">
        <v>2401</v>
      </c>
      <c r="I554" s="1069" t="s">
        <v>3425</v>
      </c>
      <c r="J554" s="1130"/>
    </row>
    <row r="555" spans="1:10" ht="67.5" customHeight="1" thickBot="1">
      <c r="A555" s="196" t="s">
        <v>279</v>
      </c>
      <c r="B555" s="532" t="s">
        <v>1271</v>
      </c>
      <c r="C555" s="532" t="s">
        <v>1533</v>
      </c>
      <c r="D555" s="532" t="s">
        <v>1747</v>
      </c>
      <c r="E555" s="532" t="s">
        <v>1962</v>
      </c>
      <c r="F555" s="532" t="s">
        <v>2149</v>
      </c>
      <c r="G555" s="189" t="s">
        <v>2402</v>
      </c>
      <c r="H555" s="189" t="s">
        <v>2402</v>
      </c>
      <c r="I555" s="1084" t="s">
        <v>3424</v>
      </c>
      <c r="J555" s="1130"/>
    </row>
    <row r="556" spans="1:10" ht="39" customHeight="1">
      <c r="A556" s="242" t="s">
        <v>2111</v>
      </c>
      <c r="B556" s="150" t="s">
        <v>1283</v>
      </c>
      <c r="C556" s="147"/>
      <c r="D556" s="150"/>
      <c r="E556" s="147"/>
      <c r="F556" s="147"/>
      <c r="G556" s="147"/>
      <c r="H556" s="275"/>
      <c r="I556" s="553"/>
    </row>
    <row r="557" spans="1:10" ht="168.95" customHeight="1">
      <c r="A557" s="246" t="s">
        <v>12</v>
      </c>
      <c r="B557" s="581">
        <v>1</v>
      </c>
      <c r="C557" s="182">
        <v>0</v>
      </c>
      <c r="D557" s="182">
        <v>0</v>
      </c>
      <c r="E557" s="146" t="s">
        <v>2338</v>
      </c>
      <c r="F557" s="146" t="s">
        <v>2166</v>
      </c>
      <c r="G557" s="146" t="s">
        <v>2345</v>
      </c>
      <c r="H557" s="146" t="s">
        <v>3020</v>
      </c>
      <c r="I557" s="597" t="s">
        <v>3423</v>
      </c>
    </row>
    <row r="558" spans="1:10" ht="21" customHeight="1">
      <c r="A558" s="848" t="s">
        <v>280</v>
      </c>
      <c r="B558" s="126">
        <v>0</v>
      </c>
      <c r="C558" s="182">
        <v>0</v>
      </c>
      <c r="D558" s="126">
        <v>0</v>
      </c>
      <c r="E558" s="146">
        <v>0</v>
      </c>
      <c r="F558" s="146">
        <v>0</v>
      </c>
      <c r="G558" s="274">
        <v>0</v>
      </c>
      <c r="H558" s="274">
        <v>0</v>
      </c>
      <c r="I558" s="597" t="s">
        <v>2335</v>
      </c>
    </row>
    <row r="559" spans="1:10" ht="192" customHeight="1" thickBot="1">
      <c r="A559" s="196" t="s">
        <v>26</v>
      </c>
      <c r="B559" s="126">
        <v>0</v>
      </c>
      <c r="C559" s="668">
        <v>0</v>
      </c>
      <c r="D559" s="146">
        <v>0</v>
      </c>
      <c r="E559" s="146">
        <v>0</v>
      </c>
      <c r="F559" s="146" t="s">
        <v>2336</v>
      </c>
      <c r="G559" s="146" t="s">
        <v>2339</v>
      </c>
      <c r="H559" s="274" t="s">
        <v>1717</v>
      </c>
      <c r="I559" s="597" t="s">
        <v>3249</v>
      </c>
    </row>
    <row r="560" spans="1:10" ht="15" customHeight="1">
      <c r="A560" s="242" t="s">
        <v>602</v>
      </c>
      <c r="B560" s="190"/>
      <c r="C560" s="147"/>
      <c r="D560" s="150"/>
      <c r="E560" s="147"/>
      <c r="F560" s="147"/>
      <c r="G560" s="147"/>
      <c r="H560" s="275"/>
      <c r="I560" s="553"/>
    </row>
    <row r="561" spans="1:10" ht="114.6" customHeight="1">
      <c r="A561" s="286" t="s">
        <v>281</v>
      </c>
      <c r="B561" s="726"/>
      <c r="C561" s="637"/>
      <c r="D561" s="182" t="s">
        <v>2157</v>
      </c>
      <c r="E561" s="182" t="s">
        <v>2157</v>
      </c>
      <c r="F561" s="182" t="s">
        <v>2157</v>
      </c>
      <c r="G561" s="274" t="s">
        <v>2337</v>
      </c>
      <c r="H561" s="274" t="s">
        <v>2825</v>
      </c>
      <c r="I561" s="597" t="s">
        <v>3422</v>
      </c>
    </row>
    <row r="562" spans="1:10" ht="83.25" customHeight="1">
      <c r="A562" s="304"/>
      <c r="B562" s="610"/>
      <c r="C562" s="195"/>
      <c r="D562" s="195"/>
      <c r="E562" s="149" t="s">
        <v>2112</v>
      </c>
      <c r="F562" s="252" t="s">
        <v>2340</v>
      </c>
      <c r="G562" s="146" t="s">
        <v>2845</v>
      </c>
      <c r="H562" s="514" t="s">
        <v>1717</v>
      </c>
      <c r="I562" s="515"/>
    </row>
    <row r="563" spans="1:10" ht="57" customHeight="1" thickBot="1">
      <c r="A563" s="285" t="s">
        <v>282</v>
      </c>
      <c r="B563" s="195">
        <v>0</v>
      </c>
      <c r="C563" s="252">
        <v>0</v>
      </c>
      <c r="D563" s="252">
        <v>0</v>
      </c>
      <c r="E563" s="149">
        <v>5</v>
      </c>
      <c r="F563" s="252">
        <v>8</v>
      </c>
      <c r="G563" s="149">
        <v>8</v>
      </c>
      <c r="H563" s="969" t="s">
        <v>3421</v>
      </c>
      <c r="I563" s="515" t="s">
        <v>3420</v>
      </c>
    </row>
    <row r="564" spans="1:10" ht="27" customHeight="1">
      <c r="A564" s="242" t="s">
        <v>603</v>
      </c>
      <c r="B564" s="150"/>
      <c r="C564" s="147"/>
      <c r="D564" s="150"/>
      <c r="E564" s="147"/>
      <c r="F564" s="147"/>
      <c r="G564" s="147"/>
      <c r="H564" s="275"/>
      <c r="I564" s="553"/>
    </row>
    <row r="565" spans="1:10" ht="27.75" customHeight="1">
      <c r="A565" s="246" t="s">
        <v>283</v>
      </c>
      <c r="B565" s="126">
        <v>0</v>
      </c>
      <c r="C565" s="126" t="s">
        <v>1295</v>
      </c>
      <c r="D565" s="186">
        <v>2</v>
      </c>
      <c r="E565" s="308"/>
      <c r="F565" s="308"/>
      <c r="G565" s="308"/>
      <c r="H565" s="308"/>
      <c r="I565" s="1080"/>
      <c r="J565" s="1130"/>
    </row>
    <row r="566" spans="1:10" ht="17.25" customHeight="1">
      <c r="A566" s="286" t="s">
        <v>2548</v>
      </c>
      <c r="B566" s="608">
        <v>10.26</v>
      </c>
      <c r="C566" s="608">
        <v>7.5540000000000003</v>
      </c>
      <c r="D566" s="608" t="s">
        <v>1748</v>
      </c>
      <c r="E566" s="748">
        <v>6.3579999999999997</v>
      </c>
      <c r="F566" s="748">
        <v>0</v>
      </c>
      <c r="G566" s="748">
        <v>4.3</v>
      </c>
      <c r="H566" s="748">
        <v>5.12</v>
      </c>
      <c r="I566" s="749">
        <v>0.74</v>
      </c>
    </row>
    <row r="567" spans="1:10" ht="63" customHeight="1">
      <c r="A567" s="288"/>
      <c r="B567" s="563"/>
      <c r="C567" s="563"/>
      <c r="D567" s="563"/>
      <c r="E567" s="739" t="s">
        <v>1963</v>
      </c>
      <c r="F567" s="739" t="s">
        <v>2496</v>
      </c>
      <c r="G567" s="739" t="s">
        <v>2554</v>
      </c>
      <c r="H567" s="970" t="s">
        <v>3045</v>
      </c>
      <c r="I567" s="744" t="s">
        <v>3419</v>
      </c>
    </row>
    <row r="568" spans="1:10" ht="75.75" customHeight="1">
      <c r="A568" s="288"/>
      <c r="B568" s="563"/>
      <c r="C568" s="563"/>
      <c r="D568" s="563"/>
      <c r="E568" s="739"/>
      <c r="F568" s="739"/>
      <c r="G568" s="750" t="s">
        <v>2498</v>
      </c>
      <c r="H568" s="970" t="s">
        <v>2829</v>
      </c>
      <c r="I568" s="744"/>
    </row>
    <row r="569" spans="1:10" ht="41.25" customHeight="1">
      <c r="A569" s="288"/>
      <c r="B569" s="563"/>
      <c r="C569" s="563"/>
      <c r="D569" s="563"/>
      <c r="E569" s="739"/>
      <c r="F569" s="739"/>
      <c r="G569" s="849" t="s">
        <v>2495</v>
      </c>
      <c r="H569" s="1247" t="s">
        <v>2826</v>
      </c>
      <c r="I569" s="744"/>
    </row>
    <row r="570" spans="1:10" ht="70.5" customHeight="1">
      <c r="A570" s="288"/>
      <c r="B570" s="563"/>
      <c r="C570" s="563"/>
      <c r="D570" s="563"/>
      <c r="E570" s="739"/>
      <c r="F570" s="739"/>
      <c r="G570" s="750" t="s">
        <v>2497</v>
      </c>
      <c r="H570" s="1247"/>
      <c r="I570" s="744"/>
    </row>
    <row r="571" spans="1:10" ht="81" customHeight="1">
      <c r="A571" s="288"/>
      <c r="B571" s="563"/>
      <c r="C571" s="563"/>
      <c r="D571" s="563"/>
      <c r="E571" s="739"/>
      <c r="F571" s="739"/>
      <c r="G571" s="750" t="s">
        <v>2341</v>
      </c>
      <c r="H571" s="750"/>
      <c r="I571" s="744"/>
    </row>
    <row r="572" spans="1:10" ht="15" customHeight="1">
      <c r="A572" s="286" t="s">
        <v>2549</v>
      </c>
      <c r="B572" s="608"/>
      <c r="C572" s="608"/>
      <c r="D572" s="608"/>
      <c r="E572" s="748"/>
      <c r="F572" s="608"/>
      <c r="G572" s="608">
        <v>3.4</v>
      </c>
      <c r="H572" s="748">
        <v>0</v>
      </c>
      <c r="I572" s="749"/>
    </row>
    <row r="573" spans="1:10" ht="106.5" customHeight="1">
      <c r="A573" s="288"/>
      <c r="B573" s="195"/>
      <c r="C573" s="195"/>
      <c r="D573" s="195"/>
      <c r="E573" s="514" t="s">
        <v>2492</v>
      </c>
      <c r="F573" s="195" t="s">
        <v>2493</v>
      </c>
      <c r="G573" s="194" t="s">
        <v>2553</v>
      </c>
      <c r="H573" s="514"/>
      <c r="I573" s="515"/>
    </row>
    <row r="574" spans="1:10" ht="15.75" customHeight="1" thickBot="1">
      <c r="A574" s="196" t="s">
        <v>284</v>
      </c>
      <c r="B574" s="188">
        <v>0</v>
      </c>
      <c r="C574" s="188">
        <v>0</v>
      </c>
      <c r="D574" s="188">
        <v>0</v>
      </c>
      <c r="E574" s="566">
        <v>0</v>
      </c>
      <c r="F574" s="215">
        <v>0</v>
      </c>
      <c r="G574" s="215">
        <v>0</v>
      </c>
      <c r="H574" s="268">
        <v>0</v>
      </c>
      <c r="I574" s="1076">
        <v>0</v>
      </c>
      <c r="J574" s="1130"/>
    </row>
    <row r="575" spans="1:10" ht="31.5" customHeight="1">
      <c r="A575" s="242" t="s">
        <v>604</v>
      </c>
      <c r="B575" s="192"/>
      <c r="C575" s="147"/>
      <c r="D575" s="150"/>
      <c r="E575" s="147"/>
      <c r="F575" s="147"/>
      <c r="G575" s="147"/>
      <c r="H575" s="275"/>
      <c r="I575" s="553"/>
    </row>
    <row r="576" spans="1:10" ht="79.5" customHeight="1">
      <c r="A576" s="286" t="s">
        <v>285</v>
      </c>
      <c r="B576" s="556"/>
      <c r="C576" s="579"/>
      <c r="D576" s="608" t="s">
        <v>1964</v>
      </c>
      <c r="E576" s="609" t="s">
        <v>2342</v>
      </c>
      <c r="F576" s="608" t="s">
        <v>2343</v>
      </c>
      <c r="G576" s="608" t="s">
        <v>2833</v>
      </c>
      <c r="H576" s="748" t="s">
        <v>2827</v>
      </c>
      <c r="I576" s="749"/>
    </row>
    <row r="577" spans="1:9" ht="109.5" customHeight="1">
      <c r="A577" s="288"/>
      <c r="B577" s="557"/>
      <c r="C577" s="580"/>
      <c r="D577" s="607" t="s">
        <v>2159</v>
      </c>
      <c r="E577" s="607" t="s">
        <v>2158</v>
      </c>
      <c r="F577" s="558" t="s">
        <v>2348</v>
      </c>
      <c r="G577" s="252" t="s">
        <v>2445</v>
      </c>
      <c r="H577" s="750" t="s">
        <v>2828</v>
      </c>
      <c r="I577" s="751" t="s">
        <v>3250</v>
      </c>
    </row>
    <row r="578" spans="1:9" ht="16.5" customHeight="1" thickBot="1">
      <c r="A578" s="196" t="s">
        <v>286</v>
      </c>
      <c r="B578" s="188">
        <v>0</v>
      </c>
      <c r="C578" s="188">
        <v>0</v>
      </c>
      <c r="D578" s="188">
        <v>0</v>
      </c>
      <c r="E578" s="268">
        <v>0</v>
      </c>
      <c r="F578" s="268">
        <v>0</v>
      </c>
      <c r="G578" s="268">
        <v>0</v>
      </c>
      <c r="H578" s="268">
        <v>0</v>
      </c>
      <c r="I578" s="881">
        <v>0</v>
      </c>
    </row>
    <row r="579" spans="1:9" ht="27" customHeight="1">
      <c r="A579" s="242" t="s">
        <v>507</v>
      </c>
      <c r="B579" s="187"/>
      <c r="C579" s="147"/>
      <c r="D579" s="150"/>
      <c r="E579" s="147"/>
      <c r="F579" s="147"/>
      <c r="G579" s="147"/>
      <c r="H579" s="275"/>
      <c r="I579" s="553"/>
    </row>
    <row r="580" spans="1:9" ht="21" customHeight="1" thickBot="1">
      <c r="A580" s="246" t="s">
        <v>287</v>
      </c>
      <c r="B580" s="188">
        <v>0</v>
      </c>
      <c r="C580" s="146">
        <v>1000</v>
      </c>
      <c r="D580" s="126">
        <v>573</v>
      </c>
      <c r="E580" s="146">
        <v>836</v>
      </c>
      <c r="F580" s="146">
        <v>725</v>
      </c>
      <c r="G580" s="146">
        <v>1890</v>
      </c>
      <c r="H580" s="274">
        <v>812</v>
      </c>
      <c r="I580" s="597">
        <v>39</v>
      </c>
    </row>
    <row r="581" spans="1:9" ht="30.75" customHeight="1">
      <c r="A581" s="242" t="s">
        <v>712</v>
      </c>
      <c r="B581" s="150"/>
      <c r="C581" s="147"/>
      <c r="D581" s="150"/>
      <c r="E581" s="147"/>
      <c r="F581" s="147"/>
      <c r="G581" s="147"/>
      <c r="H581" s="275"/>
      <c r="I581" s="553"/>
    </row>
    <row r="582" spans="1:9" ht="126.95" customHeight="1" thickBot="1">
      <c r="A582" s="286" t="s">
        <v>288</v>
      </c>
      <c r="B582" s="727" t="s">
        <v>1289</v>
      </c>
      <c r="C582" s="727" t="s">
        <v>1573</v>
      </c>
      <c r="D582" s="637">
        <v>0</v>
      </c>
      <c r="E582" s="584" t="s">
        <v>2344</v>
      </c>
      <c r="F582" s="584" t="s">
        <v>2835</v>
      </c>
      <c r="G582" s="584" t="s">
        <v>2836</v>
      </c>
      <c r="H582" s="584" t="s">
        <v>2834</v>
      </c>
      <c r="I582" s="653" t="s">
        <v>3251</v>
      </c>
    </row>
    <row r="583" spans="1:9" ht="19.5" customHeight="1">
      <c r="A583" s="242" t="s">
        <v>713</v>
      </c>
      <c r="B583" s="266"/>
      <c r="C583" s="147"/>
      <c r="D583" s="150"/>
      <c r="E583" s="147"/>
      <c r="F583" s="147"/>
      <c r="G583" s="147"/>
      <c r="H583" s="275"/>
      <c r="I583" s="553"/>
    </row>
    <row r="584" spans="1:9" ht="15" customHeight="1">
      <c r="A584" s="851" t="s">
        <v>484</v>
      </c>
      <c r="B584" s="852"/>
      <c r="C584" s="186" t="s">
        <v>1564</v>
      </c>
      <c r="D584" s="186"/>
      <c r="E584" s="308"/>
      <c r="F584" s="308"/>
      <c r="G584" s="308"/>
      <c r="H584" s="308"/>
      <c r="I584" s="850"/>
    </row>
    <row r="585" spans="1:9" ht="138" customHeight="1">
      <c r="A585" s="300" t="s">
        <v>485</v>
      </c>
      <c r="B585" s="182"/>
      <c r="C585" s="186" t="s">
        <v>2832</v>
      </c>
      <c r="D585" s="182"/>
      <c r="E585" s="274"/>
      <c r="F585" s="182"/>
      <c r="G585" s="563" t="s">
        <v>2353</v>
      </c>
      <c r="H585" s="563" t="s">
        <v>2830</v>
      </c>
      <c r="I585" s="597" t="s">
        <v>3252</v>
      </c>
    </row>
    <row r="586" spans="1:9" ht="39" customHeight="1">
      <c r="A586" s="300" t="s">
        <v>486</v>
      </c>
      <c r="B586" s="126"/>
      <c r="C586" s="126"/>
      <c r="D586" s="126"/>
      <c r="E586" s="146"/>
      <c r="F586" s="563" t="s">
        <v>2346</v>
      </c>
      <c r="G586" s="126" t="s">
        <v>2446</v>
      </c>
      <c r="H586" s="126" t="s">
        <v>2446</v>
      </c>
      <c r="I586" s="1086" t="s">
        <v>3418</v>
      </c>
    </row>
    <row r="587" spans="1:9" ht="75" customHeight="1">
      <c r="A587" s="300" t="s">
        <v>487</v>
      </c>
      <c r="B587" s="126"/>
      <c r="C587" s="126"/>
      <c r="D587" s="126" t="s">
        <v>2002</v>
      </c>
      <c r="E587" s="126" t="s">
        <v>1979</v>
      </c>
      <c r="F587" s="126" t="s">
        <v>1749</v>
      </c>
      <c r="G587" s="126" t="s">
        <v>2347</v>
      </c>
      <c r="H587" s="274" t="s">
        <v>2831</v>
      </c>
      <c r="I587" s="597"/>
    </row>
    <row r="588" spans="1:9" ht="135" customHeight="1">
      <c r="A588" s="300" t="s">
        <v>488</v>
      </c>
      <c r="B588" s="126"/>
      <c r="C588" s="126"/>
      <c r="D588" s="126" t="s">
        <v>1750</v>
      </c>
      <c r="E588" s="126" t="s">
        <v>1965</v>
      </c>
      <c r="F588" s="126" t="s">
        <v>2350</v>
      </c>
      <c r="G588" s="146" t="s">
        <v>2349</v>
      </c>
      <c r="H588" s="274" t="s">
        <v>2837</v>
      </c>
      <c r="I588" s="597" t="s">
        <v>3417</v>
      </c>
    </row>
    <row r="589" spans="1:9" ht="13.5" customHeight="1">
      <c r="A589" s="246" t="s">
        <v>26</v>
      </c>
      <c r="B589" s="126">
        <v>2</v>
      </c>
      <c r="C589" s="126">
        <v>2</v>
      </c>
      <c r="D589" s="126">
        <v>0</v>
      </c>
      <c r="E589" s="126">
        <v>0</v>
      </c>
      <c r="F589" s="126">
        <v>1</v>
      </c>
      <c r="G589" s="146">
        <v>1</v>
      </c>
      <c r="H589" s="274">
        <v>0.5</v>
      </c>
      <c r="I589" s="597"/>
    </row>
    <row r="590" spans="1:9" ht="15" customHeight="1">
      <c r="A590" s="246" t="s">
        <v>289</v>
      </c>
      <c r="B590" s="126">
        <v>0</v>
      </c>
      <c r="C590" s="126">
        <v>0.189</v>
      </c>
      <c r="D590" s="126">
        <v>0</v>
      </c>
      <c r="E590" s="126">
        <v>0</v>
      </c>
      <c r="F590" s="126">
        <v>0</v>
      </c>
      <c r="G590" s="146">
        <f>0.55*0.2</f>
        <v>0.11000000000000001</v>
      </c>
      <c r="H590" s="274">
        <v>0.41</v>
      </c>
      <c r="I590" s="597"/>
    </row>
    <row r="591" spans="1:9" ht="18.75" customHeight="1" thickBot="1">
      <c r="A591" s="196" t="s">
        <v>290</v>
      </c>
      <c r="B591" s="181">
        <v>0</v>
      </c>
      <c r="C591" s="181" t="s">
        <v>1534</v>
      </c>
      <c r="D591" s="181">
        <v>0</v>
      </c>
      <c r="E591" s="181">
        <v>0</v>
      </c>
      <c r="F591" s="181">
        <v>0</v>
      </c>
      <c r="G591" s="155">
        <v>0</v>
      </c>
      <c r="H591" s="375">
        <v>0</v>
      </c>
      <c r="I591" s="592"/>
    </row>
    <row r="592" spans="1:9" ht="27.75" customHeight="1">
      <c r="A592" s="242" t="s">
        <v>714</v>
      </c>
      <c r="B592" s="150"/>
      <c r="C592" s="147"/>
      <c r="D592" s="150"/>
      <c r="E592" s="147"/>
      <c r="F592" s="147"/>
      <c r="G592" s="147"/>
      <c r="H592" s="275"/>
      <c r="I592" s="553"/>
    </row>
    <row r="593" spans="1:9" ht="14.25" customHeight="1">
      <c r="A593" s="851" t="s">
        <v>489</v>
      </c>
      <c r="B593" s="186"/>
      <c r="C593" s="186" t="s">
        <v>1564</v>
      </c>
      <c r="D593" s="186"/>
      <c r="E593" s="308"/>
      <c r="F593" s="308"/>
      <c r="G593" s="308"/>
      <c r="H593" s="308"/>
      <c r="I593" s="850"/>
    </row>
    <row r="594" spans="1:9" ht="65.45" customHeight="1">
      <c r="A594" s="300" t="s">
        <v>490</v>
      </c>
      <c r="B594" s="126"/>
      <c r="C594" s="126"/>
      <c r="D594" s="126" t="s">
        <v>1751</v>
      </c>
      <c r="E594" s="146" t="s">
        <v>2160</v>
      </c>
      <c r="F594" s="146" t="s">
        <v>2161</v>
      </c>
      <c r="G594" s="146" t="s">
        <v>2161</v>
      </c>
      <c r="H594" s="274" t="s">
        <v>3078</v>
      </c>
      <c r="I594" s="597" t="s">
        <v>3253</v>
      </c>
    </row>
    <row r="595" spans="1:9" ht="25.5">
      <c r="A595" s="300" t="s">
        <v>1506</v>
      </c>
      <c r="B595" s="126"/>
      <c r="C595" s="126"/>
      <c r="D595" s="126"/>
      <c r="E595" s="146"/>
      <c r="F595" s="146"/>
      <c r="G595" s="146"/>
      <c r="H595" s="274"/>
      <c r="I595" s="597"/>
    </row>
    <row r="596" spans="1:9" ht="25.5">
      <c r="A596" s="300" t="s">
        <v>491</v>
      </c>
      <c r="B596" s="126"/>
      <c r="C596" s="126"/>
      <c r="D596" s="126"/>
      <c r="E596" s="146"/>
      <c r="F596" s="146"/>
      <c r="G596" s="146"/>
      <c r="H596" s="274"/>
      <c r="I596" s="597"/>
    </row>
    <row r="597" spans="1:9">
      <c r="A597" s="300" t="s">
        <v>492</v>
      </c>
      <c r="B597" s="126"/>
      <c r="C597" s="126"/>
      <c r="D597" s="126"/>
      <c r="E597" s="146"/>
      <c r="F597" s="146"/>
      <c r="G597" s="146"/>
      <c r="H597" s="274"/>
      <c r="I597" s="597"/>
    </row>
    <row r="598" spans="1:9" ht="25.5">
      <c r="A598" s="246" t="s">
        <v>26</v>
      </c>
      <c r="B598" s="126">
        <v>0</v>
      </c>
      <c r="C598" s="299">
        <v>1</v>
      </c>
      <c r="D598" s="299" t="s">
        <v>1535</v>
      </c>
      <c r="E598" s="146" t="s">
        <v>257</v>
      </c>
      <c r="F598" s="146">
        <v>0</v>
      </c>
      <c r="G598" s="146">
        <v>0</v>
      </c>
      <c r="H598" s="146">
        <v>0</v>
      </c>
      <c r="I598" s="597" t="s">
        <v>257</v>
      </c>
    </row>
    <row r="599" spans="1:9">
      <c r="A599" s="246" t="s">
        <v>289</v>
      </c>
      <c r="B599" s="126">
        <v>0.76</v>
      </c>
      <c r="C599" s="299">
        <v>3.4</v>
      </c>
      <c r="D599" s="126">
        <v>0</v>
      </c>
      <c r="E599" s="126">
        <v>0</v>
      </c>
      <c r="F599" s="146">
        <v>0</v>
      </c>
      <c r="G599" s="146">
        <v>0</v>
      </c>
      <c r="H599" s="146">
        <v>0</v>
      </c>
      <c r="I599" s="597">
        <v>0</v>
      </c>
    </row>
    <row r="600" spans="1:9" ht="13.5" thickBot="1">
      <c r="A600" s="246" t="s">
        <v>291</v>
      </c>
      <c r="B600" s="126">
        <v>0</v>
      </c>
      <c r="C600" s="299">
        <v>0</v>
      </c>
      <c r="D600" s="126">
        <v>0</v>
      </c>
      <c r="E600" s="126">
        <v>0</v>
      </c>
      <c r="F600" s="146">
        <v>0</v>
      </c>
      <c r="G600" s="146">
        <v>0</v>
      </c>
      <c r="H600" s="146">
        <v>0</v>
      </c>
      <c r="I600" s="597">
        <v>0</v>
      </c>
    </row>
    <row r="601" spans="1:9" ht="15" customHeight="1">
      <c r="A601" s="242" t="s">
        <v>715</v>
      </c>
      <c r="B601" s="150"/>
      <c r="C601" s="147"/>
      <c r="D601" s="150"/>
      <c r="E601" s="150"/>
      <c r="F601" s="150"/>
      <c r="G601" s="147"/>
      <c r="H601" s="275"/>
      <c r="I601" s="553"/>
    </row>
    <row r="602" spans="1:9" ht="57" customHeight="1">
      <c r="A602" s="300" t="s">
        <v>493</v>
      </c>
      <c r="B602" s="126"/>
      <c r="C602" s="146" t="s">
        <v>1752</v>
      </c>
      <c r="D602" s="126" t="s">
        <v>1751</v>
      </c>
      <c r="E602" s="126" t="s">
        <v>1966</v>
      </c>
      <c r="F602" s="126" t="s">
        <v>26</v>
      </c>
      <c r="G602" s="146" t="s">
        <v>2351</v>
      </c>
      <c r="H602" s="274" t="s">
        <v>2843</v>
      </c>
      <c r="I602" s="597" t="s">
        <v>3254</v>
      </c>
    </row>
    <row r="603" spans="1:9" ht="44.25" customHeight="1">
      <c r="A603" s="300" t="s">
        <v>494</v>
      </c>
      <c r="B603" s="126"/>
      <c r="C603" s="146" t="s">
        <v>1752</v>
      </c>
      <c r="D603" s="126" t="s">
        <v>1755</v>
      </c>
      <c r="E603" s="126" t="s">
        <v>2113</v>
      </c>
      <c r="F603" s="126" t="s">
        <v>2182</v>
      </c>
      <c r="G603" s="146" t="s">
        <v>2182</v>
      </c>
      <c r="H603" s="146" t="s">
        <v>2182</v>
      </c>
      <c r="I603" s="1067" t="s">
        <v>2182</v>
      </c>
    </row>
    <row r="604" spans="1:9" ht="70.5" customHeight="1">
      <c r="A604" s="856" t="s">
        <v>495</v>
      </c>
      <c r="B604" s="637"/>
      <c r="C604" s="584" t="s">
        <v>1752</v>
      </c>
      <c r="D604" s="637" t="s">
        <v>2163</v>
      </c>
      <c r="E604" s="637" t="s">
        <v>2162</v>
      </c>
      <c r="F604" s="637" t="s">
        <v>2839</v>
      </c>
      <c r="G604" s="584" t="s">
        <v>2352</v>
      </c>
      <c r="H604" s="584" t="s">
        <v>2838</v>
      </c>
      <c r="I604" s="1264" t="s">
        <v>3416</v>
      </c>
    </row>
    <row r="605" spans="1:9" ht="111.75" customHeight="1">
      <c r="A605" s="870"/>
      <c r="B605" s="563"/>
      <c r="C605" s="739"/>
      <c r="D605" s="563"/>
      <c r="E605" s="563"/>
      <c r="F605" s="563"/>
      <c r="G605" s="739"/>
      <c r="H605" s="750" t="s">
        <v>3079</v>
      </c>
      <c r="I605" s="1265"/>
    </row>
    <row r="606" spans="1:9" ht="106.5" customHeight="1">
      <c r="A606" s="550"/>
      <c r="B606" s="857"/>
      <c r="C606" s="739"/>
      <c r="D606" s="857"/>
      <c r="E606" s="857"/>
      <c r="F606" s="857"/>
      <c r="G606" s="855"/>
      <c r="H606" s="855" t="s">
        <v>3021</v>
      </c>
      <c r="I606" s="515"/>
    </row>
    <row r="607" spans="1:9">
      <c r="A607" s="246" t="s">
        <v>26</v>
      </c>
      <c r="B607" s="126">
        <v>1</v>
      </c>
      <c r="C607" s="146">
        <v>2</v>
      </c>
      <c r="D607" s="126">
        <v>2</v>
      </c>
      <c r="E607" s="126">
        <v>2</v>
      </c>
      <c r="F607" s="126">
        <v>0</v>
      </c>
      <c r="G607" s="146">
        <v>0</v>
      </c>
      <c r="H607" s="274">
        <v>1</v>
      </c>
      <c r="I607" s="597"/>
    </row>
    <row r="608" spans="1:9" ht="13.5" thickBot="1">
      <c r="A608" s="196" t="s">
        <v>289</v>
      </c>
      <c r="B608" s="126">
        <v>0</v>
      </c>
      <c r="C608" s="146">
        <v>0</v>
      </c>
      <c r="D608" s="126">
        <v>0.28000000000000003</v>
      </c>
      <c r="E608" s="126">
        <v>0.64600000000000002</v>
      </c>
      <c r="F608" s="244" t="s">
        <v>2216</v>
      </c>
      <c r="G608" s="274">
        <f>(0.405+1.373+0.96+0.86)*0.85</f>
        <v>3.0583</v>
      </c>
      <c r="H608" s="274">
        <v>3.6280000000000001</v>
      </c>
      <c r="I608" s="597"/>
    </row>
    <row r="609" spans="1:17" ht="12.75" customHeight="1">
      <c r="A609" s="242" t="s">
        <v>716</v>
      </c>
      <c r="B609" s="150"/>
      <c r="C609" s="147"/>
      <c r="D609" s="150"/>
      <c r="E609" s="150"/>
      <c r="F609" s="150"/>
      <c r="G609" s="147"/>
      <c r="H609" s="275"/>
      <c r="I609" s="553"/>
    </row>
    <row r="610" spans="1:17" ht="126.95" customHeight="1">
      <c r="A610" s="300" t="s">
        <v>496</v>
      </c>
      <c r="B610" s="126" t="s">
        <v>1757</v>
      </c>
      <c r="C610" s="146"/>
      <c r="D610" s="126" t="s">
        <v>1753</v>
      </c>
      <c r="E610" s="126" t="s">
        <v>2840</v>
      </c>
      <c r="F610" s="126" t="s">
        <v>2841</v>
      </c>
      <c r="G610" s="146" t="s">
        <v>2842</v>
      </c>
      <c r="H610" s="274" t="s">
        <v>3080</v>
      </c>
      <c r="I610" s="597" t="s">
        <v>3415</v>
      </c>
    </row>
    <row r="611" spans="1:17" ht="63.75" customHeight="1">
      <c r="A611" s="300" t="s">
        <v>497</v>
      </c>
      <c r="B611" s="126"/>
      <c r="C611" s="146"/>
      <c r="D611" s="126" t="s">
        <v>1835</v>
      </c>
      <c r="E611" s="146" t="s">
        <v>1967</v>
      </c>
      <c r="F611" s="146" t="s">
        <v>3413</v>
      </c>
      <c r="G611" s="126" t="s">
        <v>3414</v>
      </c>
      <c r="H611" s="274" t="s">
        <v>3412</v>
      </c>
      <c r="I611" s="1073" t="s">
        <v>3412</v>
      </c>
      <c r="J611" s="1130"/>
    </row>
    <row r="612" spans="1:17" ht="140.25">
      <c r="A612" s="300" t="s">
        <v>498</v>
      </c>
      <c r="B612" s="126" t="s">
        <v>1756</v>
      </c>
      <c r="C612" s="146"/>
      <c r="D612" s="126"/>
      <c r="E612" s="146"/>
      <c r="F612" s="146"/>
      <c r="G612" s="728"/>
      <c r="H612" s="274" t="s">
        <v>3023</v>
      </c>
      <c r="I612" s="597" t="s">
        <v>3411</v>
      </c>
    </row>
    <row r="613" spans="1:17" s="847" customFormat="1" ht="102">
      <c r="A613" s="362" t="s">
        <v>499</v>
      </c>
      <c r="B613" s="193"/>
      <c r="C613" s="363"/>
      <c r="D613" s="193" t="s">
        <v>1754</v>
      </c>
      <c r="E613" s="363" t="s">
        <v>1968</v>
      </c>
      <c r="F613" s="193" t="s">
        <v>2214</v>
      </c>
      <c r="G613" s="146" t="s">
        <v>2448</v>
      </c>
      <c r="H613" s="146" t="s">
        <v>2448</v>
      </c>
      <c r="I613" s="1069" t="s">
        <v>2354</v>
      </c>
      <c r="J613" s="1130"/>
      <c r="K613" s="990"/>
      <c r="L613" s="990"/>
      <c r="M613" s="990"/>
      <c r="N613" s="990"/>
      <c r="O613" s="990"/>
      <c r="P613" s="990"/>
      <c r="Q613" s="990"/>
    </row>
    <row r="614" spans="1:17" s="847" customFormat="1">
      <c r="A614" s="364" t="s">
        <v>26</v>
      </c>
      <c r="B614" s="193">
        <v>0</v>
      </c>
      <c r="C614" s="363" t="s">
        <v>1535</v>
      </c>
      <c r="D614" s="193"/>
      <c r="E614" s="663"/>
      <c r="F614" s="709">
        <v>1</v>
      </c>
      <c r="G614" s="775">
        <v>1</v>
      </c>
      <c r="H614" s="971">
        <v>0</v>
      </c>
      <c r="I614" s="1082">
        <v>0</v>
      </c>
      <c r="J614" s="990"/>
      <c r="K614" s="990"/>
      <c r="L614" s="990"/>
      <c r="M614" s="990"/>
      <c r="N614" s="990"/>
      <c r="O614" s="990"/>
      <c r="P614" s="990"/>
      <c r="Q614" s="990"/>
    </row>
    <row r="615" spans="1:17" s="847" customFormat="1" ht="16.5" customHeight="1" thickBot="1">
      <c r="A615" s="365" t="s">
        <v>289</v>
      </c>
      <c r="B615" s="244">
        <v>1.2709999999999999</v>
      </c>
      <c r="C615" s="122"/>
      <c r="D615" s="244">
        <v>0.57099999999999995</v>
      </c>
      <c r="E615" s="122" t="s">
        <v>2215</v>
      </c>
      <c r="F615" s="244">
        <v>0</v>
      </c>
      <c r="G615" s="776">
        <v>0</v>
      </c>
      <c r="H615" s="197">
        <v>0</v>
      </c>
      <c r="I615" s="1072">
        <v>0</v>
      </c>
      <c r="J615" s="990"/>
      <c r="K615" s="990"/>
      <c r="L615" s="990"/>
      <c r="M615" s="990"/>
      <c r="N615" s="990"/>
      <c r="O615" s="990"/>
      <c r="P615" s="990"/>
      <c r="Q615" s="990"/>
    </row>
    <row r="616" spans="1:17" s="847" customFormat="1" ht="29.25" customHeight="1">
      <c r="A616" s="366" t="s">
        <v>717</v>
      </c>
      <c r="B616" s="192"/>
      <c r="C616" s="25"/>
      <c r="D616" s="192"/>
      <c r="E616" s="25"/>
      <c r="F616" s="192"/>
      <c r="G616" s="729"/>
      <c r="H616" s="190"/>
      <c r="I616" s="753"/>
      <c r="J616" s="990"/>
      <c r="K616" s="990"/>
      <c r="L616" s="990"/>
      <c r="M616" s="990"/>
      <c r="N616" s="990"/>
      <c r="O616" s="990"/>
      <c r="P616" s="990"/>
      <c r="Q616" s="990"/>
    </row>
    <row r="617" spans="1:17" s="847" customFormat="1" ht="127.5" customHeight="1">
      <c r="A617" s="858" t="s">
        <v>500</v>
      </c>
      <c r="B617" s="852"/>
      <c r="C617" s="308"/>
      <c r="D617" s="328" t="s">
        <v>1751</v>
      </c>
      <c r="E617" s="328" t="s">
        <v>1966</v>
      </c>
      <c r="F617" s="328" t="s">
        <v>2164</v>
      </c>
      <c r="G617" s="328" t="s">
        <v>2846</v>
      </c>
      <c r="H617" s="186" t="s">
        <v>3081</v>
      </c>
      <c r="I617" s="859"/>
      <c r="J617" s="990"/>
      <c r="K617" s="990"/>
      <c r="L617" s="990"/>
      <c r="M617" s="990"/>
      <c r="N617" s="990"/>
      <c r="O617" s="990"/>
      <c r="P617" s="990"/>
      <c r="Q617" s="990"/>
    </row>
    <row r="618" spans="1:17" s="847" customFormat="1" ht="54.6" customHeight="1">
      <c r="A618" s="367" t="s">
        <v>2449</v>
      </c>
      <c r="B618" s="368"/>
      <c r="C618" s="193"/>
      <c r="D618" s="193" t="s">
        <v>1749</v>
      </c>
      <c r="E618" s="126" t="s">
        <v>1966</v>
      </c>
      <c r="F618" s="126"/>
      <c r="G618" s="126"/>
      <c r="H618" s="182"/>
      <c r="I618" s="1081" t="s">
        <v>3255</v>
      </c>
      <c r="J618" s="990"/>
      <c r="K618" s="990"/>
      <c r="L618" s="990"/>
      <c r="M618" s="990"/>
      <c r="N618" s="990"/>
      <c r="O618" s="990"/>
      <c r="P618" s="990"/>
      <c r="Q618" s="990"/>
    </row>
    <row r="619" spans="1:17" s="847" customFormat="1">
      <c r="A619" s="364" t="s">
        <v>26</v>
      </c>
      <c r="B619" s="193">
        <v>0</v>
      </c>
      <c r="C619" s="193" t="s">
        <v>1535</v>
      </c>
      <c r="D619" s="193">
        <v>0</v>
      </c>
      <c r="E619" s="363">
        <v>2</v>
      </c>
      <c r="F619" s="193"/>
      <c r="G619" s="193"/>
      <c r="H619" s="182"/>
      <c r="I619" s="752"/>
      <c r="J619" s="990"/>
      <c r="K619" s="990"/>
      <c r="L619" s="990"/>
      <c r="M619" s="990"/>
      <c r="N619" s="990"/>
      <c r="O619" s="990"/>
      <c r="P619" s="990"/>
      <c r="Q619" s="990"/>
    </row>
    <row r="620" spans="1:17" s="847" customFormat="1" ht="26.25" thickBot="1">
      <c r="A620" s="365" t="s">
        <v>289</v>
      </c>
      <c r="B620" s="244">
        <v>0</v>
      </c>
      <c r="C620" s="244">
        <v>0</v>
      </c>
      <c r="D620" s="244">
        <v>0</v>
      </c>
      <c r="E620" s="122">
        <v>0</v>
      </c>
      <c r="F620" s="122" t="s">
        <v>2165</v>
      </c>
      <c r="G620" s="122">
        <f>4.4*0.8</f>
        <v>3.5200000000000005</v>
      </c>
      <c r="H620" s="375" t="s">
        <v>2844</v>
      </c>
      <c r="I620" s="592">
        <v>0</v>
      </c>
      <c r="J620" s="990"/>
      <c r="K620" s="990"/>
      <c r="L620" s="990"/>
      <c r="M620" s="990"/>
      <c r="N620" s="990"/>
      <c r="O620" s="990"/>
      <c r="P620" s="990"/>
      <c r="Q620" s="990"/>
    </row>
    <row r="621" spans="1:17" ht="13.5" thickBot="1">
      <c r="A621" s="652"/>
      <c r="B621" s="647"/>
    </row>
    <row r="622" spans="1:17" s="847" customFormat="1" ht="26.25" thickBot="1">
      <c r="A622" s="391" t="s">
        <v>58</v>
      </c>
      <c r="B622" s="383">
        <v>2013</v>
      </c>
      <c r="C622" s="384">
        <v>2014</v>
      </c>
      <c r="D622" s="383">
        <v>2015</v>
      </c>
      <c r="E622" s="384">
        <v>2016</v>
      </c>
      <c r="F622" s="384">
        <v>2017</v>
      </c>
      <c r="G622" s="384">
        <v>2018</v>
      </c>
      <c r="H622" s="380">
        <v>2019</v>
      </c>
      <c r="I622" s="381">
        <v>2020</v>
      </c>
      <c r="J622" s="990"/>
      <c r="K622" s="990"/>
      <c r="L622" s="990"/>
      <c r="M622" s="990"/>
      <c r="N622" s="990"/>
      <c r="O622" s="990"/>
      <c r="P622" s="990"/>
      <c r="Q622" s="990"/>
    </row>
    <row r="623" spans="1:17" s="847" customFormat="1" ht="15.95" customHeight="1">
      <c r="A623" s="385" t="s">
        <v>1223</v>
      </c>
      <c r="B623" s="192">
        <f t="shared" ref="B623:G623" si="28">B624+B625+B626</f>
        <v>18</v>
      </c>
      <c r="C623" s="192">
        <f t="shared" si="28"/>
        <v>18</v>
      </c>
      <c r="D623" s="192">
        <f t="shared" si="28"/>
        <v>18</v>
      </c>
      <c r="E623" s="192">
        <f t="shared" si="28"/>
        <v>19</v>
      </c>
      <c r="F623" s="192">
        <f t="shared" si="28"/>
        <v>19</v>
      </c>
      <c r="G623" s="192">
        <f t="shared" si="28"/>
        <v>19</v>
      </c>
      <c r="H623" s="972">
        <f>H624+H625+H626</f>
        <v>19</v>
      </c>
      <c r="I623" s="553">
        <f>I624+I625+I626</f>
        <v>19</v>
      </c>
      <c r="J623" s="990"/>
      <c r="K623" s="990"/>
      <c r="L623" s="990"/>
      <c r="M623" s="990"/>
      <c r="N623" s="990"/>
      <c r="O623" s="990"/>
      <c r="P623" s="990"/>
      <c r="Q623" s="990"/>
    </row>
    <row r="624" spans="1:17" s="847" customFormat="1" ht="15.95" customHeight="1">
      <c r="A624" s="386" t="s">
        <v>1245</v>
      </c>
      <c r="B624" s="193">
        <v>0</v>
      </c>
      <c r="C624" s="193">
        <v>0</v>
      </c>
      <c r="D624" s="193">
        <v>1</v>
      </c>
      <c r="E624" s="193">
        <v>1</v>
      </c>
      <c r="F624" s="193">
        <v>1</v>
      </c>
      <c r="G624" s="777">
        <v>2</v>
      </c>
      <c r="H624" s="973">
        <v>3</v>
      </c>
      <c r="I624" s="597">
        <v>3</v>
      </c>
      <c r="J624" s="990"/>
      <c r="K624" s="990"/>
      <c r="L624" s="990"/>
      <c r="M624" s="990"/>
      <c r="N624" s="990"/>
      <c r="O624" s="990"/>
      <c r="P624" s="990"/>
      <c r="Q624" s="990"/>
    </row>
    <row r="625" spans="1:17" s="847" customFormat="1" ht="15.95" customHeight="1">
      <c r="A625" s="386" t="s">
        <v>1246</v>
      </c>
      <c r="B625" s="193">
        <v>12</v>
      </c>
      <c r="C625" s="193">
        <v>12</v>
      </c>
      <c r="D625" s="193">
        <v>10</v>
      </c>
      <c r="E625" s="193">
        <v>13</v>
      </c>
      <c r="F625" s="193">
        <v>13</v>
      </c>
      <c r="G625" s="777">
        <v>13</v>
      </c>
      <c r="H625" s="973">
        <v>11</v>
      </c>
      <c r="I625" s="597">
        <v>11</v>
      </c>
      <c r="J625" s="990"/>
      <c r="K625" s="990"/>
      <c r="L625" s="990"/>
      <c r="M625" s="990"/>
      <c r="N625" s="990"/>
      <c r="O625" s="990"/>
      <c r="P625" s="990"/>
      <c r="Q625" s="990"/>
    </row>
    <row r="626" spans="1:17" s="847" customFormat="1" ht="15.95" customHeight="1" thickBot="1">
      <c r="A626" s="387" t="s">
        <v>1247</v>
      </c>
      <c r="B626" s="244">
        <v>6</v>
      </c>
      <c r="C626" s="244">
        <v>6</v>
      </c>
      <c r="D626" s="244">
        <v>7</v>
      </c>
      <c r="E626" s="244">
        <v>5</v>
      </c>
      <c r="F626" s="244">
        <v>5</v>
      </c>
      <c r="G626" s="324">
        <v>4</v>
      </c>
      <c r="H626" s="974">
        <v>5</v>
      </c>
      <c r="I626" s="592">
        <v>5</v>
      </c>
      <c r="J626" s="990"/>
      <c r="K626" s="990"/>
      <c r="L626" s="990"/>
      <c r="M626" s="990"/>
      <c r="N626" s="990"/>
      <c r="O626" s="990"/>
      <c r="P626" s="990"/>
      <c r="Q626" s="990"/>
    </row>
    <row r="627" spans="1:17" ht="13.5" customHeight="1" thickBot="1">
      <c r="A627" s="283"/>
      <c r="B627" s="649"/>
      <c r="C627" s="650"/>
      <c r="D627" s="651"/>
      <c r="E627" s="650"/>
      <c r="F627" s="650"/>
      <c r="G627" s="650"/>
      <c r="H627" s="742"/>
      <c r="I627" s="742"/>
    </row>
    <row r="628" spans="1:17" ht="21" customHeight="1" thickBot="1">
      <c r="A628" s="284" t="s">
        <v>1248</v>
      </c>
      <c r="B628" s="632">
        <v>2013</v>
      </c>
      <c r="C628" s="634">
        <v>2014</v>
      </c>
      <c r="D628" s="632">
        <v>2015</v>
      </c>
      <c r="E628" s="634">
        <v>2016</v>
      </c>
      <c r="F628" s="634">
        <v>2017</v>
      </c>
      <c r="G628" s="634">
        <v>2018</v>
      </c>
      <c r="H628" s="380">
        <v>2019</v>
      </c>
      <c r="I628" s="381">
        <v>2020</v>
      </c>
    </row>
    <row r="629" spans="1:17" ht="40.5" customHeight="1">
      <c r="A629" s="242" t="s">
        <v>605</v>
      </c>
      <c r="B629" s="150"/>
      <c r="C629" s="147"/>
      <c r="D629" s="150"/>
      <c r="E629" s="147"/>
      <c r="F629" s="147"/>
      <c r="G629" s="147"/>
      <c r="H629" s="275"/>
      <c r="I629" s="553"/>
    </row>
    <row r="630" spans="1:17" ht="51" customHeight="1">
      <c r="A630" s="246" t="s">
        <v>285</v>
      </c>
      <c r="B630" s="126">
        <v>5</v>
      </c>
      <c r="C630" s="210">
        <v>5</v>
      </c>
      <c r="D630" s="126">
        <v>3</v>
      </c>
      <c r="E630" s="146">
        <v>1</v>
      </c>
      <c r="F630" s="146"/>
      <c r="G630" s="146" t="s">
        <v>2509</v>
      </c>
      <c r="H630" s="274" t="s">
        <v>3410</v>
      </c>
      <c r="I630" s="597" t="s">
        <v>3410</v>
      </c>
    </row>
    <row r="631" spans="1:17" ht="15" customHeight="1">
      <c r="A631" s="246" t="s">
        <v>292</v>
      </c>
      <c r="B631" s="126">
        <v>1.95</v>
      </c>
      <c r="C631" s="210">
        <v>0.09</v>
      </c>
      <c r="D631" s="126">
        <v>0.2</v>
      </c>
      <c r="E631" s="146">
        <v>0</v>
      </c>
      <c r="F631" s="146">
        <v>0.55200000000000005</v>
      </c>
      <c r="G631" s="146">
        <v>0</v>
      </c>
      <c r="H631" s="274">
        <v>0.38</v>
      </c>
      <c r="I631" s="597">
        <v>0</v>
      </c>
    </row>
    <row r="632" spans="1:17" ht="62.1" customHeight="1" thickBot="1">
      <c r="A632" s="196" t="s">
        <v>293</v>
      </c>
      <c r="B632" s="126">
        <v>1</v>
      </c>
      <c r="C632" s="210">
        <v>4</v>
      </c>
      <c r="D632" s="126">
        <v>2</v>
      </c>
      <c r="E632" s="146">
        <v>0</v>
      </c>
      <c r="F632" s="146"/>
      <c r="G632" s="146">
        <v>0</v>
      </c>
      <c r="H632" s="274" t="s">
        <v>3046</v>
      </c>
      <c r="I632" s="592" t="s">
        <v>3409</v>
      </c>
    </row>
    <row r="633" spans="1:17" ht="42" customHeight="1">
      <c r="A633" s="242" t="s">
        <v>606</v>
      </c>
      <c r="B633" s="730"/>
      <c r="C633" s="713"/>
      <c r="D633" s="212"/>
      <c r="E633" s="323"/>
      <c r="F633" s="323"/>
      <c r="G633" s="323"/>
      <c r="H633" s="323"/>
      <c r="I633" s="869"/>
    </row>
    <row r="634" spans="1:17" ht="42.75" customHeight="1" thickBot="1">
      <c r="A634" s="196" t="s">
        <v>294</v>
      </c>
      <c r="B634" s="731"/>
      <c r="C634" s="1241" t="s">
        <v>1758</v>
      </c>
      <c r="D634" s="1242"/>
      <c r="E634" s="369"/>
      <c r="F634" s="369"/>
      <c r="G634" s="308"/>
      <c r="H634" s="308"/>
      <c r="I634" s="1080"/>
      <c r="J634" s="1130"/>
    </row>
    <row r="635" spans="1:17" ht="28.5" customHeight="1">
      <c r="A635" s="1125" t="s">
        <v>607</v>
      </c>
      <c r="B635" s="187"/>
      <c r="C635" s="1092"/>
      <c r="D635" s="187"/>
      <c r="E635" s="187"/>
      <c r="F635" s="267"/>
      <c r="G635" s="267"/>
      <c r="H635" s="267"/>
      <c r="I635" s="1064"/>
    </row>
    <row r="636" spans="1:17" ht="93.75" customHeight="1" thickBot="1">
      <c r="A636" s="1126" t="s">
        <v>295</v>
      </c>
      <c r="B636" s="211"/>
      <c r="C636" s="1127" t="s">
        <v>1536</v>
      </c>
      <c r="D636" s="188" t="s">
        <v>1759</v>
      </c>
      <c r="E636" s="188" t="s">
        <v>1759</v>
      </c>
      <c r="F636" s="268"/>
      <c r="G636" s="268" t="s">
        <v>2450</v>
      </c>
      <c r="H636" s="268" t="s">
        <v>2928</v>
      </c>
      <c r="I636" s="860" t="s">
        <v>3408</v>
      </c>
    </row>
    <row r="637" spans="1:17" ht="28.5" customHeight="1">
      <c r="A637" s="242" t="s">
        <v>608</v>
      </c>
      <c r="B637" s="190"/>
      <c r="C637" s="552"/>
      <c r="D637" s="150"/>
      <c r="E637" s="150"/>
      <c r="F637" s="147"/>
      <c r="G637" s="147"/>
      <c r="H637" s="275"/>
      <c r="I637" s="553"/>
    </row>
    <row r="638" spans="1:17" ht="140.25" customHeight="1" thickBot="1">
      <c r="A638" s="196" t="s">
        <v>296</v>
      </c>
      <c r="B638" s="195" t="s">
        <v>1293</v>
      </c>
      <c r="C638" s="638" t="s">
        <v>1537</v>
      </c>
      <c r="D638" s="181" t="s">
        <v>1760</v>
      </c>
      <c r="E638" s="181" t="s">
        <v>2114</v>
      </c>
      <c r="F638" s="155" t="s">
        <v>2436</v>
      </c>
      <c r="G638" s="155" t="s">
        <v>2437</v>
      </c>
      <c r="H638" s="375" t="s">
        <v>2929</v>
      </c>
      <c r="I638" s="592" t="s">
        <v>3407</v>
      </c>
    </row>
    <row r="639" spans="1:17" ht="27" customHeight="1">
      <c r="A639" s="242" t="s">
        <v>609</v>
      </c>
      <c r="B639" s="190"/>
      <c r="C639" s="147"/>
      <c r="D639" s="150"/>
      <c r="E639" s="150"/>
      <c r="F639" s="150"/>
      <c r="G639" s="147"/>
      <c r="H639" s="275"/>
      <c r="I639" s="553"/>
    </row>
    <row r="640" spans="1:17" ht="134.1" customHeight="1">
      <c r="A640" s="303" t="s">
        <v>1851</v>
      </c>
      <c r="B640" s="195">
        <v>0</v>
      </c>
      <c r="C640" s="252">
        <v>0</v>
      </c>
      <c r="D640" s="252">
        <v>0</v>
      </c>
      <c r="E640" s="252">
        <v>0</v>
      </c>
      <c r="F640" s="252">
        <v>0</v>
      </c>
      <c r="G640" s="149" t="s">
        <v>2438</v>
      </c>
      <c r="H640" s="514" t="s">
        <v>2930</v>
      </c>
      <c r="I640" s="515" t="s">
        <v>3406</v>
      </c>
    </row>
    <row r="641" spans="1:10" ht="84" customHeight="1">
      <c r="A641" s="303" t="s">
        <v>1852</v>
      </c>
      <c r="B641" s="182" t="s">
        <v>1293</v>
      </c>
      <c r="C641" s="299" t="s">
        <v>1537</v>
      </c>
      <c r="D641" s="252" t="s">
        <v>2115</v>
      </c>
      <c r="E641" s="126" t="s">
        <v>1889</v>
      </c>
      <c r="F641" s="126" t="s">
        <v>2171</v>
      </c>
      <c r="G641" s="146" t="s">
        <v>2451</v>
      </c>
      <c r="H641" s="274" t="s">
        <v>3405</v>
      </c>
      <c r="I641" s="1073" t="s">
        <v>3405</v>
      </c>
      <c r="J641" s="1130"/>
    </row>
    <row r="642" spans="1:10" ht="45.75" customHeight="1">
      <c r="A642" s="303" t="s">
        <v>1853</v>
      </c>
      <c r="B642" s="195">
        <v>0</v>
      </c>
      <c r="C642" s="182">
        <v>0</v>
      </c>
      <c r="D642" s="738" t="s">
        <v>1761</v>
      </c>
      <c r="E642" s="274"/>
      <c r="F642" s="274"/>
      <c r="G642" s="274" t="s">
        <v>2452</v>
      </c>
      <c r="H642" s="274" t="s">
        <v>2931</v>
      </c>
      <c r="I642" s="515" t="s">
        <v>3256</v>
      </c>
    </row>
    <row r="643" spans="1:10" ht="15" customHeight="1">
      <c r="A643" s="303" t="s">
        <v>1854</v>
      </c>
      <c r="B643" s="195">
        <v>0</v>
      </c>
      <c r="C643" s="195">
        <v>0</v>
      </c>
      <c r="D643" s="195">
        <v>0</v>
      </c>
      <c r="E643" s="195">
        <v>0</v>
      </c>
      <c r="F643" s="514">
        <v>0</v>
      </c>
      <c r="G643" s="149">
        <v>0</v>
      </c>
      <c r="H643" s="149">
        <v>0</v>
      </c>
      <c r="I643" s="1067">
        <v>0</v>
      </c>
    </row>
    <row r="644" spans="1:10" ht="15" customHeight="1">
      <c r="A644" s="303" t="s">
        <v>1855</v>
      </c>
      <c r="B644" s="195">
        <v>0</v>
      </c>
      <c r="C644" s="195">
        <v>0</v>
      </c>
      <c r="D644" s="195">
        <v>0</v>
      </c>
      <c r="E644" s="195">
        <v>0</v>
      </c>
      <c r="F644" s="514">
        <v>0</v>
      </c>
      <c r="G644" s="149">
        <v>0</v>
      </c>
      <c r="H644" s="149">
        <v>0</v>
      </c>
      <c r="I644" s="1087">
        <v>0</v>
      </c>
    </row>
    <row r="645" spans="1:10" ht="15" customHeight="1">
      <c r="A645" s="303" t="s">
        <v>1856</v>
      </c>
      <c r="B645" s="182">
        <v>0</v>
      </c>
      <c r="C645" s="182">
        <v>0</v>
      </c>
      <c r="D645" s="182">
        <v>0</v>
      </c>
      <c r="E645" s="182">
        <v>0</v>
      </c>
      <c r="F645" s="274">
        <v>0</v>
      </c>
      <c r="G645" s="146">
        <v>0</v>
      </c>
      <c r="H645" s="146">
        <v>0</v>
      </c>
      <c r="I645" s="1067">
        <v>0</v>
      </c>
    </row>
    <row r="646" spans="1:10" ht="15" customHeight="1">
      <c r="A646" s="303" t="s">
        <v>1860</v>
      </c>
      <c r="B646" s="195">
        <v>0</v>
      </c>
      <c r="C646" s="195">
        <v>0</v>
      </c>
      <c r="D646" s="195">
        <v>0</v>
      </c>
      <c r="E646" s="195">
        <v>0</v>
      </c>
      <c r="F646" s="514">
        <v>0</v>
      </c>
      <c r="G646" s="149">
        <v>0</v>
      </c>
      <c r="H646" s="149">
        <v>0</v>
      </c>
      <c r="I646" s="1087">
        <v>0</v>
      </c>
    </row>
    <row r="647" spans="1:10" ht="80.25" customHeight="1">
      <c r="A647" s="303" t="s">
        <v>1857</v>
      </c>
      <c r="B647" s="195">
        <v>0</v>
      </c>
      <c r="C647" s="195">
        <v>0</v>
      </c>
      <c r="D647" s="252"/>
      <c r="E647" s="149" t="s">
        <v>2092</v>
      </c>
      <c r="F647" s="149">
        <v>0</v>
      </c>
      <c r="G647" s="149" t="s">
        <v>2453</v>
      </c>
      <c r="H647" s="514" t="s">
        <v>2932</v>
      </c>
      <c r="I647" s="515" t="s">
        <v>3404</v>
      </c>
    </row>
    <row r="648" spans="1:10" ht="53.25" customHeight="1">
      <c r="A648" s="303" t="s">
        <v>1858</v>
      </c>
      <c r="B648" s="195">
        <v>0</v>
      </c>
      <c r="C648" s="195">
        <v>0</v>
      </c>
      <c r="D648" s="252"/>
      <c r="E648" s="149" t="s">
        <v>2093</v>
      </c>
      <c r="F648" s="149" t="s">
        <v>2172</v>
      </c>
      <c r="G648" s="149" t="s">
        <v>2454</v>
      </c>
      <c r="H648" s="514" t="s">
        <v>2933</v>
      </c>
      <c r="I648" s="515">
        <v>0</v>
      </c>
    </row>
    <row r="649" spans="1:10" ht="77.25" customHeight="1">
      <c r="A649" s="303" t="s">
        <v>1859</v>
      </c>
      <c r="B649" s="195">
        <v>0</v>
      </c>
      <c r="C649" s="299" t="s">
        <v>1762</v>
      </c>
      <c r="D649" s="252">
        <v>0</v>
      </c>
      <c r="E649" s="149">
        <v>0</v>
      </c>
      <c r="F649" s="149">
        <v>0</v>
      </c>
      <c r="G649" s="149">
        <v>0</v>
      </c>
      <c r="H649" s="149">
        <v>0</v>
      </c>
      <c r="I649" s="515" t="s">
        <v>3403</v>
      </c>
    </row>
    <row r="650" spans="1:10" ht="26.25" customHeight="1">
      <c r="A650" s="303" t="s">
        <v>1861</v>
      </c>
      <c r="B650" s="565">
        <v>0</v>
      </c>
      <c r="C650" s="565">
        <v>0</v>
      </c>
      <c r="D650" s="565"/>
      <c r="E650" s="369"/>
      <c r="F650" s="369" t="s">
        <v>2173</v>
      </c>
      <c r="G650" s="369"/>
      <c r="H650" s="369"/>
      <c r="I650" s="876"/>
    </row>
    <row r="651" spans="1:10" ht="15.75" customHeight="1" thickBot="1">
      <c r="A651" s="292" t="s">
        <v>1266</v>
      </c>
      <c r="B651" s="257">
        <v>0</v>
      </c>
      <c r="C651" s="532">
        <v>2</v>
      </c>
      <c r="D651" s="532">
        <v>2</v>
      </c>
      <c r="E651" s="189">
        <v>2</v>
      </c>
      <c r="F651" s="189">
        <v>1</v>
      </c>
      <c r="G651" s="708">
        <v>4</v>
      </c>
      <c r="H651" s="708">
        <v>3</v>
      </c>
      <c r="I651" s="754"/>
    </row>
    <row r="652" spans="1:10" ht="32.25" customHeight="1">
      <c r="A652" s="242" t="s">
        <v>610</v>
      </c>
      <c r="B652" s="190"/>
      <c r="C652" s="190"/>
      <c r="D652" s="190"/>
      <c r="E652" s="275"/>
      <c r="F652" s="323"/>
      <c r="G652" s="323"/>
      <c r="H652" s="323"/>
      <c r="I652" s="869"/>
    </row>
    <row r="653" spans="1:10" ht="17.25" customHeight="1">
      <c r="A653" s="246" t="s">
        <v>297</v>
      </c>
      <c r="B653" s="182">
        <v>0</v>
      </c>
      <c r="C653" s="182">
        <v>0</v>
      </c>
      <c r="D653" s="182">
        <v>1</v>
      </c>
      <c r="E653" s="274"/>
      <c r="F653" s="308"/>
      <c r="G653" s="308"/>
      <c r="H653" s="308"/>
      <c r="I653" s="850"/>
    </row>
    <row r="654" spans="1:10" ht="47.25" customHeight="1" thickBot="1">
      <c r="A654" s="196" t="s">
        <v>298</v>
      </c>
      <c r="B654" s="182">
        <v>0</v>
      </c>
      <c r="C654" s="182">
        <v>0</v>
      </c>
      <c r="D654" s="182">
        <v>0</v>
      </c>
      <c r="E654" s="739" t="s">
        <v>2174</v>
      </c>
      <c r="F654" s="731" t="s">
        <v>2175</v>
      </c>
      <c r="G654" s="369" t="s">
        <v>2439</v>
      </c>
      <c r="H654" s="369"/>
      <c r="I654" s="1088"/>
      <c r="J654" s="1130"/>
    </row>
    <row r="655" spans="1:10" ht="28.5" customHeight="1">
      <c r="A655" s="242" t="s">
        <v>611</v>
      </c>
      <c r="B655" s="192"/>
      <c r="C655" s="150"/>
      <c r="D655" s="150"/>
      <c r="E655" s="147"/>
      <c r="F655" s="147"/>
      <c r="G655" s="275"/>
      <c r="H655" s="275"/>
      <c r="I655" s="553"/>
    </row>
    <row r="656" spans="1:10" ht="15.75" customHeight="1" thickBot="1">
      <c r="A656" s="196" t="s">
        <v>2116</v>
      </c>
      <c r="B656" s="244">
        <v>95</v>
      </c>
      <c r="C656" s="181">
        <v>156</v>
      </c>
      <c r="D656" s="181">
        <v>87</v>
      </c>
      <c r="E656" s="155">
        <v>60</v>
      </c>
      <c r="F656" s="155">
        <v>61</v>
      </c>
      <c r="G656" s="375">
        <v>60</v>
      </c>
      <c r="H656" s="375">
        <v>50</v>
      </c>
      <c r="I656" s="592">
        <v>51</v>
      </c>
    </row>
    <row r="657" spans="1:10" ht="44.25" customHeight="1">
      <c r="A657" s="242" t="s">
        <v>612</v>
      </c>
      <c r="B657" s="150"/>
      <c r="C657" s="150"/>
      <c r="D657" s="150" t="s">
        <v>1763</v>
      </c>
      <c r="E657" s="147" t="s">
        <v>1890</v>
      </c>
      <c r="F657" s="147" t="s">
        <v>2176</v>
      </c>
      <c r="G657" s="275" t="s">
        <v>2440</v>
      </c>
      <c r="H657" s="275" t="s">
        <v>2934</v>
      </c>
      <c r="I657" s="553"/>
    </row>
    <row r="658" spans="1:10" ht="15.75" customHeight="1" thickBot="1">
      <c r="A658" s="196" t="s">
        <v>299</v>
      </c>
      <c r="B658" s="126">
        <v>0.4</v>
      </c>
      <c r="C658" s="126">
        <v>0.12</v>
      </c>
      <c r="D658" s="126">
        <v>14.2</v>
      </c>
      <c r="E658" s="146">
        <v>0.2</v>
      </c>
      <c r="F658" s="146">
        <v>0.4</v>
      </c>
      <c r="G658" s="274">
        <v>2.4</v>
      </c>
      <c r="H658" s="274">
        <v>1.8</v>
      </c>
      <c r="I658" s="597">
        <v>0</v>
      </c>
    </row>
    <row r="659" spans="1:10" ht="114.75" customHeight="1">
      <c r="A659" s="242" t="s">
        <v>613</v>
      </c>
      <c r="B659" s="150"/>
      <c r="C659" s="150"/>
      <c r="D659" s="150" t="s">
        <v>1764</v>
      </c>
      <c r="E659" s="147" t="s">
        <v>1891</v>
      </c>
      <c r="F659" s="147" t="s">
        <v>2177</v>
      </c>
      <c r="G659" s="147" t="s">
        <v>2441</v>
      </c>
      <c r="H659" s="275" t="s">
        <v>2935</v>
      </c>
      <c r="I659" s="553" t="s">
        <v>3257</v>
      </c>
    </row>
    <row r="660" spans="1:10" ht="21.75" customHeight="1" thickBot="1">
      <c r="A660" s="196" t="s">
        <v>300</v>
      </c>
      <c r="B660" s="181">
        <v>13.4</v>
      </c>
      <c r="C660" s="181">
        <v>10.5</v>
      </c>
      <c r="D660" s="181">
        <v>1.8</v>
      </c>
      <c r="E660" s="155">
        <v>0.94</v>
      </c>
      <c r="F660" s="155">
        <v>1.38</v>
      </c>
      <c r="G660" s="155">
        <v>14</v>
      </c>
      <c r="H660" s="375">
        <v>10.199999999999999</v>
      </c>
      <c r="I660" s="592">
        <v>8.9</v>
      </c>
    </row>
    <row r="661" spans="1:10" ht="30" customHeight="1">
      <c r="A661" s="1125" t="s">
        <v>718</v>
      </c>
      <c r="B661" s="187"/>
      <c r="C661" s="187"/>
      <c r="D661" s="187"/>
      <c r="E661" s="267"/>
      <c r="F661" s="267"/>
      <c r="G661" s="267"/>
      <c r="H661" s="267" t="s">
        <v>2937</v>
      </c>
      <c r="I661" s="1089" t="s">
        <v>2937</v>
      </c>
      <c r="J661" s="1130"/>
    </row>
    <row r="662" spans="1:10" ht="16.5" customHeight="1">
      <c r="A662" s="1128" t="s">
        <v>301</v>
      </c>
      <c r="B662" s="188">
        <v>0</v>
      </c>
      <c r="C662" s="188">
        <v>0</v>
      </c>
      <c r="D662" s="188">
        <v>0</v>
      </c>
      <c r="E662" s="268">
        <v>0</v>
      </c>
      <c r="F662" s="268">
        <v>0</v>
      </c>
      <c r="G662" s="268">
        <v>0</v>
      </c>
      <c r="H662" s="268">
        <v>0</v>
      </c>
      <c r="I662" s="860">
        <v>0</v>
      </c>
    </row>
    <row r="663" spans="1:10" ht="16.5" customHeight="1" thickBot="1">
      <c r="A663" s="1126" t="s">
        <v>302</v>
      </c>
      <c r="B663" s="188">
        <v>0</v>
      </c>
      <c r="C663" s="188">
        <v>0</v>
      </c>
      <c r="D663" s="188">
        <v>0</v>
      </c>
      <c r="E663" s="268">
        <v>0</v>
      </c>
      <c r="F663" s="268">
        <v>0</v>
      </c>
      <c r="G663" s="268">
        <v>0</v>
      </c>
      <c r="H663" s="268">
        <v>0</v>
      </c>
      <c r="I663" s="881">
        <v>0</v>
      </c>
    </row>
    <row r="664" spans="1:10" ht="25.5">
      <c r="A664" s="242" t="s">
        <v>719</v>
      </c>
      <c r="B664" s="212"/>
      <c r="C664" s="1248" t="s">
        <v>2936</v>
      </c>
      <c r="D664" s="1249"/>
      <c r="E664" s="1249"/>
      <c r="F664" s="1250"/>
      <c r="G664" s="323"/>
      <c r="H664" s="323"/>
      <c r="I664" s="869"/>
    </row>
    <row r="665" spans="1:10" ht="12.75" customHeight="1">
      <c r="A665" s="246" t="s">
        <v>301</v>
      </c>
      <c r="B665" s="186">
        <v>0</v>
      </c>
      <c r="C665" s="186">
        <v>1</v>
      </c>
      <c r="D665" s="186"/>
      <c r="E665" s="308"/>
      <c r="F665" s="308"/>
      <c r="G665" s="308"/>
      <c r="H665" s="308"/>
      <c r="I665" s="850"/>
    </row>
    <row r="666" spans="1:10" ht="12.75" customHeight="1" thickBot="1">
      <c r="A666" s="196" t="s">
        <v>303</v>
      </c>
      <c r="B666" s="186">
        <v>0</v>
      </c>
      <c r="C666" s="186">
        <v>1</v>
      </c>
      <c r="D666" s="186"/>
      <c r="E666" s="308"/>
      <c r="F666" s="308"/>
      <c r="G666" s="308"/>
      <c r="H666" s="308"/>
      <c r="I666" s="850"/>
    </row>
    <row r="667" spans="1:10" ht="28.5" customHeight="1">
      <c r="A667" s="1125" t="s">
        <v>720</v>
      </c>
      <c r="B667" s="187"/>
      <c r="C667" s="187"/>
      <c r="D667" s="187"/>
      <c r="E667" s="267"/>
      <c r="F667" s="267"/>
      <c r="G667" s="267"/>
      <c r="H667" s="267" t="s">
        <v>2937</v>
      </c>
      <c r="I667" s="1089" t="s">
        <v>2937</v>
      </c>
      <c r="J667" s="1130"/>
    </row>
    <row r="668" spans="1:10" ht="15" customHeight="1">
      <c r="A668" s="1129" t="s">
        <v>26</v>
      </c>
      <c r="B668" s="188">
        <v>0</v>
      </c>
      <c r="C668" s="188">
        <v>0</v>
      </c>
      <c r="D668" s="188">
        <v>0</v>
      </c>
      <c r="E668" s="268">
        <v>0</v>
      </c>
      <c r="F668" s="268">
        <v>0</v>
      </c>
      <c r="G668" s="268">
        <v>0</v>
      </c>
      <c r="H668" s="268">
        <v>0</v>
      </c>
      <c r="I668" s="860">
        <v>0</v>
      </c>
    </row>
    <row r="669" spans="1:10" ht="15" customHeight="1" thickBot="1">
      <c r="A669" s="1126" t="s">
        <v>304</v>
      </c>
      <c r="B669" s="191">
        <v>0</v>
      </c>
      <c r="C669" s="191">
        <v>0</v>
      </c>
      <c r="D669" s="191">
        <v>0</v>
      </c>
      <c r="E669" s="269">
        <v>0</v>
      </c>
      <c r="F669" s="269">
        <v>0</v>
      </c>
      <c r="G669" s="269">
        <v>0</v>
      </c>
      <c r="H669" s="269">
        <v>0</v>
      </c>
      <c r="I669" s="881">
        <v>0</v>
      </c>
    </row>
    <row r="670" spans="1:10" ht="39.75" customHeight="1">
      <c r="A670" s="242" t="s">
        <v>721</v>
      </c>
      <c r="B670" s="192"/>
      <c r="C670" s="147"/>
      <c r="D670" s="150"/>
      <c r="E670" s="147"/>
      <c r="F670" s="147"/>
      <c r="G670" s="147"/>
      <c r="H670" s="275"/>
      <c r="I670" s="553"/>
    </row>
    <row r="671" spans="1:10" ht="161.25" customHeight="1">
      <c r="A671" s="246" t="s">
        <v>3357</v>
      </c>
      <c r="B671" s="193">
        <v>0</v>
      </c>
      <c r="C671" s="193">
        <v>0</v>
      </c>
      <c r="D671" s="126">
        <v>0</v>
      </c>
      <c r="E671" s="146" t="s">
        <v>2117</v>
      </c>
      <c r="F671" s="146" t="s">
        <v>2178</v>
      </c>
      <c r="G671" s="146" t="s">
        <v>2510</v>
      </c>
      <c r="H671" s="274" t="s">
        <v>3082</v>
      </c>
      <c r="I671" s="597" t="s">
        <v>3402</v>
      </c>
    </row>
    <row r="672" spans="1:10" ht="42" customHeight="1">
      <c r="A672" s="246" t="s">
        <v>1292</v>
      </c>
      <c r="B672" s="193">
        <v>6</v>
      </c>
      <c r="C672" s="193">
        <v>6</v>
      </c>
      <c r="D672" s="252" t="s">
        <v>1765</v>
      </c>
      <c r="E672" s="146"/>
      <c r="F672" s="146"/>
      <c r="G672" s="146"/>
      <c r="H672" s="274"/>
      <c r="I672" s="597"/>
    </row>
    <row r="673" spans="1:10" ht="100.5" customHeight="1">
      <c r="A673" s="246" t="s">
        <v>305</v>
      </c>
      <c r="B673" s="193">
        <v>0</v>
      </c>
      <c r="C673" s="193" t="s">
        <v>1862</v>
      </c>
      <c r="D673" s="126" t="s">
        <v>1969</v>
      </c>
      <c r="E673" s="146" t="s">
        <v>2118</v>
      </c>
      <c r="F673" s="146" t="s">
        <v>2455</v>
      </c>
      <c r="G673" s="146" t="s">
        <v>2442</v>
      </c>
      <c r="H673" s="274" t="s">
        <v>2938</v>
      </c>
      <c r="I673" s="597" t="s">
        <v>3258</v>
      </c>
    </row>
    <row r="674" spans="1:10" ht="18" customHeight="1">
      <c r="A674" s="246" t="s">
        <v>306</v>
      </c>
      <c r="B674" s="188">
        <v>0</v>
      </c>
      <c r="C674" s="611">
        <v>0</v>
      </c>
      <c r="D674" s="188">
        <v>0</v>
      </c>
      <c r="E674" s="566">
        <v>0</v>
      </c>
      <c r="F674" s="566">
        <v>0</v>
      </c>
      <c r="G674" s="566">
        <v>0</v>
      </c>
      <c r="H674" s="566">
        <v>0</v>
      </c>
      <c r="I674" s="877">
        <v>0</v>
      </c>
    </row>
    <row r="675" spans="1:10" ht="93" customHeight="1">
      <c r="A675" s="246" t="s">
        <v>307</v>
      </c>
      <c r="B675" s="194">
        <v>0</v>
      </c>
      <c r="C675" s="531"/>
      <c r="D675" s="252" t="s">
        <v>1863</v>
      </c>
      <c r="E675" s="146" t="s">
        <v>2181</v>
      </c>
      <c r="F675" s="146" t="s">
        <v>2179</v>
      </c>
      <c r="G675" s="146" t="s">
        <v>2443</v>
      </c>
      <c r="H675" s="146" t="s">
        <v>2939</v>
      </c>
      <c r="I675" s="597" t="s">
        <v>3259</v>
      </c>
    </row>
    <row r="676" spans="1:10" ht="25.5">
      <c r="A676" s="246" t="s">
        <v>308</v>
      </c>
      <c r="B676" s="193">
        <v>0</v>
      </c>
      <c r="C676" s="193">
        <v>0</v>
      </c>
      <c r="D676" s="126">
        <v>6</v>
      </c>
      <c r="E676" s="146">
        <v>3</v>
      </c>
      <c r="F676" s="146"/>
      <c r="G676" s="146"/>
      <c r="H676" s="274"/>
      <c r="I676" s="597"/>
    </row>
    <row r="677" spans="1:10" ht="69" customHeight="1">
      <c r="A677" s="304" t="s">
        <v>2119</v>
      </c>
      <c r="B677" s="194">
        <v>0</v>
      </c>
      <c r="C677" s="194">
        <v>0</v>
      </c>
      <c r="D677" s="252">
        <v>3</v>
      </c>
      <c r="E677" s="149" t="s">
        <v>1892</v>
      </c>
      <c r="F677" s="149" t="s">
        <v>2180</v>
      </c>
      <c r="G677" s="149" t="s">
        <v>2444</v>
      </c>
      <c r="H677" s="149" t="s">
        <v>2940</v>
      </c>
      <c r="I677" s="515"/>
    </row>
    <row r="678" spans="1:10" ht="26.25" thickBot="1">
      <c r="A678" s="196" t="s">
        <v>309</v>
      </c>
      <c r="B678" s="191">
        <v>0</v>
      </c>
      <c r="C678" s="191">
        <v>0</v>
      </c>
      <c r="D678" s="191">
        <v>0</v>
      </c>
      <c r="E678" s="269">
        <v>0</v>
      </c>
      <c r="F678" s="269">
        <v>0</v>
      </c>
      <c r="G678" s="269">
        <v>0</v>
      </c>
      <c r="H678" s="269">
        <v>0</v>
      </c>
      <c r="I678" s="881">
        <v>0</v>
      </c>
    </row>
    <row r="679" spans="1:10" ht="31.5" customHeight="1">
      <c r="A679" s="242" t="s">
        <v>722</v>
      </c>
      <c r="B679" s="150"/>
      <c r="C679" s="147"/>
      <c r="D679" s="150"/>
      <c r="E679" s="147"/>
      <c r="F679" s="147"/>
      <c r="G679" s="147"/>
      <c r="H679" s="275"/>
      <c r="I679" s="553"/>
    </row>
    <row r="680" spans="1:10" ht="29.25" customHeight="1" thickBot="1">
      <c r="A680" s="196" t="s">
        <v>310</v>
      </c>
      <c r="B680" s="181">
        <v>16</v>
      </c>
      <c r="C680" s="181">
        <v>20</v>
      </c>
      <c r="D680" s="181">
        <v>19</v>
      </c>
      <c r="E680" s="155">
        <v>6</v>
      </c>
      <c r="F680" s="155">
        <v>15</v>
      </c>
      <c r="G680" s="375">
        <v>29</v>
      </c>
      <c r="H680" s="375">
        <v>31</v>
      </c>
      <c r="I680" s="592">
        <v>20</v>
      </c>
    </row>
    <row r="681" spans="1:10" ht="36.75" customHeight="1">
      <c r="A681" s="242" t="s">
        <v>723</v>
      </c>
      <c r="B681" s="150"/>
      <c r="C681" s="147"/>
      <c r="D681" s="632"/>
      <c r="E681" s="147"/>
      <c r="F681" s="147"/>
      <c r="G681" s="147"/>
      <c r="H681" s="275"/>
      <c r="I681" s="553"/>
    </row>
    <row r="682" spans="1:10" ht="87.75" customHeight="1">
      <c r="A682" s="246" t="s">
        <v>26</v>
      </c>
      <c r="B682" s="126"/>
      <c r="C682" s="740"/>
      <c r="D682" s="741"/>
      <c r="E682" s="740" t="s">
        <v>1970</v>
      </c>
      <c r="F682" s="740" t="s">
        <v>2155</v>
      </c>
      <c r="G682" s="740" t="s">
        <v>2155</v>
      </c>
      <c r="H682" s="274" t="s">
        <v>2874</v>
      </c>
      <c r="I682" s="515" t="s">
        <v>3260</v>
      </c>
    </row>
    <row r="683" spans="1:10" ht="12.75" customHeight="1" thickBot="1">
      <c r="A683" s="196" t="s">
        <v>27</v>
      </c>
      <c r="B683" s="197">
        <v>0</v>
      </c>
      <c r="C683" s="197">
        <v>0</v>
      </c>
      <c r="D683" s="197">
        <v>0</v>
      </c>
      <c r="E683" s="375">
        <v>0</v>
      </c>
      <c r="F683" s="375">
        <v>0</v>
      </c>
      <c r="G683" s="375">
        <v>0</v>
      </c>
      <c r="H683" s="375">
        <v>0</v>
      </c>
      <c r="I683" s="592">
        <v>0</v>
      </c>
    </row>
    <row r="684" spans="1:10" ht="93" customHeight="1">
      <c r="A684" s="1131" t="s">
        <v>724</v>
      </c>
      <c r="B684" s="211"/>
      <c r="C684" s="187"/>
      <c r="D684" s="267" t="s">
        <v>2511</v>
      </c>
      <c r="E684" s="267" t="s">
        <v>2511</v>
      </c>
      <c r="F684" s="267" t="s">
        <v>2511</v>
      </c>
      <c r="G684" s="267" t="s">
        <v>2354</v>
      </c>
      <c r="H684" s="566" t="s">
        <v>2847</v>
      </c>
      <c r="I684" s="1065" t="s">
        <v>3401</v>
      </c>
    </row>
    <row r="685" spans="1:10" ht="19.5" customHeight="1" thickBot="1">
      <c r="A685" s="1126" t="s">
        <v>311</v>
      </c>
      <c r="B685" s="191"/>
      <c r="C685" s="215"/>
      <c r="D685" s="992">
        <v>0</v>
      </c>
      <c r="E685" s="992">
        <v>0</v>
      </c>
      <c r="F685" s="992">
        <v>0</v>
      </c>
      <c r="G685" s="714">
        <v>0</v>
      </c>
      <c r="H685" s="269">
        <v>0</v>
      </c>
      <c r="I685" s="1066">
        <v>0</v>
      </c>
    </row>
    <row r="686" spans="1:10" ht="125.25" customHeight="1">
      <c r="A686" s="242" t="s">
        <v>725</v>
      </c>
      <c r="B686" s="150" t="s">
        <v>1291</v>
      </c>
      <c r="C686" s="150"/>
      <c r="D686" s="150" t="s">
        <v>1864</v>
      </c>
      <c r="E686" s="147" t="s">
        <v>2226</v>
      </c>
      <c r="F686" s="147" t="s">
        <v>1749</v>
      </c>
      <c r="G686" s="190" t="s">
        <v>3083</v>
      </c>
      <c r="H686" s="275" t="s">
        <v>3146</v>
      </c>
      <c r="I686" s="553" t="s">
        <v>3400</v>
      </c>
    </row>
    <row r="687" spans="1:10" ht="13.5" thickBot="1">
      <c r="A687" s="196" t="s">
        <v>312</v>
      </c>
      <c r="B687" s="181">
        <v>0</v>
      </c>
      <c r="C687" s="181">
        <v>53</v>
      </c>
      <c r="D687" s="181">
        <v>0</v>
      </c>
      <c r="E687" s="155">
        <v>0</v>
      </c>
      <c r="F687" s="155">
        <v>0</v>
      </c>
      <c r="G687" s="375">
        <v>0</v>
      </c>
      <c r="H687" s="375">
        <v>0</v>
      </c>
      <c r="I687" s="592">
        <v>0</v>
      </c>
    </row>
    <row r="688" spans="1:10" ht="189.75" customHeight="1">
      <c r="A688" s="1125" t="s">
        <v>726</v>
      </c>
      <c r="B688" s="314" t="s">
        <v>1294</v>
      </c>
      <c r="C688" s="187"/>
      <c r="D688" s="188" t="s">
        <v>1766</v>
      </c>
      <c r="E688" s="267"/>
      <c r="F688" s="267"/>
      <c r="G688" s="267"/>
      <c r="H688" s="267" t="s">
        <v>3399</v>
      </c>
      <c r="I688" s="1089" t="s">
        <v>3398</v>
      </c>
      <c r="J688" s="1130"/>
    </row>
    <row r="689" spans="1:17">
      <c r="A689" s="1128" t="s">
        <v>301</v>
      </c>
      <c r="B689" s="188">
        <v>0</v>
      </c>
      <c r="C689" s="188">
        <v>0</v>
      </c>
      <c r="D689" s="669">
        <v>0</v>
      </c>
      <c r="E689" s="268">
        <v>0</v>
      </c>
      <c r="F689" s="268">
        <v>0</v>
      </c>
      <c r="G689" s="268">
        <v>0</v>
      </c>
      <c r="H689" s="268">
        <v>0</v>
      </c>
      <c r="I689" s="1076">
        <v>0</v>
      </c>
      <c r="J689" s="1130"/>
    </row>
    <row r="690" spans="1:17" ht="13.5" thickBot="1">
      <c r="A690" s="1126" t="s">
        <v>313</v>
      </c>
      <c r="B690" s="215">
        <v>0</v>
      </c>
      <c r="C690" s="188">
        <v>0</v>
      </c>
      <c r="D690" s="188">
        <v>0</v>
      </c>
      <c r="E690" s="268">
        <v>0</v>
      </c>
      <c r="F690" s="268">
        <v>0</v>
      </c>
      <c r="G690" s="268">
        <v>0</v>
      </c>
      <c r="H690" s="268">
        <v>0</v>
      </c>
      <c r="I690" s="881">
        <v>0</v>
      </c>
    </row>
    <row r="691" spans="1:17" ht="25.5">
      <c r="A691" s="242" t="s">
        <v>727</v>
      </c>
      <c r="B691" s="150"/>
      <c r="C691" s="150"/>
      <c r="D691" s="150"/>
      <c r="E691" s="147"/>
      <c r="F691" s="147"/>
      <c r="G691" s="147"/>
      <c r="H691" s="275"/>
      <c r="I691" s="553"/>
    </row>
    <row r="692" spans="1:17" ht="191.1" customHeight="1">
      <c r="A692" s="246" t="s">
        <v>314</v>
      </c>
      <c r="B692" s="126">
        <v>0</v>
      </c>
      <c r="C692" s="126">
        <v>0</v>
      </c>
      <c r="D692" s="126">
        <v>0</v>
      </c>
      <c r="E692" s="146" t="s">
        <v>2355</v>
      </c>
      <c r="F692" s="146" t="s">
        <v>2355</v>
      </c>
      <c r="G692" s="146" t="s">
        <v>2848</v>
      </c>
      <c r="H692" s="274" t="s">
        <v>3047</v>
      </c>
      <c r="I692" s="597" t="s">
        <v>3261</v>
      </c>
    </row>
    <row r="693" spans="1:17" ht="81" customHeight="1" thickBot="1">
      <c r="A693" s="196" t="s">
        <v>315</v>
      </c>
      <c r="B693" s="244">
        <v>0</v>
      </c>
      <c r="C693" s="244" t="s">
        <v>1538</v>
      </c>
      <c r="D693" s="191">
        <v>0</v>
      </c>
      <c r="E693" s="269">
        <v>0</v>
      </c>
      <c r="F693" s="269">
        <v>0</v>
      </c>
      <c r="G693" s="269">
        <v>0</v>
      </c>
      <c r="H693" s="269">
        <v>0</v>
      </c>
      <c r="I693" s="881">
        <v>0</v>
      </c>
    </row>
    <row r="694" spans="1:17" ht="11.25" customHeight="1" thickBot="1">
      <c r="A694" s="652"/>
      <c r="B694" s="647"/>
    </row>
    <row r="695" spans="1:17" s="336" customFormat="1" ht="16.5" customHeight="1" thickBot="1">
      <c r="A695" s="703" t="s">
        <v>59</v>
      </c>
      <c r="B695" s="350">
        <v>2013</v>
      </c>
      <c r="C695" s="380">
        <v>2014</v>
      </c>
      <c r="D695" s="350">
        <v>2015</v>
      </c>
      <c r="E695" s="380">
        <v>2016</v>
      </c>
      <c r="F695" s="380">
        <v>2017</v>
      </c>
      <c r="G695" s="380">
        <v>2018</v>
      </c>
      <c r="H695" s="380">
        <v>2019</v>
      </c>
      <c r="I695" s="381">
        <v>2020</v>
      </c>
      <c r="J695" s="704"/>
      <c r="K695" s="704"/>
      <c r="L695" s="704"/>
      <c r="M695" s="704"/>
      <c r="N695" s="704"/>
      <c r="O695" s="704"/>
      <c r="P695" s="704"/>
      <c r="Q695" s="704"/>
    </row>
    <row r="696" spans="1:17" s="847" customFormat="1" ht="15.95" customHeight="1">
      <c r="A696" s="280" t="s">
        <v>1223</v>
      </c>
      <c r="B696" s="190">
        <f>B702+B729</f>
        <v>10</v>
      </c>
      <c r="C696" s="190">
        <v>10</v>
      </c>
      <c r="D696" s="190">
        <v>10</v>
      </c>
      <c r="E696" s="190">
        <f t="shared" ref="E696:F699" si="29">E702+E729</f>
        <v>11</v>
      </c>
      <c r="F696" s="190">
        <f>F702+F729</f>
        <v>11</v>
      </c>
      <c r="G696" s="190">
        <f>G702+G729</f>
        <v>11</v>
      </c>
      <c r="H696" s="190">
        <f>H702+H729</f>
        <v>11</v>
      </c>
      <c r="I696" s="737">
        <f>I702+I729</f>
        <v>11</v>
      </c>
      <c r="J696" s="1130"/>
      <c r="K696" s="990"/>
      <c r="L696" s="990"/>
      <c r="M696" s="990"/>
      <c r="N696" s="990"/>
      <c r="O696" s="990"/>
      <c r="P696" s="990"/>
      <c r="Q696" s="990"/>
    </row>
    <row r="697" spans="1:17" s="847" customFormat="1" ht="15.95" customHeight="1">
      <c r="A697" s="281" t="s">
        <v>1245</v>
      </c>
      <c r="B697" s="182">
        <f>B703+B730</f>
        <v>1</v>
      </c>
      <c r="C697" s="182">
        <v>1</v>
      </c>
      <c r="D697" s="182">
        <v>1</v>
      </c>
      <c r="E697" s="182">
        <f t="shared" si="29"/>
        <v>1</v>
      </c>
      <c r="F697" s="182">
        <f t="shared" si="29"/>
        <v>1</v>
      </c>
      <c r="G697" s="182">
        <f t="shared" ref="G697:I697" si="30">G703+G730</f>
        <v>1</v>
      </c>
      <c r="H697" s="182">
        <f t="shared" si="30"/>
        <v>1</v>
      </c>
      <c r="I697" s="752">
        <f t="shared" si="30"/>
        <v>1</v>
      </c>
      <c r="J697" s="990"/>
      <c r="K697" s="990"/>
      <c r="L697" s="990"/>
      <c r="M697" s="990"/>
      <c r="N697" s="990"/>
      <c r="O697" s="990"/>
      <c r="P697" s="990"/>
      <c r="Q697" s="990"/>
    </row>
    <row r="698" spans="1:17" s="847" customFormat="1" ht="15.95" customHeight="1">
      <c r="A698" s="281" t="s">
        <v>1246</v>
      </c>
      <c r="B698" s="182">
        <f>B704+B731</f>
        <v>8</v>
      </c>
      <c r="C698" s="182">
        <v>8</v>
      </c>
      <c r="D698" s="182">
        <v>8</v>
      </c>
      <c r="E698" s="182">
        <f t="shared" si="29"/>
        <v>9</v>
      </c>
      <c r="F698" s="182">
        <f t="shared" si="29"/>
        <v>10</v>
      </c>
      <c r="G698" s="182">
        <f t="shared" ref="G698:I698" si="31">G704+G731</f>
        <v>10</v>
      </c>
      <c r="H698" s="182">
        <f t="shared" si="31"/>
        <v>10</v>
      </c>
      <c r="I698" s="1070">
        <f t="shared" si="31"/>
        <v>10</v>
      </c>
      <c r="J698" s="1130"/>
      <c r="K698" s="990"/>
      <c r="L698" s="990"/>
      <c r="M698" s="990"/>
      <c r="N698" s="990"/>
      <c r="O698" s="990"/>
      <c r="P698" s="990"/>
      <c r="Q698" s="990"/>
    </row>
    <row r="699" spans="1:17" s="847" customFormat="1" ht="15.95" customHeight="1" thickBot="1">
      <c r="A699" s="248" t="s">
        <v>1247</v>
      </c>
      <c r="B699" s="257">
        <f>B705+B732</f>
        <v>1</v>
      </c>
      <c r="C699" s="197">
        <v>1</v>
      </c>
      <c r="D699" s="197">
        <v>1</v>
      </c>
      <c r="E699" s="257">
        <f t="shared" si="29"/>
        <v>1</v>
      </c>
      <c r="F699" s="257">
        <f t="shared" si="29"/>
        <v>0</v>
      </c>
      <c r="G699" s="257">
        <f t="shared" ref="G699:I699" si="32">G705+G732</f>
        <v>0</v>
      </c>
      <c r="H699" s="257">
        <f t="shared" si="32"/>
        <v>0</v>
      </c>
      <c r="I699" s="1117">
        <f t="shared" si="32"/>
        <v>0</v>
      </c>
      <c r="J699" s="1130"/>
      <c r="K699" s="990"/>
      <c r="L699" s="990"/>
      <c r="M699" s="990"/>
      <c r="N699" s="990"/>
      <c r="O699" s="990"/>
      <c r="P699" s="990"/>
      <c r="Q699" s="990"/>
    </row>
    <row r="700" spans="1:17" s="847" customFormat="1" ht="14.25" customHeight="1" thickBot="1">
      <c r="A700" s="661"/>
      <c r="B700" s="662"/>
      <c r="C700" s="642"/>
      <c r="D700" s="643"/>
      <c r="E700" s="642"/>
      <c r="F700" s="642"/>
      <c r="G700" s="642"/>
      <c r="H700" s="701"/>
      <c r="I700" s="701"/>
      <c r="J700" s="990"/>
      <c r="K700" s="990"/>
      <c r="L700" s="990"/>
      <c r="M700" s="990"/>
      <c r="N700" s="990"/>
      <c r="O700" s="990"/>
      <c r="P700" s="990"/>
      <c r="Q700" s="990"/>
    </row>
    <row r="701" spans="1:17" s="847" customFormat="1" ht="13.5" thickBot="1">
      <c r="A701" s="391" t="s">
        <v>60</v>
      </c>
      <c r="B701" s="383">
        <v>2013</v>
      </c>
      <c r="C701" s="384">
        <v>2014</v>
      </c>
      <c r="D701" s="383">
        <v>2015</v>
      </c>
      <c r="E701" s="384">
        <v>2016</v>
      </c>
      <c r="F701" s="380">
        <v>2017</v>
      </c>
      <c r="G701" s="384">
        <v>2018</v>
      </c>
      <c r="H701" s="380">
        <v>2019</v>
      </c>
      <c r="I701" s="381">
        <v>2020</v>
      </c>
      <c r="J701" s="990"/>
      <c r="K701" s="990"/>
      <c r="L701" s="990"/>
      <c r="M701" s="990"/>
      <c r="N701" s="990"/>
      <c r="O701" s="990"/>
      <c r="P701" s="990"/>
      <c r="Q701" s="990"/>
    </row>
    <row r="702" spans="1:17" s="847" customFormat="1" ht="15.95" customHeight="1">
      <c r="A702" s="385" t="s">
        <v>1223</v>
      </c>
      <c r="B702" s="192">
        <v>4</v>
      </c>
      <c r="C702" s="192">
        <v>4</v>
      </c>
      <c r="D702" s="192">
        <v>4</v>
      </c>
      <c r="E702" s="192">
        <f>E703+E704+E705</f>
        <v>5</v>
      </c>
      <c r="F702" s="192">
        <f>F703+F704+F705</f>
        <v>5</v>
      </c>
      <c r="G702" s="192">
        <f>G703+G704+G705</f>
        <v>5</v>
      </c>
      <c r="H702" s="192">
        <f>H703+H704+H705</f>
        <v>5</v>
      </c>
      <c r="I702" s="553">
        <v>5</v>
      </c>
      <c r="J702" s="990"/>
      <c r="K702" s="990"/>
      <c r="L702" s="990"/>
      <c r="M702" s="990"/>
      <c r="N702" s="990"/>
      <c r="O702" s="990"/>
      <c r="P702" s="990"/>
      <c r="Q702" s="990"/>
    </row>
    <row r="703" spans="1:17" s="847" customFormat="1" ht="15.95" customHeight="1">
      <c r="A703" s="386" t="s">
        <v>1245</v>
      </c>
      <c r="B703" s="193">
        <v>0</v>
      </c>
      <c r="C703" s="193">
        <v>0</v>
      </c>
      <c r="D703" s="193">
        <v>0</v>
      </c>
      <c r="E703" s="193">
        <v>0</v>
      </c>
      <c r="F703" s="193">
        <v>0</v>
      </c>
      <c r="G703" s="193">
        <v>0</v>
      </c>
      <c r="H703" s="193">
        <v>0</v>
      </c>
      <c r="I703" s="597">
        <v>0</v>
      </c>
      <c r="J703" s="990"/>
      <c r="K703" s="990"/>
      <c r="L703" s="990"/>
      <c r="M703" s="990"/>
      <c r="N703" s="990"/>
      <c r="O703" s="990"/>
      <c r="P703" s="990"/>
      <c r="Q703" s="990"/>
    </row>
    <row r="704" spans="1:17" s="847" customFormat="1" ht="15.95" customHeight="1">
      <c r="A704" s="386" t="s">
        <v>1246</v>
      </c>
      <c r="B704" s="193">
        <v>4</v>
      </c>
      <c r="C704" s="193">
        <v>4</v>
      </c>
      <c r="D704" s="193">
        <v>4</v>
      </c>
      <c r="E704" s="193">
        <v>5</v>
      </c>
      <c r="F704" s="193">
        <v>5</v>
      </c>
      <c r="G704" s="193">
        <v>5</v>
      </c>
      <c r="H704" s="193">
        <v>5</v>
      </c>
      <c r="I704" s="597">
        <v>5</v>
      </c>
      <c r="J704" s="990"/>
      <c r="K704" s="990"/>
      <c r="L704" s="990"/>
      <c r="M704" s="990"/>
      <c r="N704" s="990"/>
      <c r="O704" s="990"/>
      <c r="P704" s="990"/>
      <c r="Q704" s="990"/>
    </row>
    <row r="705" spans="1:17" s="847" customFormat="1" ht="15.95" customHeight="1" thickBot="1">
      <c r="A705" s="387" t="s">
        <v>1247</v>
      </c>
      <c r="B705" s="244">
        <v>0</v>
      </c>
      <c r="C705" s="244">
        <v>0</v>
      </c>
      <c r="D705" s="244">
        <v>0</v>
      </c>
      <c r="E705" s="244">
        <v>0</v>
      </c>
      <c r="F705" s="244">
        <v>0</v>
      </c>
      <c r="G705" s="244">
        <v>0</v>
      </c>
      <c r="H705" s="244">
        <v>0</v>
      </c>
      <c r="I705" s="592">
        <v>0</v>
      </c>
      <c r="J705" s="990"/>
      <c r="K705" s="990"/>
      <c r="L705" s="990"/>
      <c r="M705" s="990"/>
      <c r="N705" s="990"/>
      <c r="O705" s="990"/>
      <c r="P705" s="990"/>
      <c r="Q705" s="990"/>
    </row>
    <row r="706" spans="1:17" ht="13.5" customHeight="1" thickBot="1">
      <c r="A706" s="283"/>
      <c r="B706" s="649"/>
      <c r="C706" s="650"/>
      <c r="D706" s="651"/>
      <c r="E706" s="650"/>
      <c r="F706" s="650"/>
      <c r="G706" s="650"/>
      <c r="H706" s="742"/>
      <c r="I706" s="742"/>
    </row>
    <row r="707" spans="1:17" ht="21" customHeight="1" thickBot="1">
      <c r="A707" s="284" t="s">
        <v>1248</v>
      </c>
      <c r="B707" s="632">
        <v>2013</v>
      </c>
      <c r="C707" s="634">
        <v>2014</v>
      </c>
      <c r="D707" s="632">
        <v>2015</v>
      </c>
      <c r="E707" s="634">
        <v>2016</v>
      </c>
      <c r="F707" s="380">
        <v>2017</v>
      </c>
      <c r="G707" s="634">
        <v>2018</v>
      </c>
      <c r="H707" s="380">
        <v>2019</v>
      </c>
      <c r="I707" s="381">
        <v>2020</v>
      </c>
    </row>
    <row r="708" spans="1:17" ht="37.5" customHeight="1">
      <c r="A708" s="242" t="s">
        <v>614</v>
      </c>
      <c r="B708" s="150"/>
      <c r="C708" s="150"/>
      <c r="D708" s="150"/>
      <c r="E708" s="147"/>
      <c r="F708" s="147"/>
      <c r="G708" s="147"/>
      <c r="H708" s="275"/>
      <c r="I708" s="553"/>
    </row>
    <row r="709" spans="1:17">
      <c r="A709" s="246" t="s">
        <v>316</v>
      </c>
      <c r="B709" s="812">
        <v>1</v>
      </c>
      <c r="C709" s="812">
        <v>1</v>
      </c>
      <c r="D709" s="812">
        <v>5</v>
      </c>
      <c r="E709" s="913">
        <v>3</v>
      </c>
      <c r="F709" s="913">
        <v>3</v>
      </c>
      <c r="G709" s="913">
        <v>2</v>
      </c>
      <c r="H709" s="912">
        <v>2</v>
      </c>
      <c r="I709" s="597">
        <v>1</v>
      </c>
    </row>
    <row r="710" spans="1:17" ht="16.5" customHeight="1">
      <c r="A710" s="246" t="s">
        <v>317</v>
      </c>
      <c r="B710" s="914" t="s">
        <v>1295</v>
      </c>
      <c r="C710" s="914">
        <v>1</v>
      </c>
      <c r="D710" s="914"/>
      <c r="E710" s="813"/>
      <c r="F710" s="813"/>
      <c r="G710" s="813"/>
      <c r="H710" s="813">
        <v>1</v>
      </c>
      <c r="I710" s="850"/>
    </row>
    <row r="711" spans="1:17" ht="14.25" customHeight="1" thickBot="1">
      <c r="A711" s="196" t="s">
        <v>318</v>
      </c>
      <c r="B711" s="914"/>
      <c r="C711" s="914">
        <v>1</v>
      </c>
      <c r="D711" s="914"/>
      <c r="E711" s="813"/>
      <c r="F711" s="813"/>
      <c r="G711" s="813"/>
      <c r="H711" s="813"/>
      <c r="I711" s="850"/>
    </row>
    <row r="712" spans="1:17" ht="25.5">
      <c r="A712" s="242" t="s">
        <v>615</v>
      </c>
      <c r="B712" s="150"/>
      <c r="C712" s="150"/>
      <c r="D712" s="150"/>
      <c r="E712" s="147"/>
      <c r="F712" s="147"/>
      <c r="G712" s="147"/>
      <c r="H712" s="275"/>
      <c r="I712" s="381"/>
    </row>
    <row r="713" spans="1:17" ht="75.75" customHeight="1">
      <c r="A713" s="300" t="s">
        <v>501</v>
      </c>
      <c r="B713" s="812"/>
      <c r="C713" s="812"/>
      <c r="D713" s="812"/>
      <c r="E713" s="913"/>
      <c r="F713" s="913" t="s">
        <v>2206</v>
      </c>
      <c r="G713" s="913" t="s">
        <v>2447</v>
      </c>
      <c r="H713" s="913" t="s">
        <v>2447</v>
      </c>
      <c r="I713" s="1067" t="s">
        <v>2354</v>
      </c>
    </row>
    <row r="714" spans="1:17" ht="90" customHeight="1">
      <c r="A714" s="300" t="s">
        <v>502</v>
      </c>
      <c r="B714" s="812"/>
      <c r="C714" s="812"/>
      <c r="D714" s="812"/>
      <c r="E714" s="913"/>
      <c r="F714" s="913" t="s">
        <v>2356</v>
      </c>
      <c r="G714" s="913" t="s">
        <v>2357</v>
      </c>
      <c r="H714" s="912" t="s">
        <v>2919</v>
      </c>
      <c r="I714" s="515" t="s">
        <v>3397</v>
      </c>
    </row>
    <row r="715" spans="1:17" ht="25.5">
      <c r="A715" s="300" t="s">
        <v>503</v>
      </c>
      <c r="B715" s="915"/>
      <c r="C715" s="915"/>
      <c r="D715" s="915"/>
      <c r="E715" s="916"/>
      <c r="F715" s="917" t="s">
        <v>2207</v>
      </c>
      <c r="G715" s="917"/>
      <c r="H715" s="917"/>
      <c r="I715" s="918"/>
    </row>
    <row r="716" spans="1:17" ht="76.5" customHeight="1">
      <c r="A716" s="300" t="s">
        <v>504</v>
      </c>
      <c r="B716" s="812"/>
      <c r="C716" s="812"/>
      <c r="D716" s="812"/>
      <c r="E716" s="913" t="s">
        <v>1971</v>
      </c>
      <c r="F716" s="913" t="s">
        <v>2354</v>
      </c>
      <c r="G716" s="913" t="s">
        <v>2447</v>
      </c>
      <c r="H716" s="913" t="s">
        <v>2447</v>
      </c>
      <c r="I716" s="1067" t="s">
        <v>2354</v>
      </c>
    </row>
    <row r="717" spans="1:17" ht="25.5">
      <c r="A717" s="246" t="s">
        <v>26</v>
      </c>
      <c r="B717" s="812">
        <v>1</v>
      </c>
      <c r="C717" s="812">
        <v>4</v>
      </c>
      <c r="D717" s="812">
        <v>1</v>
      </c>
      <c r="E717" s="913">
        <v>1</v>
      </c>
      <c r="F717" s="913">
        <v>0</v>
      </c>
      <c r="G717" s="913" t="s">
        <v>1749</v>
      </c>
      <c r="H717" s="913" t="s">
        <v>257</v>
      </c>
      <c r="I717" s="597"/>
    </row>
    <row r="718" spans="1:17">
      <c r="A718" s="246" t="s">
        <v>319</v>
      </c>
      <c r="B718" s="812">
        <v>0</v>
      </c>
      <c r="C718" s="812">
        <v>0</v>
      </c>
      <c r="D718" s="812">
        <v>1</v>
      </c>
      <c r="E718" s="913">
        <v>0</v>
      </c>
      <c r="F718" s="913">
        <v>0</v>
      </c>
      <c r="G718" s="913">
        <v>0</v>
      </c>
      <c r="H718" s="913">
        <v>0</v>
      </c>
      <c r="I718" s="597">
        <v>0</v>
      </c>
    </row>
    <row r="719" spans="1:17" ht="13.5" thickBot="1">
      <c r="A719" s="196" t="s">
        <v>2120</v>
      </c>
      <c r="B719" s="181">
        <v>0</v>
      </c>
      <c r="C719" s="181">
        <v>0</v>
      </c>
      <c r="D719" s="181">
        <v>0</v>
      </c>
      <c r="E719" s="155">
        <v>0</v>
      </c>
      <c r="F719" s="155">
        <v>0</v>
      </c>
      <c r="G719" s="155">
        <v>0</v>
      </c>
      <c r="H719" s="155">
        <v>0</v>
      </c>
      <c r="I719" s="592">
        <v>0</v>
      </c>
    </row>
    <row r="720" spans="1:17" ht="25.5">
      <c r="A720" s="242" t="s">
        <v>616</v>
      </c>
      <c r="B720" s="150"/>
      <c r="C720" s="150"/>
      <c r="D720" s="150"/>
      <c r="E720" s="147"/>
      <c r="F720" s="147"/>
      <c r="G720" s="147"/>
      <c r="H720" s="275"/>
      <c r="I720" s="553"/>
    </row>
    <row r="721" spans="1:17" ht="63.75" customHeight="1">
      <c r="A721" s="246" t="s">
        <v>320</v>
      </c>
      <c r="B721" s="812">
        <v>0</v>
      </c>
      <c r="C721" s="812">
        <v>0</v>
      </c>
      <c r="D721" s="812" t="s">
        <v>1772</v>
      </c>
      <c r="E721" s="913" t="s">
        <v>1972</v>
      </c>
      <c r="F721" s="913" t="s">
        <v>2208</v>
      </c>
      <c r="G721" s="913" t="s">
        <v>2447</v>
      </c>
      <c r="H721" s="913" t="s">
        <v>2447</v>
      </c>
      <c r="I721" s="1067" t="s">
        <v>2354</v>
      </c>
    </row>
    <row r="722" spans="1:17" ht="16.5" customHeight="1" thickBot="1">
      <c r="A722" s="196" t="s">
        <v>321</v>
      </c>
      <c r="B722" s="181"/>
      <c r="C722" s="181"/>
      <c r="D722" s="181"/>
      <c r="E722" s="155">
        <v>0</v>
      </c>
      <c r="F722" s="155">
        <v>0</v>
      </c>
      <c r="G722" s="155">
        <v>0</v>
      </c>
      <c r="H722" s="155">
        <v>0</v>
      </c>
      <c r="I722" s="1068">
        <v>0</v>
      </c>
    </row>
    <row r="723" spans="1:17" ht="72.75" customHeight="1">
      <c r="A723" s="550" t="s">
        <v>617</v>
      </c>
      <c r="B723" s="919"/>
      <c r="C723" s="919"/>
      <c r="D723" s="919"/>
      <c r="E723" s="871" t="s">
        <v>1973</v>
      </c>
      <c r="F723" s="871" t="s">
        <v>1973</v>
      </c>
      <c r="G723" s="913" t="s">
        <v>2447</v>
      </c>
      <c r="H723" s="855" t="s">
        <v>2920</v>
      </c>
      <c r="I723" s="515"/>
    </row>
    <row r="724" spans="1:17" ht="14.25" customHeight="1" thickBot="1">
      <c r="A724" s="196" t="s">
        <v>322</v>
      </c>
      <c r="B724" s="181"/>
      <c r="C724" s="181"/>
      <c r="D724" s="181"/>
      <c r="E724" s="155">
        <v>0</v>
      </c>
      <c r="F724" s="155">
        <v>0</v>
      </c>
      <c r="G724" s="155">
        <v>0</v>
      </c>
      <c r="H724" s="375">
        <v>0</v>
      </c>
      <c r="I724" s="592"/>
    </row>
    <row r="725" spans="1:17" ht="38.25">
      <c r="A725" s="242" t="s">
        <v>618</v>
      </c>
      <c r="B725" s="150"/>
      <c r="C725" s="150"/>
      <c r="D725" s="150"/>
      <c r="E725" s="147"/>
      <c r="F725" s="147"/>
      <c r="G725" s="147"/>
      <c r="H725" s="275"/>
      <c r="I725" s="553"/>
    </row>
    <row r="726" spans="1:17" ht="85.5" customHeight="1" thickBot="1">
      <c r="A726" s="196" t="s">
        <v>323</v>
      </c>
      <c r="B726" s="244" t="s">
        <v>1539</v>
      </c>
      <c r="C726" s="244" t="s">
        <v>1974</v>
      </c>
      <c r="D726" s="181" t="s">
        <v>2393</v>
      </c>
      <c r="E726" s="155" t="s">
        <v>2210</v>
      </c>
      <c r="F726" s="155" t="s">
        <v>2209</v>
      </c>
      <c r="G726" s="155" t="s">
        <v>1749</v>
      </c>
      <c r="H726" s="375" t="s">
        <v>257</v>
      </c>
      <c r="I726" s="592" t="s">
        <v>257</v>
      </c>
    </row>
    <row r="727" spans="1:17" ht="8.25" customHeight="1" thickBot="1">
      <c r="A727" s="652"/>
      <c r="B727" s="647"/>
    </row>
    <row r="728" spans="1:17" s="847" customFormat="1" ht="39" thickBot="1">
      <c r="A728" s="388" t="s">
        <v>87</v>
      </c>
      <c r="B728" s="389">
        <v>2013</v>
      </c>
      <c r="C728" s="390">
        <v>2014</v>
      </c>
      <c r="D728" s="389">
        <v>2015</v>
      </c>
      <c r="E728" s="390">
        <v>2016</v>
      </c>
      <c r="F728" s="390">
        <v>2017</v>
      </c>
      <c r="G728" s="390">
        <v>2018</v>
      </c>
      <c r="H728" s="706">
        <v>2019</v>
      </c>
      <c r="I728" s="707">
        <v>2020</v>
      </c>
      <c r="J728" s="990"/>
      <c r="K728" s="990"/>
      <c r="L728" s="990"/>
      <c r="M728" s="990"/>
      <c r="N728" s="990"/>
      <c r="O728" s="990"/>
      <c r="P728" s="990"/>
      <c r="Q728" s="990"/>
    </row>
    <row r="729" spans="1:17" s="847" customFormat="1" ht="15.95" customHeight="1">
      <c r="A729" s="385" t="s">
        <v>1223</v>
      </c>
      <c r="B729" s="192">
        <v>6</v>
      </c>
      <c r="C729" s="192">
        <v>6</v>
      </c>
      <c r="D729" s="192">
        <v>6</v>
      </c>
      <c r="E729" s="192">
        <v>6</v>
      </c>
      <c r="F729" s="192">
        <v>6</v>
      </c>
      <c r="G729" s="192">
        <v>6</v>
      </c>
      <c r="H729" s="192">
        <v>6</v>
      </c>
      <c r="I729" s="1077">
        <v>6</v>
      </c>
      <c r="J729" s="990"/>
      <c r="K729" s="990"/>
      <c r="L729" s="990"/>
      <c r="M729" s="990"/>
      <c r="N729" s="990"/>
      <c r="O729" s="990"/>
      <c r="P729" s="990"/>
      <c r="Q729" s="990"/>
    </row>
    <row r="730" spans="1:17" s="847" customFormat="1" ht="15.95" customHeight="1">
      <c r="A730" s="386" t="s">
        <v>1245</v>
      </c>
      <c r="B730" s="193">
        <v>1</v>
      </c>
      <c r="C730" s="193">
        <v>1</v>
      </c>
      <c r="D730" s="193">
        <v>1</v>
      </c>
      <c r="E730" s="193">
        <v>1</v>
      </c>
      <c r="F730" s="193">
        <v>1</v>
      </c>
      <c r="G730" s="193">
        <v>1</v>
      </c>
      <c r="H730" s="193">
        <v>1</v>
      </c>
      <c r="I730" s="1078">
        <v>1</v>
      </c>
      <c r="J730" s="990"/>
      <c r="K730" s="990"/>
      <c r="L730" s="990"/>
      <c r="M730" s="990"/>
      <c r="N730" s="990"/>
      <c r="O730" s="990"/>
      <c r="P730" s="990"/>
      <c r="Q730" s="990"/>
    </row>
    <row r="731" spans="1:17" s="847" customFormat="1" ht="15.75" customHeight="1">
      <c r="A731" s="386" t="s">
        <v>1246</v>
      </c>
      <c r="B731" s="193">
        <v>4</v>
      </c>
      <c r="C731" s="193">
        <v>4</v>
      </c>
      <c r="D731" s="193">
        <v>4</v>
      </c>
      <c r="E731" s="193">
        <v>4</v>
      </c>
      <c r="F731" s="193">
        <v>5</v>
      </c>
      <c r="G731" s="193">
        <v>5</v>
      </c>
      <c r="H731" s="193">
        <v>5</v>
      </c>
      <c r="I731" s="1078">
        <v>5</v>
      </c>
      <c r="J731" s="990"/>
      <c r="K731" s="990"/>
      <c r="L731" s="990"/>
      <c r="M731" s="990"/>
      <c r="N731" s="990"/>
      <c r="O731" s="990"/>
      <c r="P731" s="990"/>
      <c r="Q731" s="990"/>
    </row>
    <row r="732" spans="1:17" s="847" customFormat="1" ht="18" customHeight="1" thickBot="1">
      <c r="A732" s="387" t="s">
        <v>1247</v>
      </c>
      <c r="B732" s="244">
        <v>1</v>
      </c>
      <c r="C732" s="244">
        <v>1</v>
      </c>
      <c r="D732" s="244">
        <v>1</v>
      </c>
      <c r="E732" s="244">
        <v>1</v>
      </c>
      <c r="F732" s="244">
        <v>0</v>
      </c>
      <c r="G732" s="244">
        <v>0</v>
      </c>
      <c r="H732" s="244">
        <v>0</v>
      </c>
      <c r="I732" s="324">
        <v>0</v>
      </c>
      <c r="J732" s="1130"/>
      <c r="K732" s="990"/>
      <c r="L732" s="990"/>
      <c r="M732" s="990"/>
      <c r="N732" s="990"/>
      <c r="O732" s="990"/>
      <c r="P732" s="990"/>
      <c r="Q732" s="990"/>
    </row>
    <row r="733" spans="1:17" ht="13.5" customHeight="1" thickBot="1">
      <c r="A733" s="283"/>
      <c r="B733" s="649"/>
      <c r="C733" s="650"/>
      <c r="D733" s="651"/>
      <c r="E733" s="650"/>
      <c r="F733" s="650"/>
      <c r="G733" s="650"/>
      <c r="H733" s="742"/>
      <c r="I733" s="742"/>
    </row>
    <row r="734" spans="1:17" ht="24" customHeight="1" thickBot="1">
      <c r="A734" s="284" t="s">
        <v>1248</v>
      </c>
      <c r="B734" s="350">
        <v>2013</v>
      </c>
      <c r="C734" s="634">
        <v>2014</v>
      </c>
      <c r="D734" s="632">
        <v>2015</v>
      </c>
      <c r="E734" s="634">
        <v>2016</v>
      </c>
      <c r="F734" s="634">
        <v>2017</v>
      </c>
      <c r="G734" s="634">
        <v>2018</v>
      </c>
      <c r="H734" s="380">
        <v>2019</v>
      </c>
      <c r="I734" s="381">
        <v>2020</v>
      </c>
    </row>
    <row r="735" spans="1:17" ht="27.75" customHeight="1">
      <c r="A735" s="242" t="s">
        <v>619</v>
      </c>
      <c r="B735" s="190"/>
      <c r="C735" s="147"/>
      <c r="D735" s="150"/>
      <c r="E735" s="147"/>
      <c r="F735" s="147"/>
      <c r="G735" s="147"/>
      <c r="H735" s="275"/>
      <c r="I735" s="553"/>
    </row>
    <row r="736" spans="1:17" ht="32.1" customHeight="1">
      <c r="A736" s="246" t="s">
        <v>324</v>
      </c>
      <c r="B736" s="182">
        <v>0</v>
      </c>
      <c r="C736" s="126">
        <v>7</v>
      </c>
      <c r="D736" s="126">
        <v>2</v>
      </c>
      <c r="E736" s="146" t="s">
        <v>1975</v>
      </c>
      <c r="F736" s="146" t="s">
        <v>1975</v>
      </c>
      <c r="G736" s="146" t="s">
        <v>1975</v>
      </c>
      <c r="H736" s="146" t="s">
        <v>1975</v>
      </c>
      <c r="I736" s="597" t="s">
        <v>3262</v>
      </c>
    </row>
    <row r="737" spans="1:9" ht="16.5" customHeight="1">
      <c r="A737" s="246" t="s">
        <v>325</v>
      </c>
      <c r="B737" s="182">
        <v>4</v>
      </c>
      <c r="C737" s="126">
        <v>7</v>
      </c>
      <c r="D737" s="126">
        <v>2</v>
      </c>
      <c r="E737" s="146">
        <v>2</v>
      </c>
      <c r="F737" s="146">
        <v>2</v>
      </c>
      <c r="G737" s="146">
        <v>2</v>
      </c>
      <c r="H737" s="146">
        <v>2</v>
      </c>
      <c r="I737" s="597">
        <v>2</v>
      </c>
    </row>
    <row r="738" spans="1:9" ht="13.5" thickBot="1">
      <c r="A738" s="196" t="s">
        <v>326</v>
      </c>
      <c r="B738" s="182">
        <v>0</v>
      </c>
      <c r="C738" s="146" t="s">
        <v>2121</v>
      </c>
      <c r="D738" s="126" t="s">
        <v>2122</v>
      </c>
      <c r="E738" s="146" t="s">
        <v>2121</v>
      </c>
      <c r="F738" s="146" t="s">
        <v>2121</v>
      </c>
      <c r="G738" s="146" t="s">
        <v>2122</v>
      </c>
      <c r="H738" s="146" t="s">
        <v>3027</v>
      </c>
      <c r="I738" s="1068" t="s">
        <v>3027</v>
      </c>
    </row>
    <row r="739" spans="1:9" ht="51">
      <c r="A739" s="242" t="s">
        <v>620</v>
      </c>
      <c r="B739" s="190"/>
      <c r="C739" s="147"/>
      <c r="D739" s="150"/>
      <c r="E739" s="147"/>
      <c r="F739" s="147"/>
      <c r="G739" s="147"/>
      <c r="H739" s="275"/>
      <c r="I739" s="553"/>
    </row>
    <row r="740" spans="1:9" ht="341.1" customHeight="1">
      <c r="A740" s="286" t="s">
        <v>327</v>
      </c>
      <c r="B740" s="182"/>
      <c r="C740" s="126"/>
      <c r="D740" s="126"/>
      <c r="E740" s="146"/>
      <c r="F740" s="146" t="s">
        <v>2398</v>
      </c>
      <c r="G740" s="146" t="s">
        <v>2359</v>
      </c>
      <c r="H740" s="274" t="s">
        <v>3024</v>
      </c>
      <c r="I740" s="597" t="s">
        <v>3263</v>
      </c>
    </row>
    <row r="741" spans="1:9" ht="74.25" customHeight="1">
      <c r="A741" s="286" t="s">
        <v>328</v>
      </c>
      <c r="B741" s="182"/>
      <c r="C741" s="126"/>
      <c r="D741" s="126" t="s">
        <v>2360</v>
      </c>
      <c r="E741" s="146" t="s">
        <v>2003</v>
      </c>
      <c r="F741" s="146" t="s">
        <v>2227</v>
      </c>
      <c r="G741" s="146" t="s">
        <v>2358</v>
      </c>
      <c r="H741" s="146" t="s">
        <v>3003</v>
      </c>
      <c r="I741" s="1266" t="s">
        <v>3396</v>
      </c>
    </row>
    <row r="742" spans="1:9" ht="126" customHeight="1" thickBot="1">
      <c r="A742" s="288"/>
      <c r="B742" s="563"/>
      <c r="C742" s="252" t="s">
        <v>2361</v>
      </c>
      <c r="D742" s="252" t="s">
        <v>2362</v>
      </c>
      <c r="E742" s="635" t="s">
        <v>2363</v>
      </c>
      <c r="F742" s="635" t="s">
        <v>2228</v>
      </c>
      <c r="G742" s="635" t="s">
        <v>2456</v>
      </c>
      <c r="H742" s="739" t="s">
        <v>3004</v>
      </c>
      <c r="I742" s="1267"/>
    </row>
    <row r="743" spans="1:9" ht="38.25">
      <c r="A743" s="242" t="s">
        <v>621</v>
      </c>
      <c r="B743" s="187"/>
      <c r="C743" s="187"/>
      <c r="D743" s="187"/>
      <c r="E743" s="187"/>
      <c r="F743" s="192"/>
      <c r="G743" s="147"/>
      <c r="H743" s="275"/>
      <c r="I743" s="553"/>
    </row>
    <row r="744" spans="1:9" ht="76.5">
      <c r="A744" s="246" t="s">
        <v>329</v>
      </c>
      <c r="B744" s="188">
        <v>0</v>
      </c>
      <c r="C744" s="188">
        <v>0</v>
      </c>
      <c r="D744" s="188">
        <v>0</v>
      </c>
      <c r="E744" s="188">
        <v>0</v>
      </c>
      <c r="F744" s="193" t="s">
        <v>2229</v>
      </c>
      <c r="G744" s="193" t="s">
        <v>2457</v>
      </c>
      <c r="H744" s="274" t="s">
        <v>2250</v>
      </c>
      <c r="I744" s="597" t="s">
        <v>2354</v>
      </c>
    </row>
    <row r="745" spans="1:9" ht="149.1" customHeight="1" thickBot="1">
      <c r="A745" s="196" t="s">
        <v>330</v>
      </c>
      <c r="B745" s="191">
        <v>0</v>
      </c>
      <c r="C745" s="191">
        <v>0</v>
      </c>
      <c r="D745" s="191">
        <v>0</v>
      </c>
      <c r="E745" s="191">
        <v>0</v>
      </c>
      <c r="F745" s="244">
        <v>0</v>
      </c>
      <c r="G745" s="146" t="s">
        <v>2524</v>
      </c>
      <c r="H745" s="375" t="s">
        <v>3012</v>
      </c>
      <c r="I745" s="592" t="s">
        <v>3395</v>
      </c>
    </row>
    <row r="746" spans="1:9" ht="39.75" customHeight="1">
      <c r="A746" s="242" t="s">
        <v>622</v>
      </c>
      <c r="B746" s="150"/>
      <c r="C746" s="147"/>
      <c r="D746" s="150"/>
      <c r="E746" s="147"/>
      <c r="F746" s="147"/>
      <c r="G746" s="147"/>
      <c r="H746" s="275"/>
      <c r="I746" s="553"/>
    </row>
    <row r="747" spans="1:9" ht="15" customHeight="1">
      <c r="A747" s="614" t="s">
        <v>331</v>
      </c>
      <c r="B747" s="186">
        <v>8</v>
      </c>
      <c r="C747" s="186">
        <v>1</v>
      </c>
      <c r="D747" s="186">
        <v>3</v>
      </c>
      <c r="E747" s="308" t="s">
        <v>2414</v>
      </c>
      <c r="F747" s="308"/>
      <c r="G747" s="308"/>
      <c r="H747" s="308"/>
      <c r="I747" s="850"/>
    </row>
    <row r="748" spans="1:9" ht="15" customHeight="1" thickBot="1">
      <c r="A748" s="196" t="s">
        <v>332</v>
      </c>
      <c r="B748" s="126">
        <v>251</v>
      </c>
      <c r="C748" s="126">
        <v>62</v>
      </c>
      <c r="D748" s="126">
        <v>21</v>
      </c>
      <c r="E748" s="146">
        <v>0</v>
      </c>
      <c r="F748" s="146">
        <v>0.94</v>
      </c>
      <c r="G748" s="146">
        <v>0.5</v>
      </c>
      <c r="H748" s="274">
        <v>1.5</v>
      </c>
      <c r="I748" s="597">
        <v>6.23</v>
      </c>
    </row>
    <row r="749" spans="1:9" ht="54.75" customHeight="1">
      <c r="A749" s="242" t="s">
        <v>623</v>
      </c>
      <c r="B749" s="327" t="s">
        <v>1976</v>
      </c>
      <c r="C749" s="327"/>
      <c r="D749" s="212"/>
      <c r="E749" s="323"/>
      <c r="F749" s="323"/>
      <c r="G749" s="323"/>
      <c r="H749" s="323"/>
      <c r="I749" s="869"/>
    </row>
    <row r="750" spans="1:9" ht="14.25" customHeight="1" thickBot="1">
      <c r="A750" s="246" t="s">
        <v>333</v>
      </c>
      <c r="B750" s="328">
        <v>1</v>
      </c>
      <c r="C750" s="328"/>
      <c r="D750" s="186"/>
      <c r="E750" s="308"/>
      <c r="F750" s="308"/>
      <c r="G750" s="308"/>
      <c r="H750" s="308"/>
      <c r="I750" s="850"/>
    </row>
    <row r="751" spans="1:9" ht="27.75" customHeight="1">
      <c r="A751" s="242" t="s">
        <v>624</v>
      </c>
      <c r="B751" s="150"/>
      <c r="C751" s="147"/>
      <c r="D751" s="150"/>
      <c r="E751" s="275"/>
      <c r="F751" s="275"/>
      <c r="G751" s="147"/>
      <c r="H751" s="275"/>
      <c r="I751" s="553"/>
    </row>
    <row r="752" spans="1:9" ht="30" customHeight="1" thickBot="1">
      <c r="A752" s="196" t="s">
        <v>334</v>
      </c>
      <c r="B752" s="244" t="s">
        <v>1540</v>
      </c>
      <c r="C752" s="244" t="s">
        <v>1541</v>
      </c>
      <c r="D752" s="181" t="s">
        <v>1773</v>
      </c>
      <c r="E752" s="375" t="s">
        <v>1977</v>
      </c>
      <c r="F752" s="375" t="s">
        <v>2264</v>
      </c>
      <c r="G752" s="155" t="s">
        <v>2387</v>
      </c>
      <c r="H752" s="375" t="s">
        <v>3033</v>
      </c>
      <c r="I752" s="592" t="s">
        <v>3264</v>
      </c>
    </row>
    <row r="753" spans="1:17" ht="15.75" customHeight="1" thickBot="1">
      <c r="A753" s="652"/>
      <c r="B753" s="647"/>
    </row>
    <row r="754" spans="1:17" s="336" customFormat="1" ht="27.75" customHeight="1" thickBot="1">
      <c r="A754" s="703" t="s">
        <v>61</v>
      </c>
      <c r="B754" s="350">
        <v>2013</v>
      </c>
      <c r="C754" s="380">
        <v>2014</v>
      </c>
      <c r="D754" s="350">
        <v>2015</v>
      </c>
      <c r="E754" s="380">
        <v>2016</v>
      </c>
      <c r="F754" s="380">
        <v>2017</v>
      </c>
      <c r="G754" s="380">
        <v>2018</v>
      </c>
      <c r="H754" s="380">
        <v>2019</v>
      </c>
      <c r="I754" s="381">
        <v>2020</v>
      </c>
      <c r="J754" s="704"/>
      <c r="K754" s="704"/>
      <c r="L754" s="704"/>
      <c r="M754" s="704"/>
      <c r="N754" s="704"/>
      <c r="O754" s="704"/>
      <c r="P754" s="704"/>
      <c r="Q754" s="704"/>
    </row>
    <row r="755" spans="1:17" s="847" customFormat="1" ht="15.95" customHeight="1">
      <c r="A755" s="280" t="s">
        <v>1223</v>
      </c>
      <c r="B755" s="350">
        <f t="shared" ref="B755:I758" si="33">B761+B786+B818</f>
        <v>16</v>
      </c>
      <c r="C755" s="350">
        <f t="shared" si="33"/>
        <v>16</v>
      </c>
      <c r="D755" s="350">
        <f t="shared" si="33"/>
        <v>16</v>
      </c>
      <c r="E755" s="350">
        <f t="shared" si="33"/>
        <v>16</v>
      </c>
      <c r="F755" s="380">
        <f t="shared" si="33"/>
        <v>16</v>
      </c>
      <c r="G755" s="380">
        <f t="shared" si="33"/>
        <v>16</v>
      </c>
      <c r="H755" s="380">
        <f t="shared" si="33"/>
        <v>16</v>
      </c>
      <c r="I755" s="553">
        <f t="shared" si="33"/>
        <v>16</v>
      </c>
      <c r="J755" s="990"/>
      <c r="K755" s="990"/>
      <c r="L755" s="990"/>
      <c r="M755" s="990"/>
      <c r="N755" s="990"/>
      <c r="O755" s="990"/>
      <c r="P755" s="990"/>
      <c r="Q755" s="990"/>
    </row>
    <row r="756" spans="1:17" s="847" customFormat="1" ht="15.95" customHeight="1">
      <c r="A756" s="281" t="s">
        <v>1245</v>
      </c>
      <c r="B756" s="182">
        <f t="shared" si="33"/>
        <v>0</v>
      </c>
      <c r="C756" s="182">
        <f t="shared" si="33"/>
        <v>1</v>
      </c>
      <c r="D756" s="182">
        <f t="shared" si="33"/>
        <v>1</v>
      </c>
      <c r="E756" s="182">
        <f t="shared" si="33"/>
        <v>1</v>
      </c>
      <c r="F756" s="274">
        <f t="shared" si="33"/>
        <v>1</v>
      </c>
      <c r="G756" s="274">
        <f t="shared" si="33"/>
        <v>1</v>
      </c>
      <c r="H756" s="274">
        <f t="shared" si="33"/>
        <v>1</v>
      </c>
      <c r="I756" s="597">
        <f t="shared" si="33"/>
        <v>2</v>
      </c>
      <c r="J756" s="990"/>
      <c r="K756" s="990"/>
      <c r="L756" s="990"/>
      <c r="M756" s="990"/>
      <c r="N756" s="990"/>
      <c r="O756" s="990"/>
      <c r="P756" s="990"/>
      <c r="Q756" s="990"/>
    </row>
    <row r="757" spans="1:17" s="847" customFormat="1" ht="15.75" customHeight="1">
      <c r="A757" s="281" t="s">
        <v>1246</v>
      </c>
      <c r="B757" s="182">
        <f t="shared" si="33"/>
        <v>15</v>
      </c>
      <c r="C757" s="182">
        <f t="shared" si="33"/>
        <v>14</v>
      </c>
      <c r="D757" s="182">
        <f t="shared" si="33"/>
        <v>14</v>
      </c>
      <c r="E757" s="182">
        <f t="shared" si="33"/>
        <v>15</v>
      </c>
      <c r="F757" s="274">
        <f t="shared" si="33"/>
        <v>15</v>
      </c>
      <c r="G757" s="274">
        <f t="shared" si="33"/>
        <v>15</v>
      </c>
      <c r="H757" s="274">
        <f t="shared" si="33"/>
        <v>15</v>
      </c>
      <c r="I757" s="597">
        <f t="shared" si="33"/>
        <v>14</v>
      </c>
      <c r="J757" s="990"/>
      <c r="K757" s="990"/>
      <c r="L757" s="990"/>
      <c r="M757" s="990"/>
      <c r="N757" s="990"/>
      <c r="O757" s="990"/>
      <c r="P757" s="990"/>
      <c r="Q757" s="990"/>
    </row>
    <row r="758" spans="1:17" s="847" customFormat="1" ht="18" customHeight="1" thickBot="1">
      <c r="A758" s="248" t="s">
        <v>1247</v>
      </c>
      <c r="B758" s="257">
        <f t="shared" si="33"/>
        <v>1</v>
      </c>
      <c r="C758" s="257">
        <f t="shared" si="33"/>
        <v>1</v>
      </c>
      <c r="D758" s="257">
        <f t="shared" si="33"/>
        <v>1</v>
      </c>
      <c r="E758" s="257">
        <f t="shared" si="33"/>
        <v>0</v>
      </c>
      <c r="F758" s="1097">
        <f t="shared" si="33"/>
        <v>0</v>
      </c>
      <c r="G758" s="1097">
        <f t="shared" si="33"/>
        <v>0</v>
      </c>
      <c r="H758" s="1097">
        <f t="shared" si="33"/>
        <v>0</v>
      </c>
      <c r="I758" s="1116">
        <f t="shared" si="33"/>
        <v>0</v>
      </c>
      <c r="J758" s="1130"/>
      <c r="K758" s="990"/>
      <c r="L758" s="990"/>
      <c r="M758" s="990"/>
      <c r="N758" s="990"/>
      <c r="O758" s="990"/>
      <c r="P758" s="990"/>
      <c r="Q758" s="990"/>
    </row>
    <row r="759" spans="1:17" s="847" customFormat="1" ht="14.25" customHeight="1" thickBot="1">
      <c r="A759" s="661"/>
      <c r="B759" s="662"/>
      <c r="C759" s="642"/>
      <c r="D759" s="643"/>
      <c r="E759" s="642"/>
      <c r="F759" s="642"/>
      <c r="G759" s="642"/>
      <c r="H759" s="701"/>
      <c r="I759" s="701"/>
      <c r="J759" s="990"/>
      <c r="K759" s="990"/>
      <c r="L759" s="990"/>
      <c r="M759" s="990"/>
      <c r="N759" s="990"/>
      <c r="O759" s="990"/>
      <c r="P759" s="990"/>
      <c r="Q759" s="990"/>
    </row>
    <row r="760" spans="1:17" s="847" customFormat="1" ht="15.75" customHeight="1" thickBot="1">
      <c r="A760" s="388" t="s">
        <v>505</v>
      </c>
      <c r="B760" s="389">
        <v>2013</v>
      </c>
      <c r="C760" s="390">
        <v>2014</v>
      </c>
      <c r="D760" s="389">
        <v>2015</v>
      </c>
      <c r="E760" s="390">
        <v>2016</v>
      </c>
      <c r="F760" s="390">
        <v>2017</v>
      </c>
      <c r="G760" s="390">
        <v>2018</v>
      </c>
      <c r="H760" s="706">
        <v>2019</v>
      </c>
      <c r="I760" s="707">
        <v>2020</v>
      </c>
      <c r="J760" s="990"/>
      <c r="K760" s="990"/>
      <c r="L760" s="990"/>
      <c r="M760" s="990"/>
      <c r="N760" s="990"/>
      <c r="O760" s="990"/>
      <c r="P760" s="990"/>
      <c r="Q760" s="990"/>
    </row>
    <row r="761" spans="1:17" s="847" customFormat="1" ht="15.95" customHeight="1">
      <c r="A761" s="385" t="s">
        <v>1223</v>
      </c>
      <c r="B761" s="192">
        <v>4</v>
      </c>
      <c r="C761" s="192">
        <v>4</v>
      </c>
      <c r="D761" s="192">
        <v>4</v>
      </c>
      <c r="E761" s="192">
        <v>4</v>
      </c>
      <c r="F761" s="25">
        <v>4</v>
      </c>
      <c r="G761" s="25">
        <v>4</v>
      </c>
      <c r="H761" s="25">
        <v>4</v>
      </c>
      <c r="I761" s="553">
        <v>4</v>
      </c>
      <c r="J761" s="990"/>
      <c r="K761" s="990"/>
      <c r="L761" s="990"/>
      <c r="M761" s="990"/>
      <c r="N761" s="990"/>
      <c r="O761" s="990"/>
      <c r="P761" s="990"/>
      <c r="Q761" s="990"/>
    </row>
    <row r="762" spans="1:17" s="847" customFormat="1" ht="15.95" customHeight="1">
      <c r="A762" s="386" t="s">
        <v>1245</v>
      </c>
      <c r="B762" s="193">
        <v>0</v>
      </c>
      <c r="C762" s="193">
        <v>0</v>
      </c>
      <c r="D762" s="193">
        <v>0</v>
      </c>
      <c r="E762" s="193">
        <v>0</v>
      </c>
      <c r="F762" s="363">
        <v>0</v>
      </c>
      <c r="G762" s="363">
        <v>0</v>
      </c>
      <c r="H762" s="363">
        <v>0</v>
      </c>
      <c r="I762" s="597">
        <v>0</v>
      </c>
      <c r="J762" s="990"/>
      <c r="K762" s="990"/>
      <c r="L762" s="990"/>
      <c r="M762" s="990"/>
      <c r="N762" s="990"/>
      <c r="O762" s="990"/>
      <c r="P762" s="990"/>
      <c r="Q762" s="990"/>
    </row>
    <row r="763" spans="1:17" s="847" customFormat="1" ht="15.75" customHeight="1">
      <c r="A763" s="386" t="s">
        <v>1246</v>
      </c>
      <c r="B763" s="193">
        <v>4</v>
      </c>
      <c r="C763" s="193">
        <v>4</v>
      </c>
      <c r="D763" s="193">
        <v>4</v>
      </c>
      <c r="E763" s="193">
        <v>4</v>
      </c>
      <c r="F763" s="363">
        <v>4</v>
      </c>
      <c r="G763" s="363">
        <v>4</v>
      </c>
      <c r="H763" s="363">
        <v>4</v>
      </c>
      <c r="I763" s="597">
        <v>4</v>
      </c>
      <c r="J763" s="990"/>
      <c r="K763" s="990"/>
      <c r="L763" s="990"/>
      <c r="M763" s="990"/>
      <c r="N763" s="990"/>
      <c r="O763" s="990"/>
      <c r="P763" s="990"/>
      <c r="Q763" s="990"/>
    </row>
    <row r="764" spans="1:17" s="847" customFormat="1" ht="18" customHeight="1" thickBot="1">
      <c r="A764" s="387" t="s">
        <v>1247</v>
      </c>
      <c r="B764" s="244">
        <v>0</v>
      </c>
      <c r="C764" s="244">
        <v>0</v>
      </c>
      <c r="D764" s="244">
        <v>0</v>
      </c>
      <c r="E764" s="244">
        <v>0</v>
      </c>
      <c r="F764" s="122">
        <v>0</v>
      </c>
      <c r="G764" s="122">
        <v>0</v>
      </c>
      <c r="H764" s="122">
        <v>0</v>
      </c>
      <c r="I764" s="592">
        <v>0</v>
      </c>
      <c r="J764" s="990"/>
      <c r="K764" s="990"/>
      <c r="L764" s="990"/>
      <c r="M764" s="990"/>
      <c r="N764" s="990"/>
      <c r="O764" s="990"/>
      <c r="P764" s="990"/>
      <c r="Q764" s="990"/>
    </row>
    <row r="765" spans="1:17" ht="13.5" customHeight="1" thickBot="1">
      <c r="A765" s="283"/>
      <c r="B765" s="649"/>
      <c r="C765" s="650"/>
      <c r="D765" s="651"/>
      <c r="E765" s="650"/>
      <c r="F765" s="650"/>
      <c r="G765" s="650"/>
      <c r="H765" s="742"/>
      <c r="I765" s="742"/>
    </row>
    <row r="766" spans="1:17" ht="21.75" customHeight="1" thickBot="1">
      <c r="A766" s="284" t="s">
        <v>1248</v>
      </c>
      <c r="B766" s="632">
        <v>2013</v>
      </c>
      <c r="C766" s="634">
        <v>2014</v>
      </c>
      <c r="D766" s="632">
        <v>2015</v>
      </c>
      <c r="E766" s="634">
        <v>2016</v>
      </c>
      <c r="F766" s="634">
        <v>2017</v>
      </c>
      <c r="G766" s="634">
        <v>2018</v>
      </c>
      <c r="H766" s="380">
        <v>2019</v>
      </c>
      <c r="I766" s="381">
        <v>2020</v>
      </c>
    </row>
    <row r="767" spans="1:17" ht="27" customHeight="1">
      <c r="A767" s="242" t="s">
        <v>625</v>
      </c>
      <c r="B767" s="150"/>
      <c r="C767" s="147"/>
      <c r="D767" s="150"/>
      <c r="E767" s="147"/>
      <c r="F767" s="147"/>
      <c r="G767" s="147"/>
      <c r="H767" s="275"/>
      <c r="I767" s="553"/>
    </row>
    <row r="768" spans="1:17" ht="144.75" customHeight="1">
      <c r="A768" s="246" t="s">
        <v>3358</v>
      </c>
      <c r="B768" s="126" t="s">
        <v>1865</v>
      </c>
      <c r="C768" s="126" t="s">
        <v>1866</v>
      </c>
      <c r="D768" s="126" t="s">
        <v>2368</v>
      </c>
      <c r="E768" s="146" t="s">
        <v>2364</v>
      </c>
      <c r="F768" s="146" t="s">
        <v>2365</v>
      </c>
      <c r="G768" s="146" t="s">
        <v>2366</v>
      </c>
      <c r="H768" s="274" t="s">
        <v>3150</v>
      </c>
      <c r="I768" s="597" t="s">
        <v>3265</v>
      </c>
    </row>
    <row r="769" spans="1:9" ht="118.5" customHeight="1">
      <c r="A769" s="246" t="s">
        <v>335</v>
      </c>
      <c r="B769" s="126">
        <v>0</v>
      </c>
      <c r="C769" s="126">
        <v>0</v>
      </c>
      <c r="D769" s="126">
        <v>0</v>
      </c>
      <c r="E769" s="146" t="s">
        <v>2367</v>
      </c>
      <c r="F769" s="146" t="s">
        <v>2369</v>
      </c>
      <c r="G769" s="146" t="s">
        <v>2458</v>
      </c>
      <c r="H769" s="274" t="s">
        <v>3005</v>
      </c>
      <c r="I769" s="597" t="s">
        <v>3266</v>
      </c>
    </row>
    <row r="770" spans="1:9" ht="157.5" customHeight="1" thickBot="1">
      <c r="A770" s="196" t="s">
        <v>336</v>
      </c>
      <c r="B770" s="126" t="s">
        <v>1296</v>
      </c>
      <c r="C770" s="126" t="s">
        <v>1542</v>
      </c>
      <c r="D770" s="126" t="s">
        <v>1774</v>
      </c>
      <c r="E770" s="146">
        <v>0</v>
      </c>
      <c r="F770" s="146" t="s">
        <v>2230</v>
      </c>
      <c r="G770" s="146" t="s">
        <v>2519</v>
      </c>
      <c r="H770" s="274" t="s">
        <v>2849</v>
      </c>
      <c r="I770" s="597" t="s">
        <v>3394</v>
      </c>
    </row>
    <row r="771" spans="1:9" ht="27" customHeight="1">
      <c r="A771" s="242" t="s">
        <v>626</v>
      </c>
      <c r="B771" s="150"/>
      <c r="C771" s="147"/>
      <c r="D771" s="150"/>
      <c r="E771" s="147"/>
      <c r="F771" s="147"/>
      <c r="G771" s="147"/>
      <c r="H771" s="275"/>
      <c r="I771" s="553"/>
    </row>
    <row r="772" spans="1:9" ht="127.5" customHeight="1">
      <c r="A772" s="246" t="s">
        <v>419</v>
      </c>
      <c r="B772" s="126" t="s">
        <v>1867</v>
      </c>
      <c r="C772" s="126" t="s">
        <v>1543</v>
      </c>
      <c r="D772" s="126">
        <v>0</v>
      </c>
      <c r="E772" s="146">
        <v>0</v>
      </c>
      <c r="F772" s="146" t="s">
        <v>2232</v>
      </c>
      <c r="G772" s="146" t="s">
        <v>2459</v>
      </c>
      <c r="H772" s="274" t="s">
        <v>3048</v>
      </c>
      <c r="I772" s="597" t="s">
        <v>3393</v>
      </c>
    </row>
    <row r="773" spans="1:9" ht="126.95" customHeight="1" thickBot="1">
      <c r="A773" s="196" t="s">
        <v>337</v>
      </c>
      <c r="B773" s="126" t="s">
        <v>2852</v>
      </c>
      <c r="C773" s="126" t="s">
        <v>2853</v>
      </c>
      <c r="D773" s="126" t="s">
        <v>2854</v>
      </c>
      <c r="E773" s="146" t="s">
        <v>2855</v>
      </c>
      <c r="F773" s="146" t="s">
        <v>2851</v>
      </c>
      <c r="G773" s="146" t="s">
        <v>2850</v>
      </c>
      <c r="H773" s="274" t="s">
        <v>2856</v>
      </c>
      <c r="I773" s="597" t="s">
        <v>3267</v>
      </c>
    </row>
    <row r="774" spans="1:9" ht="16.5" customHeight="1">
      <c r="A774" s="242" t="s">
        <v>627</v>
      </c>
      <c r="B774" s="150"/>
      <c r="C774" s="150"/>
      <c r="D774" s="150"/>
      <c r="E774" s="147"/>
      <c r="F774" s="147"/>
      <c r="G774" s="147"/>
      <c r="H774" s="275"/>
      <c r="I774" s="553"/>
    </row>
    <row r="775" spans="1:9" ht="48.75" customHeight="1">
      <c r="A775" s="851" t="s">
        <v>338</v>
      </c>
      <c r="B775" s="328"/>
      <c r="C775" s="328" t="s">
        <v>1544</v>
      </c>
      <c r="D775" s="186"/>
      <c r="E775" s="308" t="s">
        <v>1978</v>
      </c>
      <c r="F775" s="308" t="s">
        <v>2184</v>
      </c>
      <c r="G775" s="274"/>
      <c r="H775" s="274"/>
      <c r="I775" s="597"/>
    </row>
    <row r="776" spans="1:9" ht="165.6" customHeight="1">
      <c r="A776" s="300" t="s">
        <v>339</v>
      </c>
      <c r="B776" s="270"/>
      <c r="C776" s="299"/>
      <c r="D776" s="126" t="s">
        <v>1868</v>
      </c>
      <c r="E776" s="126" t="s">
        <v>1979</v>
      </c>
      <c r="F776" s="126" t="s">
        <v>2370</v>
      </c>
      <c r="G776" s="146" t="s">
        <v>2371</v>
      </c>
      <c r="H776" s="274" t="s">
        <v>2873</v>
      </c>
      <c r="I776" s="597" t="s">
        <v>3392</v>
      </c>
    </row>
    <row r="777" spans="1:9" ht="80.25" customHeight="1">
      <c r="A777" s="1074" t="s">
        <v>1980</v>
      </c>
      <c r="B777" s="328"/>
      <c r="C777" s="328"/>
      <c r="D777" s="186"/>
      <c r="E777" s="308" t="s">
        <v>2372</v>
      </c>
      <c r="F777" s="308" t="s">
        <v>2373</v>
      </c>
      <c r="G777" s="308" t="s">
        <v>2374</v>
      </c>
      <c r="H777" s="308" t="s">
        <v>3025</v>
      </c>
      <c r="I777" s="597"/>
    </row>
    <row r="778" spans="1:9" ht="25.5" customHeight="1">
      <c r="A778" s="1075" t="s">
        <v>340</v>
      </c>
      <c r="B778" s="551"/>
      <c r="C778" s="551"/>
      <c r="D778" s="188"/>
      <c r="E778" s="268"/>
      <c r="F778" s="268"/>
      <c r="G778" s="268" t="s">
        <v>2185</v>
      </c>
      <c r="H778" s="268" t="s">
        <v>2185</v>
      </c>
      <c r="I778" s="1135" t="s">
        <v>3391</v>
      </c>
    </row>
    <row r="779" spans="1:9" ht="67.5" customHeight="1">
      <c r="A779" s="300" t="s">
        <v>341</v>
      </c>
      <c r="B779" s="299" t="s">
        <v>1314</v>
      </c>
      <c r="C779" s="299" t="s">
        <v>1545</v>
      </c>
      <c r="D779" s="126" t="s">
        <v>1775</v>
      </c>
      <c r="E779" s="146" t="s">
        <v>2376</v>
      </c>
      <c r="F779" s="126" t="s">
        <v>2187</v>
      </c>
      <c r="G779" s="146" t="s">
        <v>257</v>
      </c>
      <c r="H779" s="274" t="s">
        <v>2859</v>
      </c>
      <c r="I779" s="597" t="s">
        <v>3268</v>
      </c>
    </row>
    <row r="780" spans="1:9" ht="54" customHeight="1">
      <c r="A780" s="246" t="s">
        <v>342</v>
      </c>
      <c r="B780" s="126">
        <v>0</v>
      </c>
      <c r="C780" s="126">
        <v>0</v>
      </c>
      <c r="D780" s="126">
        <v>0</v>
      </c>
      <c r="E780" s="146" t="s">
        <v>2186</v>
      </c>
      <c r="F780" s="126" t="s">
        <v>2188</v>
      </c>
      <c r="G780" s="146" t="s">
        <v>2375</v>
      </c>
      <c r="H780" s="146" t="s">
        <v>2375</v>
      </c>
      <c r="I780" s="597" t="s">
        <v>3269</v>
      </c>
    </row>
    <row r="781" spans="1:9" ht="27.75" customHeight="1" thickBot="1">
      <c r="A781" s="285" t="s">
        <v>343</v>
      </c>
      <c r="B781" s="532">
        <v>0</v>
      </c>
      <c r="C781" s="532">
        <v>0</v>
      </c>
      <c r="D781" s="532">
        <v>0</v>
      </c>
      <c r="E781" s="189">
        <v>0</v>
      </c>
      <c r="F781" s="660" t="s">
        <v>2858</v>
      </c>
      <c r="G781" s="189" t="s">
        <v>2857</v>
      </c>
      <c r="H781" s="189" t="s">
        <v>2857</v>
      </c>
      <c r="I781" s="1068" t="s">
        <v>2857</v>
      </c>
    </row>
    <row r="782" spans="1:9" ht="134.25" customHeight="1">
      <c r="A782" s="242" t="s">
        <v>628</v>
      </c>
      <c r="B782" s="311" t="s">
        <v>1546</v>
      </c>
      <c r="C782" s="311" t="s">
        <v>1547</v>
      </c>
      <c r="D782" s="311" t="s">
        <v>1776</v>
      </c>
      <c r="E782" s="311" t="s">
        <v>2189</v>
      </c>
      <c r="F782" s="311" t="s">
        <v>2233</v>
      </c>
      <c r="G782" s="868" t="s">
        <v>2377</v>
      </c>
      <c r="H782" s="310" t="s">
        <v>3006</v>
      </c>
      <c r="I782" s="553" t="s">
        <v>3390</v>
      </c>
    </row>
    <row r="783" spans="1:9" ht="18" customHeight="1" thickBot="1">
      <c r="A783" s="196" t="s">
        <v>344</v>
      </c>
      <c r="B783" s="181">
        <v>5</v>
      </c>
      <c r="C783" s="181">
        <v>2</v>
      </c>
      <c r="D783" s="181">
        <v>1</v>
      </c>
      <c r="E783" s="181">
        <v>2</v>
      </c>
      <c r="F783" s="181">
        <v>4</v>
      </c>
      <c r="G783" s="155">
        <v>2</v>
      </c>
      <c r="H783" s="197">
        <v>2</v>
      </c>
      <c r="I783" s="592">
        <v>1</v>
      </c>
    </row>
    <row r="784" spans="1:9" ht="13.5" thickBot="1">
      <c r="A784" s="652"/>
      <c r="B784" s="647"/>
    </row>
    <row r="785" spans="1:17" s="847" customFormat="1" ht="26.25" thickBot="1">
      <c r="A785" s="282" t="s">
        <v>62</v>
      </c>
      <c r="B785" s="350">
        <v>2013</v>
      </c>
      <c r="C785" s="380">
        <v>2014</v>
      </c>
      <c r="D785" s="350">
        <v>2015</v>
      </c>
      <c r="E785" s="380">
        <v>2016</v>
      </c>
      <c r="F785" s="380">
        <v>2017</v>
      </c>
      <c r="G785" s="380">
        <v>2018</v>
      </c>
      <c r="H785" s="380">
        <v>2019</v>
      </c>
      <c r="I785" s="381">
        <v>2020</v>
      </c>
      <c r="J785" s="990"/>
      <c r="K785" s="990"/>
      <c r="L785" s="990"/>
      <c r="M785" s="990"/>
      <c r="N785" s="990"/>
      <c r="O785" s="990"/>
      <c r="P785" s="990"/>
      <c r="Q785" s="990"/>
    </row>
    <row r="786" spans="1:17" s="847" customFormat="1" ht="15.95" customHeight="1">
      <c r="A786" s="385" t="s">
        <v>1223</v>
      </c>
      <c r="B786" s="192">
        <f t="shared" ref="B786:G786" si="34">B787+B788+B789</f>
        <v>9</v>
      </c>
      <c r="C786" s="192">
        <f t="shared" si="34"/>
        <v>9</v>
      </c>
      <c r="D786" s="192">
        <f t="shared" si="34"/>
        <v>9</v>
      </c>
      <c r="E786" s="192">
        <f t="shared" si="34"/>
        <v>9</v>
      </c>
      <c r="F786" s="25">
        <f t="shared" si="34"/>
        <v>9</v>
      </c>
      <c r="G786" s="25">
        <f t="shared" si="34"/>
        <v>9</v>
      </c>
      <c r="H786" s="25">
        <f t="shared" ref="H786" si="35">H787+H788+H789</f>
        <v>9</v>
      </c>
      <c r="I786" s="553">
        <v>9</v>
      </c>
      <c r="J786" s="990"/>
      <c r="K786" s="990"/>
      <c r="L786" s="990"/>
      <c r="M786" s="990"/>
      <c r="N786" s="990"/>
      <c r="O786" s="990"/>
      <c r="P786" s="990"/>
      <c r="Q786" s="990"/>
    </row>
    <row r="787" spans="1:17" s="847" customFormat="1" ht="15.95" customHeight="1">
      <c r="A787" s="386" t="s">
        <v>1245</v>
      </c>
      <c r="B787" s="193">
        <v>0</v>
      </c>
      <c r="C787" s="193">
        <v>1</v>
      </c>
      <c r="D787" s="193">
        <v>1</v>
      </c>
      <c r="E787" s="193">
        <v>1</v>
      </c>
      <c r="F787" s="363">
        <v>1</v>
      </c>
      <c r="G787" s="363">
        <v>1</v>
      </c>
      <c r="H787" s="363">
        <v>1</v>
      </c>
      <c r="I787" s="597">
        <v>2</v>
      </c>
      <c r="J787" s="990"/>
      <c r="K787" s="990"/>
      <c r="L787" s="990"/>
      <c r="M787" s="990"/>
      <c r="N787" s="990"/>
      <c r="O787" s="990"/>
      <c r="P787" s="990"/>
      <c r="Q787" s="990"/>
    </row>
    <row r="788" spans="1:17" s="847" customFormat="1" ht="15.75" customHeight="1">
      <c r="A788" s="386" t="s">
        <v>1246</v>
      </c>
      <c r="B788" s="193">
        <v>8</v>
      </c>
      <c r="C788" s="193">
        <v>7</v>
      </c>
      <c r="D788" s="193">
        <v>7</v>
      </c>
      <c r="E788" s="193">
        <v>8</v>
      </c>
      <c r="F788" s="363">
        <v>8</v>
      </c>
      <c r="G788" s="363">
        <v>8</v>
      </c>
      <c r="H788" s="363">
        <v>8</v>
      </c>
      <c r="I788" s="597">
        <v>7</v>
      </c>
      <c r="J788" s="990"/>
      <c r="K788" s="990"/>
      <c r="L788" s="990"/>
      <c r="M788" s="990"/>
      <c r="N788" s="990"/>
      <c r="O788" s="990"/>
      <c r="P788" s="990"/>
      <c r="Q788" s="990"/>
    </row>
    <row r="789" spans="1:17" s="847" customFormat="1" ht="18" customHeight="1" thickBot="1">
      <c r="A789" s="387" t="s">
        <v>1247</v>
      </c>
      <c r="B789" s="244">
        <v>1</v>
      </c>
      <c r="C789" s="244">
        <v>1</v>
      </c>
      <c r="D789" s="244">
        <v>1</v>
      </c>
      <c r="E789" s="244">
        <v>0</v>
      </c>
      <c r="F789" s="122">
        <v>0</v>
      </c>
      <c r="G789" s="122">
        <v>0</v>
      </c>
      <c r="H789" s="122">
        <v>0</v>
      </c>
      <c r="I789" s="592">
        <v>0</v>
      </c>
      <c r="J789" s="990"/>
      <c r="K789" s="990"/>
      <c r="L789" s="990"/>
      <c r="M789" s="990"/>
      <c r="N789" s="990"/>
      <c r="O789" s="990"/>
      <c r="P789" s="990"/>
      <c r="Q789" s="990"/>
    </row>
    <row r="790" spans="1:17" ht="13.5" customHeight="1" thickBot="1">
      <c r="A790" s="283"/>
      <c r="B790" s="649"/>
      <c r="C790" s="650"/>
      <c r="D790" s="651"/>
      <c r="E790" s="650"/>
      <c r="F790" s="650"/>
      <c r="G790" s="650"/>
      <c r="H790" s="742"/>
      <c r="I790" s="742"/>
    </row>
    <row r="791" spans="1:17" ht="30" customHeight="1">
      <c r="A791" s="242" t="s">
        <v>629</v>
      </c>
      <c r="B791" s="190"/>
      <c r="C791" s="187"/>
      <c r="D791" s="187"/>
      <c r="E791" s="147"/>
      <c r="F791" s="147"/>
      <c r="G791" s="147"/>
      <c r="H791" s="275"/>
      <c r="I791" s="553"/>
    </row>
    <row r="792" spans="1:17" ht="118.5" customHeight="1">
      <c r="A792" s="246" t="s">
        <v>320</v>
      </c>
      <c r="B792" s="182"/>
      <c r="C792" s="188">
        <v>0</v>
      </c>
      <c r="D792" s="188">
        <v>0</v>
      </c>
      <c r="E792" s="146" t="s">
        <v>2234</v>
      </c>
      <c r="F792" s="146" t="s">
        <v>2235</v>
      </c>
      <c r="G792" s="146" t="s">
        <v>2460</v>
      </c>
      <c r="H792" s="274" t="s">
        <v>2250</v>
      </c>
      <c r="I792" s="597" t="s">
        <v>2250</v>
      </c>
    </row>
    <row r="793" spans="1:17" ht="54" customHeight="1" thickBot="1">
      <c r="A793" s="196" t="s">
        <v>164</v>
      </c>
      <c r="B793" s="182"/>
      <c r="C793" s="188">
        <v>0</v>
      </c>
      <c r="D793" s="188">
        <v>0</v>
      </c>
      <c r="E793" s="146">
        <v>90</v>
      </c>
      <c r="F793" s="146">
        <v>90</v>
      </c>
      <c r="G793" s="146" t="s">
        <v>2461</v>
      </c>
      <c r="H793" s="274">
        <v>90</v>
      </c>
      <c r="I793" s="597">
        <v>90</v>
      </c>
    </row>
    <row r="794" spans="1:17" ht="101.25" customHeight="1">
      <c r="A794" s="585" t="s">
        <v>630</v>
      </c>
      <c r="B794" s="350"/>
      <c r="C794" s="901" t="s">
        <v>2378</v>
      </c>
      <c r="D794" s="901" t="s">
        <v>2884</v>
      </c>
      <c r="E794" s="901" t="s">
        <v>2885</v>
      </c>
      <c r="F794" s="901" t="s">
        <v>2885</v>
      </c>
      <c r="G794" s="873" t="s">
        <v>2883</v>
      </c>
      <c r="H794" s="873"/>
      <c r="I794" s="900"/>
    </row>
    <row r="795" spans="1:17" ht="63.75" customHeight="1">
      <c r="A795" s="870"/>
      <c r="B795" s="339"/>
      <c r="C795" s="874"/>
      <c r="D795" s="607" t="s">
        <v>2881</v>
      </c>
      <c r="E795" s="607" t="s">
        <v>2880</v>
      </c>
      <c r="F795" s="607" t="s">
        <v>2882</v>
      </c>
      <c r="G795" s="849" t="s">
        <v>2877</v>
      </c>
      <c r="H795" s="849" t="s">
        <v>2879</v>
      </c>
      <c r="I795" s="875" t="s">
        <v>3389</v>
      </c>
    </row>
    <row r="796" spans="1:17" ht="81.75" customHeight="1">
      <c r="A796" s="550"/>
      <c r="B796" s="857"/>
      <c r="C796" s="872"/>
      <c r="D796" s="857"/>
      <c r="E796" s="871"/>
      <c r="F796" s="871"/>
      <c r="G796" s="855" t="s">
        <v>2876</v>
      </c>
      <c r="H796" s="855" t="s">
        <v>2878</v>
      </c>
      <c r="I796" s="515" t="s">
        <v>3388</v>
      </c>
    </row>
    <row r="797" spans="1:17" ht="46.5" customHeight="1" thickBot="1">
      <c r="A797" s="285" t="s">
        <v>345</v>
      </c>
      <c r="B797" s="532"/>
      <c r="C797" s="533">
        <v>0</v>
      </c>
      <c r="D797" s="532">
        <v>0</v>
      </c>
      <c r="E797" s="532">
        <v>0</v>
      </c>
      <c r="F797" s="189">
        <v>0</v>
      </c>
      <c r="G797" s="855">
        <v>1</v>
      </c>
      <c r="H797" s="855">
        <v>0</v>
      </c>
      <c r="I797" s="515">
        <v>0</v>
      </c>
    </row>
    <row r="798" spans="1:17" ht="30" customHeight="1">
      <c r="A798" s="242" t="s">
        <v>631</v>
      </c>
      <c r="B798" s="150"/>
      <c r="C798" s="147"/>
      <c r="D798" s="150"/>
      <c r="E798" s="275"/>
      <c r="F798" s="275"/>
      <c r="G798" s="147"/>
      <c r="H798" s="275"/>
      <c r="I798" s="553"/>
    </row>
    <row r="799" spans="1:17" ht="153.6" customHeight="1" thickBot="1">
      <c r="A799" s="196" t="s">
        <v>346</v>
      </c>
      <c r="B799" s="126">
        <v>7</v>
      </c>
      <c r="C799" s="126">
        <v>3</v>
      </c>
      <c r="D799" s="126">
        <v>2</v>
      </c>
      <c r="E799" s="274" t="s">
        <v>1981</v>
      </c>
      <c r="F799" s="274" t="s">
        <v>2396</v>
      </c>
      <c r="G799" s="146" t="s">
        <v>2397</v>
      </c>
      <c r="H799" s="712" t="s">
        <v>2886</v>
      </c>
      <c r="I799" s="597" t="s">
        <v>3387</v>
      </c>
    </row>
    <row r="800" spans="1:17" ht="60" customHeight="1">
      <c r="A800" s="242" t="s">
        <v>2123</v>
      </c>
      <c r="B800" s="150"/>
      <c r="C800" s="147"/>
      <c r="D800" s="150"/>
      <c r="E800" s="147"/>
      <c r="F800" s="147"/>
      <c r="G800" s="147"/>
      <c r="H800" s="275"/>
      <c r="I800" s="553"/>
    </row>
    <row r="801" spans="1:9" ht="88.5" customHeight="1" thickBot="1">
      <c r="A801" s="196" t="s">
        <v>1315</v>
      </c>
      <c r="B801" s="181">
        <v>45</v>
      </c>
      <c r="C801" s="155" t="s">
        <v>2236</v>
      </c>
      <c r="D801" s="181" t="s">
        <v>2124</v>
      </c>
      <c r="E801" s="155" t="s">
        <v>2237</v>
      </c>
      <c r="F801" s="155" t="s">
        <v>2238</v>
      </c>
      <c r="G801" s="155" t="s">
        <v>2404</v>
      </c>
      <c r="H801" s="375" t="s">
        <v>3049</v>
      </c>
      <c r="I801" s="592" t="s">
        <v>3270</v>
      </c>
    </row>
    <row r="802" spans="1:9" ht="30" customHeight="1">
      <c r="A802" s="242" t="s">
        <v>632</v>
      </c>
      <c r="B802" s="150"/>
      <c r="C802" s="147"/>
      <c r="D802" s="150"/>
      <c r="E802" s="275"/>
      <c r="F802" s="275"/>
      <c r="G802" s="147"/>
      <c r="H802" s="275"/>
      <c r="I802" s="553"/>
    </row>
    <row r="803" spans="1:9">
      <c r="A803" s="246" t="s">
        <v>347</v>
      </c>
      <c r="B803" s="185">
        <v>6.2</v>
      </c>
      <c r="C803" s="305">
        <v>0.89100000000000001</v>
      </c>
      <c r="D803" s="370">
        <v>14.291</v>
      </c>
      <c r="E803" s="371">
        <v>1.63</v>
      </c>
      <c r="F803" s="270" t="s">
        <v>2239</v>
      </c>
      <c r="G803" s="778" t="s">
        <v>2379</v>
      </c>
      <c r="H803" s="975" t="s">
        <v>2915</v>
      </c>
      <c r="I803" s="597"/>
    </row>
    <row r="804" spans="1:9">
      <c r="A804" s="246" t="s">
        <v>348</v>
      </c>
      <c r="B804" s="126">
        <v>11555</v>
      </c>
      <c r="C804" s="306">
        <v>14567</v>
      </c>
      <c r="D804" s="371">
        <v>14923</v>
      </c>
      <c r="E804" s="371">
        <v>14977</v>
      </c>
      <c r="F804" s="710">
        <v>15961</v>
      </c>
      <c r="G804" s="779">
        <v>17025</v>
      </c>
      <c r="H804" s="975">
        <v>17903</v>
      </c>
      <c r="I804" s="597"/>
    </row>
    <row r="805" spans="1:9">
      <c r="A805" s="246" t="s">
        <v>349</v>
      </c>
      <c r="B805" s="126">
        <v>90</v>
      </c>
      <c r="C805" s="507" t="s">
        <v>1548</v>
      </c>
      <c r="D805" s="372" t="s">
        <v>1777</v>
      </c>
      <c r="E805" s="372" t="s">
        <v>1982</v>
      </c>
      <c r="F805" s="270">
        <v>98</v>
      </c>
      <c r="G805" s="780">
        <v>99</v>
      </c>
      <c r="H805" s="975">
        <v>99</v>
      </c>
      <c r="I805" s="597"/>
    </row>
    <row r="806" spans="1:9" ht="54" customHeight="1" thickBot="1">
      <c r="A806" s="285" t="s">
        <v>350</v>
      </c>
      <c r="B806" s="554">
        <v>2</v>
      </c>
      <c r="C806" s="555">
        <v>0</v>
      </c>
      <c r="D806" s="636">
        <v>0</v>
      </c>
      <c r="E806" s="189" t="s">
        <v>1983</v>
      </c>
      <c r="F806" s="214" t="s">
        <v>2240</v>
      </c>
      <c r="G806" s="781" t="s">
        <v>2380</v>
      </c>
      <c r="H806" s="976" t="s">
        <v>2916</v>
      </c>
      <c r="I806" s="754"/>
    </row>
    <row r="807" spans="1:9" ht="41.25" customHeight="1">
      <c r="A807" s="242" t="s">
        <v>633</v>
      </c>
      <c r="B807" s="150"/>
      <c r="C807" s="323"/>
      <c r="D807" s="323"/>
      <c r="E807" s="323"/>
      <c r="F807" s="323"/>
      <c r="G807" s="323"/>
      <c r="H807" s="323"/>
      <c r="I807" s="869"/>
    </row>
    <row r="808" spans="1:9" ht="28.5" customHeight="1" thickBot="1">
      <c r="A808" s="196" t="s">
        <v>351</v>
      </c>
      <c r="B808" s="126" t="s">
        <v>1297</v>
      </c>
      <c r="C808" s="186" t="s">
        <v>1549</v>
      </c>
      <c r="D808" s="186" t="s">
        <v>1549</v>
      </c>
      <c r="E808" s="308"/>
      <c r="F808" s="308"/>
      <c r="G808" s="308"/>
      <c r="H808" s="308"/>
      <c r="I808" s="850"/>
    </row>
    <row r="809" spans="1:9" ht="39" customHeight="1">
      <c r="A809" s="242" t="s">
        <v>634</v>
      </c>
      <c r="B809" s="150"/>
      <c r="C809" s="147"/>
      <c r="D809" s="150"/>
      <c r="E809" s="147"/>
      <c r="F809" s="147"/>
      <c r="G809" s="147"/>
      <c r="H809" s="275"/>
      <c r="I809" s="553"/>
    </row>
    <row r="810" spans="1:9">
      <c r="A810" s="246" t="s">
        <v>352</v>
      </c>
      <c r="B810" s="126">
        <v>5.0999999999999996</v>
      </c>
      <c r="C810" s="126">
        <v>6.8179999999999996</v>
      </c>
      <c r="D810" s="126">
        <v>6.2649999999999997</v>
      </c>
      <c r="E810" s="146">
        <v>6.37</v>
      </c>
      <c r="F810" s="146">
        <v>6.468</v>
      </c>
      <c r="G810" s="146">
        <v>7.66</v>
      </c>
      <c r="H810" s="274">
        <v>7.242</v>
      </c>
      <c r="I810" s="597">
        <v>7.56</v>
      </c>
    </row>
    <row r="811" spans="1:9" ht="13.5" thickBot="1">
      <c r="A811" s="285" t="s">
        <v>2389</v>
      </c>
      <c r="B811" s="195">
        <v>1.6020000000000001</v>
      </c>
      <c r="C811" s="195">
        <v>0.63800000000000001</v>
      </c>
      <c r="D811" s="195">
        <v>0.35299999999999998</v>
      </c>
      <c r="E811" s="514">
        <v>0.65500000000000003</v>
      </c>
      <c r="F811" s="514">
        <v>1.982</v>
      </c>
      <c r="G811" s="514">
        <v>0.85199999999999998</v>
      </c>
      <c r="H811" s="514">
        <v>2.9780000000000002</v>
      </c>
      <c r="I811" s="515">
        <v>1.23</v>
      </c>
    </row>
    <row r="812" spans="1:9" ht="33.6" customHeight="1">
      <c r="A812" s="767" t="s">
        <v>635</v>
      </c>
      <c r="B812" s="150"/>
      <c r="C812" s="147"/>
      <c r="D812" s="150"/>
      <c r="E812" s="147"/>
      <c r="F812" s="147"/>
      <c r="G812" s="147"/>
      <c r="H812" s="275"/>
      <c r="I812" s="553"/>
    </row>
    <row r="813" spans="1:9" ht="146.44999999999999" customHeight="1" thickBot="1">
      <c r="A813" s="768" t="s">
        <v>240</v>
      </c>
      <c r="B813" s="270" t="s">
        <v>1498</v>
      </c>
      <c r="C813" s="270"/>
      <c r="D813" s="270"/>
      <c r="E813" s="274" t="s">
        <v>2151</v>
      </c>
      <c r="F813" s="274" t="s">
        <v>2490</v>
      </c>
      <c r="G813" s="274" t="s">
        <v>2489</v>
      </c>
      <c r="H813" s="274" t="s">
        <v>2875</v>
      </c>
      <c r="I813" s="850" t="s">
        <v>3386</v>
      </c>
    </row>
    <row r="814" spans="1:9" ht="25.5">
      <c r="A814" s="242" t="s">
        <v>636</v>
      </c>
      <c r="B814" s="150"/>
      <c r="C814" s="147"/>
      <c r="D814" s="150"/>
      <c r="E814" s="147"/>
      <c r="F814" s="147"/>
      <c r="G814" s="147"/>
      <c r="H814" s="275"/>
      <c r="I814" s="553"/>
    </row>
    <row r="815" spans="1:9" ht="27" customHeight="1" thickBot="1">
      <c r="A815" s="196" t="s">
        <v>353</v>
      </c>
      <c r="B815" s="244" t="s">
        <v>1272</v>
      </c>
      <c r="C815" s="244" t="s">
        <v>1642</v>
      </c>
      <c r="D815" s="181" t="s">
        <v>1984</v>
      </c>
      <c r="E815" s="181" t="s">
        <v>1985</v>
      </c>
      <c r="F815" s="181" t="s">
        <v>2150</v>
      </c>
      <c r="G815" s="155" t="s">
        <v>2403</v>
      </c>
      <c r="H815" s="375" t="s">
        <v>2821</v>
      </c>
      <c r="I815" s="592" t="s">
        <v>3271</v>
      </c>
    </row>
    <row r="816" spans="1:9" ht="13.5" thickBot="1">
      <c r="A816" s="652"/>
      <c r="B816" s="647"/>
    </row>
    <row r="817" spans="1:17" s="847" customFormat="1" ht="26.25" thickBot="1">
      <c r="A817" s="391" t="s">
        <v>63</v>
      </c>
      <c r="B817" s="383">
        <v>2013</v>
      </c>
      <c r="C817" s="384">
        <v>2014</v>
      </c>
      <c r="D817" s="383">
        <v>2015</v>
      </c>
      <c r="E817" s="384">
        <v>2016</v>
      </c>
      <c r="F817" s="384">
        <v>2017</v>
      </c>
      <c r="G817" s="384">
        <v>2018</v>
      </c>
      <c r="H817" s="380">
        <v>2019</v>
      </c>
      <c r="I817" s="381">
        <v>2020</v>
      </c>
      <c r="J817" s="990"/>
      <c r="K817" s="990"/>
      <c r="L817" s="990"/>
      <c r="M817" s="990"/>
      <c r="N817" s="990"/>
      <c r="O817" s="990"/>
      <c r="P817" s="990"/>
      <c r="Q817" s="990"/>
    </row>
    <row r="818" spans="1:17" s="847" customFormat="1" ht="15.95" customHeight="1">
      <c r="A818" s="385" t="s">
        <v>1223</v>
      </c>
      <c r="B818" s="192">
        <v>3</v>
      </c>
      <c r="C818" s="192">
        <v>3</v>
      </c>
      <c r="D818" s="192">
        <v>3</v>
      </c>
      <c r="E818" s="192">
        <v>3</v>
      </c>
      <c r="F818" s="192">
        <v>3</v>
      </c>
      <c r="G818" s="25">
        <v>3</v>
      </c>
      <c r="H818" s="25">
        <v>3</v>
      </c>
      <c r="I818" s="786">
        <v>3</v>
      </c>
      <c r="J818" s="990"/>
      <c r="K818" s="990"/>
      <c r="L818" s="990"/>
      <c r="M818" s="990"/>
      <c r="N818" s="990"/>
      <c r="O818" s="990"/>
      <c r="P818" s="990"/>
      <c r="Q818" s="990"/>
    </row>
    <row r="819" spans="1:17" s="847" customFormat="1" ht="15.95" customHeight="1">
      <c r="A819" s="386" t="s">
        <v>1245</v>
      </c>
      <c r="B819" s="193">
        <v>0</v>
      </c>
      <c r="C819" s="193">
        <v>0</v>
      </c>
      <c r="D819" s="193">
        <v>0</v>
      </c>
      <c r="E819" s="193">
        <v>0</v>
      </c>
      <c r="F819" s="193">
        <v>0</v>
      </c>
      <c r="G819" s="363">
        <v>0</v>
      </c>
      <c r="H819" s="363">
        <v>0</v>
      </c>
      <c r="I819" s="787">
        <v>0</v>
      </c>
      <c r="J819" s="990"/>
      <c r="K819" s="990"/>
      <c r="L819" s="990"/>
      <c r="M819" s="990"/>
      <c r="N819" s="990"/>
      <c r="O819" s="990"/>
      <c r="P819" s="990"/>
      <c r="Q819" s="990"/>
    </row>
    <row r="820" spans="1:17" s="847" customFormat="1" ht="15.75" customHeight="1">
      <c r="A820" s="386" t="s">
        <v>1246</v>
      </c>
      <c r="B820" s="193">
        <v>3</v>
      </c>
      <c r="C820" s="193">
        <v>3</v>
      </c>
      <c r="D820" s="193">
        <v>3</v>
      </c>
      <c r="E820" s="193">
        <v>3</v>
      </c>
      <c r="F820" s="193">
        <v>3</v>
      </c>
      <c r="G820" s="363">
        <v>3</v>
      </c>
      <c r="H820" s="363">
        <v>3</v>
      </c>
      <c r="I820" s="787">
        <v>3</v>
      </c>
      <c r="J820" s="990"/>
      <c r="K820" s="990"/>
      <c r="L820" s="990"/>
      <c r="M820" s="990"/>
      <c r="N820" s="990"/>
      <c r="O820" s="990"/>
      <c r="P820" s="990"/>
      <c r="Q820" s="990"/>
    </row>
    <row r="821" spans="1:17" s="847" customFormat="1" ht="18" customHeight="1" thickBot="1">
      <c r="A821" s="387" t="s">
        <v>1247</v>
      </c>
      <c r="B821" s="244">
        <v>0</v>
      </c>
      <c r="C821" s="244">
        <v>0</v>
      </c>
      <c r="D821" s="244">
        <v>0</v>
      </c>
      <c r="E821" s="244">
        <v>0</v>
      </c>
      <c r="F821" s="244">
        <v>0</v>
      </c>
      <c r="G821" s="122">
        <v>0</v>
      </c>
      <c r="H821" s="122">
        <v>0</v>
      </c>
      <c r="I821" s="788">
        <v>0</v>
      </c>
      <c r="J821" s="990"/>
      <c r="K821" s="990"/>
      <c r="L821" s="990"/>
      <c r="M821" s="990"/>
      <c r="N821" s="990"/>
      <c r="O821" s="990"/>
      <c r="P821" s="990"/>
      <c r="Q821" s="990"/>
    </row>
    <row r="822" spans="1:17" ht="13.5" customHeight="1" thickBot="1">
      <c r="A822" s="283"/>
      <c r="B822" s="649"/>
      <c r="C822" s="650"/>
      <c r="D822" s="651"/>
      <c r="E822" s="650"/>
      <c r="F822" s="650"/>
      <c r="G822" s="650"/>
      <c r="H822" s="742"/>
      <c r="I822" s="742"/>
    </row>
    <row r="823" spans="1:17" ht="24" customHeight="1" thickBot="1">
      <c r="A823" s="290" t="s">
        <v>1248</v>
      </c>
      <c r="B823" s="180">
        <v>2013</v>
      </c>
      <c r="C823" s="142">
        <v>2014</v>
      </c>
      <c r="D823" s="180">
        <v>2015</v>
      </c>
      <c r="E823" s="142">
        <v>2016</v>
      </c>
      <c r="F823" s="142">
        <v>2017</v>
      </c>
      <c r="G823" s="142">
        <v>2018</v>
      </c>
      <c r="H823" s="706">
        <v>2019</v>
      </c>
      <c r="I823" s="707">
        <v>2020</v>
      </c>
    </row>
    <row r="824" spans="1:17" ht="30.75" customHeight="1">
      <c r="A824" s="242" t="s">
        <v>1565</v>
      </c>
      <c r="B824" s="190"/>
      <c r="C824" s="147"/>
      <c r="D824" s="150"/>
      <c r="E824" s="147"/>
      <c r="F824" s="147"/>
      <c r="G824" s="147"/>
      <c r="H824" s="275"/>
      <c r="I824" s="553"/>
    </row>
    <row r="825" spans="1:17" ht="81.75" customHeight="1" thickBot="1">
      <c r="A825" s="196" t="s">
        <v>354</v>
      </c>
      <c r="B825" s="182" t="s">
        <v>1299</v>
      </c>
      <c r="C825" s="182" t="s">
        <v>1299</v>
      </c>
      <c r="D825" s="182" t="s">
        <v>1299</v>
      </c>
      <c r="E825" s="182" t="s">
        <v>1299</v>
      </c>
      <c r="F825" s="182" t="s">
        <v>2241</v>
      </c>
      <c r="G825" s="182" t="s">
        <v>2381</v>
      </c>
      <c r="H825" s="182" t="s">
        <v>3007</v>
      </c>
      <c r="I825" s="1070" t="s">
        <v>3007</v>
      </c>
      <c r="J825" s="1130"/>
    </row>
    <row r="826" spans="1:17" ht="15.6" customHeight="1">
      <c r="A826" s="242" t="s">
        <v>637</v>
      </c>
      <c r="B826" s="266"/>
      <c r="C826" s="147"/>
      <c r="D826" s="150"/>
      <c r="E826" s="150"/>
      <c r="F826" s="150"/>
      <c r="G826" s="147"/>
      <c r="H826" s="275"/>
      <c r="I826" s="553"/>
    </row>
    <row r="827" spans="1:17" ht="49.5" customHeight="1">
      <c r="A827" s="246" t="s">
        <v>355</v>
      </c>
      <c r="B827" s="182" t="s">
        <v>1274</v>
      </c>
      <c r="C827" s="182" t="s">
        <v>1274</v>
      </c>
      <c r="D827" s="182" t="s">
        <v>1274</v>
      </c>
      <c r="E827" s="182" t="s">
        <v>1274</v>
      </c>
      <c r="F827" s="758" t="s">
        <v>2242</v>
      </c>
      <c r="G827" s="146" t="s">
        <v>3050</v>
      </c>
      <c r="H827" s="146" t="s">
        <v>3050</v>
      </c>
      <c r="I827" s="1067" t="s">
        <v>3050</v>
      </c>
    </row>
    <row r="828" spans="1:17" ht="15.75" customHeight="1">
      <c r="A828" s="246" t="s">
        <v>356</v>
      </c>
      <c r="B828" s="182">
        <v>4</v>
      </c>
      <c r="C828" s="182">
        <v>10</v>
      </c>
      <c r="D828" s="182">
        <v>11</v>
      </c>
      <c r="E828" s="182">
        <v>12</v>
      </c>
      <c r="F828" s="182">
        <v>12</v>
      </c>
      <c r="G828" s="146">
        <v>11</v>
      </c>
      <c r="H828" s="146">
        <v>11</v>
      </c>
      <c r="I828" s="597">
        <v>9</v>
      </c>
    </row>
    <row r="829" spans="1:17" ht="17.25" customHeight="1">
      <c r="A829" s="246" t="s">
        <v>357</v>
      </c>
      <c r="B829" s="182">
        <v>1</v>
      </c>
      <c r="C829" s="182">
        <v>1</v>
      </c>
      <c r="D829" s="182">
        <v>1</v>
      </c>
      <c r="E829" s="182">
        <v>1</v>
      </c>
      <c r="F829" s="182">
        <v>1</v>
      </c>
      <c r="G829" s="146">
        <v>1</v>
      </c>
      <c r="H829" s="146">
        <v>1</v>
      </c>
      <c r="I829" s="597">
        <v>1</v>
      </c>
    </row>
    <row r="830" spans="1:17" ht="95.25" customHeight="1" thickBot="1">
      <c r="A830" s="196" t="s">
        <v>358</v>
      </c>
      <c r="B830" s="637" t="s">
        <v>1499</v>
      </c>
      <c r="C830" s="637"/>
      <c r="D830" s="182" t="s">
        <v>2867</v>
      </c>
      <c r="E830" s="182"/>
      <c r="F830" s="182" t="s">
        <v>2868</v>
      </c>
      <c r="G830" s="146" t="s">
        <v>2869</v>
      </c>
      <c r="H830" s="274" t="s">
        <v>2870</v>
      </c>
      <c r="I830" s="597" t="s">
        <v>3272</v>
      </c>
    </row>
    <row r="831" spans="1:17" ht="15" customHeight="1">
      <c r="A831" s="242" t="s">
        <v>638</v>
      </c>
      <c r="B831" s="192"/>
      <c r="C831" s="147"/>
      <c r="D831" s="190"/>
      <c r="E831" s="275"/>
      <c r="F831" s="25"/>
      <c r="G831" s="25"/>
      <c r="H831" s="275"/>
      <c r="I831" s="553"/>
    </row>
    <row r="832" spans="1:17" ht="16.5" customHeight="1">
      <c r="A832" s="246" t="s">
        <v>359</v>
      </c>
      <c r="B832" s="274">
        <v>3</v>
      </c>
      <c r="C832" s="274">
        <v>14</v>
      </c>
      <c r="D832" s="274">
        <v>20</v>
      </c>
      <c r="E832" s="274">
        <v>32</v>
      </c>
      <c r="F832" s="363">
        <v>30</v>
      </c>
      <c r="G832" s="363">
        <v>36</v>
      </c>
      <c r="H832" s="274">
        <v>20</v>
      </c>
      <c r="I832" s="597">
        <v>30</v>
      </c>
    </row>
    <row r="833" spans="1:17" ht="156" customHeight="1" thickBot="1">
      <c r="A833" s="196" t="s">
        <v>360</v>
      </c>
      <c r="B833" s="269">
        <v>0</v>
      </c>
      <c r="C833" s="269">
        <v>0</v>
      </c>
      <c r="D833" s="191">
        <v>0</v>
      </c>
      <c r="E833" s="269">
        <v>0</v>
      </c>
      <c r="F833" s="269">
        <v>0</v>
      </c>
      <c r="G833" s="375" t="s">
        <v>2462</v>
      </c>
      <c r="H833" s="375" t="s">
        <v>2887</v>
      </c>
      <c r="I833" s="592" t="s">
        <v>3273</v>
      </c>
    </row>
    <row r="834" spans="1:17" ht="15.6" customHeight="1" thickBot="1">
      <c r="A834" s="652"/>
      <c r="B834" s="647"/>
    </row>
    <row r="835" spans="1:17" s="336" customFormat="1" ht="13.5" thickBot="1">
      <c r="A835" s="703" t="s">
        <v>64</v>
      </c>
      <c r="B835" s="350">
        <v>2013</v>
      </c>
      <c r="C835" s="380">
        <v>2014</v>
      </c>
      <c r="D835" s="350">
        <v>2015</v>
      </c>
      <c r="E835" s="380">
        <v>2016</v>
      </c>
      <c r="F835" s="380">
        <v>2017</v>
      </c>
      <c r="G835" s="380">
        <v>2018</v>
      </c>
      <c r="H835" s="380">
        <v>2019</v>
      </c>
      <c r="I835" s="381">
        <v>2020</v>
      </c>
      <c r="J835" s="704"/>
      <c r="K835" s="704"/>
      <c r="L835" s="704"/>
      <c r="M835" s="704"/>
      <c r="N835" s="704"/>
      <c r="O835" s="704"/>
      <c r="P835" s="704"/>
      <c r="Q835" s="704"/>
    </row>
    <row r="836" spans="1:17" s="847" customFormat="1" ht="15.95" customHeight="1">
      <c r="A836" s="280" t="s">
        <v>1223</v>
      </c>
      <c r="B836" s="350">
        <f t="shared" ref="B836:E839" si="36">B842+B869+B901</f>
        <v>15</v>
      </c>
      <c r="C836" s="350">
        <f t="shared" si="36"/>
        <v>21</v>
      </c>
      <c r="D836" s="350">
        <f t="shared" si="36"/>
        <v>21</v>
      </c>
      <c r="E836" s="350">
        <f t="shared" si="36"/>
        <v>20</v>
      </c>
      <c r="F836" s="350">
        <f t="shared" ref="F836:G839" si="37">F842+F869+F901</f>
        <v>20</v>
      </c>
      <c r="G836" s="350">
        <f t="shared" si="37"/>
        <v>20</v>
      </c>
      <c r="H836" s="350">
        <f t="shared" ref="H836:I836" si="38">H842+H869+H901</f>
        <v>20</v>
      </c>
      <c r="I836" s="1118">
        <f t="shared" si="38"/>
        <v>20</v>
      </c>
      <c r="J836" s="990"/>
      <c r="K836" s="990"/>
      <c r="L836" s="990"/>
      <c r="M836" s="990"/>
      <c r="N836" s="990"/>
      <c r="O836" s="990"/>
      <c r="P836" s="990"/>
      <c r="Q836" s="990"/>
    </row>
    <row r="837" spans="1:17" s="847" customFormat="1" ht="14.25" customHeight="1">
      <c r="A837" s="281" t="s">
        <v>1245</v>
      </c>
      <c r="B837" s="182">
        <f t="shared" si="36"/>
        <v>0</v>
      </c>
      <c r="C837" s="182">
        <f t="shared" si="36"/>
        <v>0</v>
      </c>
      <c r="D837" s="182">
        <f t="shared" si="36"/>
        <v>0</v>
      </c>
      <c r="E837" s="182">
        <f t="shared" si="36"/>
        <v>1</v>
      </c>
      <c r="F837" s="182">
        <f t="shared" si="37"/>
        <v>1</v>
      </c>
      <c r="G837" s="182">
        <f t="shared" si="37"/>
        <v>1</v>
      </c>
      <c r="H837" s="182">
        <f t="shared" ref="H837:I837" si="39">H843+H870+H902</f>
        <v>1</v>
      </c>
      <c r="I837" s="752">
        <f t="shared" si="39"/>
        <v>1</v>
      </c>
      <c r="J837" s="990"/>
      <c r="K837" s="990"/>
      <c r="L837" s="990"/>
      <c r="M837" s="990"/>
      <c r="N837" s="990"/>
      <c r="O837" s="990"/>
      <c r="P837" s="990"/>
      <c r="Q837" s="990"/>
    </row>
    <row r="838" spans="1:17" s="847" customFormat="1" ht="14.25" customHeight="1">
      <c r="A838" s="281" t="s">
        <v>1246</v>
      </c>
      <c r="B838" s="182">
        <f t="shared" si="36"/>
        <v>14</v>
      </c>
      <c r="C838" s="182">
        <f t="shared" si="36"/>
        <v>20</v>
      </c>
      <c r="D838" s="182">
        <f t="shared" si="36"/>
        <v>20</v>
      </c>
      <c r="E838" s="182">
        <f t="shared" si="36"/>
        <v>18</v>
      </c>
      <c r="F838" s="182">
        <f t="shared" si="37"/>
        <v>19</v>
      </c>
      <c r="G838" s="182">
        <f t="shared" si="37"/>
        <v>17</v>
      </c>
      <c r="H838" s="182">
        <f t="shared" ref="H838:I838" si="40">H844+H871+H903</f>
        <v>17</v>
      </c>
      <c r="I838" s="752">
        <f t="shared" si="40"/>
        <v>18</v>
      </c>
      <c r="J838" s="990"/>
      <c r="K838" s="990"/>
      <c r="L838" s="990"/>
      <c r="M838" s="990"/>
      <c r="N838" s="990"/>
      <c r="O838" s="990"/>
      <c r="P838" s="990"/>
      <c r="Q838" s="990"/>
    </row>
    <row r="839" spans="1:17" s="847" customFormat="1" ht="17.25" customHeight="1" thickBot="1">
      <c r="A839" s="248" t="s">
        <v>1247</v>
      </c>
      <c r="B839" s="257">
        <f t="shared" si="36"/>
        <v>1</v>
      </c>
      <c r="C839" s="257">
        <f t="shared" si="36"/>
        <v>1</v>
      </c>
      <c r="D839" s="257">
        <f t="shared" si="36"/>
        <v>1</v>
      </c>
      <c r="E839" s="257">
        <f t="shared" si="36"/>
        <v>1</v>
      </c>
      <c r="F839" s="257">
        <f t="shared" si="37"/>
        <v>0</v>
      </c>
      <c r="G839" s="257">
        <f t="shared" si="37"/>
        <v>2</v>
      </c>
      <c r="H839" s="257">
        <f t="shared" ref="H839:I839" si="41">H845+H872+H904</f>
        <v>2</v>
      </c>
      <c r="I839" s="1119">
        <f t="shared" si="41"/>
        <v>1</v>
      </c>
      <c r="J839" s="990"/>
      <c r="K839" s="990"/>
      <c r="L839" s="990"/>
      <c r="M839" s="990"/>
      <c r="N839" s="990"/>
      <c r="O839" s="990"/>
      <c r="P839" s="990"/>
      <c r="Q839" s="990"/>
    </row>
    <row r="840" spans="1:17" s="847" customFormat="1" ht="14.25" customHeight="1" thickBot="1">
      <c r="A840" s="646"/>
      <c r="B840" s="758"/>
      <c r="C840" s="701"/>
      <c r="D840" s="1090"/>
      <c r="E840" s="701"/>
      <c r="F840" s="701"/>
      <c r="G840" s="701"/>
      <c r="H840" s="701"/>
      <c r="I840" s="701"/>
      <c r="J840" s="990"/>
      <c r="K840" s="990"/>
      <c r="L840" s="990"/>
      <c r="M840" s="990"/>
      <c r="N840" s="990"/>
      <c r="O840" s="990"/>
      <c r="P840" s="990"/>
      <c r="Q840" s="990"/>
    </row>
    <row r="841" spans="1:17" s="847" customFormat="1" ht="26.25" thickBot="1">
      <c r="A841" s="282" t="s">
        <v>65</v>
      </c>
      <c r="B841" s="350">
        <v>2013</v>
      </c>
      <c r="C841" s="380">
        <v>2014</v>
      </c>
      <c r="D841" s="350">
        <v>2015</v>
      </c>
      <c r="E841" s="380">
        <v>2016</v>
      </c>
      <c r="F841" s="380">
        <v>2017</v>
      </c>
      <c r="G841" s="380">
        <v>2018</v>
      </c>
      <c r="H841" s="380">
        <v>2019</v>
      </c>
      <c r="I841" s="381">
        <v>2020</v>
      </c>
      <c r="J841" s="990"/>
      <c r="K841" s="990"/>
      <c r="L841" s="990"/>
      <c r="M841" s="990"/>
      <c r="N841" s="990"/>
      <c r="O841" s="990"/>
      <c r="P841" s="990"/>
      <c r="Q841" s="990"/>
    </row>
    <row r="842" spans="1:17" s="847" customFormat="1" ht="15.95" customHeight="1">
      <c r="A842" s="280" t="s">
        <v>1223</v>
      </c>
      <c r="B842" s="190">
        <v>6</v>
      </c>
      <c r="C842" s="190">
        <v>6</v>
      </c>
      <c r="D842" s="190">
        <v>6</v>
      </c>
      <c r="E842" s="190">
        <f>E843+E844+E845</f>
        <v>6</v>
      </c>
      <c r="F842" s="190">
        <f>F843+F844+F845</f>
        <v>6</v>
      </c>
      <c r="G842" s="190">
        <f>G843+G844+G845</f>
        <v>6</v>
      </c>
      <c r="H842" s="190">
        <f>H843+H844+H845</f>
        <v>6</v>
      </c>
      <c r="I842" s="553">
        <v>6</v>
      </c>
      <c r="J842" s="990"/>
      <c r="K842" s="990"/>
      <c r="L842" s="990"/>
      <c r="M842" s="990"/>
      <c r="N842" s="990"/>
      <c r="O842" s="990"/>
      <c r="P842" s="990"/>
      <c r="Q842" s="990"/>
    </row>
    <row r="843" spans="1:17" s="847" customFormat="1" ht="15.95" customHeight="1">
      <c r="A843" s="281" t="s">
        <v>1245</v>
      </c>
      <c r="B843" s="182">
        <v>0</v>
      </c>
      <c r="C843" s="182">
        <v>0</v>
      </c>
      <c r="D843" s="182">
        <v>0</v>
      </c>
      <c r="E843" s="182">
        <v>0</v>
      </c>
      <c r="F843" s="182">
        <v>0</v>
      </c>
      <c r="G843" s="973">
        <v>0</v>
      </c>
      <c r="H843" s="973">
        <v>0</v>
      </c>
      <c r="I843" s="597">
        <v>0</v>
      </c>
      <c r="J843" s="990"/>
      <c r="K843" s="990"/>
      <c r="L843" s="990"/>
      <c r="M843" s="990"/>
      <c r="N843" s="990"/>
      <c r="O843" s="990"/>
      <c r="P843" s="990"/>
      <c r="Q843" s="990"/>
    </row>
    <row r="844" spans="1:17" s="847" customFormat="1" ht="15.75" customHeight="1">
      <c r="A844" s="281" t="s">
        <v>1246</v>
      </c>
      <c r="B844" s="182">
        <v>6</v>
      </c>
      <c r="C844" s="182">
        <v>6</v>
      </c>
      <c r="D844" s="182">
        <v>6</v>
      </c>
      <c r="E844" s="182">
        <v>6</v>
      </c>
      <c r="F844" s="182">
        <v>6</v>
      </c>
      <c r="G844" s="973">
        <v>4</v>
      </c>
      <c r="H844" s="973">
        <v>5</v>
      </c>
      <c r="I844" s="597">
        <v>5</v>
      </c>
      <c r="J844" s="990"/>
      <c r="K844" s="990"/>
      <c r="L844" s="990"/>
      <c r="M844" s="990"/>
      <c r="N844" s="990"/>
      <c r="O844" s="990"/>
      <c r="P844" s="990"/>
      <c r="Q844" s="990"/>
    </row>
    <row r="845" spans="1:17" s="847" customFormat="1" ht="15.75" customHeight="1" thickBot="1">
      <c r="A845" s="248" t="s">
        <v>1247</v>
      </c>
      <c r="B845" s="197">
        <v>0</v>
      </c>
      <c r="C845" s="197">
        <v>0</v>
      </c>
      <c r="D845" s="197">
        <v>0</v>
      </c>
      <c r="E845" s="197">
        <v>0</v>
      </c>
      <c r="F845" s="197">
        <v>0</v>
      </c>
      <c r="G845" s="974">
        <v>2</v>
      </c>
      <c r="H845" s="974">
        <v>1</v>
      </c>
      <c r="I845" s="592">
        <v>1</v>
      </c>
      <c r="J845" s="990"/>
      <c r="K845" s="990"/>
      <c r="L845" s="990"/>
      <c r="M845" s="990"/>
      <c r="N845" s="990"/>
      <c r="O845" s="990"/>
      <c r="P845" s="990"/>
      <c r="Q845" s="990"/>
    </row>
    <row r="846" spans="1:17" ht="13.5" customHeight="1" thickBot="1">
      <c r="A846" s="283"/>
      <c r="B846" s="649"/>
      <c r="C846" s="650"/>
      <c r="D846" s="651"/>
      <c r="E846" s="650"/>
      <c r="F846" s="650"/>
      <c r="G846" s="650"/>
      <c r="H846" s="742"/>
      <c r="I846" s="742"/>
    </row>
    <row r="847" spans="1:17" ht="24" customHeight="1" thickBot="1">
      <c r="A847" s="284" t="s">
        <v>1248</v>
      </c>
      <c r="B847" s="632">
        <v>2013</v>
      </c>
      <c r="C847" s="634">
        <v>2014</v>
      </c>
      <c r="D847" s="632">
        <v>2015</v>
      </c>
      <c r="E847" s="634">
        <v>2016</v>
      </c>
      <c r="F847" s="380">
        <v>2017</v>
      </c>
      <c r="G847" s="634">
        <v>2018</v>
      </c>
      <c r="H847" s="380">
        <v>2019</v>
      </c>
      <c r="I847" s="381">
        <v>2020</v>
      </c>
    </row>
    <row r="848" spans="1:17" ht="51">
      <c r="A848" s="242" t="s">
        <v>639</v>
      </c>
      <c r="B848" s="150"/>
      <c r="C848" s="147"/>
      <c r="D848" s="150"/>
      <c r="E848" s="147"/>
      <c r="F848" s="147"/>
      <c r="G848" s="147"/>
      <c r="H848" s="275"/>
      <c r="I848" s="553" t="s">
        <v>3274</v>
      </c>
    </row>
    <row r="849" spans="1:9" ht="54.75" customHeight="1">
      <c r="A849" s="246" t="s">
        <v>361</v>
      </c>
      <c r="B849" s="126">
        <v>27.390999999999998</v>
      </c>
      <c r="C849" s="126"/>
      <c r="D849" s="126">
        <v>0.96</v>
      </c>
      <c r="E849" s="146"/>
      <c r="F849" s="146">
        <v>3.19</v>
      </c>
      <c r="G849" s="274">
        <v>6.73</v>
      </c>
      <c r="H849" s="274" t="s">
        <v>3051</v>
      </c>
      <c r="I849" s="597" t="s">
        <v>3275</v>
      </c>
    </row>
    <row r="850" spans="1:9" ht="27.75" customHeight="1" thickBot="1">
      <c r="A850" s="196" t="s">
        <v>362</v>
      </c>
      <c r="B850" s="181">
        <v>2</v>
      </c>
      <c r="C850" s="181"/>
      <c r="D850" s="181">
        <v>2</v>
      </c>
      <c r="E850" s="155"/>
      <c r="F850" s="155">
        <v>2</v>
      </c>
      <c r="G850" s="155" t="s">
        <v>2415</v>
      </c>
      <c r="H850" s="155" t="s">
        <v>2872</v>
      </c>
      <c r="I850" s="592" t="s">
        <v>3276</v>
      </c>
    </row>
    <row r="851" spans="1:9" ht="57" customHeight="1">
      <c r="A851" s="242" t="s">
        <v>640</v>
      </c>
      <c r="B851" s="150"/>
      <c r="C851" s="147"/>
      <c r="D851" s="150"/>
      <c r="E851" s="147"/>
      <c r="F851" s="147"/>
      <c r="G851" s="147"/>
      <c r="H851" s="275"/>
      <c r="I851" s="744"/>
    </row>
    <row r="852" spans="1:9" ht="137.44999999999999" customHeight="1">
      <c r="A852" s="246" t="s">
        <v>363</v>
      </c>
      <c r="B852" s="126">
        <v>1</v>
      </c>
      <c r="C852" s="299" t="s">
        <v>1550</v>
      </c>
      <c r="D852" s="126"/>
      <c r="E852" s="146">
        <v>1</v>
      </c>
      <c r="F852" s="146">
        <v>2</v>
      </c>
      <c r="G852" s="920" t="s">
        <v>3052</v>
      </c>
      <c r="H852" s="274">
        <v>1</v>
      </c>
      <c r="I852" s="597" t="s">
        <v>3277</v>
      </c>
    </row>
    <row r="853" spans="1:9" ht="229.5" customHeight="1" thickBot="1">
      <c r="A853" s="196" t="s">
        <v>364</v>
      </c>
      <c r="B853" s="181">
        <v>0</v>
      </c>
      <c r="C853" s="181" t="s">
        <v>1551</v>
      </c>
      <c r="D853" s="302" t="s">
        <v>1869</v>
      </c>
      <c r="E853" s="155" t="s">
        <v>2243</v>
      </c>
      <c r="F853" s="155" t="s">
        <v>2243</v>
      </c>
      <c r="G853" s="155" t="s">
        <v>2382</v>
      </c>
      <c r="H853" s="375" t="s">
        <v>3053</v>
      </c>
      <c r="I853" s="592" t="s">
        <v>3278</v>
      </c>
    </row>
    <row r="854" spans="1:9" ht="42.75" customHeight="1">
      <c r="A854" s="242" t="s">
        <v>641</v>
      </c>
      <c r="B854" s="190"/>
      <c r="C854" s="150"/>
      <c r="D854" s="150"/>
      <c r="E854" s="147"/>
      <c r="F854" s="275"/>
      <c r="G854" s="275"/>
      <c r="H854" s="275"/>
      <c r="I854" s="553"/>
    </row>
    <row r="855" spans="1:9" ht="18.75" customHeight="1">
      <c r="A855" s="246" t="s">
        <v>363</v>
      </c>
      <c r="B855" s="182">
        <v>0</v>
      </c>
      <c r="C855" s="182">
        <v>0</v>
      </c>
      <c r="D855" s="182">
        <v>0</v>
      </c>
      <c r="E855" s="274">
        <v>0</v>
      </c>
      <c r="F855" s="274">
        <v>0</v>
      </c>
      <c r="G855" s="274">
        <v>0</v>
      </c>
      <c r="H855" s="274">
        <v>0</v>
      </c>
      <c r="I855" s="597">
        <v>0</v>
      </c>
    </row>
    <row r="856" spans="1:9" ht="28.5" customHeight="1">
      <c r="A856" s="246" t="s">
        <v>365</v>
      </c>
      <c r="B856" s="307"/>
      <c r="C856" s="270" t="s">
        <v>2505</v>
      </c>
      <c r="D856" s="270" t="s">
        <v>2505</v>
      </c>
      <c r="E856" s="270" t="s">
        <v>2505</v>
      </c>
      <c r="F856" s="270" t="s">
        <v>2505</v>
      </c>
      <c r="G856" s="712" t="s">
        <v>2505</v>
      </c>
      <c r="H856" s="712" t="s">
        <v>2505</v>
      </c>
      <c r="I856" s="746" t="s">
        <v>2505</v>
      </c>
    </row>
    <row r="857" spans="1:9" ht="68.25" customHeight="1" thickBot="1">
      <c r="A857" s="196" t="s">
        <v>366</v>
      </c>
      <c r="B857" s="309"/>
      <c r="C857" s="636" t="s">
        <v>2125</v>
      </c>
      <c r="D857" s="155" t="s">
        <v>2504</v>
      </c>
      <c r="E857" s="155" t="s">
        <v>2504</v>
      </c>
      <c r="F857" s="155" t="s">
        <v>2504</v>
      </c>
      <c r="G857" s="375" t="s">
        <v>2503</v>
      </c>
      <c r="H857" s="375" t="s">
        <v>3060</v>
      </c>
      <c r="I857" s="592" t="s">
        <v>3060</v>
      </c>
    </row>
    <row r="858" spans="1:9" ht="86.25" customHeight="1">
      <c r="A858" s="1125" t="s">
        <v>642</v>
      </c>
      <c r="B858" s="310" t="s">
        <v>1300</v>
      </c>
      <c r="C858" s="311" t="s">
        <v>1552</v>
      </c>
      <c r="D858" s="311" t="s">
        <v>1778</v>
      </c>
      <c r="E858" s="1259" t="s">
        <v>1986</v>
      </c>
      <c r="F858" s="1260"/>
      <c r="G858" s="1261"/>
      <c r="H858" s="275" t="s">
        <v>2921</v>
      </c>
      <c r="I858" s="553"/>
    </row>
    <row r="859" spans="1:9" ht="15" customHeight="1">
      <c r="A859" s="1128" t="s">
        <v>367</v>
      </c>
      <c r="B859" s="188">
        <v>0</v>
      </c>
      <c r="C859" s="188">
        <v>0</v>
      </c>
      <c r="D859" s="188">
        <v>0</v>
      </c>
      <c r="E859" s="268">
        <v>0</v>
      </c>
      <c r="F859" s="268">
        <v>0</v>
      </c>
      <c r="G859" s="268">
        <v>0</v>
      </c>
      <c r="H859" s="268">
        <v>0</v>
      </c>
      <c r="I859" s="860">
        <v>0</v>
      </c>
    </row>
    <row r="860" spans="1:9" ht="14.25" customHeight="1">
      <c r="A860" s="1128" t="s">
        <v>8</v>
      </c>
      <c r="B860" s="921">
        <v>0</v>
      </c>
      <c r="C860" s="921">
        <v>0</v>
      </c>
      <c r="D860" s="921">
        <v>0</v>
      </c>
      <c r="E860" s="922">
        <v>0</v>
      </c>
      <c r="F860" s="922">
        <v>0</v>
      </c>
      <c r="G860" s="922">
        <v>0</v>
      </c>
      <c r="H860" s="922">
        <v>0</v>
      </c>
      <c r="I860" s="860">
        <v>0</v>
      </c>
    </row>
    <row r="861" spans="1:9" ht="28.5" customHeight="1" thickBot="1">
      <c r="A861" s="1132" t="s">
        <v>368</v>
      </c>
      <c r="B861" s="215">
        <v>0</v>
      </c>
      <c r="C861" s="215">
        <v>0</v>
      </c>
      <c r="D861" s="215">
        <v>0</v>
      </c>
      <c r="E861" s="714">
        <v>0</v>
      </c>
      <c r="F861" s="714">
        <v>0</v>
      </c>
      <c r="G861" s="714">
        <v>0</v>
      </c>
      <c r="H861" s="714">
        <v>0</v>
      </c>
      <c r="I861" s="1071">
        <v>0</v>
      </c>
    </row>
    <row r="862" spans="1:9" ht="54" customHeight="1">
      <c r="A862" s="242" t="s">
        <v>643</v>
      </c>
      <c r="B862" s="150"/>
      <c r="C862" s="147"/>
      <c r="D862" s="150"/>
      <c r="E862" s="275"/>
      <c r="F862" s="275"/>
      <c r="G862" s="147"/>
      <c r="H862" s="275"/>
      <c r="I862" s="553"/>
    </row>
    <row r="863" spans="1:9" ht="54" customHeight="1">
      <c r="A863" s="246" t="s">
        <v>369</v>
      </c>
      <c r="B863" s="126">
        <v>5</v>
      </c>
      <c r="C863" s="126" t="s">
        <v>1987</v>
      </c>
      <c r="D863" s="126" t="s">
        <v>1987</v>
      </c>
      <c r="E863" s="182" t="s">
        <v>2126</v>
      </c>
      <c r="F863" s="759" t="s">
        <v>2126</v>
      </c>
      <c r="G863" s="759" t="s">
        <v>2383</v>
      </c>
      <c r="H863" s="182" t="s">
        <v>2250</v>
      </c>
      <c r="I863" s="752" t="s">
        <v>2250</v>
      </c>
    </row>
    <row r="864" spans="1:9" ht="67.5" customHeight="1" thickBot="1">
      <c r="A864" s="196" t="s">
        <v>370</v>
      </c>
      <c r="B864" s="126">
        <v>2</v>
      </c>
      <c r="C864" s="252" t="s">
        <v>1553</v>
      </c>
      <c r="D864" s="252" t="s">
        <v>1870</v>
      </c>
      <c r="E864" s="514" t="s">
        <v>1988</v>
      </c>
      <c r="F864" s="514" t="s">
        <v>2211</v>
      </c>
      <c r="G864" s="566" t="s">
        <v>2182</v>
      </c>
      <c r="H864" s="211" t="s">
        <v>2182</v>
      </c>
      <c r="I864" s="1072" t="s">
        <v>2182</v>
      </c>
    </row>
    <row r="865" spans="1:17" ht="28.5" customHeight="1">
      <c r="A865" s="242" t="s">
        <v>644</v>
      </c>
      <c r="B865" s="150"/>
      <c r="C865" s="265"/>
      <c r="D865" s="552"/>
      <c r="E865" s="147"/>
      <c r="F865" s="267"/>
      <c r="G865" s="267"/>
      <c r="H865" s="275"/>
      <c r="I865" s="553"/>
    </row>
    <row r="866" spans="1:17" ht="92.25" customHeight="1" thickBot="1">
      <c r="A866" s="196" t="s">
        <v>364</v>
      </c>
      <c r="B866" s="532" t="s">
        <v>2127</v>
      </c>
      <c r="C866" s="244" t="s">
        <v>1871</v>
      </c>
      <c r="D866" s="638" t="s">
        <v>2249</v>
      </c>
      <c r="E866" s="155" t="s">
        <v>2330</v>
      </c>
      <c r="F866" s="269" t="s">
        <v>2182</v>
      </c>
      <c r="G866" s="269" t="s">
        <v>2182</v>
      </c>
      <c r="H866" s="375" t="s">
        <v>3054</v>
      </c>
      <c r="I866" s="592" t="s">
        <v>3279</v>
      </c>
    </row>
    <row r="867" spans="1:17" ht="13.5" thickBot="1">
      <c r="A867" s="652"/>
      <c r="B867" s="647"/>
    </row>
    <row r="868" spans="1:17" s="847" customFormat="1" ht="17.25" customHeight="1" thickBot="1">
      <c r="A868" s="391" t="s">
        <v>66</v>
      </c>
      <c r="B868" s="383">
        <v>2013</v>
      </c>
      <c r="C868" s="384">
        <v>2014</v>
      </c>
      <c r="D868" s="383">
        <v>2015</v>
      </c>
      <c r="E868" s="384">
        <v>2016</v>
      </c>
      <c r="F868" s="384">
        <v>2017</v>
      </c>
      <c r="G868" s="384">
        <v>2018</v>
      </c>
      <c r="H868" s="380">
        <v>2019</v>
      </c>
      <c r="I868" s="381">
        <v>2020</v>
      </c>
      <c r="J868" s="990"/>
      <c r="K868" s="990"/>
      <c r="L868" s="990"/>
      <c r="M868" s="990"/>
      <c r="N868" s="990"/>
      <c r="O868" s="990"/>
      <c r="P868" s="990"/>
      <c r="Q868" s="990"/>
    </row>
    <row r="869" spans="1:17" s="847" customFormat="1" ht="15.95" customHeight="1">
      <c r="A869" s="385" t="s">
        <v>1223</v>
      </c>
      <c r="B869" s="192">
        <f>B870+B871+B872</f>
        <v>3</v>
      </c>
      <c r="C869" s="192">
        <v>9</v>
      </c>
      <c r="D869" s="192">
        <v>9</v>
      </c>
      <c r="E869" s="192">
        <v>8</v>
      </c>
      <c r="F869" s="25">
        <v>8</v>
      </c>
      <c r="G869" s="25">
        <v>8</v>
      </c>
      <c r="H869" s="25">
        <v>8</v>
      </c>
      <c r="I869" s="553">
        <v>8</v>
      </c>
      <c r="J869" s="990"/>
      <c r="K869" s="990"/>
      <c r="L869" s="990"/>
      <c r="M869" s="990"/>
      <c r="N869" s="990"/>
      <c r="O869" s="990"/>
      <c r="P869" s="990"/>
      <c r="Q869" s="990"/>
    </row>
    <row r="870" spans="1:17" s="847" customFormat="1" ht="15.95" customHeight="1">
      <c r="A870" s="386" t="s">
        <v>1245</v>
      </c>
      <c r="B870" s="193">
        <v>0</v>
      </c>
      <c r="C870" s="193">
        <v>0</v>
      </c>
      <c r="D870" s="193">
        <v>0</v>
      </c>
      <c r="E870" s="193">
        <v>0</v>
      </c>
      <c r="F870" s="363">
        <v>0</v>
      </c>
      <c r="G870" s="363">
        <v>0</v>
      </c>
      <c r="H870" s="363">
        <v>0</v>
      </c>
      <c r="I870" s="597">
        <v>0</v>
      </c>
      <c r="J870" s="990"/>
      <c r="K870" s="990"/>
      <c r="L870" s="990"/>
      <c r="M870" s="990"/>
      <c r="N870" s="990"/>
      <c r="O870" s="990"/>
      <c r="P870" s="990"/>
      <c r="Q870" s="990"/>
    </row>
    <row r="871" spans="1:17" s="847" customFormat="1" ht="15.75" customHeight="1">
      <c r="A871" s="386" t="s">
        <v>1246</v>
      </c>
      <c r="B871" s="193">
        <v>2</v>
      </c>
      <c r="C871" s="193">
        <v>8</v>
      </c>
      <c r="D871" s="193">
        <v>8</v>
      </c>
      <c r="E871" s="193">
        <v>7</v>
      </c>
      <c r="F871" s="363">
        <v>8</v>
      </c>
      <c r="G871" s="363">
        <v>8</v>
      </c>
      <c r="H871" s="363">
        <v>7</v>
      </c>
      <c r="I871" s="597">
        <v>8</v>
      </c>
      <c r="J871" s="990"/>
      <c r="K871" s="990"/>
      <c r="L871" s="990"/>
      <c r="M871" s="990"/>
      <c r="N871" s="990"/>
      <c r="O871" s="990"/>
      <c r="P871" s="990"/>
      <c r="Q871" s="990"/>
    </row>
    <row r="872" spans="1:17" s="847" customFormat="1" ht="18" customHeight="1" thickBot="1">
      <c r="A872" s="387" t="s">
        <v>1247</v>
      </c>
      <c r="B872" s="244">
        <v>1</v>
      </c>
      <c r="C872" s="244">
        <v>1</v>
      </c>
      <c r="D872" s="244">
        <v>1</v>
      </c>
      <c r="E872" s="244">
        <v>1</v>
      </c>
      <c r="F872" s="122">
        <v>0</v>
      </c>
      <c r="G872" s="122">
        <v>0</v>
      </c>
      <c r="H872" s="122">
        <v>1</v>
      </c>
      <c r="I872" s="592">
        <v>0</v>
      </c>
      <c r="J872" s="990"/>
      <c r="K872" s="990"/>
      <c r="L872" s="990"/>
      <c r="M872" s="990"/>
      <c r="N872" s="990"/>
      <c r="O872" s="990"/>
      <c r="P872" s="990"/>
      <c r="Q872" s="990"/>
    </row>
    <row r="873" spans="1:17" ht="13.5" customHeight="1" thickBot="1">
      <c r="A873" s="283"/>
      <c r="B873" s="649"/>
      <c r="C873" s="650"/>
      <c r="D873" s="651"/>
      <c r="E873" s="650"/>
      <c r="F873" s="650"/>
      <c r="G873" s="650"/>
      <c r="H873" s="742"/>
      <c r="I873" s="742"/>
    </row>
    <row r="874" spans="1:17" ht="24" customHeight="1" thickBot="1">
      <c r="A874" s="284" t="s">
        <v>1248</v>
      </c>
      <c r="B874" s="632">
        <v>2013</v>
      </c>
      <c r="C874" s="634">
        <v>2014</v>
      </c>
      <c r="D874" s="632">
        <v>2015</v>
      </c>
      <c r="E874" s="634">
        <v>2016</v>
      </c>
      <c r="F874" s="634">
        <v>2017</v>
      </c>
      <c r="G874" s="634">
        <v>2018</v>
      </c>
      <c r="H874" s="380">
        <v>2019</v>
      </c>
      <c r="I874" s="381">
        <v>2020</v>
      </c>
    </row>
    <row r="875" spans="1:17" ht="125.25" customHeight="1">
      <c r="A875" s="242" t="s">
        <v>645</v>
      </c>
      <c r="B875" s="192" t="s">
        <v>1311</v>
      </c>
      <c r="C875" s="150" t="s">
        <v>1554</v>
      </c>
      <c r="D875" s="150" t="s">
        <v>1779</v>
      </c>
      <c r="E875" s="147" t="s">
        <v>1989</v>
      </c>
      <c r="F875" s="147" t="s">
        <v>2244</v>
      </c>
      <c r="G875" s="275" t="s">
        <v>2430</v>
      </c>
      <c r="H875" s="275" t="s">
        <v>3084</v>
      </c>
      <c r="I875" s="553"/>
    </row>
    <row r="876" spans="1:17" ht="33.75" customHeight="1" thickBot="1">
      <c r="A876" s="196" t="s">
        <v>371</v>
      </c>
      <c r="B876" s="193">
        <v>0</v>
      </c>
      <c r="C876" s="126" t="s">
        <v>1555</v>
      </c>
      <c r="D876" s="126" t="s">
        <v>1780</v>
      </c>
      <c r="E876" s="146" t="s">
        <v>1990</v>
      </c>
      <c r="F876" s="146" t="s">
        <v>2245</v>
      </c>
      <c r="G876" s="146" t="s">
        <v>2431</v>
      </c>
      <c r="H876" s="274" t="s">
        <v>3085</v>
      </c>
      <c r="I876" s="597" t="s">
        <v>3385</v>
      </c>
    </row>
    <row r="877" spans="1:17" ht="116.25" customHeight="1">
      <c r="A877" s="242" t="s">
        <v>3359</v>
      </c>
      <c r="B877" s="150"/>
      <c r="C877" s="147" t="s">
        <v>1556</v>
      </c>
      <c r="D877" s="150"/>
      <c r="E877" s="147"/>
      <c r="F877" s="147"/>
      <c r="G877" s="147"/>
      <c r="H877" s="275"/>
      <c r="I877" s="553"/>
    </row>
    <row r="878" spans="1:17">
      <c r="A878" s="246" t="s">
        <v>211</v>
      </c>
      <c r="B878" s="186"/>
      <c r="C878" s="308">
        <v>0</v>
      </c>
      <c r="D878" s="186">
        <v>4</v>
      </c>
      <c r="E878" s="308">
        <v>4</v>
      </c>
      <c r="F878" s="308"/>
      <c r="G878" s="308"/>
      <c r="H878" s="308"/>
      <c r="I878" s="850"/>
    </row>
    <row r="879" spans="1:17" ht="235.5" customHeight="1">
      <c r="A879" s="757" t="s">
        <v>1781</v>
      </c>
      <c r="B879" s="126"/>
      <c r="C879" s="146">
        <v>0</v>
      </c>
      <c r="D879" s="126">
        <v>0</v>
      </c>
      <c r="E879" s="146">
        <v>0</v>
      </c>
      <c r="F879" s="146">
        <v>0</v>
      </c>
      <c r="G879" s="146" t="s">
        <v>2433</v>
      </c>
      <c r="H879" s="274" t="s">
        <v>3055</v>
      </c>
      <c r="I879" s="597" t="s">
        <v>3384</v>
      </c>
    </row>
    <row r="880" spans="1:17" ht="15" customHeight="1">
      <c r="A880" s="373" t="s">
        <v>373</v>
      </c>
      <c r="B880" s="126"/>
      <c r="C880" s="146">
        <v>0</v>
      </c>
      <c r="D880" s="126">
        <v>0</v>
      </c>
      <c r="E880" s="146">
        <v>0</v>
      </c>
      <c r="F880" s="146">
        <v>0</v>
      </c>
      <c r="G880" s="146">
        <v>0</v>
      </c>
      <c r="H880" s="274">
        <v>0</v>
      </c>
      <c r="I880" s="597">
        <v>1</v>
      </c>
    </row>
    <row r="881" spans="1:9" ht="16.5" customHeight="1">
      <c r="A881" s="374" t="s">
        <v>372</v>
      </c>
      <c r="B881" s="126"/>
      <c r="C881" s="312">
        <v>0</v>
      </c>
      <c r="D881" s="126">
        <v>0</v>
      </c>
      <c r="E881" s="146">
        <v>2</v>
      </c>
      <c r="F881" s="146">
        <v>2</v>
      </c>
      <c r="G881" s="274">
        <v>10</v>
      </c>
      <c r="H881" s="363">
        <v>5</v>
      </c>
      <c r="I881" s="597">
        <v>4</v>
      </c>
    </row>
    <row r="882" spans="1:9" ht="63" customHeight="1">
      <c r="A882" s="373" t="s">
        <v>1782</v>
      </c>
      <c r="B882" s="126"/>
      <c r="C882" s="146">
        <v>0</v>
      </c>
      <c r="D882" s="126">
        <v>0</v>
      </c>
      <c r="E882" s="146">
        <v>0</v>
      </c>
      <c r="F882" s="146">
        <v>0</v>
      </c>
      <c r="G882" s="146" t="s">
        <v>2384</v>
      </c>
      <c r="H882" s="274" t="s">
        <v>2879</v>
      </c>
      <c r="I882" s="597" t="s">
        <v>3280</v>
      </c>
    </row>
    <row r="883" spans="1:9" ht="13.5" thickBot="1">
      <c r="A883" s="373" t="s">
        <v>1783</v>
      </c>
      <c r="B883" s="126"/>
      <c r="C883" s="146">
        <v>0</v>
      </c>
      <c r="D883" s="126">
        <v>0</v>
      </c>
      <c r="E883" s="146">
        <v>0</v>
      </c>
      <c r="F883" s="146">
        <v>0</v>
      </c>
      <c r="G883" s="146">
        <v>0</v>
      </c>
      <c r="H883" s="274">
        <v>0</v>
      </c>
      <c r="I883" s="597">
        <v>0</v>
      </c>
    </row>
    <row r="884" spans="1:9" ht="30.95" customHeight="1">
      <c r="A884" s="242" t="s">
        <v>1784</v>
      </c>
      <c r="B884" s="150"/>
      <c r="C884" s="147"/>
      <c r="D884" s="150"/>
      <c r="E884" s="147"/>
      <c r="F884" s="147"/>
      <c r="G884" s="147"/>
      <c r="H884" s="275"/>
      <c r="I884" s="553"/>
    </row>
    <row r="885" spans="1:9" ht="78" customHeight="1" thickBot="1">
      <c r="A885" s="196" t="s">
        <v>374</v>
      </c>
      <c r="B885" s="126"/>
      <c r="C885" s="146" t="s">
        <v>1557</v>
      </c>
      <c r="D885" s="126" t="s">
        <v>1872</v>
      </c>
      <c r="E885" s="146" t="s">
        <v>1991</v>
      </c>
      <c r="F885" s="146" t="s">
        <v>2385</v>
      </c>
      <c r="G885" s="146" t="s">
        <v>2434</v>
      </c>
      <c r="H885" s="274" t="s">
        <v>3383</v>
      </c>
      <c r="I885" s="597" t="s">
        <v>3281</v>
      </c>
    </row>
    <row r="886" spans="1:9" ht="25.5">
      <c r="A886" s="242" t="s">
        <v>1786</v>
      </c>
      <c r="B886" s="150"/>
      <c r="C886" s="147"/>
      <c r="D886" s="150"/>
      <c r="E886" s="147"/>
      <c r="F886" s="147"/>
      <c r="G886" s="147"/>
      <c r="H886" s="275"/>
      <c r="I886" s="553"/>
    </row>
    <row r="887" spans="1:9" ht="51">
      <c r="A887" s="246" t="s">
        <v>363</v>
      </c>
      <c r="B887" s="126"/>
      <c r="C887" s="146">
        <v>2</v>
      </c>
      <c r="D887" s="126">
        <v>1</v>
      </c>
      <c r="E887" s="270" t="s">
        <v>1992</v>
      </c>
      <c r="F887" s="270" t="s">
        <v>2246</v>
      </c>
      <c r="G887" s="146" t="s">
        <v>2386</v>
      </c>
      <c r="H887" s="274" t="s">
        <v>3008</v>
      </c>
      <c r="I887" s="597" t="s">
        <v>3282</v>
      </c>
    </row>
    <row r="888" spans="1:9" ht="133.5" customHeight="1" thickBot="1">
      <c r="A888" s="196" t="s">
        <v>375</v>
      </c>
      <c r="B888" s="181"/>
      <c r="C888" s="155">
        <v>0</v>
      </c>
      <c r="D888" s="126" t="s">
        <v>1785</v>
      </c>
      <c r="E888" s="214" t="s">
        <v>2128</v>
      </c>
      <c r="F888" s="214" t="s">
        <v>2247</v>
      </c>
      <c r="G888" s="155" t="s">
        <v>2494</v>
      </c>
      <c r="H888" s="375" t="s">
        <v>3086</v>
      </c>
      <c r="I888" s="592" t="s">
        <v>3283</v>
      </c>
    </row>
    <row r="889" spans="1:9">
      <c r="A889" s="242" t="s">
        <v>1788</v>
      </c>
      <c r="B889" s="150"/>
      <c r="C889" s="147"/>
      <c r="D889" s="150"/>
      <c r="E889" s="147"/>
      <c r="F889" s="147"/>
      <c r="G889" s="147"/>
      <c r="H889" s="275"/>
      <c r="I889" s="553"/>
    </row>
    <row r="890" spans="1:9" ht="132.75" customHeight="1">
      <c r="A890" s="246" t="s">
        <v>376</v>
      </c>
      <c r="B890" s="126"/>
      <c r="C890" s="146" t="s">
        <v>1289</v>
      </c>
      <c r="D890" s="126" t="s">
        <v>1993</v>
      </c>
      <c r="E890" s="126" t="s">
        <v>1994</v>
      </c>
      <c r="F890" s="126" t="s">
        <v>1749</v>
      </c>
      <c r="G890" s="146" t="s">
        <v>2432</v>
      </c>
      <c r="H890" s="268" t="s">
        <v>3087</v>
      </c>
      <c r="I890" s="597" t="s">
        <v>3382</v>
      </c>
    </row>
    <row r="891" spans="1:9" ht="13.5" thickBot="1">
      <c r="A891" s="196" t="s">
        <v>377</v>
      </c>
      <c r="B891" s="181"/>
      <c r="C891" s="155">
        <v>0</v>
      </c>
      <c r="D891" s="181">
        <v>0</v>
      </c>
      <c r="E891" s="181">
        <v>0</v>
      </c>
      <c r="F891" s="181">
        <v>0</v>
      </c>
      <c r="G891" s="155">
        <v>0</v>
      </c>
      <c r="H891" s="269">
        <v>0</v>
      </c>
      <c r="I891" s="592">
        <v>0</v>
      </c>
    </row>
    <row r="892" spans="1:9" ht="135" customHeight="1">
      <c r="A892" s="242" t="s">
        <v>1789</v>
      </c>
      <c r="B892" s="150"/>
      <c r="C892" s="267"/>
      <c r="D892" s="150" t="s">
        <v>1787</v>
      </c>
      <c r="E892" s="150" t="s">
        <v>1995</v>
      </c>
      <c r="F892" s="150" t="s">
        <v>1752</v>
      </c>
      <c r="G892" s="147" t="s">
        <v>2388</v>
      </c>
      <c r="H892" s="275" t="s">
        <v>3056</v>
      </c>
      <c r="I892" s="553" t="s">
        <v>3284</v>
      </c>
    </row>
    <row r="893" spans="1:9" ht="15.75" customHeight="1" thickBot="1">
      <c r="A893" s="196" t="s">
        <v>378</v>
      </c>
      <c r="B893" s="181"/>
      <c r="C893" s="714">
        <v>0</v>
      </c>
      <c r="D893" s="633"/>
      <c r="E893" s="633"/>
      <c r="F893" s="633"/>
      <c r="G893" s="189">
        <v>82</v>
      </c>
      <c r="H893" s="708">
        <v>676</v>
      </c>
      <c r="I893" s="592">
        <v>329</v>
      </c>
    </row>
    <row r="894" spans="1:9" ht="29.25" customHeight="1">
      <c r="A894" s="242" t="s">
        <v>1790</v>
      </c>
      <c r="B894" s="150"/>
      <c r="C894" s="147"/>
      <c r="D894" s="150"/>
      <c r="E894" s="147"/>
      <c r="F894" s="147"/>
      <c r="G894" s="147"/>
      <c r="H894" s="275"/>
      <c r="I894" s="553"/>
    </row>
    <row r="895" spans="1:9" ht="93.75" customHeight="1">
      <c r="A895" s="246" t="s">
        <v>379</v>
      </c>
      <c r="B895" s="126"/>
      <c r="C895" s="126">
        <v>4</v>
      </c>
      <c r="D895" s="126">
        <v>4</v>
      </c>
      <c r="E895" s="146">
        <v>5</v>
      </c>
      <c r="F895" s="146">
        <v>6</v>
      </c>
      <c r="G895" s="146">
        <v>7</v>
      </c>
      <c r="H895" s="274" t="s">
        <v>3057</v>
      </c>
      <c r="I895" s="597" t="s">
        <v>3285</v>
      </c>
    </row>
    <row r="896" spans="1:9" ht="175.5" customHeight="1" thickBot="1">
      <c r="A896" s="196" t="s">
        <v>380</v>
      </c>
      <c r="B896" s="181" t="s">
        <v>1286</v>
      </c>
      <c r="C896" s="181" t="s">
        <v>1558</v>
      </c>
      <c r="D896" s="181" t="s">
        <v>1873</v>
      </c>
      <c r="E896" s="155" t="s">
        <v>2129</v>
      </c>
      <c r="F896" s="155" t="s">
        <v>2248</v>
      </c>
      <c r="G896" s="155" t="s">
        <v>2547</v>
      </c>
      <c r="H896" s="375" t="s">
        <v>3058</v>
      </c>
      <c r="I896" s="592" t="s">
        <v>3381</v>
      </c>
    </row>
    <row r="897" spans="1:17" ht="124.5" customHeight="1">
      <c r="A897" s="242" t="s">
        <v>1791</v>
      </c>
      <c r="B897" s="187"/>
      <c r="C897" s="275" t="s">
        <v>1799</v>
      </c>
      <c r="D897" s="187"/>
      <c r="E897" s="187"/>
      <c r="F897" s="190" t="s">
        <v>2784</v>
      </c>
      <c r="G897" s="147" t="s">
        <v>2463</v>
      </c>
      <c r="H897" s="275" t="s">
        <v>3088</v>
      </c>
      <c r="I897" s="553"/>
    </row>
    <row r="898" spans="1:17" ht="13.5" thickBot="1">
      <c r="A898" s="196" t="s">
        <v>12</v>
      </c>
      <c r="B898" s="191">
        <v>0</v>
      </c>
      <c r="C898" s="375"/>
      <c r="D898" s="191">
        <v>0</v>
      </c>
      <c r="E898" s="191">
        <v>0</v>
      </c>
      <c r="F898" s="197">
        <v>0</v>
      </c>
      <c r="G898" s="155">
        <v>0</v>
      </c>
      <c r="H898" s="375">
        <v>0</v>
      </c>
      <c r="I898" s="592">
        <v>0</v>
      </c>
    </row>
    <row r="899" spans="1:17" ht="13.5" thickBot="1">
      <c r="A899" s="652"/>
      <c r="B899" s="647"/>
    </row>
    <row r="900" spans="1:17" s="847" customFormat="1" ht="13.5" thickBot="1">
      <c r="A900" s="391" t="s">
        <v>67</v>
      </c>
      <c r="B900" s="383">
        <v>2013</v>
      </c>
      <c r="C900" s="384">
        <v>2014</v>
      </c>
      <c r="D900" s="383">
        <v>2015</v>
      </c>
      <c r="E900" s="384">
        <v>2016</v>
      </c>
      <c r="F900" s="384">
        <v>2017</v>
      </c>
      <c r="G900" s="384">
        <v>2018</v>
      </c>
      <c r="H900" s="380">
        <v>2019</v>
      </c>
      <c r="I900" s="381">
        <v>2020</v>
      </c>
      <c r="J900" s="990"/>
      <c r="K900" s="990"/>
      <c r="L900" s="990"/>
      <c r="M900" s="990"/>
      <c r="N900" s="990"/>
      <c r="O900" s="990"/>
      <c r="P900" s="990"/>
      <c r="Q900" s="990"/>
    </row>
    <row r="901" spans="1:17" s="847" customFormat="1" ht="15.95" customHeight="1">
      <c r="A901" s="385" t="s">
        <v>1223</v>
      </c>
      <c r="B901" s="192">
        <v>6</v>
      </c>
      <c r="C901" s="192">
        <v>6</v>
      </c>
      <c r="D901" s="192">
        <v>6</v>
      </c>
      <c r="E901" s="192">
        <v>6</v>
      </c>
      <c r="F901" s="192">
        <v>6</v>
      </c>
      <c r="G901" s="25">
        <v>6</v>
      </c>
      <c r="H901" s="25">
        <v>6</v>
      </c>
      <c r="I901" s="553">
        <v>6</v>
      </c>
      <c r="J901" s="990"/>
      <c r="K901" s="990"/>
      <c r="L901" s="990"/>
      <c r="M901" s="990"/>
      <c r="N901" s="990"/>
      <c r="O901" s="990"/>
      <c r="P901" s="990"/>
      <c r="Q901" s="990"/>
    </row>
    <row r="902" spans="1:17" s="847" customFormat="1" ht="15.95" customHeight="1">
      <c r="A902" s="386" t="s">
        <v>1245</v>
      </c>
      <c r="B902" s="193">
        <v>0</v>
      </c>
      <c r="C902" s="193">
        <v>0</v>
      </c>
      <c r="D902" s="193">
        <v>0</v>
      </c>
      <c r="E902" s="193">
        <v>1</v>
      </c>
      <c r="F902" s="193">
        <v>1</v>
      </c>
      <c r="G902" s="782">
        <v>1</v>
      </c>
      <c r="H902" s="782">
        <v>1</v>
      </c>
      <c r="I902" s="597">
        <v>1</v>
      </c>
      <c r="J902" s="990"/>
      <c r="K902" s="990"/>
      <c r="L902" s="990"/>
      <c r="M902" s="990"/>
      <c r="N902" s="990"/>
      <c r="O902" s="990"/>
      <c r="P902" s="990"/>
      <c r="Q902" s="990"/>
    </row>
    <row r="903" spans="1:17" s="847" customFormat="1" ht="15.75" customHeight="1">
      <c r="A903" s="386" t="s">
        <v>1246</v>
      </c>
      <c r="B903" s="193">
        <v>6</v>
      </c>
      <c r="C903" s="193">
        <v>6</v>
      </c>
      <c r="D903" s="193">
        <v>6</v>
      </c>
      <c r="E903" s="193">
        <v>5</v>
      </c>
      <c r="F903" s="193">
        <v>5</v>
      </c>
      <c r="G903" s="363">
        <v>5</v>
      </c>
      <c r="H903" s="363">
        <v>5</v>
      </c>
      <c r="I903" s="597">
        <v>5</v>
      </c>
      <c r="J903" s="990"/>
      <c r="K903" s="990"/>
      <c r="L903" s="990"/>
      <c r="M903" s="990"/>
      <c r="N903" s="990"/>
      <c r="O903" s="990"/>
      <c r="P903" s="990"/>
      <c r="Q903" s="990"/>
    </row>
    <row r="904" spans="1:17" s="847" customFormat="1" ht="18" customHeight="1" thickBot="1">
      <c r="A904" s="387" t="s">
        <v>1247</v>
      </c>
      <c r="B904" s="244">
        <v>0</v>
      </c>
      <c r="C904" s="244">
        <v>0</v>
      </c>
      <c r="D904" s="244">
        <v>0</v>
      </c>
      <c r="E904" s="244">
        <v>0</v>
      </c>
      <c r="F904" s="244">
        <v>0</v>
      </c>
      <c r="G904" s="122">
        <v>0</v>
      </c>
      <c r="H904" s="122">
        <v>0</v>
      </c>
      <c r="I904" s="592">
        <v>0</v>
      </c>
      <c r="J904" s="990"/>
      <c r="K904" s="990"/>
      <c r="L904" s="990"/>
      <c r="M904" s="990"/>
      <c r="N904" s="990"/>
      <c r="O904" s="990"/>
      <c r="P904" s="990"/>
      <c r="Q904" s="990"/>
    </row>
    <row r="905" spans="1:17" ht="13.5" customHeight="1" thickBot="1">
      <c r="A905" s="283"/>
      <c r="B905" s="649"/>
      <c r="C905" s="650"/>
      <c r="D905" s="651"/>
      <c r="E905" s="650"/>
      <c r="F905" s="650"/>
      <c r="G905" s="650"/>
      <c r="H905" s="742"/>
      <c r="I905" s="742"/>
    </row>
    <row r="906" spans="1:17" ht="24" customHeight="1" thickBot="1">
      <c r="A906" s="284" t="s">
        <v>1248</v>
      </c>
      <c r="B906" s="632">
        <v>2013</v>
      </c>
      <c r="C906" s="634">
        <v>2014</v>
      </c>
      <c r="D906" s="632">
        <v>2015</v>
      </c>
      <c r="E906" s="634">
        <v>2016</v>
      </c>
      <c r="F906" s="634">
        <v>2017</v>
      </c>
      <c r="G906" s="634">
        <v>2018</v>
      </c>
      <c r="H906" s="380">
        <v>2019</v>
      </c>
      <c r="I906" s="381">
        <v>2020</v>
      </c>
    </row>
    <row r="907" spans="1:17" ht="69" customHeight="1">
      <c r="A907" s="242" t="s">
        <v>646</v>
      </c>
      <c r="B907" s="212" t="s">
        <v>1301</v>
      </c>
      <c r="C907" s="323" t="s">
        <v>1519</v>
      </c>
      <c r="D907" s="212" t="s">
        <v>1874</v>
      </c>
      <c r="E907" s="323" t="s">
        <v>1996</v>
      </c>
      <c r="F907" s="323"/>
      <c r="G907" s="323"/>
      <c r="H907" s="323" t="s">
        <v>3017</v>
      </c>
      <c r="I907" s="869"/>
    </row>
    <row r="908" spans="1:17" ht="19.5" customHeight="1" thickBot="1">
      <c r="A908" s="196" t="s">
        <v>381</v>
      </c>
      <c r="B908" s="243">
        <v>0</v>
      </c>
      <c r="C908" s="528">
        <v>0</v>
      </c>
      <c r="D908" s="243">
        <v>1</v>
      </c>
      <c r="E908" s="528">
        <v>1</v>
      </c>
      <c r="F908" s="528"/>
      <c r="G908" s="528"/>
      <c r="H908" s="528"/>
      <c r="I908" s="891"/>
    </row>
    <row r="909" spans="1:17" ht="68.25" customHeight="1">
      <c r="A909" s="242" t="s">
        <v>647</v>
      </c>
      <c r="B909" s="150"/>
      <c r="C909" s="147"/>
      <c r="D909" s="150"/>
      <c r="E909" s="147"/>
      <c r="F909" s="147" t="s">
        <v>2193</v>
      </c>
      <c r="G909" s="147"/>
      <c r="H909" s="275"/>
      <c r="I909" s="553"/>
    </row>
    <row r="910" spans="1:17" ht="264.75" customHeight="1">
      <c r="A910" s="246" t="s">
        <v>382</v>
      </c>
      <c r="B910" s="126">
        <v>2</v>
      </c>
      <c r="C910" s="146">
        <v>5</v>
      </c>
      <c r="D910" s="126">
        <v>5</v>
      </c>
      <c r="E910" s="146" t="s">
        <v>2195</v>
      </c>
      <c r="F910" s="146" t="s">
        <v>2194</v>
      </c>
      <c r="G910" s="146" t="s">
        <v>2525</v>
      </c>
      <c r="H910" s="274" t="s">
        <v>3013</v>
      </c>
      <c r="I910" s="597" t="s">
        <v>3380</v>
      </c>
    </row>
    <row r="911" spans="1:17" ht="54" customHeight="1" thickBot="1">
      <c r="A911" s="196" t="s">
        <v>383</v>
      </c>
      <c r="B911" s="181">
        <v>0</v>
      </c>
      <c r="C911" s="155">
        <v>0</v>
      </c>
      <c r="D911" s="181" t="s">
        <v>1792</v>
      </c>
      <c r="E911" s="155" t="s">
        <v>1997</v>
      </c>
      <c r="F911" s="155" t="s">
        <v>2546</v>
      </c>
      <c r="G911" s="155" t="s">
        <v>2545</v>
      </c>
      <c r="H911" s="375" t="s">
        <v>3014</v>
      </c>
      <c r="I911" s="592" t="s">
        <v>3379</v>
      </c>
    </row>
    <row r="912" spans="1:17" ht="38.25">
      <c r="A912" s="242" t="s">
        <v>648</v>
      </c>
      <c r="B912" s="150"/>
      <c r="C912" s="147"/>
      <c r="D912" s="150"/>
      <c r="E912" s="147"/>
      <c r="F912" s="147"/>
      <c r="G912" s="147"/>
      <c r="H912" s="275"/>
      <c r="I912" s="553"/>
    </row>
    <row r="913" spans="1:17" ht="66" customHeight="1">
      <c r="A913" s="246" t="s">
        <v>363</v>
      </c>
      <c r="B913" s="126">
        <v>0</v>
      </c>
      <c r="C913" s="146">
        <v>1</v>
      </c>
      <c r="D913" s="126"/>
      <c r="E913" s="146"/>
      <c r="F913" s="146" t="s">
        <v>2196</v>
      </c>
      <c r="G913" s="146" t="s">
        <v>2391</v>
      </c>
      <c r="H913" s="274" t="s">
        <v>3009</v>
      </c>
      <c r="I913" s="597">
        <v>0</v>
      </c>
    </row>
    <row r="914" spans="1:17" ht="57.75" customHeight="1">
      <c r="A914" s="246" t="s">
        <v>384</v>
      </c>
      <c r="B914" s="126" t="s">
        <v>1559</v>
      </c>
      <c r="C914" s="146">
        <v>0</v>
      </c>
      <c r="D914" s="126" t="s">
        <v>1875</v>
      </c>
      <c r="E914" s="146" t="s">
        <v>1998</v>
      </c>
      <c r="F914" s="146" t="s">
        <v>1998</v>
      </c>
      <c r="G914" s="146" t="s">
        <v>1998</v>
      </c>
      <c r="H914" s="146" t="s">
        <v>1998</v>
      </c>
      <c r="I914" s="597">
        <v>0</v>
      </c>
    </row>
    <row r="915" spans="1:17" ht="170.25" customHeight="1" thickBot="1">
      <c r="A915" s="196" t="s">
        <v>385</v>
      </c>
      <c r="B915" s="181">
        <v>1</v>
      </c>
      <c r="C915" s="155" t="s">
        <v>1560</v>
      </c>
      <c r="D915" s="181" t="s">
        <v>1876</v>
      </c>
      <c r="E915" s="155" t="s">
        <v>2197</v>
      </c>
      <c r="F915" s="155" t="s">
        <v>2198</v>
      </c>
      <c r="G915" s="155" t="s">
        <v>2491</v>
      </c>
      <c r="H915" s="375" t="s">
        <v>3015</v>
      </c>
      <c r="I915" s="592" t="s">
        <v>3286</v>
      </c>
    </row>
    <row r="916" spans="1:17" ht="38.25">
      <c r="A916" s="242" t="s">
        <v>649</v>
      </c>
      <c r="B916" s="150"/>
      <c r="C916" s="147"/>
      <c r="D916" s="150"/>
      <c r="E916" s="147"/>
      <c r="F916" s="147"/>
      <c r="G916" s="147"/>
      <c r="H916" s="275"/>
      <c r="I916" s="553"/>
    </row>
    <row r="917" spans="1:17">
      <c r="A917" s="246" t="s">
        <v>386</v>
      </c>
      <c r="B917" s="126">
        <v>0</v>
      </c>
      <c r="C917" s="126">
        <v>0</v>
      </c>
      <c r="D917" s="126">
        <v>0</v>
      </c>
      <c r="E917" s="126">
        <v>1</v>
      </c>
      <c r="F917" s="188" t="s">
        <v>2219</v>
      </c>
      <c r="G917" s="188" t="s">
        <v>2219</v>
      </c>
      <c r="H917" s="188" t="s">
        <v>2219</v>
      </c>
      <c r="I917" s="860" t="s">
        <v>2219</v>
      </c>
    </row>
    <row r="918" spans="1:17" ht="63.75" customHeight="1" thickBot="1">
      <c r="A918" s="196" t="s">
        <v>387</v>
      </c>
      <c r="B918" s="126" t="s">
        <v>1316</v>
      </c>
      <c r="C918" s="186">
        <v>2</v>
      </c>
      <c r="D918" s="186">
        <v>3</v>
      </c>
      <c r="E918" s="186"/>
      <c r="F918" s="186"/>
      <c r="G918" s="308"/>
      <c r="H918" s="186"/>
      <c r="I918" s="850"/>
    </row>
    <row r="919" spans="1:17">
      <c r="A919" s="242" t="s">
        <v>650</v>
      </c>
      <c r="B919" s="150"/>
      <c r="C919" s="150"/>
      <c r="D919" s="150"/>
      <c r="E919" s="147"/>
      <c r="F919" s="147"/>
      <c r="G919" s="147"/>
      <c r="H919" s="275"/>
      <c r="I919" s="553"/>
    </row>
    <row r="920" spans="1:17" ht="126.75" customHeight="1">
      <c r="A920" s="246" t="s">
        <v>26</v>
      </c>
      <c r="B920" s="126" t="s">
        <v>1290</v>
      </c>
      <c r="C920" s="126" t="s">
        <v>12</v>
      </c>
      <c r="D920" s="126" t="s">
        <v>1793</v>
      </c>
      <c r="E920" s="146" t="s">
        <v>2199</v>
      </c>
      <c r="F920" s="146" t="s">
        <v>2200</v>
      </c>
      <c r="G920" s="146" t="s">
        <v>2392</v>
      </c>
      <c r="H920" s="274" t="s">
        <v>3022</v>
      </c>
      <c r="I920" s="597" t="s">
        <v>3378</v>
      </c>
    </row>
    <row r="921" spans="1:17" ht="14.25" customHeight="1" thickBot="1">
      <c r="A921" s="196" t="s">
        <v>388</v>
      </c>
      <c r="B921" s="191">
        <v>0</v>
      </c>
      <c r="C921" s="191">
        <v>0</v>
      </c>
      <c r="D921" s="191">
        <v>0</v>
      </c>
      <c r="E921" s="269">
        <v>0</v>
      </c>
      <c r="F921" s="269">
        <v>0</v>
      </c>
      <c r="G921" s="269">
        <v>0</v>
      </c>
      <c r="H921" s="269">
        <v>0</v>
      </c>
      <c r="I921" s="881">
        <v>0</v>
      </c>
    </row>
    <row r="922" spans="1:17" ht="38.25">
      <c r="A922" s="242" t="s">
        <v>651</v>
      </c>
      <c r="B922" s="190"/>
      <c r="C922" s="150"/>
      <c r="D922" s="150"/>
      <c r="E922" s="147"/>
      <c r="F922" s="147"/>
      <c r="G922" s="147"/>
      <c r="H922" s="275"/>
      <c r="I922" s="553"/>
    </row>
    <row r="923" spans="1:17">
      <c r="A923" s="246" t="s">
        <v>389</v>
      </c>
      <c r="B923" s="186">
        <v>1</v>
      </c>
      <c r="C923" s="186">
        <v>1</v>
      </c>
      <c r="D923" s="186">
        <v>1</v>
      </c>
      <c r="E923" s="308"/>
      <c r="F923" s="308"/>
      <c r="G923" s="308"/>
      <c r="H923" s="308"/>
      <c r="I923" s="850"/>
    </row>
    <row r="924" spans="1:17" ht="76.5" customHeight="1">
      <c r="A924" s="246" t="s">
        <v>26</v>
      </c>
      <c r="B924" s="182">
        <v>0</v>
      </c>
      <c r="C924" s="126">
        <v>0</v>
      </c>
      <c r="D924" s="126">
        <v>0</v>
      </c>
      <c r="E924" s="146" t="s">
        <v>1999</v>
      </c>
      <c r="F924" s="146" t="s">
        <v>2201</v>
      </c>
      <c r="G924" s="146" t="s">
        <v>2394</v>
      </c>
      <c r="H924" s="274" t="s">
        <v>3016</v>
      </c>
      <c r="I924" s="597"/>
    </row>
    <row r="925" spans="1:17" ht="102.95" customHeight="1" thickBot="1">
      <c r="A925" s="196" t="s">
        <v>390</v>
      </c>
      <c r="B925" s="197">
        <v>0</v>
      </c>
      <c r="C925" s="181">
        <v>0</v>
      </c>
      <c r="D925" s="181">
        <v>0</v>
      </c>
      <c r="E925" s="155">
        <v>0</v>
      </c>
      <c r="F925" s="155">
        <v>0</v>
      </c>
      <c r="G925" s="155">
        <v>0</v>
      </c>
      <c r="H925" s="375" t="s">
        <v>3018</v>
      </c>
      <c r="I925" s="592" t="s">
        <v>3377</v>
      </c>
    </row>
    <row r="926" spans="1:17" ht="13.5" customHeight="1">
      <c r="A926" s="652"/>
      <c r="B926" s="647"/>
    </row>
    <row r="927" spans="1:17" s="847" customFormat="1" ht="26.45" customHeight="1">
      <c r="A927" s="684" t="s">
        <v>391</v>
      </c>
      <c r="B927" s="685"/>
      <c r="C927" s="686"/>
      <c r="D927" s="687"/>
      <c r="E927" s="686"/>
      <c r="F927" s="686"/>
      <c r="G927" s="686"/>
      <c r="H927" s="686"/>
      <c r="I927" s="686"/>
      <c r="J927" s="990"/>
      <c r="K927" s="990"/>
      <c r="L927" s="990"/>
      <c r="M927" s="990"/>
      <c r="N927" s="990"/>
      <c r="O927" s="990"/>
      <c r="P927" s="990"/>
      <c r="Q927" s="990"/>
    </row>
    <row r="928" spans="1:17" s="336" customFormat="1" ht="13.5" customHeight="1" thickBot="1">
      <c r="A928" s="1114"/>
      <c r="B928" s="1115"/>
      <c r="C928" s="701"/>
      <c r="D928" s="1090"/>
      <c r="E928" s="701"/>
      <c r="F928" s="701"/>
      <c r="G928" s="701"/>
      <c r="H928" s="701"/>
      <c r="I928" s="701"/>
      <c r="J928" s="704"/>
      <c r="K928" s="704"/>
      <c r="L928" s="704"/>
      <c r="M928" s="704"/>
      <c r="N928" s="704"/>
      <c r="O928" s="704"/>
      <c r="P928" s="704"/>
      <c r="Q928" s="704"/>
    </row>
    <row r="929" spans="1:17" s="336" customFormat="1" ht="18" customHeight="1" thickBot="1">
      <c r="A929" s="703" t="s">
        <v>68</v>
      </c>
      <c r="B929" s="350">
        <v>2013</v>
      </c>
      <c r="C929" s="380">
        <v>2014</v>
      </c>
      <c r="D929" s="350">
        <v>2015</v>
      </c>
      <c r="E929" s="380">
        <v>2016</v>
      </c>
      <c r="F929" s="380">
        <v>2017</v>
      </c>
      <c r="G929" s="380">
        <v>2018</v>
      </c>
      <c r="H929" s="380">
        <v>2019</v>
      </c>
      <c r="I929" s="381">
        <v>2020</v>
      </c>
      <c r="J929" s="704"/>
      <c r="K929" s="704"/>
      <c r="L929" s="704"/>
      <c r="M929" s="704"/>
      <c r="N929" s="704"/>
      <c r="O929" s="704"/>
      <c r="P929" s="704"/>
      <c r="Q929" s="704"/>
    </row>
    <row r="930" spans="1:17" s="847" customFormat="1" ht="15.95" customHeight="1">
      <c r="A930" s="280" t="s">
        <v>1223</v>
      </c>
      <c r="B930" s="350">
        <f t="shared" ref="B930:G933" si="42">B936+B955+B978+B993</f>
        <v>14</v>
      </c>
      <c r="C930" s="350">
        <f t="shared" si="42"/>
        <v>14</v>
      </c>
      <c r="D930" s="350">
        <f t="shared" si="42"/>
        <v>14</v>
      </c>
      <c r="E930" s="350">
        <f t="shared" si="42"/>
        <v>14</v>
      </c>
      <c r="F930" s="350">
        <f t="shared" si="42"/>
        <v>14</v>
      </c>
      <c r="G930" s="350">
        <f t="shared" si="42"/>
        <v>14</v>
      </c>
      <c r="H930" s="350">
        <f t="shared" ref="H930:I930" si="43">H936+H955+H978+H993</f>
        <v>14</v>
      </c>
      <c r="I930" s="1108">
        <f t="shared" si="43"/>
        <v>14</v>
      </c>
      <c r="J930" s="1130"/>
      <c r="K930" s="990"/>
      <c r="L930" s="990"/>
      <c r="M930" s="990"/>
      <c r="N930" s="990"/>
      <c r="O930" s="990"/>
      <c r="P930" s="990"/>
      <c r="Q930" s="990"/>
    </row>
    <row r="931" spans="1:17" s="847" customFormat="1" ht="15.95" customHeight="1">
      <c r="A931" s="281" t="s">
        <v>1245</v>
      </c>
      <c r="B931" s="785">
        <f t="shared" si="42"/>
        <v>0</v>
      </c>
      <c r="C931" s="785">
        <f t="shared" si="42"/>
        <v>0</v>
      </c>
      <c r="D931" s="785">
        <f t="shared" si="42"/>
        <v>0</v>
      </c>
      <c r="E931" s="785">
        <f t="shared" si="42"/>
        <v>0</v>
      </c>
      <c r="F931" s="785">
        <f t="shared" si="42"/>
        <v>0</v>
      </c>
      <c r="G931" s="785">
        <f t="shared" si="42"/>
        <v>0</v>
      </c>
      <c r="H931" s="785">
        <f t="shared" ref="H931:I931" si="44">H937+H956+H979+H994</f>
        <v>1</v>
      </c>
      <c r="I931" s="1070">
        <f t="shared" si="44"/>
        <v>1</v>
      </c>
      <c r="J931" s="1130"/>
      <c r="K931" s="990"/>
      <c r="L931" s="990"/>
      <c r="M931" s="990"/>
      <c r="N931" s="990"/>
      <c r="O931" s="990"/>
      <c r="P931" s="990"/>
      <c r="Q931" s="990"/>
    </row>
    <row r="932" spans="1:17" s="847" customFormat="1" ht="15.75" customHeight="1">
      <c r="A932" s="281" t="s">
        <v>1246</v>
      </c>
      <c r="B932" s="785">
        <f t="shared" si="42"/>
        <v>10</v>
      </c>
      <c r="C932" s="785">
        <f t="shared" si="42"/>
        <v>11</v>
      </c>
      <c r="D932" s="785">
        <f t="shared" si="42"/>
        <v>13</v>
      </c>
      <c r="E932" s="785">
        <f t="shared" si="42"/>
        <v>14</v>
      </c>
      <c r="F932" s="785">
        <f t="shared" si="42"/>
        <v>13</v>
      </c>
      <c r="G932" s="785">
        <f t="shared" si="42"/>
        <v>14</v>
      </c>
      <c r="H932" s="785">
        <f t="shared" ref="H932:I932" si="45">H938+H957+H980+H995</f>
        <v>13</v>
      </c>
      <c r="I932" s="1070">
        <f t="shared" si="45"/>
        <v>13</v>
      </c>
      <c r="J932" s="1130"/>
      <c r="K932" s="990"/>
      <c r="L932" s="990"/>
      <c r="M932" s="990"/>
      <c r="N932" s="990"/>
      <c r="O932" s="990"/>
      <c r="P932" s="990"/>
      <c r="Q932" s="990"/>
    </row>
    <row r="933" spans="1:17" s="847" customFormat="1" ht="15.75" customHeight="1" thickBot="1">
      <c r="A933" s="1120" t="s">
        <v>1226</v>
      </c>
      <c r="B933" s="197">
        <f t="shared" si="42"/>
        <v>4</v>
      </c>
      <c r="C933" s="197">
        <f t="shared" si="42"/>
        <v>3</v>
      </c>
      <c r="D933" s="197">
        <f t="shared" si="42"/>
        <v>1</v>
      </c>
      <c r="E933" s="197">
        <f t="shared" si="42"/>
        <v>0</v>
      </c>
      <c r="F933" s="197">
        <f t="shared" si="42"/>
        <v>1</v>
      </c>
      <c r="G933" s="197">
        <f t="shared" si="42"/>
        <v>0</v>
      </c>
      <c r="H933" s="197">
        <f t="shared" ref="H933:I933" si="46">H939+H958+H981+H996</f>
        <v>0</v>
      </c>
      <c r="I933" s="1083">
        <f t="shared" si="46"/>
        <v>0</v>
      </c>
      <c r="J933" s="1130"/>
      <c r="K933" s="990"/>
      <c r="L933" s="990"/>
      <c r="M933" s="990"/>
      <c r="N933" s="990"/>
      <c r="O933" s="990"/>
      <c r="P933" s="990"/>
      <c r="Q933" s="990"/>
    </row>
    <row r="934" spans="1:17" s="847" customFormat="1" ht="14.25" customHeight="1" thickBot="1">
      <c r="A934" s="661"/>
      <c r="B934" s="662"/>
      <c r="C934" s="642"/>
      <c r="D934" s="643"/>
      <c r="E934" s="642"/>
      <c r="F934" s="642"/>
      <c r="G934" s="642"/>
      <c r="H934" s="701"/>
      <c r="I934" s="701"/>
      <c r="J934" s="990"/>
      <c r="K934" s="990"/>
      <c r="L934" s="990"/>
      <c r="M934" s="990"/>
      <c r="N934" s="990"/>
      <c r="O934" s="990"/>
      <c r="P934" s="990"/>
      <c r="Q934" s="990"/>
    </row>
    <row r="935" spans="1:17" s="847" customFormat="1" ht="18" customHeight="1" thickBot="1">
      <c r="A935" s="391" t="s">
        <v>69</v>
      </c>
      <c r="B935" s="383">
        <v>2013</v>
      </c>
      <c r="C935" s="384">
        <v>2014</v>
      </c>
      <c r="D935" s="383">
        <v>2015</v>
      </c>
      <c r="E935" s="384">
        <v>2016</v>
      </c>
      <c r="F935" s="384">
        <v>2017</v>
      </c>
      <c r="G935" s="384">
        <v>2018</v>
      </c>
      <c r="H935" s="380">
        <v>2019</v>
      </c>
      <c r="I935" s="381">
        <v>2020</v>
      </c>
      <c r="J935" s="990"/>
      <c r="K935" s="990"/>
      <c r="L935" s="990"/>
      <c r="M935" s="990"/>
      <c r="N935" s="990"/>
      <c r="O935" s="990"/>
      <c r="P935" s="990"/>
      <c r="Q935" s="990"/>
    </row>
    <row r="936" spans="1:17" s="847" customFormat="1" ht="15.95" customHeight="1">
      <c r="A936" s="385" t="s">
        <v>1223</v>
      </c>
      <c r="B936" s="192">
        <v>4</v>
      </c>
      <c r="C936" s="25">
        <v>4</v>
      </c>
      <c r="D936" s="192">
        <f>D937+D938+D939</f>
        <v>4</v>
      </c>
      <c r="E936" s="192">
        <f t="shared" ref="E936:G936" si="47">E937+E938+E939</f>
        <v>4</v>
      </c>
      <c r="F936" s="192">
        <f>F937+F938+F939</f>
        <v>4</v>
      </c>
      <c r="G936" s="192">
        <f t="shared" si="47"/>
        <v>4</v>
      </c>
      <c r="H936" s="192">
        <f>H937+H938+H939</f>
        <v>4</v>
      </c>
      <c r="I936" s="1136">
        <f>I937+I938+I939</f>
        <v>4</v>
      </c>
      <c r="J936" s="1130"/>
      <c r="K936" s="990"/>
      <c r="L936" s="990"/>
      <c r="M936" s="990"/>
      <c r="N936" s="990"/>
      <c r="O936" s="990"/>
      <c r="P936" s="990"/>
      <c r="Q936" s="990"/>
    </row>
    <row r="937" spans="1:17" s="847" customFormat="1" ht="15.95" customHeight="1">
      <c r="A937" s="386" t="s">
        <v>1245</v>
      </c>
      <c r="B937" s="783">
        <v>0</v>
      </c>
      <c r="C937" s="784">
        <v>0</v>
      </c>
      <c r="D937" s="783">
        <v>0</v>
      </c>
      <c r="E937" s="783">
        <v>0</v>
      </c>
      <c r="F937" s="783">
        <v>0</v>
      </c>
      <c r="G937" s="783">
        <v>0</v>
      </c>
      <c r="H937" s="783">
        <v>0</v>
      </c>
      <c r="I937" s="1079">
        <v>0</v>
      </c>
      <c r="J937" s="1130"/>
      <c r="K937" s="990"/>
      <c r="L937" s="990"/>
      <c r="M937" s="990"/>
      <c r="N937" s="990"/>
      <c r="O937" s="990"/>
      <c r="P937" s="990"/>
      <c r="Q937" s="990"/>
    </row>
    <row r="938" spans="1:17" s="847" customFormat="1" ht="15.75" customHeight="1">
      <c r="A938" s="386" t="s">
        <v>1246</v>
      </c>
      <c r="B938" s="783">
        <v>3</v>
      </c>
      <c r="C938" s="784">
        <v>3</v>
      </c>
      <c r="D938" s="783">
        <v>4</v>
      </c>
      <c r="E938" s="783">
        <v>4</v>
      </c>
      <c r="F938" s="783">
        <v>4</v>
      </c>
      <c r="G938" s="783">
        <v>4</v>
      </c>
      <c r="H938" s="783">
        <v>4</v>
      </c>
      <c r="I938" s="1079">
        <v>4</v>
      </c>
      <c r="J938" s="1130"/>
      <c r="K938" s="990"/>
      <c r="L938" s="990"/>
      <c r="M938" s="990"/>
      <c r="N938" s="990"/>
      <c r="O938" s="990"/>
      <c r="P938" s="990"/>
      <c r="Q938" s="990"/>
    </row>
    <row r="939" spans="1:17" s="847" customFormat="1" ht="15.75" customHeight="1" thickBot="1">
      <c r="A939" s="248" t="s">
        <v>1226</v>
      </c>
      <c r="B939" s="197">
        <v>1</v>
      </c>
      <c r="C939" s="375">
        <v>1</v>
      </c>
      <c r="D939" s="197">
        <v>0</v>
      </c>
      <c r="E939" s="197">
        <v>0</v>
      </c>
      <c r="F939" s="197">
        <v>0</v>
      </c>
      <c r="G939" s="197">
        <v>0</v>
      </c>
      <c r="H939" s="197">
        <v>0</v>
      </c>
      <c r="I939" s="1083">
        <v>0</v>
      </c>
      <c r="J939" s="1130"/>
      <c r="K939" s="990"/>
      <c r="L939" s="990"/>
      <c r="M939" s="990"/>
      <c r="N939" s="990"/>
      <c r="O939" s="990"/>
      <c r="P939" s="990"/>
      <c r="Q939" s="990"/>
    </row>
    <row r="940" spans="1:17" s="663" customFormat="1" ht="13.5" customHeight="1" thickBot="1">
      <c r="A940" s="19"/>
      <c r="B940" s="664"/>
      <c r="C940" s="670"/>
      <c r="D940" s="671"/>
      <c r="E940" s="670"/>
      <c r="F940" s="670"/>
      <c r="G940" s="670"/>
      <c r="H940" s="745"/>
      <c r="I940" s="745"/>
      <c r="J940" s="991"/>
      <c r="K940" s="991"/>
      <c r="L940" s="991"/>
      <c r="M940" s="991"/>
      <c r="N940" s="991"/>
      <c r="O940" s="991"/>
      <c r="P940" s="991"/>
      <c r="Q940" s="991"/>
    </row>
    <row r="941" spans="1:17" s="847" customFormat="1" ht="24" customHeight="1" thickBot="1">
      <c r="A941" s="397" t="s">
        <v>1248</v>
      </c>
      <c r="B941" s="389">
        <v>2013</v>
      </c>
      <c r="C941" s="390">
        <v>2014</v>
      </c>
      <c r="D941" s="389">
        <v>2015</v>
      </c>
      <c r="E941" s="390">
        <v>2016</v>
      </c>
      <c r="F941" s="390">
        <v>2017</v>
      </c>
      <c r="G941" s="390">
        <v>2018</v>
      </c>
      <c r="H941" s="706">
        <v>2019</v>
      </c>
      <c r="I941" s="707">
        <v>2020</v>
      </c>
      <c r="J941" s="990"/>
      <c r="K941" s="990"/>
      <c r="L941" s="990"/>
      <c r="M941" s="990"/>
      <c r="N941" s="990"/>
      <c r="O941" s="990"/>
      <c r="P941" s="990"/>
      <c r="Q941" s="990"/>
    </row>
    <row r="942" spans="1:17" ht="30" customHeight="1">
      <c r="A942" s="242" t="s">
        <v>652</v>
      </c>
      <c r="B942" s="150"/>
      <c r="C942" s="147"/>
      <c r="D942" s="150"/>
      <c r="E942" s="147"/>
      <c r="F942" s="147"/>
      <c r="G942" s="147"/>
      <c r="H942" s="275"/>
      <c r="I942" s="553"/>
    </row>
    <row r="943" spans="1:17" ht="17.25" customHeight="1" thickBot="1">
      <c r="A943" s="196" t="s">
        <v>392</v>
      </c>
      <c r="B943" s="126">
        <v>1</v>
      </c>
      <c r="C943" s="146">
        <v>1</v>
      </c>
      <c r="D943" s="126">
        <v>5</v>
      </c>
      <c r="E943" s="146">
        <v>4</v>
      </c>
      <c r="F943" s="146">
        <v>1</v>
      </c>
      <c r="G943" s="146">
        <v>3</v>
      </c>
      <c r="H943" s="274" t="s">
        <v>2963</v>
      </c>
      <c r="I943" s="597">
        <v>40</v>
      </c>
    </row>
    <row r="944" spans="1:17" ht="25.5">
      <c r="A944" s="242" t="s">
        <v>653</v>
      </c>
      <c r="B944" s="190"/>
      <c r="C944" s="275"/>
      <c r="D944" s="150"/>
      <c r="E944" s="147"/>
      <c r="F944" s="147"/>
      <c r="G944" s="147"/>
      <c r="H944" s="275"/>
      <c r="I944" s="553"/>
    </row>
    <row r="945" spans="1:17">
      <c r="A945" s="246" t="s">
        <v>393</v>
      </c>
      <c r="B945" s="785">
        <v>1</v>
      </c>
      <c r="C945" s="925"/>
      <c r="D945" s="926"/>
      <c r="E945" s="925"/>
      <c r="F945" s="925"/>
      <c r="G945" s="925"/>
      <c r="H945" s="925" t="s">
        <v>2965</v>
      </c>
      <c r="I945" s="880"/>
    </row>
    <row r="946" spans="1:17" ht="130.5" customHeight="1" thickBot="1">
      <c r="A946" s="196" t="s">
        <v>394</v>
      </c>
      <c r="B946" s="197">
        <v>1</v>
      </c>
      <c r="C946" s="375">
        <v>0</v>
      </c>
      <c r="D946" s="181">
        <v>2</v>
      </c>
      <c r="E946" s="155" t="s">
        <v>2130</v>
      </c>
      <c r="F946" s="155" t="s">
        <v>2464</v>
      </c>
      <c r="G946" s="155" t="s">
        <v>2477</v>
      </c>
      <c r="H946" s="375" t="s">
        <v>2964</v>
      </c>
      <c r="I946" s="597" t="s">
        <v>3376</v>
      </c>
    </row>
    <row r="947" spans="1:17" ht="106.5" customHeight="1">
      <c r="A947" s="242" t="s">
        <v>654</v>
      </c>
      <c r="B947" s="150" t="s">
        <v>1500</v>
      </c>
      <c r="C947" s="147" t="s">
        <v>1877</v>
      </c>
      <c r="D947" s="190" t="s">
        <v>1878</v>
      </c>
      <c r="E947" s="275" t="s">
        <v>2295</v>
      </c>
      <c r="F947" s="275" t="s">
        <v>2296</v>
      </c>
      <c r="G947" s="147" t="s">
        <v>2465</v>
      </c>
      <c r="H947" s="25" t="s">
        <v>3089</v>
      </c>
      <c r="I947" s="553"/>
    </row>
    <row r="948" spans="1:17" ht="15" customHeight="1">
      <c r="A948" s="246" t="s">
        <v>395</v>
      </c>
      <c r="B948" s="126">
        <v>0</v>
      </c>
      <c r="C948" s="146">
        <v>4</v>
      </c>
      <c r="D948" s="182">
        <v>10</v>
      </c>
      <c r="E948" s="274">
        <v>3</v>
      </c>
      <c r="F948" s="274">
        <v>1</v>
      </c>
      <c r="G948" s="146">
        <v>1</v>
      </c>
      <c r="H948" s="274">
        <v>6</v>
      </c>
      <c r="I948" s="597">
        <v>3</v>
      </c>
    </row>
    <row r="949" spans="1:17" ht="15" customHeight="1" thickBot="1">
      <c r="A949" s="286" t="s">
        <v>187</v>
      </c>
      <c r="B949" s="249">
        <v>0</v>
      </c>
      <c r="C949" s="606">
        <v>4</v>
      </c>
      <c r="D949" s="637">
        <v>10</v>
      </c>
      <c r="E949" s="584">
        <v>3</v>
      </c>
      <c r="F949" s="584">
        <v>3</v>
      </c>
      <c r="G949" s="606">
        <v>1</v>
      </c>
      <c r="H949" s="584">
        <v>1</v>
      </c>
      <c r="I949" s="653">
        <v>10</v>
      </c>
    </row>
    <row r="950" spans="1:17" ht="15.75" customHeight="1">
      <c r="A950" s="242" t="s">
        <v>655</v>
      </c>
      <c r="B950" s="672"/>
      <c r="C950" s="267"/>
      <c r="D950" s="190"/>
      <c r="E950" s="275"/>
      <c r="F950" s="275"/>
      <c r="G950" s="147"/>
      <c r="H950" s="275"/>
      <c r="I950" s="553"/>
    </row>
    <row r="951" spans="1:17" ht="136.5" customHeight="1">
      <c r="A951" s="246" t="s">
        <v>396</v>
      </c>
      <c r="B951" s="188">
        <v>0</v>
      </c>
      <c r="C951" s="268">
        <v>0</v>
      </c>
      <c r="D951" s="274" t="s">
        <v>2131</v>
      </c>
      <c r="E951" s="274" t="s">
        <v>2131</v>
      </c>
      <c r="F951" s="274" t="s">
        <v>2131</v>
      </c>
      <c r="G951" s="274" t="s">
        <v>2536</v>
      </c>
      <c r="H951" s="274" t="s">
        <v>2536</v>
      </c>
      <c r="I951" s="597" t="s">
        <v>2536</v>
      </c>
    </row>
    <row r="952" spans="1:17" ht="13.5" thickBot="1">
      <c r="A952" s="196" t="s">
        <v>397</v>
      </c>
      <c r="B952" s="191">
        <v>0</v>
      </c>
      <c r="C952" s="269">
        <v>0</v>
      </c>
      <c r="D952" s="197">
        <v>0</v>
      </c>
      <c r="E952" s="375">
        <v>4</v>
      </c>
      <c r="F952" s="375">
        <v>4</v>
      </c>
      <c r="G952" s="155">
        <v>4</v>
      </c>
      <c r="H952" s="155">
        <v>4</v>
      </c>
      <c r="I952" s="592"/>
    </row>
    <row r="953" spans="1:17" s="847" customFormat="1" ht="13.5" thickBot="1">
      <c r="A953" s="673"/>
      <c r="B953" s="662"/>
      <c r="C953" s="642"/>
      <c r="D953" s="643"/>
      <c r="E953" s="642"/>
      <c r="F953" s="642"/>
      <c r="G953" s="642"/>
      <c r="H953" s="701"/>
      <c r="I953" s="701"/>
      <c r="J953" s="990"/>
      <c r="K953" s="990"/>
      <c r="L953" s="990"/>
      <c r="M953" s="990"/>
      <c r="N953" s="990"/>
      <c r="O953" s="990"/>
      <c r="P953" s="990"/>
      <c r="Q953" s="990"/>
    </row>
    <row r="954" spans="1:17" s="847" customFormat="1" ht="26.25" thickBot="1">
      <c r="A954" s="388" t="s">
        <v>70</v>
      </c>
      <c r="B954" s="389">
        <v>2013</v>
      </c>
      <c r="C954" s="390">
        <v>2014</v>
      </c>
      <c r="D954" s="389">
        <v>2015</v>
      </c>
      <c r="E954" s="390">
        <v>2016</v>
      </c>
      <c r="F954" s="390">
        <v>2017</v>
      </c>
      <c r="G954" s="390">
        <v>2018</v>
      </c>
      <c r="H954" s="706">
        <v>2019</v>
      </c>
      <c r="I954" s="707">
        <v>2020</v>
      </c>
      <c r="J954" s="990"/>
      <c r="K954" s="990"/>
      <c r="L954" s="990"/>
      <c r="M954" s="990"/>
      <c r="N954" s="990"/>
      <c r="O954" s="990"/>
      <c r="P954" s="990"/>
      <c r="Q954" s="990"/>
    </row>
    <row r="955" spans="1:17" s="847" customFormat="1" ht="15.95" customHeight="1">
      <c r="A955" s="385" t="s">
        <v>1223</v>
      </c>
      <c r="B955" s="192">
        <v>4</v>
      </c>
      <c r="C955" s="192">
        <v>4</v>
      </c>
      <c r="D955" s="192">
        <v>4</v>
      </c>
      <c r="E955" s="192">
        <v>4</v>
      </c>
      <c r="F955" s="25">
        <v>4</v>
      </c>
      <c r="G955" s="25">
        <v>4</v>
      </c>
      <c r="H955" s="25">
        <v>4</v>
      </c>
      <c r="I955" s="553">
        <v>4</v>
      </c>
      <c r="J955" s="990"/>
      <c r="K955" s="990"/>
      <c r="L955" s="990"/>
      <c r="M955" s="990"/>
      <c r="N955" s="990"/>
      <c r="O955" s="990"/>
      <c r="P955" s="990"/>
      <c r="Q955" s="990"/>
    </row>
    <row r="956" spans="1:17" s="847" customFormat="1" ht="15.95" customHeight="1">
      <c r="A956" s="386" t="s">
        <v>1245</v>
      </c>
      <c r="B956" s="783">
        <v>0</v>
      </c>
      <c r="C956" s="783">
        <v>0</v>
      </c>
      <c r="D956" s="783">
        <v>0</v>
      </c>
      <c r="E956" s="783">
        <v>0</v>
      </c>
      <c r="F956" s="784">
        <v>0</v>
      </c>
      <c r="G956" s="784">
        <v>0</v>
      </c>
      <c r="H956" s="784">
        <v>1</v>
      </c>
      <c r="I956" s="597">
        <v>1</v>
      </c>
      <c r="J956" s="990"/>
      <c r="K956" s="990"/>
      <c r="L956" s="990"/>
      <c r="M956" s="990"/>
      <c r="N956" s="990"/>
      <c r="O956" s="990"/>
      <c r="P956" s="990"/>
      <c r="Q956" s="990"/>
    </row>
    <row r="957" spans="1:17" s="847" customFormat="1" ht="15.75" customHeight="1">
      <c r="A957" s="386" t="s">
        <v>1246</v>
      </c>
      <c r="B957" s="783">
        <v>3</v>
      </c>
      <c r="C957" s="783">
        <v>3</v>
      </c>
      <c r="D957" s="783">
        <v>3</v>
      </c>
      <c r="E957" s="783">
        <v>4</v>
      </c>
      <c r="F957" s="784">
        <v>4</v>
      </c>
      <c r="G957" s="784">
        <v>4</v>
      </c>
      <c r="H957" s="784">
        <v>3</v>
      </c>
      <c r="I957" s="597">
        <v>3</v>
      </c>
      <c r="J957" s="990"/>
      <c r="K957" s="990"/>
      <c r="L957" s="990"/>
      <c r="M957" s="990"/>
      <c r="N957" s="990"/>
      <c r="O957" s="990"/>
      <c r="P957" s="990"/>
      <c r="Q957" s="990"/>
    </row>
    <row r="958" spans="1:17" s="847" customFormat="1" ht="14.25" customHeight="1" thickBot="1">
      <c r="A958" s="387" t="s">
        <v>1247</v>
      </c>
      <c r="B958" s="244">
        <v>1</v>
      </c>
      <c r="C958" s="244">
        <v>1</v>
      </c>
      <c r="D958" s="244">
        <v>1</v>
      </c>
      <c r="E958" s="244">
        <v>0</v>
      </c>
      <c r="F958" s="122">
        <v>0</v>
      </c>
      <c r="G958" s="122">
        <v>0</v>
      </c>
      <c r="H958" s="122">
        <v>0</v>
      </c>
      <c r="I958" s="592">
        <v>0</v>
      </c>
      <c r="J958" s="990"/>
      <c r="K958" s="990"/>
      <c r="L958" s="990"/>
      <c r="M958" s="990"/>
      <c r="N958" s="990"/>
      <c r="O958" s="990"/>
      <c r="P958" s="990"/>
      <c r="Q958" s="990"/>
    </row>
    <row r="959" spans="1:17" s="847" customFormat="1" ht="13.5" customHeight="1" thickBot="1">
      <c r="A959" s="392"/>
      <c r="B959" s="674"/>
      <c r="C959" s="675"/>
      <c r="D959" s="676"/>
      <c r="E959" s="675"/>
      <c r="F959" s="675"/>
      <c r="G959" s="675"/>
      <c r="H959" s="742"/>
      <c r="I959" s="742"/>
      <c r="J959" s="990"/>
      <c r="K959" s="990"/>
      <c r="L959" s="990"/>
      <c r="M959" s="990"/>
      <c r="N959" s="990"/>
      <c r="O959" s="990"/>
      <c r="P959" s="990"/>
      <c r="Q959" s="990"/>
    </row>
    <row r="960" spans="1:17" ht="24" customHeight="1" thickBot="1">
      <c r="A960" s="284" t="s">
        <v>1248</v>
      </c>
      <c r="B960" s="632">
        <v>2013</v>
      </c>
      <c r="C960" s="634">
        <v>2014</v>
      </c>
      <c r="D960" s="632">
        <v>2015</v>
      </c>
      <c r="E960" s="634">
        <v>2016</v>
      </c>
      <c r="F960" s="634">
        <v>2017</v>
      </c>
      <c r="G960" s="634">
        <v>2018</v>
      </c>
      <c r="H960" s="380">
        <v>2019</v>
      </c>
      <c r="I960" s="381">
        <v>2020</v>
      </c>
    </row>
    <row r="961" spans="1:17" ht="39.75" customHeight="1">
      <c r="A961" s="242" t="s">
        <v>656</v>
      </c>
      <c r="B961" s="150"/>
      <c r="C961" s="275"/>
      <c r="D961" s="190"/>
      <c r="E961" s="275"/>
      <c r="F961" s="275"/>
      <c r="G961" s="147"/>
      <c r="H961" s="275"/>
      <c r="I961" s="553"/>
    </row>
    <row r="962" spans="1:17" ht="75" customHeight="1">
      <c r="A962" s="246" t="s">
        <v>398</v>
      </c>
      <c r="B962" s="927">
        <v>3.5</v>
      </c>
      <c r="C962" s="785"/>
      <c r="D962" s="785"/>
      <c r="E962" s="912"/>
      <c r="F962" s="912"/>
      <c r="G962" s="913" t="s">
        <v>2466</v>
      </c>
      <c r="H962" s="912" t="s">
        <v>2926</v>
      </c>
      <c r="I962" s="597" t="s">
        <v>3287</v>
      </c>
    </row>
    <row r="963" spans="1:17" ht="54" customHeight="1">
      <c r="A963" s="246" t="s">
        <v>399</v>
      </c>
      <c r="B963" s="927">
        <v>2</v>
      </c>
      <c r="C963" s="928" t="s">
        <v>2132</v>
      </c>
      <c r="D963" s="785" t="s">
        <v>2132</v>
      </c>
      <c r="E963" s="928" t="s">
        <v>2132</v>
      </c>
      <c r="F963" s="928" t="s">
        <v>2132</v>
      </c>
      <c r="G963" s="928" t="s">
        <v>2132</v>
      </c>
      <c r="H963" s="912" t="s">
        <v>2925</v>
      </c>
      <c r="I963" s="597" t="s">
        <v>2925</v>
      </c>
    </row>
    <row r="964" spans="1:17" ht="66" customHeight="1">
      <c r="A964" s="246" t="s">
        <v>400</v>
      </c>
      <c r="B964" s="927">
        <v>1.4</v>
      </c>
      <c r="C964" s="928" t="s">
        <v>1643</v>
      </c>
      <c r="D964" s="929"/>
      <c r="E964" s="912" t="s">
        <v>2039</v>
      </c>
      <c r="F964" s="785" t="s">
        <v>2290</v>
      </c>
      <c r="G964" s="785" t="s">
        <v>2416</v>
      </c>
      <c r="H964" s="912" t="s">
        <v>3090</v>
      </c>
      <c r="I964" s="597" t="s">
        <v>3288</v>
      </c>
    </row>
    <row r="965" spans="1:17" ht="45" customHeight="1">
      <c r="A965" s="246" t="s">
        <v>401</v>
      </c>
      <c r="B965" s="927">
        <v>2.2000000000000002</v>
      </c>
      <c r="C965" s="928" t="s">
        <v>1879</v>
      </c>
      <c r="D965" s="930"/>
      <c r="E965" s="912" t="s">
        <v>1749</v>
      </c>
      <c r="F965" s="785" t="s">
        <v>2290</v>
      </c>
      <c r="G965" s="785" t="s">
        <v>2416</v>
      </c>
      <c r="H965" s="785" t="s">
        <v>2291</v>
      </c>
      <c r="I965" s="597" t="s">
        <v>3289</v>
      </c>
    </row>
    <row r="966" spans="1:17" ht="36.950000000000003" customHeight="1">
      <c r="A966" s="246" t="s">
        <v>402</v>
      </c>
      <c r="B966" s="927">
        <v>1.3</v>
      </c>
      <c r="C966" s="928" t="s">
        <v>1644</v>
      </c>
      <c r="D966" s="785" t="s">
        <v>1824</v>
      </c>
      <c r="E966" s="912" t="s">
        <v>2291</v>
      </c>
      <c r="F966" s="912" t="s">
        <v>2291</v>
      </c>
      <c r="G966" s="785" t="s">
        <v>2291</v>
      </c>
      <c r="H966" s="785" t="s">
        <v>2291</v>
      </c>
      <c r="I966" s="597" t="s">
        <v>3290</v>
      </c>
    </row>
    <row r="967" spans="1:17" ht="45" customHeight="1">
      <c r="A967" s="246" t="s">
        <v>403</v>
      </c>
      <c r="B967" s="927">
        <v>2.5</v>
      </c>
      <c r="C967" s="829" t="s">
        <v>1572</v>
      </c>
      <c r="D967" s="785">
        <v>0</v>
      </c>
      <c r="E967" s="912" t="s">
        <v>2040</v>
      </c>
      <c r="F967" s="785" t="s">
        <v>2290</v>
      </c>
      <c r="G967" s="785" t="s">
        <v>2417</v>
      </c>
      <c r="H967" s="785" t="s">
        <v>2924</v>
      </c>
      <c r="I967" s="597" t="s">
        <v>3291</v>
      </c>
    </row>
    <row r="968" spans="1:17" ht="44.25" customHeight="1" thickBot="1">
      <c r="A968" s="196" t="s">
        <v>404</v>
      </c>
      <c r="B968" s="324">
        <v>3</v>
      </c>
      <c r="C968" s="197">
        <v>1</v>
      </c>
      <c r="D968" s="197">
        <v>0</v>
      </c>
      <c r="E968" s="375" t="s">
        <v>2041</v>
      </c>
      <c r="F968" s="375" t="s">
        <v>2291</v>
      </c>
      <c r="G968" s="197" t="s">
        <v>2291</v>
      </c>
      <c r="H968" s="197" t="s">
        <v>2291</v>
      </c>
      <c r="I968" s="592" t="s">
        <v>3375</v>
      </c>
    </row>
    <row r="969" spans="1:17" ht="25.5">
      <c r="A969" s="242" t="s">
        <v>657</v>
      </c>
      <c r="B969" s="192"/>
      <c r="C969" s="192"/>
      <c r="D969" s="150"/>
      <c r="E969" s="275"/>
      <c r="F969" s="275"/>
      <c r="G969" s="147"/>
      <c r="H969" s="275"/>
      <c r="I969" s="553"/>
    </row>
    <row r="970" spans="1:17" ht="39" customHeight="1" thickBot="1">
      <c r="A970" s="246" t="s">
        <v>405</v>
      </c>
      <c r="B970" s="193" t="s">
        <v>1827</v>
      </c>
      <c r="C970" s="193" t="s">
        <v>1826</v>
      </c>
      <c r="D970" s="126" t="s">
        <v>1825</v>
      </c>
      <c r="E970" s="274" t="s">
        <v>2042</v>
      </c>
      <c r="F970" s="274" t="s">
        <v>2292</v>
      </c>
      <c r="G970" s="146" t="s">
        <v>2418</v>
      </c>
      <c r="H970" s="274" t="s">
        <v>2927</v>
      </c>
      <c r="I970" s="597" t="s">
        <v>3292</v>
      </c>
    </row>
    <row r="971" spans="1:17" ht="129" customHeight="1">
      <c r="A971" s="242" t="s">
        <v>658</v>
      </c>
      <c r="B971" s="311" t="s">
        <v>1646</v>
      </c>
      <c r="C971" s="311" t="s">
        <v>1645</v>
      </c>
      <c r="D971" s="150" t="s">
        <v>1675</v>
      </c>
      <c r="E971" s="147" t="s">
        <v>2133</v>
      </c>
      <c r="F971" s="275" t="s">
        <v>2294</v>
      </c>
      <c r="G971" s="275" t="s">
        <v>2752</v>
      </c>
      <c r="H971" s="275" t="s">
        <v>2922</v>
      </c>
      <c r="I971" s="553" t="s">
        <v>2925</v>
      </c>
    </row>
    <row r="972" spans="1:17" ht="16.5" customHeight="1" thickBot="1">
      <c r="A972" s="246" t="s">
        <v>71</v>
      </c>
      <c r="B972" s="188">
        <v>0</v>
      </c>
      <c r="C972" s="188">
        <v>0</v>
      </c>
      <c r="D972" s="188">
        <v>0</v>
      </c>
      <c r="E972" s="268">
        <v>0</v>
      </c>
      <c r="F972" s="268">
        <v>0</v>
      </c>
      <c r="G972" s="268">
        <v>0</v>
      </c>
      <c r="H972" s="268">
        <v>0</v>
      </c>
      <c r="I972" s="881">
        <v>0</v>
      </c>
    </row>
    <row r="973" spans="1:17" ht="25.5">
      <c r="A973" s="242" t="s">
        <v>659</v>
      </c>
      <c r="B973" s="187"/>
      <c r="C973" s="187"/>
      <c r="D973" s="187"/>
      <c r="E973" s="267"/>
      <c r="F973" s="275"/>
      <c r="G973" s="323"/>
      <c r="H973" s="323"/>
      <c r="I973" s="869"/>
    </row>
    <row r="974" spans="1:17" ht="99" customHeight="1">
      <c r="A974" s="246" t="s">
        <v>406</v>
      </c>
      <c r="B974" s="188">
        <v>0</v>
      </c>
      <c r="C974" s="188">
        <v>0</v>
      </c>
      <c r="D974" s="188">
        <v>0</v>
      </c>
      <c r="E974" s="268">
        <v>0</v>
      </c>
      <c r="F974" s="274" t="s">
        <v>3293</v>
      </c>
      <c r="G974" s="308" t="s">
        <v>2537</v>
      </c>
      <c r="H974" s="308" t="s">
        <v>2537</v>
      </c>
      <c r="I974" s="850" t="s">
        <v>2537</v>
      </c>
    </row>
    <row r="975" spans="1:17" ht="13.5" thickBot="1">
      <c r="A975" s="196" t="s">
        <v>73</v>
      </c>
      <c r="B975" s="191">
        <v>0</v>
      </c>
      <c r="C975" s="191">
        <v>0</v>
      </c>
      <c r="D975" s="191">
        <v>0</v>
      </c>
      <c r="E975" s="269">
        <v>0</v>
      </c>
      <c r="F975" s="375">
        <v>0</v>
      </c>
      <c r="G975" s="528">
        <v>0</v>
      </c>
      <c r="H975" s="528">
        <v>44</v>
      </c>
      <c r="I975" s="891">
        <v>40</v>
      </c>
    </row>
    <row r="976" spans="1:17" s="847" customFormat="1" ht="13.5" thickBot="1">
      <c r="A976" s="673"/>
      <c r="B976" s="662"/>
      <c r="C976" s="642"/>
      <c r="D976" s="643"/>
      <c r="E976" s="642"/>
      <c r="F976" s="642"/>
      <c r="G976" s="642"/>
      <c r="H976" s="701"/>
      <c r="I976" s="701"/>
      <c r="J976" s="990"/>
      <c r="K976" s="990"/>
      <c r="L976" s="990"/>
      <c r="M976" s="990"/>
      <c r="N976" s="990"/>
      <c r="O976" s="990"/>
      <c r="P976" s="990"/>
      <c r="Q976" s="990"/>
    </row>
    <row r="977" spans="1:17" s="847" customFormat="1" ht="26.25" thickBot="1">
      <c r="A977" s="391" t="s">
        <v>72</v>
      </c>
      <c r="B977" s="383">
        <v>2013</v>
      </c>
      <c r="C977" s="384">
        <v>2014</v>
      </c>
      <c r="D977" s="383">
        <v>2015</v>
      </c>
      <c r="E977" s="384">
        <v>2016</v>
      </c>
      <c r="F977" s="384">
        <v>2017</v>
      </c>
      <c r="G977" s="384">
        <v>2018</v>
      </c>
      <c r="H977" s="380">
        <v>2019</v>
      </c>
      <c r="I977" s="381">
        <v>2020</v>
      </c>
      <c r="J977" s="990"/>
      <c r="K977" s="990"/>
      <c r="L977" s="990"/>
      <c r="M977" s="990"/>
      <c r="N977" s="990"/>
      <c r="O977" s="990"/>
      <c r="P977" s="990"/>
      <c r="Q977" s="990"/>
    </row>
    <row r="978" spans="1:17" s="847" customFormat="1" ht="15.95" customHeight="1">
      <c r="A978" s="385" t="s">
        <v>1223</v>
      </c>
      <c r="B978" s="192">
        <v>3</v>
      </c>
      <c r="C978" s="25">
        <v>3</v>
      </c>
      <c r="D978" s="192">
        <v>3</v>
      </c>
      <c r="E978" s="192">
        <v>3</v>
      </c>
      <c r="F978" s="25">
        <f>F979+F980+F981</f>
        <v>3</v>
      </c>
      <c r="G978" s="25">
        <f>G979+G980+G981</f>
        <v>3</v>
      </c>
      <c r="H978" s="25">
        <f>H979+H980+H981</f>
        <v>3</v>
      </c>
      <c r="I978" s="553">
        <f>+I979+I980+I981</f>
        <v>3</v>
      </c>
      <c r="J978" s="990"/>
      <c r="K978" s="990"/>
      <c r="L978" s="990"/>
      <c r="M978" s="990"/>
      <c r="N978" s="990"/>
      <c r="O978" s="990"/>
      <c r="P978" s="990"/>
      <c r="Q978" s="990"/>
    </row>
    <row r="979" spans="1:17" s="847" customFormat="1" ht="15.95" customHeight="1">
      <c r="A979" s="386" t="s">
        <v>1245</v>
      </c>
      <c r="B979" s="193">
        <v>0</v>
      </c>
      <c r="C979" s="363">
        <v>0</v>
      </c>
      <c r="D979" s="193">
        <v>0</v>
      </c>
      <c r="E979" s="193">
        <v>0</v>
      </c>
      <c r="F979" s="363">
        <v>0</v>
      </c>
      <c r="G979" s="363">
        <v>0</v>
      </c>
      <c r="H979" s="363">
        <v>0</v>
      </c>
      <c r="I979" s="597">
        <v>0</v>
      </c>
      <c r="J979" s="990"/>
      <c r="K979" s="990"/>
      <c r="L979" s="990"/>
      <c r="M979" s="990"/>
      <c r="N979" s="990"/>
      <c r="O979" s="990"/>
      <c r="P979" s="990"/>
      <c r="Q979" s="990"/>
    </row>
    <row r="980" spans="1:17" s="847" customFormat="1" ht="15.75" customHeight="1">
      <c r="A980" s="386" t="s">
        <v>1246</v>
      </c>
      <c r="B980" s="193">
        <v>2</v>
      </c>
      <c r="C980" s="363">
        <v>3</v>
      </c>
      <c r="D980" s="193">
        <v>3</v>
      </c>
      <c r="E980" s="193">
        <v>3</v>
      </c>
      <c r="F980" s="363">
        <v>2</v>
      </c>
      <c r="G980" s="363">
        <v>3</v>
      </c>
      <c r="H980" s="363">
        <v>3</v>
      </c>
      <c r="I980" s="597">
        <v>3</v>
      </c>
      <c r="J980" s="990"/>
      <c r="K980" s="990"/>
      <c r="L980" s="990"/>
      <c r="M980" s="990"/>
      <c r="N980" s="990"/>
      <c r="O980" s="990"/>
      <c r="P980" s="990"/>
      <c r="Q980" s="990"/>
    </row>
    <row r="981" spans="1:17" s="847" customFormat="1" ht="18" customHeight="1" thickBot="1">
      <c r="A981" s="387" t="s">
        <v>1247</v>
      </c>
      <c r="B981" s="244">
        <v>1</v>
      </c>
      <c r="C981" s="122">
        <v>0</v>
      </c>
      <c r="D981" s="244">
        <v>0</v>
      </c>
      <c r="E981" s="244">
        <v>0</v>
      </c>
      <c r="F981" s="122">
        <v>1</v>
      </c>
      <c r="G981" s="122">
        <v>0</v>
      </c>
      <c r="H981" s="122">
        <v>0</v>
      </c>
      <c r="I981" s="592">
        <v>0</v>
      </c>
      <c r="J981" s="990"/>
      <c r="K981" s="990"/>
      <c r="L981" s="990"/>
      <c r="M981" s="990"/>
      <c r="N981" s="990"/>
      <c r="O981" s="990"/>
      <c r="P981" s="990"/>
      <c r="Q981" s="990"/>
    </row>
    <row r="982" spans="1:17" s="847" customFormat="1" ht="13.5" customHeight="1" thickBot="1">
      <c r="A982" s="392"/>
      <c r="B982" s="674"/>
      <c r="C982" s="675"/>
      <c r="D982" s="676"/>
      <c r="E982" s="675"/>
      <c r="F982" s="675"/>
      <c r="G982" s="675"/>
      <c r="H982" s="742"/>
      <c r="I982" s="742"/>
      <c r="J982" s="990"/>
      <c r="K982" s="990"/>
      <c r="L982" s="990"/>
      <c r="M982" s="990"/>
      <c r="N982" s="990"/>
      <c r="O982" s="990"/>
      <c r="P982" s="990"/>
      <c r="Q982" s="990"/>
    </row>
    <row r="983" spans="1:17" ht="24" customHeight="1" thickBot="1">
      <c r="A983" s="290" t="s">
        <v>1248</v>
      </c>
      <c r="B983" s="180">
        <v>2013</v>
      </c>
      <c r="C983" s="142">
        <v>2014</v>
      </c>
      <c r="D983" s="180">
        <v>2015</v>
      </c>
      <c r="E983" s="142">
        <v>2016</v>
      </c>
      <c r="F983" s="142">
        <v>2017</v>
      </c>
      <c r="G983" s="142">
        <v>2018</v>
      </c>
      <c r="H983" s="706">
        <v>2019</v>
      </c>
      <c r="I983" s="707">
        <v>2020</v>
      </c>
    </row>
    <row r="984" spans="1:17" ht="31.5" customHeight="1">
      <c r="A984" s="242" t="s">
        <v>660</v>
      </c>
      <c r="B984" s="150"/>
      <c r="C984" s="150"/>
      <c r="D984" s="150"/>
      <c r="E984" s="147"/>
      <c r="F984" s="147"/>
      <c r="G984" s="147"/>
      <c r="H984" s="275"/>
      <c r="I984" s="553"/>
    </row>
    <row r="985" spans="1:17" ht="87.75" customHeight="1">
      <c r="A985" s="246" t="s">
        <v>407</v>
      </c>
      <c r="B985" s="126">
        <v>11</v>
      </c>
      <c r="C985" s="126">
        <v>9</v>
      </c>
      <c r="D985" s="559" t="s">
        <v>2134</v>
      </c>
      <c r="E985" s="149" t="s">
        <v>2004</v>
      </c>
      <c r="F985" s="149" t="s">
        <v>2472</v>
      </c>
      <c r="G985" s="274" t="s">
        <v>2473</v>
      </c>
      <c r="H985" s="274" t="s">
        <v>2966</v>
      </c>
      <c r="I985" s="597" t="s">
        <v>3294</v>
      </c>
    </row>
    <row r="986" spans="1:17" ht="14.25" customHeight="1" thickBot="1">
      <c r="A986" s="196" t="s">
        <v>408</v>
      </c>
      <c r="B986" s="126">
        <v>1</v>
      </c>
      <c r="C986" s="126">
        <v>1</v>
      </c>
      <c r="D986" s="252">
        <v>1</v>
      </c>
      <c r="E986" s="146">
        <v>6</v>
      </c>
      <c r="F986" s="146">
        <v>2</v>
      </c>
      <c r="G986" s="274">
        <v>4</v>
      </c>
      <c r="H986" s="274">
        <v>1</v>
      </c>
      <c r="I986" s="597">
        <v>0</v>
      </c>
    </row>
    <row r="987" spans="1:17" ht="17.25" customHeight="1">
      <c r="A987" s="242" t="s">
        <v>661</v>
      </c>
      <c r="B987" s="190"/>
      <c r="C987" s="150"/>
      <c r="D987" s="150"/>
      <c r="E987" s="147"/>
      <c r="F987" s="147"/>
      <c r="G987" s="275"/>
      <c r="H987" s="275"/>
      <c r="I987" s="553"/>
    </row>
    <row r="988" spans="1:17" ht="134.44999999999999" customHeight="1" thickBot="1">
      <c r="A988" s="196" t="s">
        <v>325</v>
      </c>
      <c r="B988" s="182">
        <v>0</v>
      </c>
      <c r="C988" s="126">
        <v>1</v>
      </c>
      <c r="D988" s="126">
        <v>1</v>
      </c>
      <c r="E988" s="146">
        <v>1</v>
      </c>
      <c r="F988" s="268" t="s">
        <v>2219</v>
      </c>
      <c r="G988" s="274">
        <v>12</v>
      </c>
      <c r="H988" s="274">
        <v>21</v>
      </c>
      <c r="I988" s="597" t="s">
        <v>3295</v>
      </c>
    </row>
    <row r="989" spans="1:17" ht="27.75" customHeight="1">
      <c r="A989" s="242" t="s">
        <v>662</v>
      </c>
      <c r="B989" s="150"/>
      <c r="C989" s="150"/>
      <c r="D989" s="150"/>
      <c r="E989" s="147"/>
      <c r="F989" s="147"/>
      <c r="G989" s="147"/>
      <c r="H989" s="275"/>
      <c r="I989" s="553"/>
    </row>
    <row r="990" spans="1:17" ht="32.1" customHeight="1" thickBot="1">
      <c r="A990" s="196" t="s">
        <v>409</v>
      </c>
      <c r="B990" s="244" t="s">
        <v>1648</v>
      </c>
      <c r="C990" s="244" t="s">
        <v>1647</v>
      </c>
      <c r="D990" s="181" t="s">
        <v>1676</v>
      </c>
      <c r="E990" s="155" t="s">
        <v>2005</v>
      </c>
      <c r="F990" s="155" t="s">
        <v>2005</v>
      </c>
      <c r="G990" s="711" t="s">
        <v>2005</v>
      </c>
      <c r="H990" s="375" t="s">
        <v>2972</v>
      </c>
      <c r="I990" s="592">
        <v>1</v>
      </c>
    </row>
    <row r="991" spans="1:17" s="847" customFormat="1" ht="13.5" thickBot="1">
      <c r="A991" s="673"/>
      <c r="B991" s="662"/>
      <c r="C991" s="642"/>
      <c r="D991" s="643"/>
      <c r="E991" s="642"/>
      <c r="F991" s="642"/>
      <c r="G991" s="642"/>
      <c r="H991" s="701"/>
      <c r="I991" s="701"/>
      <c r="J991" s="990"/>
      <c r="K991" s="990"/>
      <c r="L991" s="990"/>
      <c r="M991" s="990"/>
      <c r="N991" s="990"/>
      <c r="O991" s="990"/>
      <c r="P991" s="990"/>
      <c r="Q991" s="990"/>
    </row>
    <row r="992" spans="1:17" s="847" customFormat="1" ht="13.5" thickBot="1">
      <c r="A992" s="391" t="s">
        <v>74</v>
      </c>
      <c r="B992" s="383">
        <v>2013</v>
      </c>
      <c r="C992" s="384">
        <v>2014</v>
      </c>
      <c r="D992" s="383">
        <v>2015</v>
      </c>
      <c r="E992" s="384">
        <v>2016</v>
      </c>
      <c r="F992" s="384">
        <v>2017</v>
      </c>
      <c r="G992" s="384">
        <v>2018</v>
      </c>
      <c r="H992" s="380">
        <v>2019</v>
      </c>
      <c r="I992" s="381">
        <v>2020</v>
      </c>
      <c r="J992" s="990"/>
      <c r="K992" s="990"/>
      <c r="L992" s="990"/>
      <c r="M992" s="990"/>
      <c r="N992" s="990"/>
      <c r="O992" s="990"/>
      <c r="P992" s="990"/>
      <c r="Q992" s="990"/>
    </row>
    <row r="993" spans="1:17" s="847" customFormat="1" ht="15.95" customHeight="1">
      <c r="A993" s="385" t="s">
        <v>1223</v>
      </c>
      <c r="B993" s="192">
        <v>3</v>
      </c>
      <c r="C993" s="192">
        <v>3</v>
      </c>
      <c r="D993" s="192">
        <v>3</v>
      </c>
      <c r="E993" s="192">
        <v>3</v>
      </c>
      <c r="F993" s="192">
        <v>3</v>
      </c>
      <c r="G993" s="192">
        <v>3</v>
      </c>
      <c r="H993" s="192">
        <v>3</v>
      </c>
      <c r="I993" s="553">
        <f>+I994+I995+I996</f>
        <v>3</v>
      </c>
      <c r="J993" s="990"/>
      <c r="K993" s="990"/>
      <c r="L993" s="990"/>
      <c r="M993" s="990"/>
      <c r="N993" s="990"/>
      <c r="O993" s="990"/>
      <c r="P993" s="990"/>
      <c r="Q993" s="990"/>
    </row>
    <row r="994" spans="1:17" s="847" customFormat="1" ht="15.95" customHeight="1">
      <c r="A994" s="386" t="s">
        <v>1245</v>
      </c>
      <c r="B994" s="193">
        <v>0</v>
      </c>
      <c r="C994" s="193">
        <v>0</v>
      </c>
      <c r="D994" s="193">
        <v>0</v>
      </c>
      <c r="E994" s="193">
        <v>0</v>
      </c>
      <c r="F994" s="193">
        <v>0</v>
      </c>
      <c r="G994" s="193">
        <v>0</v>
      </c>
      <c r="H994" s="193">
        <v>0</v>
      </c>
      <c r="I994" s="597">
        <v>0</v>
      </c>
      <c r="J994" s="990"/>
      <c r="K994" s="990"/>
      <c r="L994" s="990"/>
      <c r="M994" s="990"/>
      <c r="N994" s="990"/>
      <c r="O994" s="990"/>
      <c r="P994" s="990"/>
      <c r="Q994" s="990"/>
    </row>
    <row r="995" spans="1:17" s="847" customFormat="1" ht="12.75" customHeight="1">
      <c r="A995" s="386" t="s">
        <v>1246</v>
      </c>
      <c r="B995" s="193">
        <v>2</v>
      </c>
      <c r="C995" s="193">
        <v>2</v>
      </c>
      <c r="D995" s="193">
        <v>3</v>
      </c>
      <c r="E995" s="193">
        <v>3</v>
      </c>
      <c r="F995" s="193">
        <v>3</v>
      </c>
      <c r="G995" s="193">
        <v>3</v>
      </c>
      <c r="H995" s="193">
        <v>3</v>
      </c>
      <c r="I995" s="597">
        <v>3</v>
      </c>
      <c r="J995" s="990"/>
      <c r="K995" s="990"/>
      <c r="L995" s="990"/>
      <c r="M995" s="990"/>
      <c r="N995" s="990"/>
      <c r="O995" s="990"/>
      <c r="P995" s="990"/>
      <c r="Q995" s="990"/>
    </row>
    <row r="996" spans="1:17" s="847" customFormat="1" ht="14.25" customHeight="1" thickBot="1">
      <c r="A996" s="387" t="s">
        <v>1247</v>
      </c>
      <c r="B996" s="244">
        <v>1</v>
      </c>
      <c r="C996" s="244">
        <v>1</v>
      </c>
      <c r="D996" s="244">
        <v>0</v>
      </c>
      <c r="E996" s="244">
        <v>0</v>
      </c>
      <c r="F996" s="244">
        <v>0</v>
      </c>
      <c r="G996" s="244">
        <v>0</v>
      </c>
      <c r="H996" s="244">
        <v>0</v>
      </c>
      <c r="I996" s="592">
        <v>0</v>
      </c>
      <c r="J996" s="990"/>
      <c r="K996" s="990"/>
      <c r="L996" s="990"/>
      <c r="M996" s="990"/>
      <c r="N996" s="990"/>
      <c r="O996" s="990"/>
      <c r="P996" s="990"/>
      <c r="Q996" s="990"/>
    </row>
    <row r="997" spans="1:17" s="663" customFormat="1" ht="14.25" customHeight="1" thickBot="1">
      <c r="A997" s="19"/>
      <c r="B997" s="664"/>
      <c r="C997" s="670"/>
      <c r="D997" s="671"/>
      <c r="E997" s="670"/>
      <c r="F997" s="670"/>
      <c r="G997" s="670"/>
      <c r="H997" s="745"/>
      <c r="I997" s="745"/>
      <c r="J997" s="991"/>
      <c r="K997" s="991"/>
      <c r="L997" s="991"/>
      <c r="M997" s="991"/>
      <c r="N997" s="991"/>
      <c r="O997" s="991"/>
      <c r="P997" s="991"/>
      <c r="Q997" s="991"/>
    </row>
    <row r="998" spans="1:17" ht="24" customHeight="1" thickBot="1">
      <c r="A998" s="290" t="s">
        <v>1248</v>
      </c>
      <c r="B998" s="180">
        <v>2013</v>
      </c>
      <c r="C998" s="142">
        <v>2014</v>
      </c>
      <c r="D998" s="180">
        <v>2015</v>
      </c>
      <c r="E998" s="142">
        <v>2016</v>
      </c>
      <c r="F998" s="142">
        <v>2017</v>
      </c>
      <c r="G998" s="142">
        <v>2018</v>
      </c>
      <c r="H998" s="706">
        <v>2019</v>
      </c>
      <c r="I998" s="707">
        <v>2020</v>
      </c>
    </row>
    <row r="999" spans="1:17" ht="36.75" customHeight="1">
      <c r="A999" s="242" t="s">
        <v>663</v>
      </c>
      <c r="B999" s="187"/>
      <c r="C999" s="187"/>
      <c r="D999" s="150"/>
      <c r="E999" s="147"/>
      <c r="F999" s="147"/>
      <c r="G999" s="275"/>
      <c r="H999" s="275"/>
      <c r="I999" s="553"/>
    </row>
    <row r="1000" spans="1:17" ht="69.75" customHeight="1">
      <c r="A1000" s="246" t="s">
        <v>410</v>
      </c>
      <c r="B1000" s="211">
        <v>0</v>
      </c>
      <c r="C1000" s="211">
        <v>0</v>
      </c>
      <c r="D1000" s="252" t="s">
        <v>1677</v>
      </c>
      <c r="E1000" s="149" t="s">
        <v>2004</v>
      </c>
      <c r="F1000" s="149" t="s">
        <v>2471</v>
      </c>
      <c r="G1000" s="514" t="s">
        <v>2508</v>
      </c>
      <c r="H1000" s="514" t="s">
        <v>2955</v>
      </c>
      <c r="I1000" s="597" t="s">
        <v>3374</v>
      </c>
    </row>
    <row r="1001" spans="1:17" ht="45.6" customHeight="1" thickBot="1">
      <c r="A1001" s="196" t="s">
        <v>411</v>
      </c>
      <c r="B1001" s="188">
        <v>0</v>
      </c>
      <c r="C1001" s="188">
        <v>0</v>
      </c>
      <c r="D1001" s="126">
        <v>0</v>
      </c>
      <c r="E1001" s="146" t="s">
        <v>2006</v>
      </c>
      <c r="F1001" s="268">
        <v>0</v>
      </c>
      <c r="G1001" s="268">
        <v>0</v>
      </c>
      <c r="H1001" s="274" t="s">
        <v>2967</v>
      </c>
      <c r="I1001" s="597" t="s">
        <v>3296</v>
      </c>
    </row>
    <row r="1002" spans="1:17" ht="38.25">
      <c r="A1002" s="242" t="s">
        <v>664</v>
      </c>
      <c r="B1002" s="150"/>
      <c r="C1002" s="147"/>
      <c r="D1002" s="150"/>
      <c r="E1002" s="147"/>
      <c r="F1002" s="147"/>
      <c r="G1002" s="147"/>
      <c r="H1002" s="275"/>
      <c r="I1002" s="553"/>
    </row>
    <row r="1003" spans="1:17" ht="168" customHeight="1">
      <c r="A1003" s="246" t="s">
        <v>412</v>
      </c>
      <c r="B1003" s="126">
        <v>0</v>
      </c>
      <c r="C1003" s="193">
        <v>0</v>
      </c>
      <c r="D1003" s="126" t="s">
        <v>2007</v>
      </c>
      <c r="E1003" s="126" t="s">
        <v>2007</v>
      </c>
      <c r="F1003" s="126" t="s">
        <v>2298</v>
      </c>
      <c r="G1003" s="146" t="s">
        <v>2467</v>
      </c>
      <c r="H1003" s="274" t="s">
        <v>2956</v>
      </c>
      <c r="I1003" s="597" t="s">
        <v>3297</v>
      </c>
    </row>
    <row r="1004" spans="1:17" ht="90" customHeight="1">
      <c r="A1004" s="246" t="s">
        <v>413</v>
      </c>
      <c r="B1004" s="126">
        <v>5</v>
      </c>
      <c r="C1004" s="126">
        <v>4</v>
      </c>
      <c r="D1004" s="210"/>
      <c r="E1004" s="126">
        <v>38</v>
      </c>
      <c r="F1004" s="126" t="s">
        <v>2300</v>
      </c>
      <c r="G1004" s="146" t="s">
        <v>2474</v>
      </c>
      <c r="H1004" s="274" t="s">
        <v>2957</v>
      </c>
      <c r="I1004" s="597" t="s">
        <v>3373</v>
      </c>
    </row>
    <row r="1005" spans="1:17" ht="191.45" customHeight="1">
      <c r="A1005" s="246" t="s">
        <v>414</v>
      </c>
      <c r="B1005" s="126">
        <v>6</v>
      </c>
      <c r="C1005" s="126">
        <v>6</v>
      </c>
      <c r="D1005" s="581" t="s">
        <v>1798</v>
      </c>
      <c r="E1005" s="339" t="s">
        <v>1798</v>
      </c>
      <c r="F1005" s="339" t="s">
        <v>2299</v>
      </c>
      <c r="G1005" s="146" t="s">
        <v>2299</v>
      </c>
      <c r="H1005" s="146" t="s">
        <v>2299</v>
      </c>
      <c r="I1005" s="597" t="s">
        <v>3372</v>
      </c>
    </row>
    <row r="1006" spans="1:17" ht="25.5">
      <c r="A1006" s="246" t="s">
        <v>415</v>
      </c>
      <c r="B1006" s="126">
        <v>23</v>
      </c>
      <c r="C1006" s="126">
        <v>28</v>
      </c>
      <c r="D1006" s="210">
        <v>20</v>
      </c>
      <c r="E1006" s="126">
        <v>31</v>
      </c>
      <c r="F1006" s="126" t="s">
        <v>2297</v>
      </c>
      <c r="G1006" s="126" t="s">
        <v>2297</v>
      </c>
      <c r="H1006" s="274" t="s">
        <v>2958</v>
      </c>
      <c r="I1006" s="597">
        <v>48</v>
      </c>
    </row>
    <row r="1007" spans="1:17" ht="24.75" customHeight="1">
      <c r="A1007" s="246" t="s">
        <v>1501</v>
      </c>
      <c r="B1007" s="126">
        <v>26</v>
      </c>
      <c r="C1007" s="126">
        <v>4</v>
      </c>
      <c r="D1007" s="210">
        <v>7</v>
      </c>
      <c r="E1007" s="126">
        <v>24</v>
      </c>
      <c r="F1007" s="126">
        <v>4</v>
      </c>
      <c r="G1007" s="146">
        <v>3</v>
      </c>
      <c r="H1007" s="274">
        <v>19</v>
      </c>
      <c r="I1007" s="597">
        <v>7</v>
      </c>
    </row>
    <row r="1008" spans="1:17" ht="13.5" thickBot="1">
      <c r="A1008" s="196" t="s">
        <v>416</v>
      </c>
      <c r="B1008" s="252">
        <v>29</v>
      </c>
      <c r="C1008" s="532">
        <v>13</v>
      </c>
      <c r="D1008" s="210">
        <v>10</v>
      </c>
      <c r="E1008" s="181">
        <v>15</v>
      </c>
      <c r="F1008" s="181">
        <v>3</v>
      </c>
      <c r="G1008" s="146">
        <v>2</v>
      </c>
      <c r="H1008" s="274">
        <v>12</v>
      </c>
      <c r="I1008" s="597" t="s">
        <v>3371</v>
      </c>
    </row>
    <row r="1009" spans="1:17" ht="25.5">
      <c r="A1009" s="242" t="s">
        <v>665</v>
      </c>
      <c r="B1009" s="150"/>
      <c r="C1009" s="147"/>
      <c r="D1009" s="150"/>
      <c r="E1009" s="147"/>
      <c r="F1009" s="147"/>
      <c r="G1009" s="147"/>
      <c r="H1009" s="275"/>
      <c r="I1009" s="553"/>
    </row>
    <row r="1010" spans="1:17" ht="26.25" thickBot="1">
      <c r="A1010" s="196" t="s">
        <v>417</v>
      </c>
      <c r="B1010" s="244">
        <v>8</v>
      </c>
      <c r="C1010" s="244">
        <v>8</v>
      </c>
      <c r="D1010" s="181">
        <v>8</v>
      </c>
      <c r="E1010" s="155">
        <v>14</v>
      </c>
      <c r="F1010" s="375">
        <v>14</v>
      </c>
      <c r="G1010" s="375">
        <v>14</v>
      </c>
      <c r="H1010" s="375">
        <v>16</v>
      </c>
      <c r="I1010" s="592">
        <v>9</v>
      </c>
    </row>
    <row r="1011" spans="1:17" s="847" customFormat="1" ht="13.5" thickBot="1">
      <c r="A1011" s="673"/>
      <c r="B1011" s="662"/>
      <c r="C1011" s="642"/>
      <c r="D1011" s="643"/>
      <c r="E1011" s="642"/>
      <c r="F1011" s="642"/>
      <c r="G1011" s="642"/>
      <c r="H1011" s="701"/>
      <c r="I1011" s="701"/>
      <c r="J1011" s="990"/>
      <c r="K1011" s="990"/>
      <c r="L1011" s="990"/>
      <c r="M1011" s="990"/>
      <c r="N1011" s="990"/>
      <c r="O1011" s="990"/>
      <c r="P1011" s="990"/>
      <c r="Q1011" s="990"/>
    </row>
    <row r="1012" spans="1:17" s="336" customFormat="1" ht="27" customHeight="1" thickBot="1">
      <c r="A1012" s="705" t="s">
        <v>75</v>
      </c>
      <c r="B1012" s="213">
        <v>2013</v>
      </c>
      <c r="C1012" s="706">
        <v>2014</v>
      </c>
      <c r="D1012" s="213">
        <v>2015</v>
      </c>
      <c r="E1012" s="706">
        <v>2016</v>
      </c>
      <c r="F1012" s="706">
        <v>2017</v>
      </c>
      <c r="G1012" s="706">
        <v>2018</v>
      </c>
      <c r="H1012" s="706">
        <v>2019</v>
      </c>
      <c r="I1012" s="707">
        <v>2020</v>
      </c>
      <c r="J1012" s="704"/>
      <c r="K1012" s="704"/>
      <c r="L1012" s="704"/>
      <c r="M1012" s="704"/>
      <c r="N1012" s="704"/>
      <c r="O1012" s="704"/>
      <c r="P1012" s="704"/>
      <c r="Q1012" s="704"/>
    </row>
    <row r="1013" spans="1:17" s="847" customFormat="1" ht="14.25" customHeight="1">
      <c r="A1013" s="280" t="s">
        <v>1223</v>
      </c>
      <c r="B1013" s="350">
        <f t="shared" ref="B1013:E1016" si="48">B1019+B1053+B1070</f>
        <v>14</v>
      </c>
      <c r="C1013" s="350">
        <f t="shared" si="48"/>
        <v>14</v>
      </c>
      <c r="D1013" s="350">
        <f t="shared" si="48"/>
        <v>14</v>
      </c>
      <c r="E1013" s="350">
        <f t="shared" si="48"/>
        <v>14</v>
      </c>
      <c r="F1013" s="350">
        <f t="shared" ref="F1013:G1016" si="49">F1019+F1053+F1070</f>
        <v>14</v>
      </c>
      <c r="G1013" s="350">
        <f>G1019+G1053+G1070</f>
        <v>14</v>
      </c>
      <c r="H1013" s="350">
        <f>H1019+H1053+H1070</f>
        <v>14</v>
      </c>
      <c r="I1013" s="1118">
        <f>I1019+I1053+I1070</f>
        <v>14</v>
      </c>
      <c r="J1013" s="990"/>
      <c r="K1013" s="990"/>
      <c r="L1013" s="990"/>
      <c r="M1013" s="990"/>
      <c r="N1013" s="990"/>
      <c r="O1013" s="990"/>
      <c r="P1013" s="990"/>
      <c r="Q1013" s="990"/>
    </row>
    <row r="1014" spans="1:17" s="847" customFormat="1" ht="15.95" customHeight="1">
      <c r="A1014" s="281" t="s">
        <v>1245</v>
      </c>
      <c r="B1014" s="182">
        <f t="shared" si="48"/>
        <v>0</v>
      </c>
      <c r="C1014" s="182">
        <f t="shared" si="48"/>
        <v>0</v>
      </c>
      <c r="D1014" s="182">
        <f t="shared" si="48"/>
        <v>1</v>
      </c>
      <c r="E1014" s="182">
        <f>E1020+E1054+E1071</f>
        <v>0</v>
      </c>
      <c r="F1014" s="182">
        <f t="shared" si="49"/>
        <v>1</v>
      </c>
      <c r="G1014" s="182">
        <f t="shared" si="49"/>
        <v>1</v>
      </c>
      <c r="H1014" s="182">
        <f t="shared" ref="H1014:I1014" si="50">H1020+H1054+H1071</f>
        <v>1</v>
      </c>
      <c r="I1014" s="752">
        <f t="shared" si="50"/>
        <v>1</v>
      </c>
      <c r="J1014" s="990"/>
      <c r="K1014" s="990"/>
      <c r="L1014" s="990"/>
      <c r="M1014" s="990"/>
      <c r="N1014" s="990"/>
      <c r="O1014" s="990"/>
      <c r="P1014" s="990"/>
      <c r="Q1014" s="990"/>
    </row>
    <row r="1015" spans="1:17" s="847" customFormat="1" ht="15.75" customHeight="1">
      <c r="A1015" s="281" t="s">
        <v>1246</v>
      </c>
      <c r="B1015" s="182">
        <f t="shared" si="48"/>
        <v>11</v>
      </c>
      <c r="C1015" s="182">
        <f t="shared" si="48"/>
        <v>11</v>
      </c>
      <c r="D1015" s="182">
        <f t="shared" si="48"/>
        <v>12</v>
      </c>
      <c r="E1015" s="182">
        <f t="shared" si="48"/>
        <v>14</v>
      </c>
      <c r="F1015" s="182">
        <f t="shared" si="49"/>
        <v>13</v>
      </c>
      <c r="G1015" s="182">
        <f t="shared" si="49"/>
        <v>12</v>
      </c>
      <c r="H1015" s="182">
        <f t="shared" ref="H1015:I1015" si="51">H1021+H1055+H1072</f>
        <v>12</v>
      </c>
      <c r="I1015" s="752">
        <f t="shared" si="51"/>
        <v>12</v>
      </c>
      <c r="J1015" s="990"/>
      <c r="K1015" s="990"/>
      <c r="L1015" s="990"/>
      <c r="M1015" s="990"/>
      <c r="N1015" s="990"/>
      <c r="O1015" s="990"/>
      <c r="P1015" s="990"/>
      <c r="Q1015" s="990"/>
    </row>
    <row r="1016" spans="1:17" s="847" customFormat="1" ht="16.5" customHeight="1" thickBot="1">
      <c r="A1016" s="248" t="s">
        <v>1247</v>
      </c>
      <c r="B1016" s="257">
        <f t="shared" si="48"/>
        <v>3</v>
      </c>
      <c r="C1016" s="257">
        <f t="shared" si="48"/>
        <v>3</v>
      </c>
      <c r="D1016" s="257">
        <f t="shared" si="48"/>
        <v>1</v>
      </c>
      <c r="E1016" s="257">
        <f t="shared" si="48"/>
        <v>0</v>
      </c>
      <c r="F1016" s="257">
        <f t="shared" si="49"/>
        <v>0</v>
      </c>
      <c r="G1016" s="257">
        <f t="shared" si="49"/>
        <v>1</v>
      </c>
      <c r="H1016" s="257">
        <f t="shared" ref="H1016:I1016" si="52">H1022+H1056+H1073</f>
        <v>1</v>
      </c>
      <c r="I1016" s="1119">
        <f t="shared" si="52"/>
        <v>1</v>
      </c>
      <c r="J1016" s="990"/>
      <c r="K1016" s="990"/>
      <c r="L1016" s="990"/>
      <c r="M1016" s="990"/>
      <c r="N1016" s="990"/>
      <c r="O1016" s="990"/>
      <c r="P1016" s="990"/>
      <c r="Q1016" s="990"/>
    </row>
    <row r="1017" spans="1:17" s="847" customFormat="1" ht="14.25" customHeight="1" thickBot="1">
      <c r="A1017" s="661"/>
      <c r="B1017" s="662"/>
      <c r="C1017" s="642"/>
      <c r="D1017" s="643"/>
      <c r="E1017" s="642"/>
      <c r="F1017" s="642"/>
      <c r="G1017" s="642"/>
      <c r="H1017" s="701"/>
      <c r="I1017" s="701"/>
      <c r="J1017" s="990"/>
      <c r="K1017" s="990"/>
      <c r="L1017" s="990"/>
      <c r="M1017" s="990"/>
      <c r="N1017" s="990"/>
      <c r="O1017" s="990"/>
      <c r="P1017" s="990"/>
      <c r="Q1017" s="990"/>
    </row>
    <row r="1018" spans="1:17" s="847" customFormat="1" ht="26.25" thickBot="1">
      <c r="A1018" s="388" t="s">
        <v>76</v>
      </c>
      <c r="B1018" s="389">
        <v>2013</v>
      </c>
      <c r="C1018" s="390">
        <v>2014</v>
      </c>
      <c r="D1018" s="389">
        <v>2015</v>
      </c>
      <c r="E1018" s="390">
        <v>2016</v>
      </c>
      <c r="F1018" s="390">
        <v>2017</v>
      </c>
      <c r="G1018" s="390">
        <v>2018</v>
      </c>
      <c r="H1018" s="706">
        <v>2019</v>
      </c>
      <c r="I1018" s="707">
        <v>2020</v>
      </c>
      <c r="J1018" s="990"/>
      <c r="K1018" s="990"/>
      <c r="L1018" s="990"/>
      <c r="M1018" s="990"/>
      <c r="N1018" s="990"/>
      <c r="O1018" s="990"/>
      <c r="P1018" s="990"/>
      <c r="Q1018" s="990"/>
    </row>
    <row r="1019" spans="1:17" s="847" customFormat="1" ht="15.95" customHeight="1">
      <c r="A1019" s="385" t="s">
        <v>1223</v>
      </c>
      <c r="B1019" s="192">
        <v>8</v>
      </c>
      <c r="C1019" s="192">
        <v>8</v>
      </c>
      <c r="D1019" s="192">
        <f>D1020+D1021+D1022</f>
        <v>8</v>
      </c>
      <c r="E1019" s="25">
        <v>8</v>
      </c>
      <c r="F1019" s="25">
        <f>F1020+F1021+F1022</f>
        <v>8</v>
      </c>
      <c r="G1019" s="25">
        <f>G1020+G1021+G1022</f>
        <v>8</v>
      </c>
      <c r="H1019" s="972">
        <v>8</v>
      </c>
      <c r="I1019" s="553">
        <f>+I1020+I1021+I1022</f>
        <v>8</v>
      </c>
      <c r="J1019" s="990"/>
      <c r="K1019" s="990"/>
      <c r="L1019" s="990"/>
      <c r="M1019" s="990"/>
      <c r="N1019" s="990"/>
      <c r="O1019" s="990"/>
      <c r="P1019" s="990"/>
      <c r="Q1019" s="990"/>
    </row>
    <row r="1020" spans="1:17" s="847" customFormat="1" ht="15.95" customHeight="1">
      <c r="A1020" s="386" t="s">
        <v>1245</v>
      </c>
      <c r="B1020" s="193">
        <v>0</v>
      </c>
      <c r="C1020" s="193">
        <v>0</v>
      </c>
      <c r="D1020" s="193">
        <v>1</v>
      </c>
      <c r="E1020" s="363">
        <v>0</v>
      </c>
      <c r="F1020" s="363">
        <v>1</v>
      </c>
      <c r="G1020" s="363">
        <v>1</v>
      </c>
      <c r="H1020" s="973">
        <v>1</v>
      </c>
      <c r="I1020" s="597">
        <v>1</v>
      </c>
      <c r="J1020" s="990"/>
      <c r="K1020" s="990"/>
      <c r="L1020" s="990"/>
      <c r="M1020" s="990"/>
      <c r="N1020" s="990"/>
      <c r="O1020" s="990"/>
      <c r="P1020" s="990"/>
      <c r="Q1020" s="990"/>
    </row>
    <row r="1021" spans="1:17" s="847" customFormat="1" ht="15.75" customHeight="1">
      <c r="A1021" s="386" t="s">
        <v>1246</v>
      </c>
      <c r="B1021" s="193">
        <v>5</v>
      </c>
      <c r="C1021" s="193">
        <v>5</v>
      </c>
      <c r="D1021" s="193">
        <v>6</v>
      </c>
      <c r="E1021" s="363">
        <v>8</v>
      </c>
      <c r="F1021" s="363">
        <v>7</v>
      </c>
      <c r="G1021" s="363">
        <v>6</v>
      </c>
      <c r="H1021" s="973">
        <v>6</v>
      </c>
      <c r="I1021" s="597">
        <v>6</v>
      </c>
      <c r="J1021" s="990"/>
      <c r="K1021" s="990"/>
      <c r="L1021" s="990"/>
      <c r="M1021" s="990"/>
      <c r="N1021" s="990"/>
      <c r="O1021" s="990"/>
      <c r="P1021" s="990"/>
      <c r="Q1021" s="990"/>
    </row>
    <row r="1022" spans="1:17" s="847" customFormat="1" ht="18" customHeight="1" thickBot="1">
      <c r="A1022" s="387" t="s">
        <v>1247</v>
      </c>
      <c r="B1022" s="244">
        <v>3</v>
      </c>
      <c r="C1022" s="244">
        <v>3</v>
      </c>
      <c r="D1022" s="244">
        <v>1</v>
      </c>
      <c r="E1022" s="122">
        <v>0</v>
      </c>
      <c r="F1022" s="122">
        <v>0</v>
      </c>
      <c r="G1022" s="122">
        <v>1</v>
      </c>
      <c r="H1022" s="974">
        <v>1</v>
      </c>
      <c r="I1022" s="592">
        <v>1</v>
      </c>
      <c r="J1022" s="990"/>
      <c r="K1022" s="990"/>
      <c r="L1022" s="990"/>
      <c r="M1022" s="990"/>
      <c r="N1022" s="990"/>
      <c r="O1022" s="990"/>
      <c r="P1022" s="990"/>
      <c r="Q1022" s="990"/>
    </row>
    <row r="1023" spans="1:17" s="847" customFormat="1" ht="13.5" customHeight="1" thickBot="1">
      <c r="A1023" s="392"/>
      <c r="B1023" s="674"/>
      <c r="C1023" s="675"/>
      <c r="D1023" s="676"/>
      <c r="E1023" s="675"/>
      <c r="F1023" s="675"/>
      <c r="G1023" s="675"/>
      <c r="H1023" s="742"/>
      <c r="I1023" s="742"/>
      <c r="J1023" s="990"/>
      <c r="K1023" s="990"/>
      <c r="L1023" s="990"/>
      <c r="M1023" s="990"/>
      <c r="N1023" s="990"/>
      <c r="O1023" s="990"/>
      <c r="P1023" s="990"/>
      <c r="Q1023" s="990"/>
    </row>
    <row r="1024" spans="1:17" ht="24" customHeight="1" thickBot="1">
      <c r="A1024" s="284" t="s">
        <v>1248</v>
      </c>
      <c r="B1024" s="632">
        <v>2013</v>
      </c>
      <c r="C1024" s="634">
        <v>2014</v>
      </c>
      <c r="D1024" s="632">
        <v>2015</v>
      </c>
      <c r="E1024" s="634">
        <v>2016</v>
      </c>
      <c r="F1024" s="634">
        <v>2017</v>
      </c>
      <c r="G1024" s="634">
        <v>2018</v>
      </c>
      <c r="H1024" s="380">
        <v>2019</v>
      </c>
      <c r="I1024" s="381">
        <v>2020</v>
      </c>
    </row>
    <row r="1025" spans="1:10" ht="25.5">
      <c r="A1025" s="242" t="s">
        <v>666</v>
      </c>
      <c r="B1025" s="150"/>
      <c r="C1025" s="147"/>
      <c r="D1025" s="150"/>
      <c r="E1025" s="147"/>
      <c r="F1025" s="147"/>
      <c r="G1025" s="147"/>
      <c r="H1025" s="275"/>
      <c r="I1025" s="553"/>
    </row>
    <row r="1026" spans="1:10" ht="85.5" customHeight="1">
      <c r="A1026" s="246" t="s">
        <v>363</v>
      </c>
      <c r="B1026" s="126">
        <v>1</v>
      </c>
      <c r="C1026" s="126">
        <v>1</v>
      </c>
      <c r="D1026" s="126">
        <v>1</v>
      </c>
      <c r="E1026" s="146">
        <v>1</v>
      </c>
      <c r="F1026" s="146" t="s">
        <v>2273</v>
      </c>
      <c r="G1026" s="146">
        <v>0</v>
      </c>
      <c r="H1026" s="1262" t="s">
        <v>3091</v>
      </c>
      <c r="I1026" s="597" t="s">
        <v>3298</v>
      </c>
    </row>
    <row r="1027" spans="1:10" ht="118.5" customHeight="1" thickBot="1">
      <c r="A1027" s="196" t="s">
        <v>418</v>
      </c>
      <c r="B1027" s="126">
        <v>1</v>
      </c>
      <c r="C1027" s="126"/>
      <c r="D1027" s="126">
        <v>1</v>
      </c>
      <c r="E1027" s="146" t="s">
        <v>2135</v>
      </c>
      <c r="F1027" s="146" t="s">
        <v>2301</v>
      </c>
      <c r="G1027" s="146" t="s">
        <v>2507</v>
      </c>
      <c r="H1027" s="1263"/>
      <c r="I1027" s="597"/>
    </row>
    <row r="1028" spans="1:10" ht="27" customHeight="1">
      <c r="A1028" s="1125" t="s">
        <v>667</v>
      </c>
      <c r="B1028" s="187"/>
      <c r="C1028" s="187"/>
      <c r="D1028" s="187"/>
      <c r="E1028" s="267"/>
      <c r="F1028" s="267"/>
      <c r="G1028" s="267"/>
      <c r="H1028" s="267"/>
      <c r="I1028" s="1064"/>
    </row>
    <row r="1029" spans="1:10" ht="84" customHeight="1" thickBot="1">
      <c r="A1029" s="1126" t="s">
        <v>419</v>
      </c>
      <c r="B1029" s="191">
        <v>0</v>
      </c>
      <c r="C1029" s="191">
        <v>0</v>
      </c>
      <c r="D1029" s="191" t="s">
        <v>2303</v>
      </c>
      <c r="E1029" s="269" t="s">
        <v>2302</v>
      </c>
      <c r="F1029" s="269" t="s">
        <v>2302</v>
      </c>
      <c r="G1029" s="269" t="s">
        <v>2468</v>
      </c>
      <c r="H1029" s="269" t="s">
        <v>2354</v>
      </c>
      <c r="I1029" s="881" t="s">
        <v>2354</v>
      </c>
    </row>
    <row r="1030" spans="1:10" ht="27" customHeight="1">
      <c r="A1030" s="242" t="s">
        <v>668</v>
      </c>
      <c r="B1030" s="190"/>
      <c r="C1030" s="147"/>
      <c r="D1030" s="150"/>
      <c r="E1030" s="147"/>
      <c r="F1030" s="147"/>
      <c r="G1030" s="147"/>
      <c r="H1030" s="275"/>
      <c r="I1030" s="553"/>
    </row>
    <row r="1031" spans="1:10" ht="147" customHeight="1">
      <c r="A1031" s="246" t="s">
        <v>420</v>
      </c>
      <c r="B1031" s="270" t="s">
        <v>1880</v>
      </c>
      <c r="C1031" s="299" t="s">
        <v>1566</v>
      </c>
      <c r="D1031" s="299" t="s">
        <v>1678</v>
      </c>
      <c r="E1031" s="299" t="s">
        <v>2027</v>
      </c>
      <c r="F1031" s="299" t="s">
        <v>2329</v>
      </c>
      <c r="G1031" s="146" t="s">
        <v>2479</v>
      </c>
      <c r="H1031" s="274" t="s">
        <v>2856</v>
      </c>
      <c r="I1031" s="597" t="s">
        <v>3370</v>
      </c>
    </row>
    <row r="1032" spans="1:10" ht="125.1" customHeight="1">
      <c r="A1032" s="286" t="s">
        <v>2032</v>
      </c>
      <c r="B1032" s="270"/>
      <c r="C1032" s="299"/>
      <c r="D1032" s="299"/>
      <c r="E1032" s="299"/>
      <c r="F1032" s="299" t="s">
        <v>2269</v>
      </c>
      <c r="G1032" s="146" t="s">
        <v>2538</v>
      </c>
      <c r="H1032" s="274" t="s">
        <v>2968</v>
      </c>
      <c r="I1032" s="597" t="s">
        <v>3369</v>
      </c>
    </row>
    <row r="1033" spans="1:10" ht="13.5" thickBot="1">
      <c r="A1033" s="196" t="s">
        <v>421</v>
      </c>
      <c r="B1033" s="188">
        <v>0</v>
      </c>
      <c r="C1033" s="188">
        <v>0</v>
      </c>
      <c r="D1033" s="188">
        <v>0</v>
      </c>
      <c r="E1033" s="268">
        <v>0</v>
      </c>
      <c r="F1033" s="188">
        <v>0</v>
      </c>
      <c r="G1033" s="268">
        <v>0</v>
      </c>
      <c r="H1033" s="268">
        <v>0</v>
      </c>
      <c r="I1033" s="860">
        <v>0</v>
      </c>
    </row>
    <row r="1034" spans="1:10" ht="29.25" customHeight="1">
      <c r="A1034" s="366" t="s">
        <v>669</v>
      </c>
      <c r="B1034" s="187"/>
      <c r="C1034" s="187"/>
      <c r="D1034" s="187"/>
      <c r="E1034" s="147"/>
      <c r="F1034" s="147"/>
      <c r="G1034" s="147"/>
      <c r="H1034" s="275"/>
      <c r="I1034" s="553"/>
    </row>
    <row r="1035" spans="1:10" ht="104.25" customHeight="1" thickBot="1">
      <c r="A1035" s="364" t="s">
        <v>422</v>
      </c>
      <c r="B1035" s="188" t="s">
        <v>1502</v>
      </c>
      <c r="C1035" s="188" t="s">
        <v>1502</v>
      </c>
      <c r="D1035" s="188" t="s">
        <v>1502</v>
      </c>
      <c r="E1035" s="146" t="s">
        <v>2008</v>
      </c>
      <c r="F1035" s="146" t="s">
        <v>2270</v>
      </c>
      <c r="G1035" s="146" t="s">
        <v>2270</v>
      </c>
      <c r="H1035" s="146" t="s">
        <v>2270</v>
      </c>
      <c r="I1035" s="597" t="s">
        <v>3299</v>
      </c>
    </row>
    <row r="1036" spans="1:10" ht="28.5" customHeight="1">
      <c r="A1036" s="366" t="s">
        <v>670</v>
      </c>
      <c r="B1036" s="327"/>
      <c r="C1036" s="327"/>
      <c r="D1036" s="212"/>
      <c r="E1036" s="212"/>
      <c r="F1036" s="212"/>
      <c r="G1036" s="323"/>
      <c r="H1036" s="323"/>
      <c r="I1036" s="713"/>
      <c r="J1036" s="1130"/>
    </row>
    <row r="1037" spans="1:10" ht="27" customHeight="1">
      <c r="A1037" s="364" t="s">
        <v>9</v>
      </c>
      <c r="B1037" s="631" t="s">
        <v>1309</v>
      </c>
      <c r="C1037" s="631" t="s">
        <v>2305</v>
      </c>
      <c r="D1037" s="565" t="s">
        <v>1679</v>
      </c>
      <c r="E1037" s="565"/>
      <c r="F1037" s="186"/>
      <c r="G1037" s="308"/>
      <c r="H1037" s="308"/>
      <c r="I1037" s="850"/>
    </row>
    <row r="1038" spans="1:10" ht="25.5" customHeight="1">
      <c r="A1038" s="364" t="s">
        <v>423</v>
      </c>
      <c r="B1038" s="328">
        <v>0</v>
      </c>
      <c r="C1038" s="328" t="s">
        <v>1881</v>
      </c>
      <c r="D1038" s="186">
        <v>7</v>
      </c>
      <c r="E1038" s="186"/>
      <c r="F1038" s="186"/>
      <c r="G1038" s="308"/>
      <c r="H1038" s="308"/>
      <c r="I1038" s="850"/>
    </row>
    <row r="1039" spans="1:10" ht="79.5" customHeight="1">
      <c r="A1039" s="560" t="s">
        <v>2009</v>
      </c>
      <c r="B1039" s="270"/>
      <c r="C1039" s="270"/>
      <c r="D1039" s="182"/>
      <c r="E1039" s="299" t="s">
        <v>2010</v>
      </c>
      <c r="F1039" s="299" t="s">
        <v>2183</v>
      </c>
      <c r="G1039" s="146" t="s">
        <v>2174</v>
      </c>
      <c r="H1039" s="274" t="s">
        <v>2941</v>
      </c>
      <c r="I1039" s="597" t="s">
        <v>2354</v>
      </c>
    </row>
    <row r="1040" spans="1:10" ht="42" customHeight="1">
      <c r="A1040" s="561" t="s">
        <v>2011</v>
      </c>
      <c r="B1040" s="301"/>
      <c r="C1040" s="301"/>
      <c r="D1040" s="195"/>
      <c r="E1040" s="299" t="s">
        <v>452</v>
      </c>
      <c r="F1040" s="299" t="s">
        <v>2304</v>
      </c>
      <c r="G1040" s="149" t="s">
        <v>2419</v>
      </c>
      <c r="H1040" s="977" t="s">
        <v>2304</v>
      </c>
      <c r="I1040" s="1137" t="s">
        <v>2304</v>
      </c>
    </row>
    <row r="1041" spans="1:17" ht="39.75" customHeight="1" thickBot="1">
      <c r="A1041" s="562" t="s">
        <v>2012</v>
      </c>
      <c r="B1041" s="963"/>
      <c r="C1041" s="963"/>
      <c r="D1041" s="563"/>
      <c r="E1041" s="582"/>
      <c r="F1041" s="302" t="s">
        <v>2304</v>
      </c>
      <c r="G1041" s="302" t="s">
        <v>2304</v>
      </c>
      <c r="H1041" s="978" t="s">
        <v>2304</v>
      </c>
      <c r="I1041" s="1091" t="s">
        <v>2304</v>
      </c>
      <c r="J1041" s="1130"/>
    </row>
    <row r="1042" spans="1:17" ht="52.5" customHeight="1">
      <c r="A1042" s="366" t="s">
        <v>671</v>
      </c>
      <c r="B1042" s="150"/>
      <c r="C1042" s="147"/>
      <c r="D1042" s="150"/>
      <c r="E1042" s="147"/>
      <c r="F1042" s="147"/>
      <c r="G1042" s="147"/>
      <c r="H1042" s="275"/>
      <c r="I1042" s="553"/>
    </row>
    <row r="1043" spans="1:17" ht="30.75" customHeight="1">
      <c r="A1043" s="246" t="s">
        <v>211</v>
      </c>
      <c r="B1043" s="328" t="s">
        <v>1310</v>
      </c>
      <c r="C1043" s="328" t="s">
        <v>1561</v>
      </c>
      <c r="D1043" s="328" t="s">
        <v>1680</v>
      </c>
      <c r="E1043" s="308"/>
      <c r="F1043" s="308"/>
      <c r="G1043" s="308"/>
      <c r="H1043" s="308"/>
      <c r="I1043" s="850"/>
    </row>
    <row r="1044" spans="1:17" ht="12.75" customHeight="1">
      <c r="A1044" s="246" t="s">
        <v>424</v>
      </c>
      <c r="B1044" s="188">
        <v>0</v>
      </c>
      <c r="C1044" s="188">
        <v>0</v>
      </c>
      <c r="D1044" s="188">
        <v>0</v>
      </c>
      <c r="E1044" s="268">
        <v>0</v>
      </c>
      <c r="F1044" s="268">
        <v>0</v>
      </c>
      <c r="G1044" s="268">
        <v>0</v>
      </c>
      <c r="H1044" s="268">
        <v>0</v>
      </c>
      <c r="I1044" s="860">
        <v>0</v>
      </c>
    </row>
    <row r="1045" spans="1:17" ht="27.75" customHeight="1" thickBot="1">
      <c r="A1045" s="196" t="s">
        <v>425</v>
      </c>
      <c r="B1045" s="191">
        <v>0</v>
      </c>
      <c r="C1045" s="191">
        <v>0</v>
      </c>
      <c r="D1045" s="191">
        <v>0</v>
      </c>
      <c r="E1045" s="269">
        <v>0</v>
      </c>
      <c r="F1045" s="269">
        <v>0</v>
      </c>
      <c r="G1045" s="269">
        <v>0</v>
      </c>
      <c r="H1045" s="269">
        <v>0</v>
      </c>
      <c r="I1045" s="881">
        <v>0</v>
      </c>
    </row>
    <row r="1046" spans="1:17" ht="53.25" customHeight="1">
      <c r="A1046" s="242" t="s">
        <v>672</v>
      </c>
      <c r="B1046" s="150"/>
      <c r="C1046" s="147"/>
      <c r="D1046" s="150"/>
      <c r="E1046" s="147"/>
      <c r="F1046" s="147"/>
      <c r="G1046" s="275"/>
      <c r="H1046" s="275"/>
      <c r="I1046" s="553"/>
    </row>
    <row r="1047" spans="1:17" ht="44.1" customHeight="1">
      <c r="A1047" s="246" t="s">
        <v>363</v>
      </c>
      <c r="B1047" s="126">
        <v>0</v>
      </c>
      <c r="C1047" s="146">
        <v>0</v>
      </c>
      <c r="D1047" s="126">
        <v>1</v>
      </c>
      <c r="E1047" s="146">
        <v>2</v>
      </c>
      <c r="F1047" s="146">
        <v>5</v>
      </c>
      <c r="G1047" s="274">
        <v>10</v>
      </c>
      <c r="H1047" s="274">
        <v>10</v>
      </c>
      <c r="I1047" s="597" t="s">
        <v>3300</v>
      </c>
    </row>
    <row r="1048" spans="1:17" ht="136.5" customHeight="1" thickBot="1">
      <c r="A1048" s="246" t="s">
        <v>426</v>
      </c>
      <c r="B1048" s="126">
        <v>1</v>
      </c>
      <c r="C1048" s="146">
        <v>1</v>
      </c>
      <c r="D1048" s="126" t="s">
        <v>1681</v>
      </c>
      <c r="E1048" s="146" t="s">
        <v>2136</v>
      </c>
      <c r="F1048" s="146">
        <v>0</v>
      </c>
      <c r="G1048" s="274" t="s">
        <v>2539</v>
      </c>
      <c r="H1048" s="274" t="s">
        <v>3010</v>
      </c>
      <c r="I1048" s="597" t="s">
        <v>3301</v>
      </c>
    </row>
    <row r="1049" spans="1:17" ht="25.5">
      <c r="A1049" s="242" t="s">
        <v>673</v>
      </c>
      <c r="B1049" s="187"/>
      <c r="C1049" s="187"/>
      <c r="D1049" s="150"/>
      <c r="E1049" s="323"/>
      <c r="F1049" s="323"/>
      <c r="G1049" s="323"/>
      <c r="H1049" s="323"/>
      <c r="I1049" s="553"/>
    </row>
    <row r="1050" spans="1:17" ht="96" customHeight="1" thickBot="1">
      <c r="A1050" s="196" t="s">
        <v>427</v>
      </c>
      <c r="B1050" s="191">
        <v>0</v>
      </c>
      <c r="C1050" s="191">
        <v>0</v>
      </c>
      <c r="D1050" s="181" t="s">
        <v>1535</v>
      </c>
      <c r="E1050" s="528" t="s">
        <v>2137</v>
      </c>
      <c r="F1050" s="528"/>
      <c r="G1050" s="528"/>
      <c r="H1050" s="528" t="s">
        <v>3149</v>
      </c>
      <c r="I1050" s="592" t="s">
        <v>3368</v>
      </c>
    </row>
    <row r="1051" spans="1:17" s="847" customFormat="1" ht="13.5" thickBot="1">
      <c r="A1051" s="673"/>
      <c r="B1051" s="662"/>
      <c r="C1051" s="642"/>
      <c r="D1051" s="643"/>
      <c r="E1051" s="642"/>
      <c r="F1051" s="642"/>
      <c r="G1051" s="642"/>
      <c r="H1051" s="701"/>
      <c r="I1051" s="701"/>
      <c r="J1051" s="990"/>
      <c r="K1051" s="990"/>
      <c r="L1051" s="990"/>
      <c r="M1051" s="990"/>
      <c r="N1051" s="990"/>
      <c r="O1051" s="990"/>
      <c r="P1051" s="990"/>
      <c r="Q1051" s="990"/>
    </row>
    <row r="1052" spans="1:17" s="847" customFormat="1" ht="26.25" thickBot="1">
      <c r="A1052" s="391" t="s">
        <v>77</v>
      </c>
      <c r="B1052" s="383">
        <v>2013</v>
      </c>
      <c r="C1052" s="384">
        <v>2014</v>
      </c>
      <c r="D1052" s="383">
        <v>2015</v>
      </c>
      <c r="E1052" s="384">
        <v>2016</v>
      </c>
      <c r="F1052" s="384">
        <v>2017</v>
      </c>
      <c r="G1052" s="384">
        <v>2018</v>
      </c>
      <c r="H1052" s="380">
        <v>2019</v>
      </c>
      <c r="I1052" s="381">
        <v>2020</v>
      </c>
      <c r="J1052" s="990"/>
      <c r="K1052" s="990"/>
      <c r="L1052" s="990"/>
      <c r="M1052" s="990"/>
      <c r="N1052" s="990"/>
      <c r="O1052" s="990"/>
      <c r="P1052" s="990"/>
      <c r="Q1052" s="990"/>
    </row>
    <row r="1053" spans="1:17" s="847" customFormat="1" ht="15.95" customHeight="1">
      <c r="A1053" s="385" t="s">
        <v>1223</v>
      </c>
      <c r="B1053" s="192">
        <v>3</v>
      </c>
      <c r="C1053" s="192">
        <v>3</v>
      </c>
      <c r="D1053" s="192">
        <v>3</v>
      </c>
      <c r="E1053" s="192">
        <v>3</v>
      </c>
      <c r="F1053" s="25">
        <v>3</v>
      </c>
      <c r="G1053" s="25">
        <v>3</v>
      </c>
      <c r="H1053" s="25">
        <v>3</v>
      </c>
      <c r="I1053" s="553">
        <f>+I1054+I1055+I1056</f>
        <v>3</v>
      </c>
      <c r="J1053" s="990"/>
      <c r="K1053" s="990"/>
      <c r="L1053" s="990"/>
      <c r="M1053" s="990"/>
      <c r="N1053" s="990"/>
      <c r="O1053" s="990"/>
      <c r="P1053" s="990"/>
      <c r="Q1053" s="990"/>
    </row>
    <row r="1054" spans="1:17" s="847" customFormat="1" ht="15.95" customHeight="1">
      <c r="A1054" s="386" t="s">
        <v>1245</v>
      </c>
      <c r="B1054" s="193">
        <v>0</v>
      </c>
      <c r="C1054" s="193">
        <v>0</v>
      </c>
      <c r="D1054" s="193">
        <v>0</v>
      </c>
      <c r="E1054" s="193">
        <v>0</v>
      </c>
      <c r="F1054" s="363">
        <v>0</v>
      </c>
      <c r="G1054" s="363">
        <v>0</v>
      </c>
      <c r="H1054" s="363">
        <v>0</v>
      </c>
      <c r="I1054" s="597">
        <v>0</v>
      </c>
      <c r="J1054" s="990"/>
      <c r="K1054" s="990"/>
      <c r="L1054" s="990"/>
      <c r="M1054" s="990"/>
      <c r="N1054" s="990"/>
      <c r="O1054" s="990"/>
      <c r="P1054" s="990"/>
      <c r="Q1054" s="990"/>
    </row>
    <row r="1055" spans="1:17" s="847" customFormat="1" ht="15.75" customHeight="1">
      <c r="A1055" s="386" t="s">
        <v>1246</v>
      </c>
      <c r="B1055" s="193">
        <v>3</v>
      </c>
      <c r="C1055" s="193">
        <v>3</v>
      </c>
      <c r="D1055" s="193">
        <v>3</v>
      </c>
      <c r="E1055" s="193">
        <v>3</v>
      </c>
      <c r="F1055" s="363">
        <v>3</v>
      </c>
      <c r="G1055" s="363">
        <v>3</v>
      </c>
      <c r="H1055" s="363">
        <v>3</v>
      </c>
      <c r="I1055" s="597">
        <v>3</v>
      </c>
      <c r="J1055" s="990"/>
      <c r="K1055" s="990"/>
      <c r="L1055" s="990"/>
      <c r="M1055" s="990"/>
      <c r="N1055" s="990"/>
      <c r="O1055" s="990"/>
      <c r="P1055" s="990"/>
      <c r="Q1055" s="990"/>
    </row>
    <row r="1056" spans="1:17" s="847" customFormat="1" ht="18" customHeight="1" thickBot="1">
      <c r="A1056" s="387" t="s">
        <v>1247</v>
      </c>
      <c r="B1056" s="244">
        <v>0</v>
      </c>
      <c r="C1056" s="244">
        <v>0</v>
      </c>
      <c r="D1056" s="244">
        <v>0</v>
      </c>
      <c r="E1056" s="244">
        <v>0</v>
      </c>
      <c r="F1056" s="122">
        <v>0</v>
      </c>
      <c r="G1056" s="122">
        <v>0</v>
      </c>
      <c r="H1056" s="122">
        <v>0</v>
      </c>
      <c r="I1056" s="592">
        <v>0</v>
      </c>
      <c r="J1056" s="990"/>
      <c r="K1056" s="990"/>
      <c r="L1056" s="990"/>
      <c r="M1056" s="990"/>
      <c r="N1056" s="990"/>
      <c r="O1056" s="990"/>
      <c r="P1056" s="990"/>
      <c r="Q1056" s="990"/>
    </row>
    <row r="1057" spans="1:17" s="847" customFormat="1" ht="13.5" customHeight="1" thickBot="1">
      <c r="A1057" s="392"/>
      <c r="B1057" s="674"/>
      <c r="C1057" s="675"/>
      <c r="D1057" s="676"/>
      <c r="E1057" s="675"/>
      <c r="F1057" s="675"/>
      <c r="G1057" s="675"/>
      <c r="H1057" s="742"/>
      <c r="I1057" s="742"/>
      <c r="J1057" s="990"/>
      <c r="K1057" s="990"/>
      <c r="L1057" s="990"/>
      <c r="M1057" s="990"/>
      <c r="N1057" s="990"/>
      <c r="O1057" s="990"/>
      <c r="P1057" s="990"/>
      <c r="Q1057" s="990"/>
    </row>
    <row r="1058" spans="1:17" s="847" customFormat="1" ht="17.25" customHeight="1" thickBot="1">
      <c r="A1058" s="393" t="s">
        <v>1248</v>
      </c>
      <c r="B1058" s="383">
        <v>2013</v>
      </c>
      <c r="C1058" s="384">
        <v>2014</v>
      </c>
      <c r="D1058" s="383">
        <v>2015</v>
      </c>
      <c r="E1058" s="384">
        <v>2016</v>
      </c>
      <c r="F1058" s="384">
        <v>2017</v>
      </c>
      <c r="G1058" s="384">
        <v>2018</v>
      </c>
      <c r="H1058" s="380">
        <v>2019</v>
      </c>
      <c r="I1058" s="381">
        <v>2020</v>
      </c>
      <c r="J1058" s="990"/>
      <c r="K1058" s="990"/>
      <c r="L1058" s="990"/>
      <c r="M1058" s="990"/>
      <c r="N1058" s="990"/>
      <c r="O1058" s="990"/>
      <c r="P1058" s="990"/>
      <c r="Q1058" s="990"/>
    </row>
    <row r="1059" spans="1:17" s="847" customFormat="1" ht="41.25" customHeight="1">
      <c r="A1059" s="366" t="s">
        <v>1503</v>
      </c>
      <c r="B1059" s="192"/>
      <c r="C1059" s="25"/>
      <c r="D1059" s="192"/>
      <c r="E1059" s="25"/>
      <c r="F1059" s="25"/>
      <c r="G1059" s="25"/>
      <c r="H1059" s="275"/>
      <c r="I1059" s="553"/>
      <c r="J1059" s="990"/>
      <c r="K1059" s="990"/>
      <c r="L1059" s="990"/>
      <c r="M1059" s="990"/>
      <c r="N1059" s="990"/>
      <c r="O1059" s="990"/>
      <c r="P1059" s="990"/>
      <c r="Q1059" s="990"/>
    </row>
    <row r="1060" spans="1:17" s="847" customFormat="1" ht="15" customHeight="1">
      <c r="A1060" s="394" t="s">
        <v>428</v>
      </c>
      <c r="B1060" s="194">
        <v>10</v>
      </c>
      <c r="C1060" s="194">
        <v>4</v>
      </c>
      <c r="D1060" s="194">
        <v>5</v>
      </c>
      <c r="E1060" s="395">
        <v>4</v>
      </c>
      <c r="F1060" s="395">
        <v>5</v>
      </c>
      <c r="G1060" s="395">
        <v>5</v>
      </c>
      <c r="H1060" s="514">
        <v>4</v>
      </c>
      <c r="I1060" s="515">
        <v>3</v>
      </c>
      <c r="J1060" s="990"/>
      <c r="K1060" s="990"/>
      <c r="L1060" s="990"/>
      <c r="M1060" s="990"/>
      <c r="N1060" s="990"/>
      <c r="O1060" s="990"/>
      <c r="P1060" s="990"/>
      <c r="Q1060" s="990"/>
    </row>
    <row r="1061" spans="1:17" s="847" customFormat="1" ht="65.25" customHeight="1">
      <c r="A1061" s="364" t="s">
        <v>429</v>
      </c>
      <c r="B1061" s="193">
        <v>2</v>
      </c>
      <c r="C1061" s="193" t="s">
        <v>1882</v>
      </c>
      <c r="D1061" s="193" t="s">
        <v>1883</v>
      </c>
      <c r="E1061" s="193" t="s">
        <v>2013</v>
      </c>
      <c r="F1061" s="363" t="s">
        <v>2478</v>
      </c>
      <c r="G1061" s="363" t="s">
        <v>2480</v>
      </c>
      <c r="H1061" s="274" t="s">
        <v>2480</v>
      </c>
      <c r="I1061" s="597" t="s">
        <v>3302</v>
      </c>
      <c r="J1061" s="990"/>
      <c r="K1061" s="990"/>
      <c r="L1061" s="990"/>
      <c r="M1061" s="990"/>
      <c r="N1061" s="990"/>
      <c r="O1061" s="990"/>
      <c r="P1061" s="990"/>
      <c r="Q1061" s="990"/>
    </row>
    <row r="1062" spans="1:17" s="847" customFormat="1" ht="32.25" customHeight="1" thickBot="1">
      <c r="A1062" s="365" t="s">
        <v>430</v>
      </c>
      <c r="B1062" s="244" t="s">
        <v>1284</v>
      </c>
      <c r="C1062" s="244" t="s">
        <v>1562</v>
      </c>
      <c r="D1062" s="244" t="s">
        <v>1682</v>
      </c>
      <c r="E1062" s="244" t="s">
        <v>2014</v>
      </c>
      <c r="F1062" s="244" t="s">
        <v>2306</v>
      </c>
      <c r="G1062" s="122" t="s">
        <v>2470</v>
      </c>
      <c r="H1062" s="375" t="s">
        <v>3059</v>
      </c>
      <c r="I1062" s="592" t="s">
        <v>3303</v>
      </c>
      <c r="J1062" s="990"/>
      <c r="K1062" s="990"/>
      <c r="L1062" s="990"/>
      <c r="M1062" s="990"/>
      <c r="N1062" s="990"/>
      <c r="O1062" s="990"/>
      <c r="P1062" s="990"/>
      <c r="Q1062" s="990"/>
    </row>
    <row r="1063" spans="1:17" s="847" customFormat="1" ht="27" customHeight="1">
      <c r="A1063" s="366" t="s">
        <v>674</v>
      </c>
      <c r="B1063" s="396"/>
      <c r="C1063" s="396"/>
      <c r="D1063" s="192"/>
      <c r="E1063" s="25"/>
      <c r="F1063" s="25"/>
      <c r="G1063" s="25"/>
      <c r="H1063" s="275"/>
      <c r="I1063" s="553"/>
      <c r="J1063" s="990"/>
      <c r="K1063" s="990"/>
      <c r="L1063" s="990"/>
      <c r="M1063" s="990"/>
      <c r="N1063" s="990"/>
      <c r="O1063" s="990"/>
      <c r="P1063" s="990"/>
      <c r="Q1063" s="990"/>
    </row>
    <row r="1064" spans="1:17" s="847" customFormat="1">
      <c r="A1064" s="364" t="s">
        <v>431</v>
      </c>
      <c r="B1064" s="193">
        <v>0</v>
      </c>
      <c r="C1064" s="193">
        <v>2</v>
      </c>
      <c r="D1064" s="193">
        <v>2</v>
      </c>
      <c r="E1064" s="363">
        <v>6</v>
      </c>
      <c r="F1064" s="363">
        <v>19</v>
      </c>
      <c r="G1064" s="363">
        <v>21</v>
      </c>
      <c r="H1064" s="514">
        <v>4</v>
      </c>
      <c r="I1064" s="597">
        <v>4</v>
      </c>
      <c r="J1064" s="990"/>
      <c r="K1064" s="990"/>
      <c r="L1064" s="990"/>
      <c r="M1064" s="990"/>
      <c r="N1064" s="990"/>
      <c r="O1064" s="990"/>
      <c r="P1064" s="990"/>
      <c r="Q1064" s="990"/>
    </row>
    <row r="1065" spans="1:17" s="847" customFormat="1" ht="117" customHeight="1" thickBot="1">
      <c r="A1065" s="365" t="s">
        <v>432</v>
      </c>
      <c r="B1065" s="244">
        <v>0</v>
      </c>
      <c r="C1065" s="564" t="s">
        <v>2015</v>
      </c>
      <c r="D1065" s="564" t="s">
        <v>2015</v>
      </c>
      <c r="E1065" s="122" t="s">
        <v>2016</v>
      </c>
      <c r="F1065" s="122" t="s">
        <v>2308</v>
      </c>
      <c r="G1065" s="122" t="s">
        <v>2308</v>
      </c>
      <c r="H1065" s="375" t="s">
        <v>2962</v>
      </c>
      <c r="I1065" s="592" t="s">
        <v>3367</v>
      </c>
      <c r="J1065" s="990"/>
      <c r="K1065" s="990"/>
      <c r="L1065" s="990"/>
      <c r="M1065" s="990"/>
      <c r="N1065" s="990"/>
      <c r="O1065" s="990"/>
      <c r="P1065" s="990"/>
      <c r="Q1065" s="990"/>
    </row>
    <row r="1066" spans="1:17" s="847" customFormat="1" ht="29.25" customHeight="1">
      <c r="A1066" s="508" t="s">
        <v>675</v>
      </c>
      <c r="B1066" s="194"/>
      <c r="C1066" s="395"/>
      <c r="D1066" s="194"/>
      <c r="E1066" s="395"/>
      <c r="F1066" s="395"/>
      <c r="G1066" s="395"/>
      <c r="H1066" s="514"/>
      <c r="I1066" s="515"/>
      <c r="J1066" s="990"/>
      <c r="K1066" s="990"/>
      <c r="L1066" s="990"/>
      <c r="M1066" s="990"/>
      <c r="N1066" s="990"/>
      <c r="O1066" s="990"/>
      <c r="P1066" s="990"/>
      <c r="Q1066" s="990"/>
    </row>
    <row r="1067" spans="1:17" s="847" customFormat="1" ht="51.6" customHeight="1" thickBot="1">
      <c r="A1067" s="365" t="s">
        <v>433</v>
      </c>
      <c r="B1067" s="244">
        <v>32750</v>
      </c>
      <c r="C1067" s="244">
        <v>57079</v>
      </c>
      <c r="D1067" s="244" t="s">
        <v>1683</v>
      </c>
      <c r="E1067" s="122" t="s">
        <v>2017</v>
      </c>
      <c r="F1067" s="122" t="s">
        <v>2307</v>
      </c>
      <c r="G1067" s="122" t="s">
        <v>2469</v>
      </c>
      <c r="H1067" s="375" t="s">
        <v>2961</v>
      </c>
      <c r="I1067" s="592" t="s">
        <v>3304</v>
      </c>
      <c r="J1067" s="990"/>
      <c r="K1067" s="990"/>
      <c r="L1067" s="990"/>
      <c r="M1067" s="990"/>
      <c r="N1067" s="990"/>
      <c r="O1067" s="990"/>
      <c r="P1067" s="990"/>
      <c r="Q1067" s="990"/>
    </row>
    <row r="1068" spans="1:17" s="847" customFormat="1" ht="15.75" customHeight="1" thickBot="1">
      <c r="A1068" s="365"/>
      <c r="B1068" s="662"/>
      <c r="C1068" s="642"/>
      <c r="D1068" s="643"/>
      <c r="E1068" s="642"/>
      <c r="F1068" s="642"/>
      <c r="G1068" s="642"/>
      <c r="H1068" s="701"/>
      <c r="I1068" s="701"/>
      <c r="J1068" s="990"/>
      <c r="K1068" s="990"/>
      <c r="L1068" s="990"/>
      <c r="M1068" s="990"/>
      <c r="N1068" s="990"/>
      <c r="O1068" s="990"/>
      <c r="P1068" s="990"/>
      <c r="Q1068" s="990"/>
    </row>
    <row r="1069" spans="1:17" s="847" customFormat="1" ht="27" customHeight="1" thickBot="1">
      <c r="A1069" s="391" t="s">
        <v>1134</v>
      </c>
      <c r="B1069" s="383">
        <v>2013</v>
      </c>
      <c r="C1069" s="384">
        <v>2014</v>
      </c>
      <c r="D1069" s="383">
        <v>2015</v>
      </c>
      <c r="E1069" s="384">
        <v>2016</v>
      </c>
      <c r="F1069" s="384">
        <v>2017</v>
      </c>
      <c r="G1069" s="384">
        <v>2018</v>
      </c>
      <c r="H1069" s="380">
        <v>2019</v>
      </c>
      <c r="I1069" s="381">
        <v>2020</v>
      </c>
      <c r="J1069" s="990"/>
      <c r="K1069" s="990"/>
      <c r="L1069" s="990"/>
      <c r="M1069" s="990"/>
      <c r="N1069" s="990"/>
      <c r="O1069" s="990"/>
      <c r="P1069" s="990"/>
      <c r="Q1069" s="990"/>
    </row>
    <row r="1070" spans="1:17" s="847" customFormat="1" ht="15.95" customHeight="1">
      <c r="A1070" s="385" t="s">
        <v>1223</v>
      </c>
      <c r="B1070" s="192">
        <v>3</v>
      </c>
      <c r="C1070" s="192">
        <v>3</v>
      </c>
      <c r="D1070" s="192">
        <v>3</v>
      </c>
      <c r="E1070" s="192">
        <v>3</v>
      </c>
      <c r="F1070" s="192">
        <f>F1071+F1072+F1073</f>
        <v>3</v>
      </c>
      <c r="G1070" s="192">
        <f>G1071+G1072+G1073</f>
        <v>3</v>
      </c>
      <c r="H1070" s="192">
        <f>H1071+H1072+H1073</f>
        <v>3</v>
      </c>
      <c r="I1070" s="553">
        <f>+I1071+I1072+I1073</f>
        <v>3</v>
      </c>
      <c r="J1070" s="990"/>
      <c r="K1070" s="990"/>
      <c r="L1070" s="990"/>
      <c r="M1070" s="990"/>
      <c r="N1070" s="990"/>
      <c r="O1070" s="990"/>
      <c r="P1070" s="990"/>
      <c r="Q1070" s="990"/>
    </row>
    <row r="1071" spans="1:17" s="847" customFormat="1" ht="15.95" customHeight="1">
      <c r="A1071" s="386" t="s">
        <v>1245</v>
      </c>
      <c r="B1071" s="193">
        <v>0</v>
      </c>
      <c r="C1071" s="193">
        <v>0</v>
      </c>
      <c r="D1071" s="193">
        <v>0</v>
      </c>
      <c r="E1071" s="193">
        <v>0</v>
      </c>
      <c r="F1071" s="193">
        <v>0</v>
      </c>
      <c r="G1071" s="193">
        <v>0</v>
      </c>
      <c r="H1071" s="193">
        <v>0</v>
      </c>
      <c r="I1071" s="597">
        <v>0</v>
      </c>
      <c r="J1071" s="990"/>
      <c r="K1071" s="990"/>
      <c r="L1071" s="990"/>
      <c r="M1071" s="990"/>
      <c r="N1071" s="990"/>
      <c r="O1071" s="990"/>
      <c r="P1071" s="990"/>
      <c r="Q1071" s="990"/>
    </row>
    <row r="1072" spans="1:17" s="847" customFormat="1" ht="15.75" customHeight="1">
      <c r="A1072" s="386" t="s">
        <v>1246</v>
      </c>
      <c r="B1072" s="193">
        <v>3</v>
      </c>
      <c r="C1072" s="193">
        <v>3</v>
      </c>
      <c r="D1072" s="193">
        <v>3</v>
      </c>
      <c r="E1072" s="193">
        <v>3</v>
      </c>
      <c r="F1072" s="193">
        <v>3</v>
      </c>
      <c r="G1072" s="193">
        <v>3</v>
      </c>
      <c r="H1072" s="193">
        <v>3</v>
      </c>
      <c r="I1072" s="597">
        <v>3</v>
      </c>
      <c r="J1072" s="990"/>
      <c r="K1072" s="990"/>
      <c r="L1072" s="990"/>
      <c r="M1072" s="990"/>
      <c r="N1072" s="990"/>
      <c r="O1072" s="990"/>
      <c r="P1072" s="990"/>
      <c r="Q1072" s="990"/>
    </row>
    <row r="1073" spans="1:17" s="847" customFormat="1" ht="15.75" customHeight="1" thickBot="1">
      <c r="A1073" s="387" t="s">
        <v>1247</v>
      </c>
      <c r="B1073" s="244">
        <v>0</v>
      </c>
      <c r="C1073" s="244">
        <v>0</v>
      </c>
      <c r="D1073" s="244">
        <v>0</v>
      </c>
      <c r="E1073" s="244">
        <v>0</v>
      </c>
      <c r="F1073" s="244">
        <v>0</v>
      </c>
      <c r="G1073" s="244">
        <v>0</v>
      </c>
      <c r="H1073" s="244">
        <v>0</v>
      </c>
      <c r="I1073" s="592">
        <v>0</v>
      </c>
      <c r="J1073" s="990"/>
      <c r="K1073" s="990"/>
      <c r="L1073" s="990"/>
      <c r="M1073" s="990"/>
      <c r="N1073" s="990"/>
      <c r="O1073" s="990"/>
      <c r="P1073" s="990"/>
      <c r="Q1073" s="990"/>
    </row>
    <row r="1074" spans="1:17" s="847" customFormat="1" ht="13.5" customHeight="1" thickBot="1">
      <c r="A1074" s="392"/>
      <c r="B1074" s="674"/>
      <c r="C1074" s="675"/>
      <c r="D1074" s="676"/>
      <c r="E1074" s="675"/>
      <c r="F1074" s="675"/>
      <c r="G1074" s="675"/>
      <c r="H1074" s="742"/>
      <c r="I1074" s="742"/>
      <c r="J1074" s="990"/>
      <c r="K1074" s="990"/>
      <c r="L1074" s="990"/>
      <c r="M1074" s="990"/>
      <c r="N1074" s="990"/>
      <c r="O1074" s="990"/>
      <c r="P1074" s="990"/>
      <c r="Q1074" s="990"/>
    </row>
    <row r="1075" spans="1:17" s="847" customFormat="1" ht="24" customHeight="1" thickBot="1">
      <c r="A1075" s="393" t="s">
        <v>1248</v>
      </c>
      <c r="B1075" s="383">
        <v>2013</v>
      </c>
      <c r="C1075" s="384">
        <v>2014</v>
      </c>
      <c r="D1075" s="383">
        <v>2015</v>
      </c>
      <c r="E1075" s="384">
        <v>2016</v>
      </c>
      <c r="F1075" s="384">
        <v>2017</v>
      </c>
      <c r="G1075" s="384">
        <v>2018</v>
      </c>
      <c r="H1075" s="380">
        <v>2019</v>
      </c>
      <c r="I1075" s="381">
        <v>2020</v>
      </c>
      <c r="J1075" s="990"/>
      <c r="K1075" s="990"/>
      <c r="L1075" s="990"/>
      <c r="M1075" s="990"/>
      <c r="N1075" s="990"/>
      <c r="O1075" s="990"/>
      <c r="P1075" s="990"/>
      <c r="Q1075" s="990"/>
    </row>
    <row r="1076" spans="1:17" ht="51.75" customHeight="1">
      <c r="A1076" s="242" t="s">
        <v>676</v>
      </c>
      <c r="B1076" s="150"/>
      <c r="C1076" s="147"/>
      <c r="D1076" s="150"/>
      <c r="E1076" s="147"/>
      <c r="F1076" s="147"/>
      <c r="G1076" s="147"/>
      <c r="H1076" s="275"/>
      <c r="I1076" s="553"/>
    </row>
    <row r="1077" spans="1:17" ht="13.5" customHeight="1">
      <c r="A1077" s="246" t="s">
        <v>434</v>
      </c>
      <c r="B1077" s="126">
        <v>125</v>
      </c>
      <c r="C1077" s="126">
        <v>135</v>
      </c>
      <c r="D1077" s="126">
        <v>154</v>
      </c>
      <c r="E1077" s="146">
        <v>146.5</v>
      </c>
      <c r="F1077" s="146">
        <v>140</v>
      </c>
      <c r="G1077" s="274">
        <v>160</v>
      </c>
      <c r="H1077" s="274">
        <v>120</v>
      </c>
      <c r="I1077" s="597">
        <v>217000</v>
      </c>
    </row>
    <row r="1078" spans="1:17" ht="15.75" customHeight="1" thickBot="1">
      <c r="A1078" s="196" t="s">
        <v>1504</v>
      </c>
      <c r="B1078" s="181">
        <v>5</v>
      </c>
      <c r="C1078" s="181">
        <v>5</v>
      </c>
      <c r="D1078" s="181">
        <v>4</v>
      </c>
      <c r="E1078" s="155">
        <v>4</v>
      </c>
      <c r="F1078" s="155">
        <v>1</v>
      </c>
      <c r="G1078" s="375">
        <v>2</v>
      </c>
      <c r="H1078" s="375">
        <v>25</v>
      </c>
      <c r="I1078" s="592">
        <v>1</v>
      </c>
    </row>
    <row r="1079" spans="1:17" ht="26.25" customHeight="1">
      <c r="A1079" s="242" t="s">
        <v>677</v>
      </c>
      <c r="B1079" s="150"/>
      <c r="C1079" s="150"/>
      <c r="D1079" s="150"/>
      <c r="E1079" s="147"/>
      <c r="F1079" s="147"/>
      <c r="G1079" s="147"/>
      <c r="H1079" s="275"/>
      <c r="I1079" s="553"/>
    </row>
    <row r="1080" spans="1:17" ht="15" customHeight="1">
      <c r="A1080" s="246" t="s">
        <v>435</v>
      </c>
      <c r="B1080" s="126">
        <v>4</v>
      </c>
      <c r="C1080" s="126">
        <v>1</v>
      </c>
      <c r="D1080" s="126">
        <v>2</v>
      </c>
      <c r="E1080" s="146">
        <v>3</v>
      </c>
      <c r="F1080" s="146">
        <v>2</v>
      </c>
      <c r="G1080" s="146">
        <v>3</v>
      </c>
      <c r="H1080" s="274">
        <v>3</v>
      </c>
      <c r="I1080" s="597">
        <v>4</v>
      </c>
    </row>
    <row r="1081" spans="1:17" ht="18.75" customHeight="1" thickBot="1">
      <c r="A1081" s="196" t="s">
        <v>436</v>
      </c>
      <c r="B1081" s="126">
        <v>1</v>
      </c>
      <c r="C1081" s="126">
        <v>2</v>
      </c>
      <c r="D1081" s="126">
        <v>0</v>
      </c>
      <c r="E1081" s="146">
        <v>4</v>
      </c>
      <c r="F1081" s="146">
        <v>3</v>
      </c>
      <c r="G1081" s="146">
        <v>5</v>
      </c>
      <c r="H1081" s="274">
        <v>1</v>
      </c>
      <c r="I1081" s="597">
        <v>3</v>
      </c>
    </row>
    <row r="1082" spans="1:17" ht="27" customHeight="1">
      <c r="A1082" s="242" t="s">
        <v>678</v>
      </c>
      <c r="B1082" s="150"/>
      <c r="C1082" s="150"/>
      <c r="D1082" s="150"/>
      <c r="E1082" s="147"/>
      <c r="F1082" s="147"/>
      <c r="G1082" s="147"/>
      <c r="H1082" s="275"/>
      <c r="I1082" s="553"/>
    </row>
    <row r="1083" spans="1:17" ht="43.5" customHeight="1">
      <c r="A1083" s="246" t="s">
        <v>437</v>
      </c>
      <c r="B1083" s="249">
        <v>11</v>
      </c>
      <c r="C1083" s="126">
        <v>7</v>
      </c>
      <c r="D1083" s="126">
        <v>6</v>
      </c>
      <c r="E1083" s="146">
        <v>13</v>
      </c>
      <c r="F1083" s="146">
        <v>4</v>
      </c>
      <c r="G1083" s="146">
        <v>8</v>
      </c>
      <c r="H1083" s="274">
        <v>19</v>
      </c>
      <c r="I1083" s="597">
        <v>15</v>
      </c>
    </row>
    <row r="1084" spans="1:17" ht="25.5" customHeight="1">
      <c r="A1084" s="1140" t="s">
        <v>438</v>
      </c>
      <c r="B1084" s="1141">
        <v>0</v>
      </c>
      <c r="C1084" s="1141">
        <v>0</v>
      </c>
      <c r="D1084" s="1141" t="s">
        <v>1884</v>
      </c>
      <c r="E1084" s="1142" t="s">
        <v>1884</v>
      </c>
      <c r="F1084" s="1142"/>
      <c r="G1084" s="1142"/>
      <c r="H1084" s="1142"/>
      <c r="I1084" s="1143"/>
    </row>
    <row r="1085" spans="1:17" ht="29.45" customHeight="1" thickBot="1">
      <c r="A1085" s="196" t="s">
        <v>439</v>
      </c>
      <c r="B1085" s="532">
        <v>6</v>
      </c>
      <c r="C1085" s="244">
        <v>6</v>
      </c>
      <c r="D1085" s="181">
        <v>6</v>
      </c>
      <c r="E1085" s="155">
        <v>6</v>
      </c>
      <c r="F1085" s="155">
        <v>6</v>
      </c>
      <c r="G1085" s="155">
        <v>6</v>
      </c>
      <c r="H1085" s="375">
        <v>6</v>
      </c>
      <c r="I1085" s="592">
        <v>5</v>
      </c>
    </row>
    <row r="1086" spans="1:17" ht="15" customHeight="1" thickBot="1">
      <c r="A1086" s="291"/>
      <c r="B1086" s="666"/>
      <c r="C1086" s="298"/>
      <c r="D1086" s="666"/>
      <c r="E1086" s="667"/>
      <c r="F1086" s="667"/>
      <c r="G1086" s="667"/>
      <c r="H1086" s="747"/>
      <c r="I1086" s="747"/>
    </row>
    <row r="1087" spans="1:17" s="847" customFormat="1" ht="29.25" customHeight="1" thickBot="1">
      <c r="A1087" s="703" t="s">
        <v>78</v>
      </c>
      <c r="B1087" s="350">
        <v>2013</v>
      </c>
      <c r="C1087" s="380">
        <v>2014</v>
      </c>
      <c r="D1087" s="350">
        <v>2015</v>
      </c>
      <c r="E1087" s="380">
        <v>2016</v>
      </c>
      <c r="F1087" s="380">
        <v>2017</v>
      </c>
      <c r="G1087" s="380">
        <v>2018</v>
      </c>
      <c r="H1087" s="380">
        <v>2019</v>
      </c>
      <c r="I1087" s="381">
        <v>2020</v>
      </c>
      <c r="J1087" s="990"/>
      <c r="K1087" s="990"/>
      <c r="L1087" s="990"/>
      <c r="M1087" s="990"/>
      <c r="N1087" s="990"/>
      <c r="O1087" s="990"/>
      <c r="P1087" s="990"/>
      <c r="Q1087" s="990"/>
    </row>
    <row r="1088" spans="1:17" s="847" customFormat="1" ht="15" customHeight="1">
      <c r="A1088" s="280" t="s">
        <v>1223</v>
      </c>
      <c r="B1088" s="350">
        <f t="shared" ref="B1088:D1091" si="53">B1094+B1116+B1159+B1174</f>
        <v>20</v>
      </c>
      <c r="C1088" s="350">
        <f t="shared" si="53"/>
        <v>21</v>
      </c>
      <c r="D1088" s="350">
        <f t="shared" si="53"/>
        <v>23</v>
      </c>
      <c r="E1088" s="350">
        <f t="shared" ref="E1088:G1091" si="54">E1094+E1116+E1159+E1174</f>
        <v>24</v>
      </c>
      <c r="F1088" s="380">
        <f>F1094+F1116+F1159+F1174</f>
        <v>24</v>
      </c>
      <c r="G1088" s="380">
        <f>G1094+G1116+G1159+G1174</f>
        <v>23</v>
      </c>
      <c r="H1088" s="380">
        <f>H1094+H1116+H1159+H1174</f>
        <v>23</v>
      </c>
      <c r="I1088" s="553">
        <f>I1094+I1116+I1159+I1174</f>
        <v>23</v>
      </c>
      <c r="J1088" s="990"/>
      <c r="K1088" s="990"/>
      <c r="L1088" s="990"/>
      <c r="M1088" s="990"/>
      <c r="N1088" s="990"/>
      <c r="O1088" s="990"/>
      <c r="P1088" s="990"/>
      <c r="Q1088" s="990"/>
    </row>
    <row r="1089" spans="1:17" s="847" customFormat="1" ht="14.25" customHeight="1">
      <c r="A1089" s="281" t="s">
        <v>1245</v>
      </c>
      <c r="B1089" s="785">
        <f t="shared" si="53"/>
        <v>0</v>
      </c>
      <c r="C1089" s="785">
        <f t="shared" si="53"/>
        <v>0</v>
      </c>
      <c r="D1089" s="785">
        <f t="shared" si="53"/>
        <v>1</v>
      </c>
      <c r="E1089" s="785">
        <f t="shared" si="54"/>
        <v>1</v>
      </c>
      <c r="F1089" s="912">
        <f t="shared" si="54"/>
        <v>1</v>
      </c>
      <c r="G1089" s="912">
        <f t="shared" si="54"/>
        <v>1</v>
      </c>
      <c r="H1089" s="912">
        <f t="shared" ref="H1089:I1089" si="55">H1095+H1117+H1160+H1175</f>
        <v>1</v>
      </c>
      <c r="I1089" s="1073">
        <f t="shared" si="55"/>
        <v>1</v>
      </c>
      <c r="J1089" s="1130"/>
      <c r="K1089" s="990"/>
      <c r="L1089" s="990"/>
      <c r="M1089" s="990"/>
      <c r="N1089" s="990"/>
      <c r="O1089" s="990"/>
      <c r="P1089" s="990"/>
      <c r="Q1089" s="990"/>
    </row>
    <row r="1090" spans="1:17" s="847" customFormat="1">
      <c r="A1090" s="281" t="s">
        <v>1246</v>
      </c>
      <c r="B1090" s="195">
        <f t="shared" si="53"/>
        <v>12</v>
      </c>
      <c r="C1090" s="195">
        <f t="shared" si="53"/>
        <v>15</v>
      </c>
      <c r="D1090" s="195">
        <f t="shared" si="53"/>
        <v>19</v>
      </c>
      <c r="E1090" s="195">
        <f t="shared" si="54"/>
        <v>19</v>
      </c>
      <c r="F1090" s="912">
        <f t="shared" si="54"/>
        <v>21</v>
      </c>
      <c r="G1090" s="912">
        <f t="shared" si="54"/>
        <v>19</v>
      </c>
      <c r="H1090" s="912">
        <f t="shared" ref="H1090:I1090" si="56">H1096+H1118+H1161+H1176</f>
        <v>18</v>
      </c>
      <c r="I1090" s="597">
        <f t="shared" si="56"/>
        <v>18</v>
      </c>
      <c r="J1090" s="990"/>
      <c r="K1090" s="990"/>
      <c r="L1090" s="990"/>
      <c r="M1090" s="990"/>
      <c r="N1090" s="990"/>
      <c r="O1090" s="990"/>
      <c r="P1090" s="990"/>
      <c r="Q1090" s="990"/>
    </row>
    <row r="1091" spans="1:17" s="847" customFormat="1" ht="15.95" customHeight="1" thickBot="1">
      <c r="A1091" s="248" t="s">
        <v>1247</v>
      </c>
      <c r="B1091" s="257">
        <f t="shared" si="53"/>
        <v>8</v>
      </c>
      <c r="C1091" s="257">
        <f t="shared" si="53"/>
        <v>6</v>
      </c>
      <c r="D1091" s="257">
        <f t="shared" si="53"/>
        <v>3</v>
      </c>
      <c r="E1091" s="257">
        <f t="shared" si="54"/>
        <v>4</v>
      </c>
      <c r="F1091" s="1097">
        <f>F1097+F1119+F1162+F1177</f>
        <v>2</v>
      </c>
      <c r="G1091" s="1097">
        <f>G1097+G1119+G1162+G1177</f>
        <v>3</v>
      </c>
      <c r="H1091" s="1097">
        <f>H1097+H1119+H1162+H1177</f>
        <v>4</v>
      </c>
      <c r="I1091" s="1116">
        <f>I1097+I1119+I1162+I1177</f>
        <v>4</v>
      </c>
      <c r="J1091" s="1130"/>
      <c r="K1091" s="990"/>
      <c r="L1091" s="990"/>
      <c r="M1091" s="990"/>
      <c r="N1091" s="990"/>
      <c r="O1091" s="990"/>
      <c r="P1091" s="990"/>
      <c r="Q1091" s="990"/>
    </row>
    <row r="1092" spans="1:17" s="847" customFormat="1" ht="15.95" customHeight="1" thickBot="1">
      <c r="A1092" s="661"/>
      <c r="B1092" s="662"/>
      <c r="C1092" s="642"/>
      <c r="D1092" s="643"/>
      <c r="E1092" s="642"/>
      <c r="F1092" s="642"/>
      <c r="G1092" s="642"/>
      <c r="H1092" s="642"/>
      <c r="I1092" s="642"/>
      <c r="J1092" s="990"/>
      <c r="K1092" s="990"/>
      <c r="L1092" s="990"/>
      <c r="M1092" s="990"/>
      <c r="N1092" s="990"/>
      <c r="O1092" s="990"/>
      <c r="P1092" s="990"/>
      <c r="Q1092" s="990"/>
    </row>
    <row r="1093" spans="1:17" s="847" customFormat="1" ht="15.75" customHeight="1" thickBot="1">
      <c r="A1093" s="388" t="s">
        <v>79</v>
      </c>
      <c r="B1093" s="389">
        <v>2013</v>
      </c>
      <c r="C1093" s="390">
        <v>2014</v>
      </c>
      <c r="D1093" s="389">
        <v>2015</v>
      </c>
      <c r="E1093" s="390">
        <v>2016</v>
      </c>
      <c r="F1093" s="390">
        <v>2017</v>
      </c>
      <c r="G1093" s="390">
        <v>2018</v>
      </c>
      <c r="H1093" s="390">
        <v>2019</v>
      </c>
      <c r="I1093" s="789">
        <v>2020</v>
      </c>
      <c r="J1093" s="990"/>
      <c r="K1093" s="990"/>
      <c r="L1093" s="990"/>
      <c r="M1093" s="990"/>
      <c r="N1093" s="990"/>
      <c r="O1093" s="990"/>
      <c r="P1093" s="990"/>
      <c r="Q1093" s="990"/>
    </row>
    <row r="1094" spans="1:17" s="847" customFormat="1" ht="15.6" customHeight="1">
      <c r="A1094" s="385" t="s">
        <v>1223</v>
      </c>
      <c r="B1094" s="192">
        <v>3</v>
      </c>
      <c r="C1094" s="192">
        <v>3</v>
      </c>
      <c r="D1094" s="192">
        <v>4</v>
      </c>
      <c r="E1094" s="192">
        <v>4</v>
      </c>
      <c r="F1094" s="25">
        <v>4</v>
      </c>
      <c r="G1094" s="25">
        <f>G1095+G1096+G1097</f>
        <v>4</v>
      </c>
      <c r="H1094" s="25">
        <f>H1095+H1096+H1097</f>
        <v>4</v>
      </c>
      <c r="I1094" s="786">
        <f>+I1095+I1096+I1097</f>
        <v>4</v>
      </c>
      <c r="J1094" s="990"/>
      <c r="K1094" s="990"/>
      <c r="L1094" s="990"/>
      <c r="M1094" s="990"/>
      <c r="N1094" s="990"/>
      <c r="O1094" s="990"/>
      <c r="P1094" s="990"/>
      <c r="Q1094" s="990"/>
    </row>
    <row r="1095" spans="1:17" s="847" customFormat="1" ht="14.45" customHeight="1">
      <c r="A1095" s="386" t="s">
        <v>1245</v>
      </c>
      <c r="B1095" s="193">
        <v>0</v>
      </c>
      <c r="C1095" s="193">
        <v>0</v>
      </c>
      <c r="D1095" s="193">
        <v>0</v>
      </c>
      <c r="E1095" s="193">
        <v>0</v>
      </c>
      <c r="F1095" s="363">
        <v>0</v>
      </c>
      <c r="G1095" s="363">
        <v>0</v>
      </c>
      <c r="H1095" s="363">
        <v>0</v>
      </c>
      <c r="I1095" s="787">
        <v>0</v>
      </c>
      <c r="J1095" s="990"/>
      <c r="K1095" s="990"/>
      <c r="L1095" s="990"/>
      <c r="M1095" s="990"/>
      <c r="N1095" s="990"/>
      <c r="O1095" s="990"/>
      <c r="P1095" s="990"/>
      <c r="Q1095" s="990"/>
    </row>
    <row r="1096" spans="1:17" s="847" customFormat="1" ht="14.1" customHeight="1">
      <c r="A1096" s="386" t="s">
        <v>1246</v>
      </c>
      <c r="B1096" s="193">
        <v>2</v>
      </c>
      <c r="C1096" s="193">
        <v>2</v>
      </c>
      <c r="D1096" s="193">
        <v>4</v>
      </c>
      <c r="E1096" s="193">
        <v>4</v>
      </c>
      <c r="F1096" s="363">
        <v>4</v>
      </c>
      <c r="G1096" s="363">
        <v>4</v>
      </c>
      <c r="H1096" s="363">
        <v>4</v>
      </c>
      <c r="I1096" s="787">
        <v>4</v>
      </c>
      <c r="J1096" s="990"/>
      <c r="K1096" s="990"/>
      <c r="L1096" s="990"/>
      <c r="M1096" s="990"/>
      <c r="N1096" s="990"/>
      <c r="O1096" s="990"/>
      <c r="P1096" s="990"/>
      <c r="Q1096" s="990"/>
    </row>
    <row r="1097" spans="1:17" s="847" customFormat="1" ht="15.75" customHeight="1" thickBot="1">
      <c r="A1097" s="387" t="s">
        <v>1247</v>
      </c>
      <c r="B1097" s="244">
        <v>1</v>
      </c>
      <c r="C1097" s="244">
        <v>1</v>
      </c>
      <c r="D1097" s="244">
        <v>0</v>
      </c>
      <c r="E1097" s="244">
        <v>0</v>
      </c>
      <c r="F1097" s="122">
        <v>0</v>
      </c>
      <c r="G1097" s="122">
        <v>0</v>
      </c>
      <c r="H1097" s="122">
        <v>0</v>
      </c>
      <c r="I1097" s="788">
        <v>0</v>
      </c>
      <c r="J1097" s="990"/>
      <c r="K1097" s="990"/>
      <c r="L1097" s="990"/>
      <c r="M1097" s="990"/>
      <c r="N1097" s="990"/>
      <c r="O1097" s="990"/>
      <c r="P1097" s="990"/>
      <c r="Q1097" s="990"/>
    </row>
    <row r="1098" spans="1:17" s="847" customFormat="1" ht="16.5" customHeight="1" thickBot="1">
      <c r="A1098" s="392"/>
      <c r="B1098" s="674"/>
      <c r="C1098" s="675"/>
      <c r="D1098" s="676"/>
      <c r="E1098" s="675"/>
      <c r="F1098" s="675"/>
      <c r="G1098" s="675"/>
      <c r="H1098" s="675"/>
      <c r="I1098" s="675"/>
      <c r="J1098" s="990"/>
      <c r="K1098" s="990"/>
      <c r="L1098" s="990"/>
      <c r="M1098" s="990"/>
      <c r="N1098" s="990"/>
      <c r="O1098" s="990"/>
      <c r="P1098" s="990"/>
      <c r="Q1098" s="990"/>
    </row>
    <row r="1099" spans="1:17" ht="15" customHeight="1" thickBot="1">
      <c r="A1099" s="284" t="s">
        <v>1248</v>
      </c>
      <c r="B1099" s="632">
        <v>2013</v>
      </c>
      <c r="C1099" s="634">
        <v>2014</v>
      </c>
      <c r="D1099" s="632">
        <v>2015</v>
      </c>
      <c r="E1099" s="634">
        <v>2016</v>
      </c>
      <c r="F1099" s="634">
        <v>2017</v>
      </c>
      <c r="G1099" s="634">
        <v>2018</v>
      </c>
      <c r="H1099" s="380">
        <v>2019</v>
      </c>
      <c r="I1099" s="381">
        <v>2020</v>
      </c>
    </row>
    <row r="1100" spans="1:17" ht="51">
      <c r="A1100" s="242" t="s">
        <v>1691</v>
      </c>
      <c r="B1100" s="150"/>
      <c r="C1100" s="147"/>
      <c r="D1100" s="150"/>
      <c r="E1100" s="968"/>
      <c r="F1100" s="147"/>
      <c r="G1100" s="25"/>
      <c r="H1100" s="275"/>
      <c r="I1100" s="553"/>
    </row>
    <row r="1101" spans="1:17" ht="114.75" customHeight="1">
      <c r="A1101" s="246" t="s">
        <v>1767</v>
      </c>
      <c r="B1101" s="252"/>
      <c r="C1101" s="252"/>
      <c r="D1101" s="195">
        <v>0</v>
      </c>
      <c r="E1101" s="716" t="s">
        <v>2271</v>
      </c>
      <c r="F1101" s="126"/>
      <c r="G1101" s="395"/>
      <c r="H1101" s="514"/>
      <c r="I1101" s="515">
        <v>0</v>
      </c>
    </row>
    <row r="1102" spans="1:17" ht="16.5" customHeight="1" thickBot="1">
      <c r="A1102" s="285" t="s">
        <v>1768</v>
      </c>
      <c r="B1102" s="252"/>
      <c r="C1102" s="252">
        <v>1</v>
      </c>
      <c r="D1102" s="195">
        <v>1</v>
      </c>
      <c r="E1102" s="715">
        <v>1</v>
      </c>
      <c r="F1102" s="189">
        <v>5</v>
      </c>
      <c r="G1102" s="395">
        <v>1</v>
      </c>
      <c r="H1102" s="514"/>
      <c r="I1102" s="515">
        <v>0</v>
      </c>
    </row>
    <row r="1103" spans="1:17" ht="25.5">
      <c r="A1103" s="242" t="s">
        <v>1692</v>
      </c>
      <c r="B1103" s="190"/>
      <c r="C1103" s="190"/>
      <c r="D1103" s="150"/>
      <c r="E1103" s="147"/>
      <c r="F1103" s="147"/>
      <c r="G1103" s="25"/>
      <c r="H1103" s="275"/>
      <c r="I1103" s="553"/>
    </row>
    <row r="1104" spans="1:17" ht="15.75" customHeight="1">
      <c r="A1104" s="344" t="s">
        <v>441</v>
      </c>
      <c r="B1104" s="195"/>
      <c r="C1104" s="195">
        <v>1</v>
      </c>
      <c r="D1104" s="252">
        <v>1</v>
      </c>
      <c r="E1104" s="149">
        <v>1</v>
      </c>
      <c r="F1104" s="149">
        <v>1</v>
      </c>
      <c r="G1104" s="514">
        <v>1</v>
      </c>
      <c r="H1104" s="514">
        <v>0</v>
      </c>
      <c r="I1104" s="515">
        <v>0</v>
      </c>
    </row>
    <row r="1105" spans="1:41" ht="38.25" customHeight="1">
      <c r="A1105" s="346" t="s">
        <v>442</v>
      </c>
      <c r="B1105" s="195"/>
      <c r="C1105" s="195">
        <v>4</v>
      </c>
      <c r="D1105" s="252">
        <v>0</v>
      </c>
      <c r="E1105" s="149">
        <v>1</v>
      </c>
      <c r="F1105" s="149" t="s">
        <v>2272</v>
      </c>
      <c r="G1105" s="514" t="s">
        <v>2751</v>
      </c>
      <c r="H1105" s="514">
        <v>0</v>
      </c>
      <c r="I1105" s="515">
        <v>0</v>
      </c>
    </row>
    <row r="1106" spans="1:41" ht="42" customHeight="1" thickBot="1">
      <c r="A1106" s="345" t="s">
        <v>443</v>
      </c>
      <c r="B1106" s="182"/>
      <c r="C1106" s="182"/>
      <c r="D1106" s="182">
        <v>1</v>
      </c>
      <c r="E1106" s="146">
        <v>1</v>
      </c>
      <c r="F1106" s="146">
        <v>1</v>
      </c>
      <c r="G1106" s="274">
        <v>0</v>
      </c>
      <c r="H1106" s="274">
        <v>0</v>
      </c>
      <c r="I1106" s="597" t="s">
        <v>3366</v>
      </c>
    </row>
    <row r="1107" spans="1:41" ht="36" customHeight="1">
      <c r="A1107" s="242" t="s">
        <v>1706</v>
      </c>
      <c r="B1107" s="190"/>
      <c r="C1107" s="190"/>
      <c r="D1107" s="150"/>
      <c r="E1107" s="147"/>
      <c r="F1107" s="147"/>
      <c r="G1107" s="25"/>
      <c r="H1107" s="275"/>
      <c r="I1107" s="553"/>
    </row>
    <row r="1108" spans="1:41" ht="13.5" customHeight="1">
      <c r="A1108" s="246" t="s">
        <v>112</v>
      </c>
      <c r="B1108" s="182"/>
      <c r="C1108" s="182"/>
      <c r="D1108" s="182">
        <v>1</v>
      </c>
      <c r="E1108" s="182">
        <v>1</v>
      </c>
      <c r="F1108" s="274">
        <v>1</v>
      </c>
      <c r="G1108" s="363">
        <v>1</v>
      </c>
      <c r="H1108" s="274">
        <v>1</v>
      </c>
      <c r="I1108" s="597">
        <v>1</v>
      </c>
    </row>
    <row r="1109" spans="1:41" ht="15" customHeight="1" thickBot="1">
      <c r="A1109" s="246" t="s">
        <v>187</v>
      </c>
      <c r="B1109" s="182"/>
      <c r="C1109" s="182"/>
      <c r="D1109" s="182">
        <v>1</v>
      </c>
      <c r="E1109" s="182">
        <v>1</v>
      </c>
      <c r="F1109" s="274">
        <v>1</v>
      </c>
      <c r="G1109" s="363">
        <v>1</v>
      </c>
      <c r="H1109" s="274">
        <v>1</v>
      </c>
      <c r="I1109" s="597">
        <v>1</v>
      </c>
    </row>
    <row r="1110" spans="1:41" ht="30.75" customHeight="1">
      <c r="A1110" s="242" t="s">
        <v>1707</v>
      </c>
      <c r="B1110" s="190"/>
      <c r="C1110" s="190"/>
      <c r="D1110" s="150"/>
      <c r="E1110" s="147"/>
      <c r="F1110" s="147"/>
      <c r="G1110" s="25"/>
      <c r="H1110" s="275"/>
      <c r="I1110" s="553"/>
    </row>
    <row r="1111" spans="1:41" ht="27.75" customHeight="1">
      <c r="A1111" s="246" t="s">
        <v>1693</v>
      </c>
      <c r="B1111" s="182"/>
      <c r="C1111" s="126"/>
      <c r="D1111" s="186">
        <v>0.5</v>
      </c>
      <c r="E1111" s="308">
        <v>1</v>
      </c>
      <c r="F1111" s="308">
        <v>1</v>
      </c>
      <c r="G1111" s="308"/>
      <c r="H1111" s="308"/>
      <c r="I1111" s="1080"/>
      <c r="J1111" s="1130"/>
    </row>
    <row r="1112" spans="1:41" s="336" customFormat="1" ht="38.25">
      <c r="A1112" s="246" t="s">
        <v>1694</v>
      </c>
      <c r="B1112" s="182"/>
      <c r="C1112" s="126"/>
      <c r="D1112" s="126">
        <v>0</v>
      </c>
      <c r="E1112" s="308">
        <v>1</v>
      </c>
      <c r="F1112" s="308"/>
      <c r="G1112" s="308"/>
      <c r="H1112" s="308"/>
      <c r="I1112" s="850"/>
      <c r="J1112" s="990"/>
      <c r="K1112" s="990"/>
      <c r="L1112" s="990"/>
      <c r="M1112" s="990"/>
      <c r="N1112" s="990"/>
      <c r="O1112" s="990"/>
      <c r="P1112" s="990"/>
      <c r="Q1112" s="990"/>
      <c r="R1112" s="847"/>
      <c r="S1112" s="847"/>
      <c r="T1112" s="847"/>
      <c r="U1112" s="847"/>
      <c r="V1112" s="847"/>
      <c r="W1112" s="847"/>
      <c r="X1112" s="847"/>
      <c r="Y1112" s="847"/>
      <c r="Z1112" s="847"/>
      <c r="AA1112" s="847"/>
      <c r="AB1112" s="847"/>
      <c r="AC1112" s="847"/>
      <c r="AD1112" s="847"/>
      <c r="AE1112" s="847"/>
      <c r="AF1112" s="847"/>
      <c r="AG1112" s="847"/>
      <c r="AH1112" s="847"/>
      <c r="AI1112" s="847"/>
      <c r="AJ1112" s="847"/>
      <c r="AK1112" s="847"/>
      <c r="AL1112" s="847"/>
      <c r="AM1112" s="847"/>
      <c r="AN1112" s="847"/>
      <c r="AO1112" s="847"/>
    </row>
    <row r="1113" spans="1:41" s="336" customFormat="1" ht="99" customHeight="1" thickBot="1">
      <c r="A1113" s="246" t="s">
        <v>1695</v>
      </c>
      <c r="B1113" s="182"/>
      <c r="C1113" s="126"/>
      <c r="D1113" s="126">
        <v>0</v>
      </c>
      <c r="E1113" s="126">
        <v>0</v>
      </c>
      <c r="F1113" s="146">
        <v>0</v>
      </c>
      <c r="G1113" s="363">
        <v>1</v>
      </c>
      <c r="H1113" s="274">
        <v>1</v>
      </c>
      <c r="I1113" s="597" t="s">
        <v>3305</v>
      </c>
      <c r="J1113" s="990"/>
      <c r="K1113" s="990"/>
      <c r="L1113" s="990"/>
      <c r="M1113" s="990"/>
      <c r="N1113" s="990"/>
      <c r="O1113" s="990"/>
      <c r="P1113" s="990"/>
      <c r="Q1113" s="990"/>
      <c r="R1113" s="847"/>
      <c r="S1113" s="847"/>
      <c r="T1113" s="847"/>
      <c r="U1113" s="847"/>
      <c r="V1113" s="847"/>
      <c r="W1113" s="847"/>
      <c r="X1113" s="847"/>
      <c r="Y1113" s="847"/>
      <c r="Z1113" s="847"/>
      <c r="AA1113" s="847"/>
      <c r="AB1113" s="847"/>
      <c r="AC1113" s="847"/>
      <c r="AD1113" s="847"/>
      <c r="AE1113" s="847"/>
      <c r="AF1113" s="847"/>
      <c r="AG1113" s="847"/>
      <c r="AH1113" s="847"/>
      <c r="AI1113" s="847"/>
      <c r="AJ1113" s="847"/>
      <c r="AK1113" s="847"/>
      <c r="AL1113" s="847"/>
      <c r="AM1113" s="847"/>
      <c r="AN1113" s="847"/>
      <c r="AO1113" s="847"/>
    </row>
    <row r="1114" spans="1:41" s="336" customFormat="1" ht="14.25" customHeight="1" thickBot="1">
      <c r="A1114" s="291"/>
      <c r="B1114" s="313"/>
      <c r="C1114" s="665"/>
      <c r="D1114" s="666"/>
      <c r="E1114" s="667"/>
      <c r="F1114" s="667"/>
      <c r="G1114" s="667"/>
      <c r="H1114" s="747"/>
      <c r="I1114" s="747"/>
      <c r="J1114" s="990"/>
      <c r="K1114" s="990"/>
      <c r="L1114" s="990"/>
      <c r="M1114" s="990"/>
      <c r="N1114" s="990"/>
      <c r="O1114" s="990"/>
      <c r="P1114" s="990"/>
      <c r="Q1114" s="990"/>
      <c r="R1114" s="847"/>
      <c r="S1114" s="847"/>
      <c r="T1114" s="847"/>
      <c r="U1114" s="847"/>
      <c r="V1114" s="847"/>
      <c r="W1114" s="847"/>
      <c r="X1114" s="847"/>
      <c r="Y1114" s="847"/>
      <c r="Z1114" s="847"/>
      <c r="AA1114" s="847"/>
      <c r="AB1114" s="847"/>
      <c r="AC1114" s="847"/>
      <c r="AD1114" s="847"/>
      <c r="AE1114" s="847"/>
      <c r="AF1114" s="847"/>
      <c r="AG1114" s="847"/>
      <c r="AH1114" s="847"/>
      <c r="AI1114" s="847"/>
      <c r="AJ1114" s="847"/>
      <c r="AK1114" s="847"/>
      <c r="AL1114" s="847"/>
      <c r="AM1114" s="847"/>
      <c r="AN1114" s="847"/>
      <c r="AO1114" s="847"/>
    </row>
    <row r="1115" spans="1:41" s="336" customFormat="1" ht="32.25" customHeight="1" thickBot="1">
      <c r="A1115" s="282" t="s">
        <v>80</v>
      </c>
      <c r="B1115" s="350">
        <v>2013</v>
      </c>
      <c r="C1115" s="380">
        <v>2014</v>
      </c>
      <c r="D1115" s="350">
        <v>2015</v>
      </c>
      <c r="E1115" s="380">
        <v>2016</v>
      </c>
      <c r="F1115" s="380">
        <v>2017</v>
      </c>
      <c r="G1115" s="380">
        <v>2018</v>
      </c>
      <c r="H1115" s="380">
        <v>2019</v>
      </c>
      <c r="I1115" s="381">
        <v>2020</v>
      </c>
      <c r="J1115" s="704"/>
      <c r="K1115" s="704"/>
      <c r="L1115" s="704"/>
      <c r="M1115" s="704"/>
      <c r="N1115" s="704"/>
      <c r="O1115" s="704"/>
      <c r="P1115" s="704"/>
      <c r="Q1115" s="704"/>
    </row>
    <row r="1116" spans="1:41" s="336" customFormat="1" ht="15" customHeight="1">
      <c r="A1116" s="280" t="s">
        <v>1223</v>
      </c>
      <c r="B1116" s="190">
        <v>10</v>
      </c>
      <c r="C1116" s="190">
        <v>10</v>
      </c>
      <c r="D1116" s="190">
        <v>12</v>
      </c>
      <c r="E1116" s="190">
        <v>12</v>
      </c>
      <c r="F1116" s="275">
        <f>F1117+F1118+F1119</f>
        <v>12</v>
      </c>
      <c r="G1116" s="275">
        <f>G1117+G1118+G1119</f>
        <v>12</v>
      </c>
      <c r="H1116" s="275">
        <f>H1117+H1118+H1119</f>
        <v>12</v>
      </c>
      <c r="I1116" s="553">
        <f>+I1117+I1118+I1119</f>
        <v>12</v>
      </c>
      <c r="J1116" s="704"/>
      <c r="K1116" s="704"/>
      <c r="L1116" s="704"/>
      <c r="M1116" s="704"/>
      <c r="N1116" s="704"/>
      <c r="O1116" s="704"/>
      <c r="P1116" s="704"/>
      <c r="Q1116" s="704"/>
    </row>
    <row r="1117" spans="1:41" s="336" customFormat="1" ht="14.1" customHeight="1">
      <c r="A1117" s="281" t="s">
        <v>1245</v>
      </c>
      <c r="B1117" s="182">
        <v>0</v>
      </c>
      <c r="C1117" s="182">
        <v>0</v>
      </c>
      <c r="D1117" s="182">
        <v>0</v>
      </c>
      <c r="E1117" s="182">
        <v>0</v>
      </c>
      <c r="F1117" s="274">
        <v>0</v>
      </c>
      <c r="G1117" s="274">
        <v>0</v>
      </c>
      <c r="H1117" s="274">
        <v>0</v>
      </c>
      <c r="I1117" s="597">
        <v>0</v>
      </c>
      <c r="J1117" s="704"/>
      <c r="K1117" s="704"/>
      <c r="L1117" s="704"/>
      <c r="M1117" s="704"/>
      <c r="N1117" s="704"/>
      <c r="O1117" s="704"/>
      <c r="P1117" s="704"/>
      <c r="Q1117" s="704"/>
    </row>
    <row r="1118" spans="1:41" s="336" customFormat="1" ht="16.5" customHeight="1">
      <c r="A1118" s="281" t="s">
        <v>1246</v>
      </c>
      <c r="B1118" s="182">
        <v>5</v>
      </c>
      <c r="C1118" s="182">
        <v>8</v>
      </c>
      <c r="D1118" s="182">
        <v>10</v>
      </c>
      <c r="E1118" s="182">
        <v>10</v>
      </c>
      <c r="F1118" s="274">
        <v>11</v>
      </c>
      <c r="G1118" s="274">
        <v>11</v>
      </c>
      <c r="H1118" s="274">
        <v>11</v>
      </c>
      <c r="I1118" s="597">
        <v>11</v>
      </c>
      <c r="J1118" s="704"/>
      <c r="K1118" s="704"/>
      <c r="L1118" s="704"/>
      <c r="M1118" s="704"/>
      <c r="N1118" s="704"/>
      <c r="O1118" s="704"/>
      <c r="P1118" s="704"/>
      <c r="Q1118" s="704"/>
    </row>
    <row r="1119" spans="1:41" s="336" customFormat="1" ht="15.6" customHeight="1" thickBot="1">
      <c r="A1119" s="248" t="s">
        <v>1247</v>
      </c>
      <c r="B1119" s="197">
        <v>5</v>
      </c>
      <c r="C1119" s="197">
        <v>2</v>
      </c>
      <c r="D1119" s="197">
        <v>2</v>
      </c>
      <c r="E1119" s="197">
        <v>2</v>
      </c>
      <c r="F1119" s="375">
        <v>1</v>
      </c>
      <c r="G1119" s="375">
        <v>1</v>
      </c>
      <c r="H1119" s="375">
        <v>1</v>
      </c>
      <c r="I1119" s="592">
        <v>1</v>
      </c>
      <c r="J1119" s="704"/>
      <c r="K1119" s="704"/>
      <c r="L1119" s="704"/>
      <c r="M1119" s="704"/>
      <c r="N1119" s="704"/>
      <c r="O1119" s="704"/>
      <c r="P1119" s="704"/>
      <c r="Q1119" s="704"/>
    </row>
    <row r="1120" spans="1:41" ht="13.5" thickBot="1">
      <c r="A1120" s="283"/>
      <c r="B1120" s="649"/>
      <c r="C1120" s="650"/>
      <c r="D1120" s="651"/>
      <c r="E1120" s="650"/>
      <c r="F1120" s="650"/>
      <c r="G1120" s="650"/>
      <c r="H1120" s="742"/>
      <c r="I1120" s="742"/>
    </row>
    <row r="1121" spans="1:10" ht="26.25" customHeight="1" thickBot="1">
      <c r="A1121" s="290" t="s">
        <v>1248</v>
      </c>
      <c r="B1121" s="180">
        <v>2013</v>
      </c>
      <c r="C1121" s="142">
        <v>2014</v>
      </c>
      <c r="D1121" s="180">
        <v>2015</v>
      </c>
      <c r="E1121" s="142">
        <v>2016</v>
      </c>
      <c r="F1121" s="142">
        <v>2017</v>
      </c>
      <c r="G1121" s="142">
        <v>2018</v>
      </c>
      <c r="H1121" s="706">
        <v>2019</v>
      </c>
      <c r="I1121" s="707">
        <v>2020</v>
      </c>
    </row>
    <row r="1122" spans="1:10" ht="25.5">
      <c r="A1122" s="1125" t="s">
        <v>1708</v>
      </c>
      <c r="B1122" s="187"/>
      <c r="C1122" s="187"/>
      <c r="D1122" s="187"/>
      <c r="E1122" s="187"/>
      <c r="F1122" s="187"/>
      <c r="G1122" s="187"/>
      <c r="H1122" s="187"/>
      <c r="I1122" s="1092"/>
      <c r="J1122" s="1130"/>
    </row>
    <row r="1123" spans="1:10" ht="26.25" thickBot="1">
      <c r="A1123" s="1126" t="s">
        <v>1696</v>
      </c>
      <c r="B1123" s="191"/>
      <c r="C1123" s="191"/>
      <c r="D1123" s="191">
        <v>0</v>
      </c>
      <c r="E1123" s="191">
        <v>0</v>
      </c>
      <c r="F1123" s="191">
        <v>0</v>
      </c>
      <c r="G1123" s="191">
        <v>0</v>
      </c>
      <c r="H1123" s="191">
        <v>0</v>
      </c>
      <c r="I1123" s="1093">
        <v>0</v>
      </c>
      <c r="J1123" s="1130"/>
    </row>
    <row r="1124" spans="1:10" ht="42" customHeight="1">
      <c r="A1124" s="242" t="s">
        <v>679</v>
      </c>
      <c r="B1124" s="190"/>
      <c r="C1124" s="275"/>
      <c r="D1124" s="150"/>
      <c r="E1124" s="147"/>
      <c r="F1124" s="147"/>
      <c r="G1124" s="275"/>
      <c r="H1124" s="275"/>
      <c r="I1124" s="553"/>
    </row>
    <row r="1125" spans="1:10" ht="74.25" customHeight="1">
      <c r="A1125" s="246" t="s">
        <v>1697</v>
      </c>
      <c r="B1125" s="186"/>
      <c r="C1125" s="186"/>
      <c r="D1125" s="186">
        <v>1</v>
      </c>
      <c r="E1125" s="308"/>
      <c r="F1125" s="308"/>
      <c r="G1125" s="308"/>
      <c r="H1125" s="308"/>
      <c r="I1125" s="850" t="s">
        <v>3306</v>
      </c>
    </row>
    <row r="1126" spans="1:10" ht="15.75" customHeight="1" thickBot="1">
      <c r="A1126" s="246" t="s">
        <v>1698</v>
      </c>
      <c r="B1126" s="182"/>
      <c r="C1126" s="182"/>
      <c r="D1126" s="182">
        <v>17</v>
      </c>
      <c r="E1126" s="146">
        <v>17</v>
      </c>
      <c r="F1126" s="146">
        <v>17</v>
      </c>
      <c r="G1126" s="274">
        <v>17</v>
      </c>
      <c r="H1126" s="274">
        <v>17</v>
      </c>
      <c r="I1126" s="597">
        <v>17</v>
      </c>
    </row>
    <row r="1127" spans="1:10" ht="38.25">
      <c r="A1127" s="242" t="s">
        <v>680</v>
      </c>
      <c r="B1127" s="190"/>
      <c r="C1127" s="147"/>
      <c r="D1127" s="150"/>
      <c r="E1127" s="147"/>
      <c r="F1127" s="147"/>
      <c r="G1127" s="275"/>
      <c r="H1127" s="275"/>
      <c r="I1127" s="553"/>
    </row>
    <row r="1128" spans="1:10">
      <c r="A1128" s="246" t="s">
        <v>444</v>
      </c>
      <c r="B1128" s="182">
        <v>2</v>
      </c>
      <c r="C1128" s="146">
        <v>1</v>
      </c>
      <c r="D1128" s="126">
        <v>181</v>
      </c>
      <c r="E1128" s="146">
        <v>230</v>
      </c>
      <c r="F1128" s="146">
        <v>485</v>
      </c>
      <c r="G1128" s="274">
        <v>584</v>
      </c>
      <c r="H1128" s="274">
        <v>287</v>
      </c>
      <c r="I1128" s="597">
        <v>89</v>
      </c>
    </row>
    <row r="1129" spans="1:10" ht="26.25" thickBot="1">
      <c r="A1129" s="196" t="s">
        <v>445</v>
      </c>
      <c r="B1129" s="182">
        <v>8</v>
      </c>
      <c r="C1129" s="146">
        <v>8</v>
      </c>
      <c r="D1129" s="126">
        <v>8</v>
      </c>
      <c r="E1129" s="146">
        <v>8</v>
      </c>
      <c r="F1129" s="146">
        <v>8</v>
      </c>
      <c r="G1129" s="274">
        <v>8</v>
      </c>
      <c r="H1129" s="274">
        <v>8</v>
      </c>
      <c r="I1129" s="597">
        <v>8</v>
      </c>
    </row>
    <row r="1130" spans="1:10" ht="25.5" customHeight="1">
      <c r="A1130" s="242" t="s">
        <v>681</v>
      </c>
      <c r="B1130" s="187"/>
      <c r="C1130" s="147"/>
      <c r="D1130" s="150"/>
      <c r="E1130" s="147"/>
      <c r="F1130" s="147"/>
      <c r="G1130" s="275"/>
      <c r="H1130" s="275"/>
      <c r="I1130" s="553"/>
    </row>
    <row r="1131" spans="1:10" ht="15" customHeight="1">
      <c r="A1131" s="246" t="s">
        <v>446</v>
      </c>
      <c r="B1131" s="188">
        <v>0</v>
      </c>
      <c r="C1131" s="146">
        <v>0</v>
      </c>
      <c r="D1131" s="126">
        <v>0</v>
      </c>
      <c r="E1131" s="146">
        <v>1</v>
      </c>
      <c r="F1131" s="146">
        <v>1</v>
      </c>
      <c r="G1131" s="274">
        <v>1</v>
      </c>
      <c r="H1131" s="274">
        <v>1</v>
      </c>
      <c r="I1131" s="597">
        <v>1</v>
      </c>
    </row>
    <row r="1132" spans="1:10" ht="28.5" customHeight="1" thickBot="1">
      <c r="A1132" s="196" t="s">
        <v>447</v>
      </c>
      <c r="B1132" s="188">
        <v>0</v>
      </c>
      <c r="C1132" s="146">
        <v>0</v>
      </c>
      <c r="D1132" s="126">
        <v>0</v>
      </c>
      <c r="E1132" s="274">
        <v>0</v>
      </c>
      <c r="F1132" s="274">
        <v>0</v>
      </c>
      <c r="G1132" s="274">
        <v>0</v>
      </c>
      <c r="H1132" s="274">
        <v>0</v>
      </c>
      <c r="I1132" s="597">
        <v>0</v>
      </c>
    </row>
    <row r="1133" spans="1:10" ht="24" customHeight="1">
      <c r="A1133" s="242" t="s">
        <v>682</v>
      </c>
      <c r="B1133" s="187"/>
      <c r="C1133" s="147"/>
      <c r="D1133" s="150"/>
      <c r="E1133" s="275"/>
      <c r="F1133" s="275"/>
      <c r="G1133" s="275"/>
      <c r="H1133" s="275"/>
      <c r="I1133" s="553"/>
    </row>
    <row r="1134" spans="1:10" ht="15" customHeight="1" thickBot="1">
      <c r="A1134" s="196" t="s">
        <v>448</v>
      </c>
      <c r="B1134" s="188">
        <v>0</v>
      </c>
      <c r="C1134" s="146">
        <v>0</v>
      </c>
      <c r="D1134" s="126">
        <v>0</v>
      </c>
      <c r="E1134" s="274">
        <v>0</v>
      </c>
      <c r="F1134" s="274">
        <v>2</v>
      </c>
      <c r="G1134" s="274">
        <v>2</v>
      </c>
      <c r="H1134" s="274">
        <v>0</v>
      </c>
      <c r="I1134" s="597">
        <v>1</v>
      </c>
    </row>
    <row r="1135" spans="1:10" ht="41.45" customHeight="1">
      <c r="A1135" s="242" t="s">
        <v>683</v>
      </c>
      <c r="B1135" s="150"/>
      <c r="C1135" s="147"/>
      <c r="D1135" s="150"/>
      <c r="E1135" s="147"/>
      <c r="F1135" s="147"/>
      <c r="G1135" s="275"/>
      <c r="H1135" s="275"/>
      <c r="I1135" s="553"/>
    </row>
    <row r="1136" spans="1:10" ht="30" customHeight="1">
      <c r="A1136" s="614" t="s">
        <v>449</v>
      </c>
      <c r="B1136" s="186">
        <v>1</v>
      </c>
      <c r="C1136" s="308">
        <v>1</v>
      </c>
      <c r="D1136" s="308">
        <v>1</v>
      </c>
      <c r="E1136" s="308">
        <v>1</v>
      </c>
      <c r="F1136" s="308">
        <v>1</v>
      </c>
      <c r="G1136" s="308">
        <v>1</v>
      </c>
      <c r="H1136" s="308">
        <v>1</v>
      </c>
      <c r="I1136" s="850">
        <v>1</v>
      </c>
    </row>
    <row r="1137" spans="1:9" ht="15" customHeight="1">
      <c r="A1137" s="246" t="s">
        <v>450</v>
      </c>
      <c r="B1137" s="182">
        <v>0</v>
      </c>
      <c r="C1137" s="182">
        <v>0</v>
      </c>
      <c r="D1137" s="182">
        <v>0</v>
      </c>
      <c r="E1137" s="182">
        <v>0</v>
      </c>
      <c r="F1137" s="182">
        <v>0</v>
      </c>
      <c r="G1137" s="274">
        <v>0</v>
      </c>
      <c r="H1137" s="274">
        <v>0</v>
      </c>
      <c r="I1137" s="597">
        <v>0</v>
      </c>
    </row>
    <row r="1138" spans="1:9" ht="15" customHeight="1" thickBot="1">
      <c r="A1138" s="196" t="s">
        <v>451</v>
      </c>
      <c r="B1138" s="182">
        <v>0</v>
      </c>
      <c r="C1138" s="182">
        <v>0</v>
      </c>
      <c r="D1138" s="182">
        <v>0</v>
      </c>
      <c r="E1138" s="182">
        <v>0</v>
      </c>
      <c r="F1138" s="182">
        <v>0</v>
      </c>
      <c r="G1138" s="274">
        <v>0</v>
      </c>
      <c r="H1138" s="274">
        <v>0</v>
      </c>
      <c r="I1138" s="597">
        <v>0</v>
      </c>
    </row>
    <row r="1139" spans="1:9" ht="27.75" customHeight="1">
      <c r="A1139" s="242" t="s">
        <v>684</v>
      </c>
      <c r="B1139" s="187"/>
      <c r="C1139" s="187"/>
      <c r="D1139" s="150"/>
      <c r="E1139" s="147"/>
      <c r="F1139" s="147"/>
      <c r="G1139" s="275"/>
      <c r="H1139" s="275"/>
      <c r="I1139" s="553"/>
    </row>
    <row r="1140" spans="1:9" ht="13.5" customHeight="1">
      <c r="A1140" s="246" t="s">
        <v>452</v>
      </c>
      <c r="B1140" s="188">
        <v>0</v>
      </c>
      <c r="C1140" s="188">
        <v>0</v>
      </c>
      <c r="D1140" s="126">
        <v>1</v>
      </c>
      <c r="E1140" s="126">
        <v>1</v>
      </c>
      <c r="F1140" s="126">
        <v>1</v>
      </c>
      <c r="G1140" s="274">
        <v>1</v>
      </c>
      <c r="H1140" s="274">
        <v>1</v>
      </c>
      <c r="I1140" s="597">
        <v>1</v>
      </c>
    </row>
    <row r="1141" spans="1:9" ht="15" customHeight="1" thickBot="1">
      <c r="A1141" s="196" t="s">
        <v>453</v>
      </c>
      <c r="B1141" s="188">
        <v>0</v>
      </c>
      <c r="C1141" s="188">
        <v>0</v>
      </c>
      <c r="D1141" s="126">
        <v>0</v>
      </c>
      <c r="E1141" s="126">
        <v>0</v>
      </c>
      <c r="F1141" s="182">
        <v>1</v>
      </c>
      <c r="G1141" s="274">
        <v>1</v>
      </c>
      <c r="H1141" s="274">
        <v>0</v>
      </c>
      <c r="I1141" s="597">
        <v>0</v>
      </c>
    </row>
    <row r="1142" spans="1:9" ht="25.5" customHeight="1">
      <c r="A1142" s="242" t="s">
        <v>1699</v>
      </c>
      <c r="B1142" s="150"/>
      <c r="C1142" s="147"/>
      <c r="D1142" s="190"/>
      <c r="E1142" s="147"/>
      <c r="F1142" s="147"/>
      <c r="G1142" s="275"/>
      <c r="H1142" s="275"/>
      <c r="I1142" s="553"/>
    </row>
    <row r="1143" spans="1:9" ht="39.75" customHeight="1">
      <c r="A1143" s="246" t="s">
        <v>1700</v>
      </c>
      <c r="B1143" s="126"/>
      <c r="C1143" s="146"/>
      <c r="D1143" s="182">
        <v>0</v>
      </c>
      <c r="E1143" s="146">
        <v>0</v>
      </c>
      <c r="F1143" s="146">
        <v>0</v>
      </c>
      <c r="G1143" s="274">
        <v>0</v>
      </c>
      <c r="H1143" s="274">
        <v>40</v>
      </c>
      <c r="I1143" s="597">
        <v>216</v>
      </c>
    </row>
    <row r="1144" spans="1:9" ht="15" customHeight="1" thickBot="1">
      <c r="A1144" s="246" t="s">
        <v>1701</v>
      </c>
      <c r="B1144" s="126"/>
      <c r="C1144" s="146"/>
      <c r="D1144" s="182">
        <v>0</v>
      </c>
      <c r="E1144" s="146">
        <v>8</v>
      </c>
      <c r="F1144" s="146">
        <v>8</v>
      </c>
      <c r="G1144" s="274">
        <v>8</v>
      </c>
      <c r="H1144" s="274">
        <v>1</v>
      </c>
      <c r="I1144" s="597">
        <v>1</v>
      </c>
    </row>
    <row r="1145" spans="1:9" ht="28.5" customHeight="1">
      <c r="A1145" s="242" t="s">
        <v>685</v>
      </c>
      <c r="B1145" s="150"/>
      <c r="C1145" s="147"/>
      <c r="D1145" s="150"/>
      <c r="E1145" s="147"/>
      <c r="F1145" s="147"/>
      <c r="G1145" s="275"/>
      <c r="H1145" s="275"/>
      <c r="I1145" s="553"/>
    </row>
    <row r="1146" spans="1:9" ht="16.5" customHeight="1" thickBot="1">
      <c r="A1146" s="196" t="s">
        <v>454</v>
      </c>
      <c r="B1146" s="181">
        <v>2</v>
      </c>
      <c r="C1146" s="155">
        <v>2</v>
      </c>
      <c r="D1146" s="181">
        <v>2</v>
      </c>
      <c r="E1146" s="155">
        <v>10</v>
      </c>
      <c r="F1146" s="155">
        <v>10</v>
      </c>
      <c r="G1146" s="375">
        <v>6</v>
      </c>
      <c r="H1146" s="375">
        <v>2</v>
      </c>
      <c r="I1146" s="592">
        <v>2</v>
      </c>
    </row>
    <row r="1147" spans="1:9" ht="15.75" customHeight="1">
      <c r="A1147" s="242" t="s">
        <v>728</v>
      </c>
      <c r="B1147" s="347"/>
      <c r="C1147" s="347"/>
      <c r="D1147" s="150"/>
      <c r="E1147" s="147"/>
      <c r="F1147" s="147"/>
      <c r="G1147" s="275"/>
      <c r="H1147" s="275"/>
      <c r="I1147" s="553"/>
    </row>
    <row r="1148" spans="1:9" ht="44.1" customHeight="1" thickBot="1">
      <c r="A1148" s="196" t="s">
        <v>455</v>
      </c>
      <c r="B1148" s="354"/>
      <c r="C1148" s="354"/>
      <c r="D1148" s="181" t="s">
        <v>1726</v>
      </c>
      <c r="E1148" s="155" t="s">
        <v>1749</v>
      </c>
      <c r="F1148" s="155" t="s">
        <v>2309</v>
      </c>
      <c r="G1148" s="375" t="s">
        <v>2541</v>
      </c>
      <c r="H1148" s="375" t="s">
        <v>3064</v>
      </c>
      <c r="I1148" s="592" t="s">
        <v>3307</v>
      </c>
    </row>
    <row r="1149" spans="1:9" ht="27.75" customHeight="1">
      <c r="A1149" s="242" t="s">
        <v>1709</v>
      </c>
      <c r="B1149" s="347"/>
      <c r="C1149" s="347"/>
      <c r="D1149" s="150"/>
      <c r="E1149" s="147"/>
      <c r="F1149" s="147"/>
      <c r="G1149" s="275"/>
      <c r="H1149" s="275"/>
      <c r="I1149" s="553"/>
    </row>
    <row r="1150" spans="1:9" ht="15" customHeight="1">
      <c r="A1150" s="344" t="s">
        <v>26</v>
      </c>
      <c r="B1150" s="349"/>
      <c r="C1150" s="349"/>
      <c r="D1150" s="339">
        <v>0</v>
      </c>
      <c r="E1150" s="635">
        <v>0</v>
      </c>
      <c r="F1150" s="635">
        <v>0</v>
      </c>
      <c r="G1150" s="739">
        <v>0</v>
      </c>
      <c r="H1150" s="739">
        <v>1</v>
      </c>
      <c r="I1150" s="744">
        <v>0</v>
      </c>
    </row>
    <row r="1151" spans="1:9" ht="15" customHeight="1">
      <c r="A1151" s="346" t="s">
        <v>1702</v>
      </c>
      <c r="B1151" s="349"/>
      <c r="C1151" s="349"/>
      <c r="D1151" s="126">
        <v>0</v>
      </c>
      <c r="E1151" s="146">
        <v>0</v>
      </c>
      <c r="F1151" s="146">
        <v>0</v>
      </c>
      <c r="G1151" s="274">
        <v>0</v>
      </c>
      <c r="H1151" s="274">
        <v>0</v>
      </c>
      <c r="I1151" s="597">
        <v>0</v>
      </c>
    </row>
    <row r="1152" spans="1:9" ht="63" customHeight="1" thickBot="1">
      <c r="A1152" s="345" t="s">
        <v>1703</v>
      </c>
      <c r="B1152" s="348"/>
      <c r="C1152" s="348"/>
      <c r="D1152" s="181">
        <v>6</v>
      </c>
      <c r="E1152" s="155">
        <v>6</v>
      </c>
      <c r="F1152" s="155">
        <v>6</v>
      </c>
      <c r="G1152" s="375">
        <v>2</v>
      </c>
      <c r="H1152" s="375">
        <v>10</v>
      </c>
      <c r="I1152" s="592" t="s">
        <v>3308</v>
      </c>
    </row>
    <row r="1153" spans="1:41" ht="41.25" customHeight="1">
      <c r="A1153" s="242" t="s">
        <v>1710</v>
      </c>
      <c r="B1153" s="347"/>
      <c r="C1153" s="347"/>
      <c r="D1153" s="314"/>
      <c r="E1153" s="634"/>
      <c r="F1153" s="634"/>
      <c r="G1153" s="380"/>
      <c r="H1153" s="380"/>
      <c r="I1153" s="381"/>
    </row>
    <row r="1154" spans="1:41" ht="38.25">
      <c r="A1154" s="344" t="s">
        <v>257</v>
      </c>
      <c r="B1154" s="349"/>
      <c r="C1154" s="349"/>
      <c r="D1154" s="188">
        <v>0</v>
      </c>
      <c r="E1154" s="146">
        <v>1</v>
      </c>
      <c r="F1154" s="146">
        <v>1</v>
      </c>
      <c r="G1154" s="274">
        <v>1</v>
      </c>
      <c r="H1154" s="274">
        <v>7</v>
      </c>
      <c r="I1154" s="597" t="s">
        <v>3310</v>
      </c>
    </row>
    <row r="1155" spans="1:41" s="336" customFormat="1" ht="38.25">
      <c r="A1155" s="346" t="s">
        <v>1704</v>
      </c>
      <c r="B1155" s="349"/>
      <c r="C1155" s="349"/>
      <c r="D1155" s="188">
        <v>0</v>
      </c>
      <c r="E1155" s="146">
        <v>0</v>
      </c>
      <c r="F1155" s="146">
        <v>0</v>
      </c>
      <c r="G1155" s="274" t="s">
        <v>2540</v>
      </c>
      <c r="H1155" s="274">
        <v>1</v>
      </c>
      <c r="I1155" s="859" t="s">
        <v>3309</v>
      </c>
      <c r="J1155" s="990"/>
      <c r="K1155" s="990"/>
      <c r="L1155" s="990"/>
      <c r="M1155" s="990"/>
      <c r="N1155" s="990"/>
      <c r="O1155" s="990"/>
      <c r="P1155" s="990"/>
      <c r="Q1155" s="990"/>
      <c r="R1155" s="847"/>
      <c r="S1155" s="847"/>
      <c r="T1155" s="847"/>
      <c r="U1155" s="847"/>
      <c r="V1155" s="847"/>
      <c r="W1155" s="847"/>
      <c r="X1155" s="847"/>
      <c r="Y1155" s="847"/>
      <c r="Z1155" s="847"/>
      <c r="AA1155" s="847"/>
      <c r="AB1155" s="847"/>
      <c r="AC1155" s="847"/>
      <c r="AD1155" s="847"/>
      <c r="AE1155" s="847"/>
      <c r="AF1155" s="847"/>
      <c r="AG1155" s="847"/>
      <c r="AH1155" s="847"/>
      <c r="AI1155" s="847"/>
      <c r="AJ1155" s="847"/>
      <c r="AK1155" s="847"/>
      <c r="AL1155" s="847"/>
      <c r="AM1155" s="847"/>
      <c r="AN1155" s="847"/>
      <c r="AO1155" s="847"/>
    </row>
    <row r="1156" spans="1:41" s="336" customFormat="1" ht="15.95" customHeight="1" thickBot="1">
      <c r="A1156" s="345" t="s">
        <v>1705</v>
      </c>
      <c r="B1156" s="348"/>
      <c r="C1156" s="348"/>
      <c r="D1156" s="215">
        <v>0</v>
      </c>
      <c r="E1156" s="189">
        <v>8</v>
      </c>
      <c r="F1156" s="189">
        <v>11</v>
      </c>
      <c r="G1156" s="766">
        <v>0</v>
      </c>
      <c r="H1156" s="708">
        <v>0</v>
      </c>
      <c r="I1156" s="754">
        <v>1</v>
      </c>
      <c r="J1156" s="990"/>
      <c r="K1156" s="990"/>
      <c r="L1156" s="990"/>
      <c r="M1156" s="990"/>
      <c r="N1156" s="990"/>
      <c r="O1156" s="990"/>
      <c r="P1156" s="990"/>
      <c r="Q1156" s="990"/>
      <c r="R1156" s="847"/>
      <c r="S1156" s="847"/>
      <c r="T1156" s="847"/>
      <c r="U1156" s="847"/>
      <c r="V1156" s="847"/>
      <c r="W1156" s="847"/>
      <c r="X1156" s="847"/>
      <c r="Y1156" s="847"/>
      <c r="Z1156" s="847"/>
      <c r="AA1156" s="847"/>
      <c r="AB1156" s="847"/>
      <c r="AC1156" s="847"/>
      <c r="AD1156" s="847"/>
      <c r="AE1156" s="847"/>
      <c r="AF1156" s="847"/>
      <c r="AG1156" s="847"/>
      <c r="AH1156" s="847"/>
      <c r="AI1156" s="847"/>
      <c r="AJ1156" s="847"/>
      <c r="AK1156" s="847"/>
      <c r="AL1156" s="847"/>
      <c r="AM1156" s="847"/>
      <c r="AN1156" s="847"/>
      <c r="AO1156" s="847"/>
    </row>
    <row r="1157" spans="1:41" s="336" customFormat="1" ht="15.95" customHeight="1" thickBot="1">
      <c r="A1157" s="652"/>
      <c r="B1157" s="647"/>
      <c r="C1157" s="338"/>
      <c r="D1157" s="648"/>
      <c r="E1157" s="338"/>
      <c r="F1157" s="338"/>
      <c r="G1157" s="338"/>
      <c r="H1157" s="701"/>
      <c r="I1157" s="701"/>
      <c r="J1157" s="990"/>
      <c r="K1157" s="990"/>
      <c r="L1157" s="990"/>
      <c r="M1157" s="990"/>
      <c r="N1157" s="990"/>
      <c r="O1157" s="990"/>
      <c r="P1157" s="990"/>
      <c r="Q1157" s="990"/>
      <c r="R1157" s="847"/>
      <c r="S1157" s="847"/>
      <c r="T1157" s="847"/>
      <c r="U1157" s="847"/>
      <c r="V1157" s="847"/>
      <c r="W1157" s="847"/>
      <c r="X1157" s="847"/>
      <c r="Y1157" s="847"/>
      <c r="Z1157" s="847"/>
      <c r="AA1157" s="847"/>
      <c r="AB1157" s="847"/>
      <c r="AC1157" s="847"/>
      <c r="AD1157" s="847"/>
      <c r="AE1157" s="847"/>
      <c r="AF1157" s="847"/>
      <c r="AG1157" s="847"/>
      <c r="AH1157" s="847"/>
      <c r="AI1157" s="847"/>
      <c r="AJ1157" s="847"/>
      <c r="AK1157" s="847"/>
      <c r="AL1157" s="847"/>
      <c r="AM1157" s="847"/>
      <c r="AN1157" s="847"/>
      <c r="AO1157" s="847"/>
    </row>
    <row r="1158" spans="1:41" s="336" customFormat="1" ht="28.5" customHeight="1" thickBot="1">
      <c r="A1158" s="282" t="s">
        <v>81</v>
      </c>
      <c r="B1158" s="350">
        <v>2013</v>
      </c>
      <c r="C1158" s="380">
        <v>2014</v>
      </c>
      <c r="D1158" s="350">
        <v>2015</v>
      </c>
      <c r="E1158" s="380">
        <v>2016</v>
      </c>
      <c r="F1158" s="380">
        <v>2017</v>
      </c>
      <c r="G1158" s="380">
        <v>2018</v>
      </c>
      <c r="H1158" s="380">
        <v>2019</v>
      </c>
      <c r="I1158" s="381">
        <v>2020</v>
      </c>
      <c r="J1158" s="704"/>
      <c r="K1158" s="704"/>
      <c r="L1158" s="704"/>
      <c r="M1158" s="704"/>
      <c r="N1158" s="704"/>
      <c r="O1158" s="704"/>
      <c r="P1158" s="704"/>
      <c r="Q1158" s="704"/>
    </row>
    <row r="1159" spans="1:41" s="336" customFormat="1" ht="17.25" customHeight="1">
      <c r="A1159" s="280" t="s">
        <v>1223</v>
      </c>
      <c r="B1159" s="190">
        <v>3</v>
      </c>
      <c r="C1159" s="190">
        <v>3</v>
      </c>
      <c r="D1159" s="190">
        <v>3</v>
      </c>
      <c r="E1159" s="190">
        <v>3</v>
      </c>
      <c r="F1159" s="275">
        <v>3</v>
      </c>
      <c r="G1159" s="275">
        <v>3</v>
      </c>
      <c r="H1159" s="275">
        <v>3</v>
      </c>
      <c r="I1159" s="553">
        <f>+I1160+I1161+I1162</f>
        <v>3</v>
      </c>
      <c r="J1159" s="704"/>
      <c r="K1159" s="704"/>
      <c r="L1159" s="704"/>
      <c r="M1159" s="704"/>
      <c r="N1159" s="704"/>
      <c r="O1159" s="704"/>
      <c r="P1159" s="704"/>
      <c r="Q1159" s="704"/>
    </row>
    <row r="1160" spans="1:41" s="336" customFormat="1" ht="17.25" customHeight="1">
      <c r="A1160" s="281" t="s">
        <v>1245</v>
      </c>
      <c r="B1160" s="182">
        <v>0</v>
      </c>
      <c r="C1160" s="182">
        <v>0</v>
      </c>
      <c r="D1160" s="182">
        <v>0</v>
      </c>
      <c r="E1160" s="182">
        <v>0</v>
      </c>
      <c r="F1160" s="274">
        <v>0</v>
      </c>
      <c r="G1160" s="274">
        <v>0</v>
      </c>
      <c r="H1160" s="274">
        <v>0</v>
      </c>
      <c r="I1160" s="597">
        <v>0</v>
      </c>
      <c r="J1160" s="704"/>
      <c r="K1160" s="704"/>
      <c r="L1160" s="704"/>
      <c r="M1160" s="704"/>
      <c r="N1160" s="704"/>
      <c r="O1160" s="704"/>
      <c r="P1160" s="704"/>
      <c r="Q1160" s="704"/>
    </row>
    <row r="1161" spans="1:41" s="336" customFormat="1" ht="14.25" customHeight="1">
      <c r="A1161" s="281" t="s">
        <v>1246</v>
      </c>
      <c r="B1161" s="182">
        <v>2</v>
      </c>
      <c r="C1161" s="182">
        <v>2</v>
      </c>
      <c r="D1161" s="182">
        <v>2</v>
      </c>
      <c r="E1161" s="182">
        <v>2</v>
      </c>
      <c r="F1161" s="274">
        <v>3</v>
      </c>
      <c r="G1161" s="274">
        <v>2</v>
      </c>
      <c r="H1161" s="274">
        <v>2</v>
      </c>
      <c r="I1161" s="597">
        <v>2</v>
      </c>
      <c r="J1161" s="704"/>
      <c r="K1161" s="704"/>
      <c r="L1161" s="704"/>
      <c r="M1161" s="704"/>
      <c r="N1161" s="704"/>
      <c r="O1161" s="704"/>
      <c r="P1161" s="704"/>
      <c r="Q1161" s="704"/>
    </row>
    <row r="1162" spans="1:41" s="336" customFormat="1" ht="15" customHeight="1" thickBot="1">
      <c r="A1162" s="248" t="s">
        <v>1247</v>
      </c>
      <c r="B1162" s="197">
        <v>1</v>
      </c>
      <c r="C1162" s="197">
        <v>1</v>
      </c>
      <c r="D1162" s="197">
        <v>1</v>
      </c>
      <c r="E1162" s="197">
        <v>1</v>
      </c>
      <c r="F1162" s="375">
        <v>0</v>
      </c>
      <c r="G1162" s="375">
        <v>1</v>
      </c>
      <c r="H1162" s="375">
        <v>1</v>
      </c>
      <c r="I1162" s="592">
        <v>1</v>
      </c>
      <c r="J1162" s="704"/>
      <c r="K1162" s="704"/>
      <c r="L1162" s="704"/>
      <c r="M1162" s="704"/>
      <c r="N1162" s="704"/>
      <c r="O1162" s="704"/>
      <c r="P1162" s="704"/>
      <c r="Q1162" s="704"/>
    </row>
    <row r="1163" spans="1:41" ht="14.25" customHeight="1" thickBot="1">
      <c r="A1163" s="283"/>
      <c r="B1163" s="649"/>
      <c r="C1163" s="649"/>
      <c r="D1163" s="649"/>
      <c r="E1163" s="677"/>
      <c r="F1163" s="677"/>
      <c r="G1163" s="677"/>
      <c r="H1163" s="755"/>
      <c r="I1163" s="755"/>
    </row>
    <row r="1164" spans="1:41" ht="15.95" customHeight="1" thickBot="1">
      <c r="A1164" s="290" t="s">
        <v>1248</v>
      </c>
      <c r="B1164" s="180">
        <v>2013</v>
      </c>
      <c r="C1164" s="142">
        <v>2014</v>
      </c>
      <c r="D1164" s="180">
        <v>2015</v>
      </c>
      <c r="E1164" s="142">
        <v>2016</v>
      </c>
      <c r="F1164" s="142">
        <v>2017</v>
      </c>
      <c r="G1164" s="142">
        <v>2018</v>
      </c>
      <c r="H1164" s="706">
        <v>2019</v>
      </c>
      <c r="I1164" s="707">
        <v>2020</v>
      </c>
    </row>
    <row r="1165" spans="1:41" ht="27" customHeight="1">
      <c r="A1165" s="242" t="s">
        <v>686</v>
      </c>
      <c r="B1165" s="150"/>
      <c r="C1165" s="147"/>
      <c r="D1165" s="150"/>
      <c r="E1165" s="147"/>
      <c r="F1165" s="147"/>
      <c r="G1165" s="25"/>
      <c r="H1165" s="275"/>
      <c r="I1165" s="553"/>
    </row>
    <row r="1166" spans="1:41" ht="15" customHeight="1">
      <c r="A1166" s="246" t="s">
        <v>456</v>
      </c>
      <c r="B1166" s="193">
        <v>71</v>
      </c>
      <c r="C1166" s="146">
        <v>93</v>
      </c>
      <c r="D1166" s="126">
        <v>51</v>
      </c>
      <c r="E1166" s="146">
        <v>43</v>
      </c>
      <c r="F1166" s="146">
        <v>63</v>
      </c>
      <c r="G1166" s="274">
        <v>66</v>
      </c>
      <c r="H1166" s="274">
        <v>48</v>
      </c>
      <c r="I1166" s="597">
        <v>18</v>
      </c>
    </row>
    <row r="1167" spans="1:41" ht="15" customHeight="1" thickBot="1">
      <c r="A1167" s="196" t="s">
        <v>457</v>
      </c>
      <c r="B1167" s="932">
        <v>605193</v>
      </c>
      <c r="C1167" s="933">
        <v>1002637</v>
      </c>
      <c r="D1167" s="934">
        <v>103015</v>
      </c>
      <c r="E1167" s="933">
        <v>56979</v>
      </c>
      <c r="F1167" s="933">
        <v>80964</v>
      </c>
      <c r="G1167" s="935">
        <v>1503508</v>
      </c>
      <c r="H1167" s="935">
        <v>1288318</v>
      </c>
      <c r="I1167" s="597">
        <v>3315</v>
      </c>
    </row>
    <row r="1168" spans="1:41" ht="27" customHeight="1">
      <c r="A1168" s="1125" t="s">
        <v>687</v>
      </c>
      <c r="B1168" s="187"/>
      <c r="C1168" s="187"/>
      <c r="D1168" s="187"/>
      <c r="E1168" s="187"/>
      <c r="F1168" s="275"/>
      <c r="G1168" s="267"/>
      <c r="H1168" s="267"/>
      <c r="I1168" s="1064"/>
    </row>
    <row r="1169" spans="1:41" ht="13.5" thickBot="1">
      <c r="A1169" s="1126" t="s">
        <v>392</v>
      </c>
      <c r="B1169" s="188">
        <v>0</v>
      </c>
      <c r="C1169" s="188">
        <v>0</v>
      </c>
      <c r="D1169" s="188">
        <v>0</v>
      </c>
      <c r="E1169" s="188">
        <v>0</v>
      </c>
      <c r="F1169" s="274">
        <v>1</v>
      </c>
      <c r="G1169" s="268">
        <v>0</v>
      </c>
      <c r="H1169" s="268">
        <v>0</v>
      </c>
      <c r="I1169" s="860">
        <v>0</v>
      </c>
    </row>
    <row r="1170" spans="1:41" s="336" customFormat="1" ht="28.5" customHeight="1">
      <c r="A1170" s="242" t="s">
        <v>688</v>
      </c>
      <c r="B1170" s="150"/>
      <c r="C1170" s="147"/>
      <c r="D1170" s="150"/>
      <c r="E1170" s="147"/>
      <c r="F1170" s="147"/>
      <c r="G1170" s="275"/>
      <c r="H1170" s="275"/>
      <c r="I1170" s="381"/>
      <c r="J1170" s="990"/>
      <c r="K1170" s="990"/>
      <c r="L1170" s="990"/>
      <c r="M1170" s="990"/>
      <c r="N1170" s="990"/>
      <c r="O1170" s="990"/>
      <c r="P1170" s="990"/>
      <c r="Q1170" s="990"/>
      <c r="R1170" s="847"/>
      <c r="S1170" s="847"/>
      <c r="T1170" s="847"/>
      <c r="U1170" s="847"/>
      <c r="V1170" s="847"/>
      <c r="W1170" s="847"/>
      <c r="X1170" s="847"/>
      <c r="Y1170" s="847"/>
      <c r="Z1170" s="847"/>
      <c r="AA1170" s="847"/>
      <c r="AB1170" s="847"/>
      <c r="AC1170" s="847"/>
      <c r="AD1170" s="847"/>
      <c r="AE1170" s="847"/>
      <c r="AF1170" s="847"/>
      <c r="AG1170" s="847"/>
      <c r="AH1170" s="847"/>
      <c r="AI1170" s="847"/>
      <c r="AJ1170" s="847"/>
      <c r="AK1170" s="847"/>
      <c r="AL1170" s="847"/>
      <c r="AM1170" s="847"/>
      <c r="AN1170" s="847"/>
      <c r="AO1170" s="847"/>
    </row>
    <row r="1171" spans="1:41" s="336" customFormat="1" ht="17.100000000000001" customHeight="1" thickBot="1">
      <c r="A1171" s="196" t="s">
        <v>325</v>
      </c>
      <c r="B1171" s="244">
        <v>99</v>
      </c>
      <c r="C1171" s="122">
        <v>105</v>
      </c>
      <c r="D1171" s="181">
        <v>355</v>
      </c>
      <c r="E1171" s="155">
        <v>389</v>
      </c>
      <c r="F1171" s="155">
        <v>206</v>
      </c>
      <c r="G1171" s="375">
        <v>2</v>
      </c>
      <c r="H1171" s="375">
        <v>1</v>
      </c>
      <c r="I1171" s="1095">
        <v>3</v>
      </c>
      <c r="J1171" s="1130"/>
      <c r="K1171" s="990"/>
      <c r="L1171" s="990"/>
      <c r="M1171" s="990"/>
      <c r="N1171" s="990"/>
      <c r="O1171" s="990"/>
      <c r="P1171" s="990"/>
      <c r="Q1171" s="990"/>
      <c r="R1171" s="847"/>
      <c r="S1171" s="847"/>
      <c r="T1171" s="847"/>
      <c r="U1171" s="847"/>
      <c r="V1171" s="847"/>
      <c r="W1171" s="847"/>
      <c r="X1171" s="847"/>
      <c r="Y1171" s="847"/>
      <c r="Z1171" s="847"/>
      <c r="AA1171" s="847"/>
      <c r="AB1171" s="847"/>
      <c r="AC1171" s="847"/>
      <c r="AD1171" s="847"/>
      <c r="AE1171" s="847"/>
      <c r="AF1171" s="847"/>
      <c r="AG1171" s="847"/>
      <c r="AH1171" s="847"/>
      <c r="AI1171" s="847"/>
      <c r="AJ1171" s="847"/>
      <c r="AK1171" s="847"/>
      <c r="AL1171" s="847"/>
      <c r="AM1171" s="847"/>
      <c r="AN1171" s="847"/>
      <c r="AO1171" s="847"/>
    </row>
    <row r="1172" spans="1:41" s="336" customFormat="1" ht="17.100000000000001" customHeight="1" thickBot="1">
      <c r="A1172" s="652"/>
      <c r="B1172" s="647"/>
      <c r="C1172" s="338"/>
      <c r="D1172" s="648"/>
      <c r="E1172" s="338"/>
      <c r="F1172" s="338"/>
      <c r="G1172" s="338"/>
      <c r="H1172" s="701"/>
      <c r="I1172" s="1094"/>
      <c r="J1172" s="990"/>
      <c r="K1172" s="990"/>
      <c r="L1172" s="990"/>
      <c r="M1172" s="990"/>
      <c r="N1172" s="990"/>
      <c r="O1172" s="990"/>
      <c r="P1172" s="990"/>
      <c r="Q1172" s="990"/>
      <c r="R1172" s="847"/>
      <c r="S1172" s="847"/>
      <c r="T1172" s="847"/>
      <c r="U1172" s="847"/>
      <c r="V1172" s="847"/>
      <c r="W1172" s="847"/>
      <c r="X1172" s="847"/>
      <c r="Y1172" s="847"/>
      <c r="Z1172" s="847"/>
      <c r="AA1172" s="847"/>
      <c r="AB1172" s="847"/>
      <c r="AC1172" s="847"/>
      <c r="AD1172" s="847"/>
      <c r="AE1172" s="847"/>
      <c r="AF1172" s="847"/>
      <c r="AG1172" s="847"/>
      <c r="AH1172" s="847"/>
      <c r="AI1172" s="847"/>
      <c r="AJ1172" s="847"/>
      <c r="AK1172" s="847"/>
      <c r="AL1172" s="847"/>
      <c r="AM1172" s="847"/>
      <c r="AN1172" s="847"/>
      <c r="AO1172" s="847"/>
    </row>
    <row r="1173" spans="1:41" s="336" customFormat="1" ht="32.25" customHeight="1" thickBot="1">
      <c r="A1173" s="282" t="s">
        <v>82</v>
      </c>
      <c r="B1173" s="350">
        <v>2013</v>
      </c>
      <c r="C1173" s="380">
        <v>2014</v>
      </c>
      <c r="D1173" s="350">
        <v>2015</v>
      </c>
      <c r="E1173" s="380">
        <v>2016</v>
      </c>
      <c r="F1173" s="380">
        <v>2017</v>
      </c>
      <c r="G1173" s="380">
        <v>2018</v>
      </c>
      <c r="H1173" s="380">
        <v>2019</v>
      </c>
      <c r="I1173" s="381">
        <v>2020</v>
      </c>
      <c r="J1173" s="990"/>
      <c r="K1173" s="990"/>
      <c r="L1173" s="990"/>
      <c r="M1173" s="990"/>
      <c r="N1173" s="990"/>
      <c r="O1173" s="990"/>
      <c r="P1173" s="990"/>
      <c r="Q1173" s="990"/>
      <c r="R1173" s="847"/>
      <c r="S1173" s="847"/>
      <c r="T1173" s="847"/>
      <c r="U1173" s="847"/>
      <c r="V1173" s="847"/>
      <c r="W1173" s="847"/>
      <c r="X1173" s="847"/>
      <c r="Y1173" s="847"/>
      <c r="Z1173" s="847"/>
      <c r="AA1173" s="847"/>
      <c r="AB1173" s="847"/>
      <c r="AC1173" s="847"/>
      <c r="AD1173" s="847"/>
      <c r="AE1173" s="847"/>
      <c r="AF1173" s="847"/>
      <c r="AG1173" s="847"/>
      <c r="AH1173" s="847"/>
      <c r="AI1173" s="847"/>
      <c r="AJ1173" s="847"/>
      <c r="AK1173" s="847"/>
      <c r="AL1173" s="847"/>
      <c r="AM1173" s="847"/>
      <c r="AN1173" s="847"/>
      <c r="AO1173" s="847"/>
    </row>
    <row r="1174" spans="1:41" s="336" customFormat="1" ht="17.100000000000001" customHeight="1">
      <c r="A1174" s="280" t="s">
        <v>1223</v>
      </c>
      <c r="B1174" s="190">
        <v>4</v>
      </c>
      <c r="C1174" s="190">
        <v>5</v>
      </c>
      <c r="D1174" s="190">
        <f>D1175+D1176+D1177</f>
        <v>4</v>
      </c>
      <c r="E1174" s="190">
        <f>E1175+E1176+E1177</f>
        <v>5</v>
      </c>
      <c r="F1174" s="190">
        <f t="shared" ref="F1174:G1174" si="57">F1175+F1176+F1177</f>
        <v>5</v>
      </c>
      <c r="G1174" s="190">
        <f t="shared" si="57"/>
        <v>4</v>
      </c>
      <c r="H1174" s="190">
        <f t="shared" ref="H1174" si="58">H1175+H1176+H1177</f>
        <v>4</v>
      </c>
      <c r="I1174" s="553">
        <f>+I1175+I1176+I1177</f>
        <v>4</v>
      </c>
      <c r="J1174" s="990"/>
      <c r="K1174" s="990"/>
      <c r="L1174" s="990"/>
      <c r="M1174" s="990"/>
      <c r="N1174" s="990"/>
      <c r="O1174" s="990"/>
      <c r="P1174" s="990"/>
      <c r="Q1174" s="990"/>
      <c r="R1174" s="847"/>
      <c r="S1174" s="847"/>
      <c r="T1174" s="847"/>
      <c r="U1174" s="847"/>
      <c r="V1174" s="847"/>
      <c r="W1174" s="847"/>
      <c r="X1174" s="847"/>
      <c r="Y1174" s="847"/>
      <c r="Z1174" s="847"/>
      <c r="AA1174" s="847"/>
      <c r="AB1174" s="847"/>
      <c r="AC1174" s="847"/>
      <c r="AD1174" s="847"/>
      <c r="AE1174" s="847"/>
      <c r="AF1174" s="847"/>
      <c r="AG1174" s="847"/>
      <c r="AH1174" s="847"/>
      <c r="AI1174" s="847"/>
      <c r="AJ1174" s="847"/>
      <c r="AK1174" s="847"/>
      <c r="AL1174" s="847"/>
      <c r="AM1174" s="847"/>
      <c r="AN1174" s="847"/>
      <c r="AO1174" s="847"/>
    </row>
    <row r="1175" spans="1:41" s="336" customFormat="1" ht="17.100000000000001" customHeight="1">
      <c r="A1175" s="281" t="s">
        <v>1245</v>
      </c>
      <c r="B1175" s="785">
        <v>0</v>
      </c>
      <c r="C1175" s="785">
        <v>0</v>
      </c>
      <c r="D1175" s="785">
        <v>1</v>
      </c>
      <c r="E1175" s="785">
        <v>1</v>
      </c>
      <c r="F1175" s="785">
        <v>1</v>
      </c>
      <c r="G1175" s="785">
        <v>1</v>
      </c>
      <c r="H1175" s="785">
        <v>1</v>
      </c>
      <c r="I1175" s="597">
        <v>1</v>
      </c>
      <c r="J1175" s="990"/>
      <c r="K1175" s="990"/>
      <c r="L1175" s="990"/>
      <c r="M1175" s="990"/>
      <c r="N1175" s="990"/>
      <c r="O1175" s="990"/>
      <c r="P1175" s="990"/>
      <c r="Q1175" s="990"/>
      <c r="R1175" s="847"/>
      <c r="S1175" s="847"/>
      <c r="T1175" s="847"/>
      <c r="U1175" s="847"/>
      <c r="V1175" s="847"/>
      <c r="W1175" s="847"/>
      <c r="X1175" s="847"/>
      <c r="Y1175" s="847"/>
      <c r="Z1175" s="847"/>
      <c r="AA1175" s="847"/>
      <c r="AB1175" s="847"/>
      <c r="AC1175" s="847"/>
      <c r="AD1175" s="847"/>
      <c r="AE1175" s="847"/>
      <c r="AF1175" s="847"/>
      <c r="AG1175" s="847"/>
      <c r="AH1175" s="847"/>
      <c r="AI1175" s="847"/>
      <c r="AJ1175" s="847"/>
      <c r="AK1175" s="847"/>
      <c r="AL1175" s="847"/>
      <c r="AM1175" s="847"/>
      <c r="AN1175" s="847"/>
      <c r="AO1175" s="847"/>
    </row>
    <row r="1176" spans="1:41" s="336" customFormat="1" ht="17.100000000000001" customHeight="1">
      <c r="A1176" s="281" t="s">
        <v>1246</v>
      </c>
      <c r="B1176" s="785">
        <v>3</v>
      </c>
      <c r="C1176" s="785">
        <v>3</v>
      </c>
      <c r="D1176" s="785">
        <v>3</v>
      </c>
      <c r="E1176" s="785">
        <v>3</v>
      </c>
      <c r="F1176" s="785">
        <v>3</v>
      </c>
      <c r="G1176" s="785">
        <v>2</v>
      </c>
      <c r="H1176" s="785">
        <v>1</v>
      </c>
      <c r="I1176" s="597">
        <v>1</v>
      </c>
      <c r="J1176" s="990"/>
      <c r="K1176" s="990"/>
      <c r="L1176" s="990"/>
      <c r="M1176" s="990"/>
      <c r="N1176" s="990"/>
      <c r="O1176" s="990"/>
      <c r="P1176" s="990"/>
      <c r="Q1176" s="990"/>
      <c r="R1176" s="847"/>
      <c r="S1176" s="847"/>
      <c r="T1176" s="847"/>
      <c r="U1176" s="847"/>
      <c r="V1176" s="847"/>
      <c r="W1176" s="847"/>
      <c r="X1176" s="847"/>
      <c r="Y1176" s="847"/>
      <c r="Z1176" s="847"/>
      <c r="AA1176" s="847"/>
      <c r="AB1176" s="847"/>
      <c r="AC1176" s="847"/>
      <c r="AD1176" s="847"/>
      <c r="AE1176" s="847"/>
      <c r="AF1176" s="847"/>
      <c r="AG1176" s="847"/>
      <c r="AH1176" s="847"/>
      <c r="AI1176" s="847"/>
      <c r="AJ1176" s="847"/>
      <c r="AK1176" s="847"/>
      <c r="AL1176" s="847"/>
      <c r="AM1176" s="847"/>
      <c r="AN1176" s="847"/>
      <c r="AO1176" s="847"/>
    </row>
    <row r="1177" spans="1:41" s="336" customFormat="1" ht="17.100000000000001" customHeight="1" thickBot="1">
      <c r="A1177" s="387" t="s">
        <v>1247</v>
      </c>
      <c r="B1177" s="197">
        <v>1</v>
      </c>
      <c r="C1177" s="197">
        <v>2</v>
      </c>
      <c r="D1177" s="197">
        <v>0</v>
      </c>
      <c r="E1177" s="197">
        <v>1</v>
      </c>
      <c r="F1177" s="197">
        <v>1</v>
      </c>
      <c r="G1177" s="197">
        <v>1</v>
      </c>
      <c r="H1177" s="197">
        <v>2</v>
      </c>
      <c r="I1177" s="592">
        <v>2</v>
      </c>
      <c r="J1177" s="990"/>
      <c r="K1177" s="990"/>
      <c r="L1177" s="990"/>
      <c r="M1177" s="990"/>
      <c r="N1177" s="990"/>
      <c r="O1177" s="990"/>
      <c r="P1177" s="990"/>
      <c r="Q1177" s="990"/>
      <c r="R1177" s="847"/>
      <c r="S1177" s="847"/>
      <c r="T1177" s="847"/>
      <c r="U1177" s="847"/>
      <c r="V1177" s="847"/>
      <c r="W1177" s="847"/>
      <c r="X1177" s="847"/>
      <c r="Y1177" s="847"/>
      <c r="Z1177" s="847"/>
      <c r="AA1177" s="847"/>
      <c r="AB1177" s="847"/>
      <c r="AC1177" s="847"/>
      <c r="AD1177" s="847"/>
      <c r="AE1177" s="847"/>
      <c r="AF1177" s="847"/>
      <c r="AG1177" s="847"/>
      <c r="AH1177" s="847"/>
      <c r="AI1177" s="847"/>
      <c r="AJ1177" s="847"/>
      <c r="AK1177" s="847"/>
      <c r="AL1177" s="847"/>
      <c r="AM1177" s="847"/>
      <c r="AN1177" s="847"/>
      <c r="AO1177" s="847"/>
    </row>
    <row r="1178" spans="1:41" s="335" customFormat="1" ht="18.75" customHeight="1" thickBot="1">
      <c r="A1178" s="19"/>
      <c r="B1178" s="581"/>
      <c r="C1178" s="658"/>
      <c r="D1178" s="351"/>
      <c r="E1178" s="658"/>
      <c r="F1178" s="658"/>
      <c r="G1178" s="658"/>
      <c r="H1178" s="745"/>
      <c r="I1178" s="745"/>
      <c r="J1178" s="991"/>
      <c r="K1178" s="991"/>
      <c r="L1178" s="991"/>
      <c r="M1178" s="991"/>
      <c r="N1178" s="991"/>
      <c r="O1178" s="991"/>
      <c r="P1178" s="991"/>
      <c r="Q1178" s="991"/>
      <c r="R1178" s="663"/>
      <c r="S1178" s="663"/>
      <c r="T1178" s="663"/>
      <c r="U1178" s="663"/>
      <c r="V1178" s="663"/>
      <c r="W1178" s="663"/>
      <c r="X1178" s="663"/>
      <c r="Y1178" s="663"/>
      <c r="Z1178" s="663"/>
      <c r="AA1178" s="663"/>
      <c r="AB1178" s="663"/>
      <c r="AC1178" s="663"/>
      <c r="AD1178" s="663"/>
      <c r="AE1178" s="663"/>
      <c r="AF1178" s="663"/>
      <c r="AG1178" s="663"/>
      <c r="AH1178" s="663"/>
      <c r="AI1178" s="663"/>
      <c r="AJ1178" s="663"/>
      <c r="AK1178" s="663"/>
      <c r="AL1178" s="663"/>
      <c r="AM1178" s="663"/>
      <c r="AN1178" s="663"/>
      <c r="AO1178" s="663"/>
    </row>
    <row r="1179" spans="1:41" ht="20.25" customHeight="1" thickBot="1">
      <c r="A1179" s="397" t="s">
        <v>1248</v>
      </c>
      <c r="B1179" s="180">
        <v>2013</v>
      </c>
      <c r="C1179" s="142">
        <v>2014</v>
      </c>
      <c r="D1179" s="180">
        <v>2015</v>
      </c>
      <c r="E1179" s="142">
        <v>2016</v>
      </c>
      <c r="F1179" s="142">
        <v>2017</v>
      </c>
      <c r="G1179" s="142">
        <v>2018</v>
      </c>
      <c r="H1179" s="706">
        <v>2019</v>
      </c>
      <c r="I1179" s="707">
        <v>2020</v>
      </c>
    </row>
    <row r="1180" spans="1:41" ht="27.75" customHeight="1">
      <c r="A1180" s="366" t="s">
        <v>1505</v>
      </c>
      <c r="B1180" s="212"/>
      <c r="C1180" s="212"/>
      <c r="D1180" s="212"/>
      <c r="E1180" s="323"/>
      <c r="F1180" s="323"/>
      <c r="G1180" s="323"/>
      <c r="H1180" s="323"/>
      <c r="I1180" s="869"/>
    </row>
    <row r="1181" spans="1:41" ht="29.25" customHeight="1" thickBot="1">
      <c r="A1181" s="365" t="s">
        <v>458</v>
      </c>
      <c r="B1181" s="243"/>
      <c r="C1181" s="186">
        <v>3932</v>
      </c>
      <c r="D1181" s="186"/>
      <c r="E1181" s="308"/>
      <c r="F1181" s="308"/>
      <c r="G1181" s="308"/>
      <c r="H1181" s="308"/>
      <c r="I1181" s="850"/>
    </row>
    <row r="1182" spans="1:41" ht="25.5">
      <c r="A1182" s="366" t="s">
        <v>689</v>
      </c>
      <c r="B1182" s="150"/>
      <c r="C1182" s="147"/>
      <c r="D1182" s="150"/>
      <c r="E1182" s="147"/>
      <c r="F1182" s="147"/>
      <c r="G1182" s="147"/>
      <c r="H1182" s="323"/>
      <c r="I1182" s="553"/>
    </row>
    <row r="1183" spans="1:41">
      <c r="A1183" s="364" t="s">
        <v>459</v>
      </c>
      <c r="B1183" s="182">
        <v>1</v>
      </c>
      <c r="C1183" s="182">
        <v>1</v>
      </c>
      <c r="D1183" s="182"/>
      <c r="E1183" s="146"/>
      <c r="F1183" s="146">
        <v>1</v>
      </c>
      <c r="G1183" s="146">
        <v>1</v>
      </c>
      <c r="H1183" s="308">
        <v>1</v>
      </c>
      <c r="I1183" s="597">
        <v>0</v>
      </c>
    </row>
    <row r="1184" spans="1:41" ht="120.75" customHeight="1" thickBot="1">
      <c r="A1184" s="365" t="s">
        <v>241</v>
      </c>
      <c r="B1184" s="181">
        <v>0</v>
      </c>
      <c r="C1184" s="302" t="s">
        <v>1885</v>
      </c>
      <c r="D1184" s="302" t="s">
        <v>2139</v>
      </c>
      <c r="E1184" s="302" t="s">
        <v>2138</v>
      </c>
      <c r="F1184" s="711" t="s">
        <v>2152</v>
      </c>
      <c r="G1184" s="711" t="s">
        <v>2506</v>
      </c>
      <c r="H1184" s="769" t="s">
        <v>2959</v>
      </c>
      <c r="I1184" s="592">
        <v>0</v>
      </c>
    </row>
    <row r="1185" spans="1:17" ht="28.5" customHeight="1">
      <c r="A1185" s="242" t="s">
        <v>690</v>
      </c>
      <c r="B1185" s="329">
        <v>0</v>
      </c>
      <c r="C1185" s="329">
        <v>0</v>
      </c>
      <c r="D1185" s="311"/>
      <c r="E1185" s="150"/>
      <c r="F1185" s="150"/>
      <c r="G1185" s="147"/>
      <c r="H1185" s="275"/>
      <c r="I1185" s="553"/>
    </row>
    <row r="1186" spans="1:17" ht="25.5">
      <c r="A1186" s="246" t="s">
        <v>460</v>
      </c>
      <c r="B1186" s="188">
        <v>0</v>
      </c>
      <c r="C1186" s="188">
        <v>0</v>
      </c>
      <c r="D1186" s="188">
        <v>0</v>
      </c>
      <c r="E1186" s="188">
        <v>0</v>
      </c>
      <c r="F1186" s="188">
        <v>0</v>
      </c>
      <c r="G1186" s="268">
        <v>0</v>
      </c>
      <c r="H1186" s="268">
        <v>0</v>
      </c>
      <c r="I1186" s="860">
        <v>0</v>
      </c>
    </row>
    <row r="1187" spans="1:17" ht="97.5" customHeight="1" thickBot="1">
      <c r="A1187" s="196" t="s">
        <v>461</v>
      </c>
      <c r="B1187" s="191">
        <v>0</v>
      </c>
      <c r="C1187" s="375" t="s">
        <v>1563</v>
      </c>
      <c r="D1187" s="155" t="s">
        <v>2018</v>
      </c>
      <c r="E1187" s="181" t="s">
        <v>2154</v>
      </c>
      <c r="F1187" s="181" t="s">
        <v>2153</v>
      </c>
      <c r="G1187" s="155" t="s">
        <v>2435</v>
      </c>
      <c r="H1187" s="155" t="s">
        <v>2960</v>
      </c>
      <c r="I1187" s="592" t="s">
        <v>3365</v>
      </c>
    </row>
    <row r="1188" spans="1:17" ht="26.25" customHeight="1">
      <c r="A1188" s="242" t="s">
        <v>691</v>
      </c>
      <c r="B1188" s="187"/>
      <c r="C1188" s="187"/>
      <c r="D1188" s="150"/>
      <c r="E1188" s="147"/>
      <c r="F1188" s="147"/>
      <c r="G1188" s="275"/>
      <c r="H1188" s="267"/>
      <c r="I1188" s="1064"/>
    </row>
    <row r="1189" spans="1:17" ht="64.5" customHeight="1">
      <c r="A1189" s="246" t="s">
        <v>325</v>
      </c>
      <c r="B1189" s="188">
        <v>0</v>
      </c>
      <c r="C1189" s="188">
        <v>0</v>
      </c>
      <c r="D1189" s="126">
        <v>1</v>
      </c>
      <c r="E1189" s="146">
        <v>2</v>
      </c>
      <c r="F1189" s="146">
        <v>1</v>
      </c>
      <c r="G1189" s="274">
        <v>2</v>
      </c>
      <c r="H1189" s="268">
        <v>0</v>
      </c>
      <c r="I1189" s="597">
        <v>1</v>
      </c>
    </row>
    <row r="1190" spans="1:17" ht="17.25" customHeight="1" thickBot="1">
      <c r="A1190" s="285" t="s">
        <v>440</v>
      </c>
      <c r="B1190" s="215">
        <v>0</v>
      </c>
      <c r="C1190" s="215">
        <v>0</v>
      </c>
      <c r="D1190" s="215">
        <v>0</v>
      </c>
      <c r="E1190" s="714">
        <v>0</v>
      </c>
      <c r="F1190" s="714">
        <v>0</v>
      </c>
      <c r="G1190" s="714">
        <v>0</v>
      </c>
      <c r="H1190" s="714">
        <v>0</v>
      </c>
      <c r="I1190" s="1066">
        <v>0</v>
      </c>
    </row>
    <row r="1191" spans="1:17" ht="39.75" customHeight="1">
      <c r="A1191" s="1125" t="s">
        <v>2033</v>
      </c>
      <c r="B1191" s="187"/>
      <c r="C1191" s="187"/>
      <c r="D1191" s="187"/>
      <c r="E1191" s="267"/>
      <c r="F1191" s="267"/>
      <c r="G1191" s="267"/>
      <c r="H1191" s="267"/>
      <c r="I1191" s="1064"/>
    </row>
    <row r="1192" spans="1:17" ht="17.25" customHeight="1" thickBot="1">
      <c r="A1192" s="678" t="s">
        <v>1743</v>
      </c>
      <c r="B1192" s="181"/>
      <c r="C1192" s="679"/>
      <c r="D1192" s="680"/>
      <c r="E1192" s="1138">
        <v>0</v>
      </c>
      <c r="F1192" s="1139">
        <v>0</v>
      </c>
      <c r="G1192" s="1139">
        <v>0</v>
      </c>
      <c r="H1192" s="1096">
        <v>0</v>
      </c>
      <c r="I1192" s="881">
        <v>0</v>
      </c>
    </row>
    <row r="1193" spans="1:17" ht="14.25" customHeight="1" thickBot="1">
      <c r="A1193" s="652"/>
      <c r="B1193" s="647"/>
      <c r="H1193" s="1094"/>
    </row>
    <row r="1194" spans="1:17" s="847" customFormat="1" ht="30.75" customHeight="1" thickBot="1">
      <c r="A1194" s="703" t="s">
        <v>83</v>
      </c>
      <c r="B1194" s="350">
        <v>2013</v>
      </c>
      <c r="C1194" s="380">
        <v>2014</v>
      </c>
      <c r="D1194" s="350">
        <v>2015</v>
      </c>
      <c r="E1194" s="380">
        <v>2016</v>
      </c>
      <c r="F1194" s="380">
        <v>2017</v>
      </c>
      <c r="G1194" s="380">
        <v>2018</v>
      </c>
      <c r="H1194" s="380">
        <v>2019</v>
      </c>
      <c r="I1194" s="381">
        <v>2020</v>
      </c>
      <c r="J1194" s="990"/>
      <c r="K1194" s="990"/>
      <c r="L1194" s="990"/>
      <c r="M1194" s="990"/>
      <c r="N1194" s="990"/>
      <c r="O1194" s="990"/>
      <c r="P1194" s="990"/>
      <c r="Q1194" s="990"/>
    </row>
    <row r="1195" spans="1:17" s="847" customFormat="1" ht="15.95" customHeight="1">
      <c r="A1195" s="280" t="s">
        <v>1223</v>
      </c>
      <c r="B1195" s="350">
        <f t="shared" ref="B1195:F1195" si="59">B1201+B1224+B1244</f>
        <v>15</v>
      </c>
      <c r="C1195" s="350">
        <f t="shared" si="59"/>
        <v>15</v>
      </c>
      <c r="D1195" s="350">
        <f t="shared" si="59"/>
        <v>15</v>
      </c>
      <c r="E1195" s="350">
        <f t="shared" si="59"/>
        <v>15</v>
      </c>
      <c r="F1195" s="350">
        <f t="shared" si="59"/>
        <v>15</v>
      </c>
      <c r="G1195" s="350">
        <f>G1201+G1224+G1244</f>
        <v>15</v>
      </c>
      <c r="H1195" s="350">
        <f>H1201+H1224+H1244</f>
        <v>15</v>
      </c>
      <c r="I1195" s="1108">
        <f>I1201+I1224+I1244</f>
        <v>15</v>
      </c>
      <c r="J1195" s="1130"/>
      <c r="K1195" s="990"/>
      <c r="L1195" s="990"/>
      <c r="M1195" s="990"/>
      <c r="N1195" s="990"/>
      <c r="O1195" s="990"/>
      <c r="P1195" s="990"/>
      <c r="Q1195" s="990"/>
    </row>
    <row r="1196" spans="1:17" s="847" customFormat="1" ht="15.95" customHeight="1">
      <c r="A1196" s="281" t="s">
        <v>1245</v>
      </c>
      <c r="B1196" s="182">
        <f t="shared" ref="B1196:E1198" si="60">B1202+B1225+B1245</f>
        <v>1</v>
      </c>
      <c r="C1196" s="182">
        <f t="shared" si="60"/>
        <v>1</v>
      </c>
      <c r="D1196" s="182">
        <f t="shared" si="60"/>
        <v>2</v>
      </c>
      <c r="E1196" s="182">
        <f t="shared" si="60"/>
        <v>3</v>
      </c>
      <c r="F1196" s="182">
        <f t="shared" ref="F1196:G1198" si="61">F1202+F1225+F1245</f>
        <v>3</v>
      </c>
      <c r="G1196" s="182">
        <f t="shared" si="61"/>
        <v>6</v>
      </c>
      <c r="H1196" s="182">
        <f t="shared" ref="H1196:I1196" si="62">H1202+H1225+H1245</f>
        <v>5</v>
      </c>
      <c r="I1196" s="1070">
        <f t="shared" si="62"/>
        <v>5</v>
      </c>
      <c r="J1196" s="1130"/>
      <c r="K1196" s="990"/>
      <c r="L1196" s="990"/>
      <c r="M1196" s="990"/>
      <c r="N1196" s="990"/>
      <c r="O1196" s="990"/>
      <c r="P1196" s="990"/>
      <c r="Q1196" s="990"/>
    </row>
    <row r="1197" spans="1:17" s="847" customFormat="1" ht="15.75" customHeight="1">
      <c r="A1197" s="281" t="s">
        <v>1246</v>
      </c>
      <c r="B1197" s="182">
        <f t="shared" si="60"/>
        <v>10</v>
      </c>
      <c r="C1197" s="182">
        <f t="shared" si="60"/>
        <v>10</v>
      </c>
      <c r="D1197" s="182">
        <f t="shared" si="60"/>
        <v>10</v>
      </c>
      <c r="E1197" s="182">
        <f t="shared" si="60"/>
        <v>10</v>
      </c>
      <c r="F1197" s="182">
        <f t="shared" si="61"/>
        <v>10</v>
      </c>
      <c r="G1197" s="182">
        <f t="shared" si="61"/>
        <v>9</v>
      </c>
      <c r="H1197" s="182">
        <f t="shared" ref="H1197:I1197" si="63">H1203+H1226+H1246</f>
        <v>10</v>
      </c>
      <c r="I1197" s="752">
        <f t="shared" si="63"/>
        <v>10</v>
      </c>
      <c r="J1197" s="990"/>
      <c r="K1197" s="990"/>
      <c r="L1197" s="990"/>
      <c r="M1197" s="990"/>
      <c r="N1197" s="990"/>
      <c r="O1197" s="990"/>
      <c r="P1197" s="990"/>
      <c r="Q1197" s="990"/>
    </row>
    <row r="1198" spans="1:17" s="847" customFormat="1" ht="17.25" customHeight="1" thickBot="1">
      <c r="A1198" s="248" t="s">
        <v>1247</v>
      </c>
      <c r="B1198" s="257">
        <f t="shared" si="60"/>
        <v>4</v>
      </c>
      <c r="C1198" s="257">
        <f t="shared" si="60"/>
        <v>4</v>
      </c>
      <c r="D1198" s="257">
        <f t="shared" si="60"/>
        <v>3</v>
      </c>
      <c r="E1198" s="257">
        <f t="shared" si="60"/>
        <v>2</v>
      </c>
      <c r="F1198" s="257">
        <f t="shared" si="61"/>
        <v>2</v>
      </c>
      <c r="G1198" s="257">
        <f t="shared" si="61"/>
        <v>0</v>
      </c>
      <c r="H1198" s="257">
        <f t="shared" ref="H1198:I1198" si="64">H1204+H1227+H1247</f>
        <v>0</v>
      </c>
      <c r="I1198" s="1117">
        <f t="shared" si="64"/>
        <v>0</v>
      </c>
      <c r="J1198" s="1130"/>
      <c r="K1198" s="990"/>
      <c r="L1198" s="990"/>
      <c r="M1198" s="990"/>
      <c r="N1198" s="990"/>
      <c r="O1198" s="990"/>
      <c r="P1198" s="990"/>
      <c r="Q1198" s="990"/>
    </row>
    <row r="1199" spans="1:17" s="847" customFormat="1" ht="14.25" customHeight="1" thickBot="1">
      <c r="A1199" s="661"/>
      <c r="B1199" s="662"/>
      <c r="C1199" s="642"/>
      <c r="D1199" s="643"/>
      <c r="E1199" s="642"/>
      <c r="F1199" s="642"/>
      <c r="G1199" s="642"/>
      <c r="H1199" s="701"/>
      <c r="I1199" s="701"/>
      <c r="J1199" s="990"/>
      <c r="K1199" s="990"/>
      <c r="L1199" s="990"/>
      <c r="M1199" s="990"/>
      <c r="N1199" s="990"/>
      <c r="O1199" s="990"/>
      <c r="P1199" s="990"/>
      <c r="Q1199" s="990"/>
    </row>
    <row r="1200" spans="1:17" s="847" customFormat="1" ht="20.25" customHeight="1" thickBot="1">
      <c r="A1200" s="391" t="s">
        <v>84</v>
      </c>
      <c r="B1200" s="383">
        <v>2013</v>
      </c>
      <c r="C1200" s="384">
        <v>2014</v>
      </c>
      <c r="D1200" s="383">
        <v>2015</v>
      </c>
      <c r="E1200" s="384">
        <v>2016</v>
      </c>
      <c r="F1200" s="384">
        <v>2017</v>
      </c>
      <c r="G1200" s="384">
        <v>2018</v>
      </c>
      <c r="H1200" s="380">
        <v>2019</v>
      </c>
      <c r="I1200" s="381">
        <v>2020</v>
      </c>
      <c r="J1200" s="990"/>
      <c r="K1200" s="990"/>
      <c r="L1200" s="990"/>
      <c r="M1200" s="990"/>
      <c r="N1200" s="990"/>
      <c r="O1200" s="990"/>
      <c r="P1200" s="990"/>
      <c r="Q1200" s="990"/>
    </row>
    <row r="1201" spans="1:41" s="847" customFormat="1" ht="15.75" customHeight="1">
      <c r="A1201" s="385" t="s">
        <v>1223</v>
      </c>
      <c r="B1201" s="192">
        <v>5</v>
      </c>
      <c r="C1201" s="25">
        <v>5</v>
      </c>
      <c r="D1201" s="192">
        <v>5</v>
      </c>
      <c r="E1201" s="25">
        <v>5</v>
      </c>
      <c r="F1201" s="25">
        <v>5</v>
      </c>
      <c r="G1201" s="25">
        <v>5</v>
      </c>
      <c r="H1201" s="25">
        <v>5</v>
      </c>
      <c r="I1201" s="553">
        <f>+I1202+I1203+I1204</f>
        <v>5</v>
      </c>
      <c r="J1201" s="990"/>
      <c r="K1201" s="990"/>
      <c r="L1201" s="990"/>
      <c r="M1201" s="990"/>
      <c r="N1201" s="990"/>
      <c r="O1201" s="990"/>
      <c r="P1201" s="990"/>
      <c r="Q1201" s="990"/>
    </row>
    <row r="1202" spans="1:41" s="847" customFormat="1" ht="15.75" customHeight="1">
      <c r="A1202" s="386" t="s">
        <v>1245</v>
      </c>
      <c r="B1202" s="193">
        <v>0</v>
      </c>
      <c r="C1202" s="363">
        <v>0</v>
      </c>
      <c r="D1202" s="193">
        <v>1</v>
      </c>
      <c r="E1202" s="363">
        <v>2</v>
      </c>
      <c r="F1202" s="363">
        <v>2</v>
      </c>
      <c r="G1202" s="363">
        <v>3</v>
      </c>
      <c r="H1202" s="363">
        <v>3</v>
      </c>
      <c r="I1202" s="597">
        <v>3</v>
      </c>
      <c r="J1202" s="990"/>
      <c r="K1202" s="990"/>
      <c r="L1202" s="990"/>
      <c r="M1202" s="990"/>
      <c r="N1202" s="990"/>
      <c r="O1202" s="990"/>
      <c r="P1202" s="990"/>
      <c r="Q1202" s="990"/>
    </row>
    <row r="1203" spans="1:41" s="847" customFormat="1" ht="13.5" customHeight="1">
      <c r="A1203" s="386" t="s">
        <v>1246</v>
      </c>
      <c r="B1203" s="193">
        <v>3</v>
      </c>
      <c r="C1203" s="363">
        <v>3</v>
      </c>
      <c r="D1203" s="193">
        <v>3</v>
      </c>
      <c r="E1203" s="363">
        <v>3</v>
      </c>
      <c r="F1203" s="363">
        <v>3</v>
      </c>
      <c r="G1203" s="363">
        <v>2</v>
      </c>
      <c r="H1203" s="363">
        <v>2</v>
      </c>
      <c r="I1203" s="597">
        <v>2</v>
      </c>
      <c r="J1203" s="990"/>
      <c r="K1203" s="990"/>
      <c r="L1203" s="990"/>
      <c r="M1203" s="990"/>
      <c r="N1203" s="990"/>
      <c r="O1203" s="990"/>
      <c r="P1203" s="990"/>
      <c r="Q1203" s="990"/>
    </row>
    <row r="1204" spans="1:41" s="847" customFormat="1" ht="16.5" customHeight="1" thickBot="1">
      <c r="A1204" s="387" t="s">
        <v>1247</v>
      </c>
      <c r="B1204" s="244">
        <v>2</v>
      </c>
      <c r="C1204" s="122">
        <v>2</v>
      </c>
      <c r="D1204" s="244">
        <v>1</v>
      </c>
      <c r="E1204" s="122">
        <v>0</v>
      </c>
      <c r="F1204" s="122">
        <v>0</v>
      </c>
      <c r="G1204" s="122">
        <v>0</v>
      </c>
      <c r="H1204" s="122">
        <v>0</v>
      </c>
      <c r="I1204" s="592">
        <v>0</v>
      </c>
      <c r="J1204" s="990"/>
      <c r="K1204" s="990"/>
      <c r="L1204" s="990"/>
      <c r="M1204" s="990"/>
      <c r="N1204" s="990"/>
      <c r="O1204" s="990"/>
      <c r="P1204" s="990"/>
      <c r="Q1204" s="990"/>
    </row>
    <row r="1205" spans="1:41" s="335" customFormat="1" ht="17.25" customHeight="1" thickBot="1">
      <c r="A1205" s="19"/>
      <c r="B1205" s="581"/>
      <c r="C1205" s="658"/>
      <c r="D1205" s="351"/>
      <c r="E1205" s="658"/>
      <c r="F1205" s="658"/>
      <c r="G1205" s="658"/>
      <c r="H1205" s="745"/>
      <c r="I1205" s="745"/>
      <c r="J1205" s="991"/>
      <c r="K1205" s="991"/>
      <c r="L1205" s="991"/>
      <c r="M1205" s="991"/>
      <c r="N1205" s="991"/>
      <c r="O1205" s="991"/>
      <c r="P1205" s="991"/>
      <c r="Q1205" s="991"/>
      <c r="R1205" s="663"/>
      <c r="S1205" s="663"/>
      <c r="T1205" s="663"/>
      <c r="U1205" s="663"/>
      <c r="V1205" s="663"/>
      <c r="W1205" s="663"/>
      <c r="X1205" s="663"/>
      <c r="Y1205" s="663"/>
      <c r="Z1205" s="663"/>
      <c r="AA1205" s="663"/>
      <c r="AB1205" s="663"/>
      <c r="AC1205" s="663"/>
      <c r="AD1205" s="663"/>
      <c r="AE1205" s="663"/>
      <c r="AF1205" s="663"/>
      <c r="AG1205" s="663"/>
      <c r="AH1205" s="663"/>
      <c r="AI1205" s="663"/>
      <c r="AJ1205" s="663"/>
      <c r="AK1205" s="663"/>
      <c r="AL1205" s="663"/>
      <c r="AM1205" s="663"/>
      <c r="AN1205" s="663"/>
      <c r="AO1205" s="663"/>
    </row>
    <row r="1206" spans="1:41" ht="15.75" customHeight="1" thickBot="1">
      <c r="A1206" s="397" t="s">
        <v>1248</v>
      </c>
      <c r="B1206" s="213">
        <v>2013</v>
      </c>
      <c r="C1206" s="142">
        <v>2014</v>
      </c>
      <c r="D1206" s="180">
        <v>2015</v>
      </c>
      <c r="E1206" s="142">
        <v>2016</v>
      </c>
      <c r="F1206" s="142">
        <v>2017</v>
      </c>
      <c r="G1206" s="142">
        <v>2018</v>
      </c>
      <c r="H1206" s="706">
        <v>2019</v>
      </c>
      <c r="I1206" s="707">
        <v>2020</v>
      </c>
    </row>
    <row r="1207" spans="1:41" ht="26.25" customHeight="1">
      <c r="A1207" s="366" t="s">
        <v>692</v>
      </c>
      <c r="B1207" s="190"/>
      <c r="C1207" s="275"/>
      <c r="D1207" s="190"/>
      <c r="E1207" s="275"/>
      <c r="F1207" s="275"/>
      <c r="G1207" s="275"/>
      <c r="H1207" s="275"/>
      <c r="I1207" s="553"/>
    </row>
    <row r="1208" spans="1:41" ht="46.5" customHeight="1" thickBot="1">
      <c r="A1208" s="365" t="s">
        <v>462</v>
      </c>
      <c r="B1208" s="186">
        <v>1</v>
      </c>
      <c r="C1208" s="186" t="s">
        <v>1517</v>
      </c>
      <c r="D1208" s="186" t="s">
        <v>2019</v>
      </c>
      <c r="E1208" s="308" t="s">
        <v>2140</v>
      </c>
      <c r="F1208" s="308" t="s">
        <v>2265</v>
      </c>
      <c r="G1208" s="308" t="s">
        <v>2406</v>
      </c>
      <c r="H1208" s="308" t="s">
        <v>2976</v>
      </c>
      <c r="I1208" s="850">
        <v>5074</v>
      </c>
    </row>
    <row r="1209" spans="1:41" ht="68.25" customHeight="1">
      <c r="A1209" s="366" t="s">
        <v>693</v>
      </c>
      <c r="B1209" s="187"/>
      <c r="C1209" s="187"/>
      <c r="D1209" s="150"/>
      <c r="E1209" s="147"/>
      <c r="F1209" s="147"/>
      <c r="G1209" s="147"/>
      <c r="H1209" s="275"/>
      <c r="I1209" s="553"/>
    </row>
    <row r="1210" spans="1:41">
      <c r="A1210" s="246" t="s">
        <v>463</v>
      </c>
      <c r="B1210" s="188">
        <v>0</v>
      </c>
      <c r="C1210" s="188">
        <v>0</v>
      </c>
      <c r="D1210" s="126">
        <v>2</v>
      </c>
      <c r="E1210" s="146">
        <v>2</v>
      </c>
      <c r="F1210" s="146">
        <v>2</v>
      </c>
      <c r="G1210" s="146">
        <v>2</v>
      </c>
      <c r="H1210" s="274">
        <v>2</v>
      </c>
      <c r="I1210" s="597">
        <v>1</v>
      </c>
    </row>
    <row r="1211" spans="1:41" ht="25.5">
      <c r="A1211" s="246" t="s">
        <v>101</v>
      </c>
      <c r="B1211" s="188">
        <v>0</v>
      </c>
      <c r="C1211" s="188">
        <v>0</v>
      </c>
      <c r="D1211" s="126">
        <v>3</v>
      </c>
      <c r="E1211" s="146">
        <v>3</v>
      </c>
      <c r="F1211" s="146">
        <v>3</v>
      </c>
      <c r="G1211" s="146">
        <v>3</v>
      </c>
      <c r="H1211" s="274" t="s">
        <v>2354</v>
      </c>
      <c r="I1211" s="597" t="s">
        <v>2354</v>
      </c>
    </row>
    <row r="1212" spans="1:41" ht="77.25" thickBot="1">
      <c r="A1212" s="196" t="s">
        <v>464</v>
      </c>
      <c r="B1212" s="188">
        <v>0</v>
      </c>
      <c r="C1212" s="188">
        <v>0</v>
      </c>
      <c r="D1212" s="126">
        <v>0</v>
      </c>
      <c r="E1212" s="146">
        <v>2</v>
      </c>
      <c r="F1212" s="146">
        <v>2</v>
      </c>
      <c r="G1212" s="146">
        <v>1</v>
      </c>
      <c r="H1212" s="274">
        <v>1</v>
      </c>
      <c r="I1212" s="597" t="s">
        <v>3311</v>
      </c>
    </row>
    <row r="1213" spans="1:41" ht="26.25" customHeight="1">
      <c r="A1213" s="242" t="s">
        <v>694</v>
      </c>
      <c r="B1213" s="150"/>
      <c r="C1213" s="150"/>
      <c r="D1213" s="150"/>
      <c r="E1213" s="147"/>
      <c r="F1213" s="147"/>
      <c r="G1213" s="147"/>
      <c r="H1213" s="275"/>
      <c r="I1213" s="553"/>
    </row>
    <row r="1214" spans="1:41" ht="193.5" customHeight="1">
      <c r="A1214" s="246" t="s">
        <v>465</v>
      </c>
      <c r="B1214" s="186">
        <v>0</v>
      </c>
      <c r="C1214" s="186" t="s">
        <v>1518</v>
      </c>
      <c r="D1214" s="186" t="s">
        <v>1684</v>
      </c>
      <c r="E1214" s="308"/>
      <c r="F1214" s="308" t="s">
        <v>2266</v>
      </c>
      <c r="G1214" s="308" t="s">
        <v>2408</v>
      </c>
      <c r="H1214" s="308" t="s">
        <v>2977</v>
      </c>
      <c r="I1214" s="850" t="s">
        <v>3313</v>
      </c>
    </row>
    <row r="1215" spans="1:41">
      <c r="A1215" s="246" t="s">
        <v>466</v>
      </c>
      <c r="B1215" s="186">
        <v>1</v>
      </c>
      <c r="C1215" s="186">
        <v>1</v>
      </c>
      <c r="D1215" s="186">
        <v>1</v>
      </c>
      <c r="E1215" s="308">
        <v>1</v>
      </c>
      <c r="F1215" s="308">
        <v>1</v>
      </c>
      <c r="G1215" s="308">
        <v>1</v>
      </c>
      <c r="H1215" s="308">
        <v>1</v>
      </c>
      <c r="I1215" s="850">
        <v>1</v>
      </c>
    </row>
    <row r="1216" spans="1:41" ht="13.5" thickBot="1">
      <c r="A1216" s="285" t="s">
        <v>467</v>
      </c>
      <c r="B1216" s="565">
        <v>235</v>
      </c>
      <c r="C1216" s="565">
        <v>235</v>
      </c>
      <c r="D1216" s="565">
        <v>235</v>
      </c>
      <c r="E1216" s="369">
        <v>235</v>
      </c>
      <c r="F1216" s="369">
        <v>235</v>
      </c>
      <c r="G1216" s="369">
        <v>229</v>
      </c>
      <c r="H1216" s="369">
        <v>213</v>
      </c>
      <c r="I1216" s="876">
        <v>221</v>
      </c>
    </row>
    <row r="1217" spans="1:17" ht="38.25">
      <c r="A1217" s="242" t="s">
        <v>695</v>
      </c>
      <c r="B1217" s="190"/>
      <c r="C1217" s="190"/>
      <c r="D1217" s="190"/>
      <c r="E1217" s="275"/>
      <c r="F1217" s="275"/>
      <c r="G1217" s="275"/>
      <c r="H1217" s="275"/>
      <c r="I1217" s="553"/>
    </row>
    <row r="1218" spans="1:17" ht="109.5" customHeight="1" thickBot="1">
      <c r="A1218" s="196" t="s">
        <v>468</v>
      </c>
      <c r="B1218" s="732" t="s">
        <v>1886</v>
      </c>
      <c r="C1218" s="732" t="s">
        <v>2020</v>
      </c>
      <c r="D1218" s="732" t="s">
        <v>2021</v>
      </c>
      <c r="E1218" s="769" t="s">
        <v>2022</v>
      </c>
      <c r="F1218" s="769" t="s">
        <v>2267</v>
      </c>
      <c r="G1218" s="769" t="s">
        <v>2407</v>
      </c>
      <c r="H1218" s="769" t="s">
        <v>2994</v>
      </c>
      <c r="I1218" s="891" t="s">
        <v>3364</v>
      </c>
    </row>
    <row r="1219" spans="1:17" ht="38.25">
      <c r="A1219" s="242" t="s">
        <v>696</v>
      </c>
      <c r="B1219" s="187"/>
      <c r="C1219" s="187"/>
      <c r="D1219" s="187"/>
      <c r="E1219" s="147"/>
      <c r="F1219" s="275"/>
      <c r="G1219" s="147"/>
      <c r="H1219" s="275"/>
      <c r="I1219" s="553"/>
    </row>
    <row r="1220" spans="1:17" ht="105.75" customHeight="1">
      <c r="A1220" s="246" t="s">
        <v>110</v>
      </c>
      <c r="B1220" s="188">
        <v>0</v>
      </c>
      <c r="C1220" s="188">
        <v>0</v>
      </c>
      <c r="D1220" s="188">
        <v>0</v>
      </c>
      <c r="E1220" s="146" t="s">
        <v>2268</v>
      </c>
      <c r="F1220" s="274" t="s">
        <v>2785</v>
      </c>
      <c r="G1220" s="146" t="s">
        <v>2409</v>
      </c>
      <c r="H1220" s="274" t="s">
        <v>2913</v>
      </c>
      <c r="I1220" s="597" t="s">
        <v>3312</v>
      </c>
    </row>
    <row r="1221" spans="1:17" ht="26.25" thickBot="1">
      <c r="A1221" s="196" t="s">
        <v>469</v>
      </c>
      <c r="B1221" s="191">
        <v>0</v>
      </c>
      <c r="C1221" s="191">
        <v>0</v>
      </c>
      <c r="D1221" s="191">
        <v>0</v>
      </c>
      <c r="E1221" s="155">
        <v>0</v>
      </c>
      <c r="F1221" s="375">
        <v>0</v>
      </c>
      <c r="G1221" s="655" t="s">
        <v>2031</v>
      </c>
      <c r="H1221" s="375">
        <v>0</v>
      </c>
      <c r="I1221" s="592"/>
    </row>
    <row r="1222" spans="1:17" ht="13.5" thickBot="1">
      <c r="A1222" s="652"/>
      <c r="B1222" s="647"/>
    </row>
    <row r="1223" spans="1:17" s="847" customFormat="1" ht="15.75" customHeight="1" thickBot="1">
      <c r="A1223" s="391" t="s">
        <v>85</v>
      </c>
      <c r="B1223" s="383">
        <v>2013</v>
      </c>
      <c r="C1223" s="384">
        <v>2014</v>
      </c>
      <c r="D1223" s="383">
        <v>2015</v>
      </c>
      <c r="E1223" s="384">
        <v>2016</v>
      </c>
      <c r="F1223" s="384">
        <v>2017</v>
      </c>
      <c r="G1223" s="384">
        <v>2018</v>
      </c>
      <c r="H1223" s="380">
        <v>2019</v>
      </c>
      <c r="I1223" s="381">
        <v>2020</v>
      </c>
      <c r="J1223" s="990"/>
      <c r="K1223" s="990"/>
      <c r="L1223" s="990"/>
      <c r="M1223" s="990"/>
      <c r="N1223" s="990"/>
      <c r="O1223" s="990"/>
      <c r="P1223" s="990"/>
      <c r="Q1223" s="990"/>
    </row>
    <row r="1224" spans="1:17" s="847" customFormat="1" ht="15.95" customHeight="1">
      <c r="A1224" s="385" t="s">
        <v>1223</v>
      </c>
      <c r="B1224" s="192">
        <v>4</v>
      </c>
      <c r="C1224" s="192">
        <v>4</v>
      </c>
      <c r="D1224" s="192">
        <v>4</v>
      </c>
      <c r="E1224" s="192">
        <v>4</v>
      </c>
      <c r="F1224" s="192">
        <f>F1225+F1226+F1227</f>
        <v>4</v>
      </c>
      <c r="G1224" s="192">
        <f>G1225+G1226+G1227</f>
        <v>4</v>
      </c>
      <c r="H1224" s="972">
        <v>4</v>
      </c>
      <c r="I1224" s="553">
        <f>+I1225+I1226+I1227</f>
        <v>4</v>
      </c>
      <c r="J1224" s="990"/>
      <c r="K1224" s="990"/>
      <c r="L1224" s="990"/>
      <c r="M1224" s="990"/>
      <c r="N1224" s="990"/>
      <c r="O1224" s="990"/>
      <c r="P1224" s="990"/>
      <c r="Q1224" s="990"/>
    </row>
    <row r="1225" spans="1:17" s="847" customFormat="1" ht="15.95" customHeight="1">
      <c r="A1225" s="386" t="s">
        <v>1245</v>
      </c>
      <c r="B1225" s="193">
        <v>0</v>
      </c>
      <c r="C1225" s="193">
        <v>0</v>
      </c>
      <c r="D1225" s="193">
        <v>0</v>
      </c>
      <c r="E1225" s="193">
        <v>0</v>
      </c>
      <c r="F1225" s="193">
        <v>0</v>
      </c>
      <c r="G1225" s="193">
        <v>2</v>
      </c>
      <c r="H1225" s="973">
        <v>1</v>
      </c>
      <c r="I1225" s="597">
        <v>1</v>
      </c>
      <c r="J1225" s="990"/>
      <c r="K1225" s="990"/>
      <c r="L1225" s="990"/>
      <c r="M1225" s="990"/>
      <c r="N1225" s="990"/>
      <c r="O1225" s="990"/>
      <c r="P1225" s="990"/>
      <c r="Q1225" s="990"/>
    </row>
    <row r="1226" spans="1:17" s="847" customFormat="1" ht="15" customHeight="1">
      <c r="A1226" s="386" t="s">
        <v>1246</v>
      </c>
      <c r="B1226" s="193">
        <v>3</v>
      </c>
      <c r="C1226" s="193">
        <v>3</v>
      </c>
      <c r="D1226" s="193">
        <v>3</v>
      </c>
      <c r="E1226" s="193">
        <v>3</v>
      </c>
      <c r="F1226" s="193">
        <v>3</v>
      </c>
      <c r="G1226" s="193">
        <v>2</v>
      </c>
      <c r="H1226" s="973">
        <v>3</v>
      </c>
      <c r="I1226" s="597">
        <v>3</v>
      </c>
      <c r="J1226" s="990"/>
      <c r="K1226" s="990"/>
      <c r="L1226" s="990"/>
      <c r="M1226" s="990"/>
      <c r="N1226" s="990"/>
      <c r="O1226" s="990"/>
      <c r="P1226" s="990"/>
      <c r="Q1226" s="990"/>
    </row>
    <row r="1227" spans="1:17" s="847" customFormat="1" ht="15.75" customHeight="1" thickBot="1">
      <c r="A1227" s="387" t="s">
        <v>1247</v>
      </c>
      <c r="B1227" s="244">
        <v>1</v>
      </c>
      <c r="C1227" s="244">
        <v>1</v>
      </c>
      <c r="D1227" s="244">
        <v>1</v>
      </c>
      <c r="E1227" s="244">
        <v>1</v>
      </c>
      <c r="F1227" s="244">
        <v>1</v>
      </c>
      <c r="G1227" s="244">
        <v>0</v>
      </c>
      <c r="H1227" s="974">
        <v>0</v>
      </c>
      <c r="I1227" s="592">
        <v>0</v>
      </c>
      <c r="J1227" s="990"/>
      <c r="K1227" s="990"/>
      <c r="L1227" s="990"/>
      <c r="M1227" s="990"/>
      <c r="N1227" s="990"/>
      <c r="O1227" s="990"/>
      <c r="P1227" s="990"/>
      <c r="Q1227" s="990"/>
    </row>
    <row r="1228" spans="1:17" ht="13.5" customHeight="1" thickBot="1">
      <c r="A1228" s="283"/>
      <c r="B1228" s="649"/>
      <c r="C1228" s="650"/>
      <c r="D1228" s="651"/>
      <c r="E1228" s="650"/>
      <c r="F1228" s="650"/>
      <c r="G1228" s="650"/>
      <c r="H1228" s="742"/>
      <c r="I1228" s="742"/>
    </row>
    <row r="1229" spans="1:17" ht="24" customHeight="1" thickBot="1">
      <c r="A1229" s="284" t="s">
        <v>1248</v>
      </c>
      <c r="B1229" s="632">
        <v>2013</v>
      </c>
      <c r="C1229" s="634">
        <v>2014</v>
      </c>
      <c r="D1229" s="632">
        <v>2015</v>
      </c>
      <c r="E1229" s="634">
        <v>2016</v>
      </c>
      <c r="F1229" s="634">
        <v>2017</v>
      </c>
      <c r="G1229" s="634">
        <v>2018</v>
      </c>
      <c r="H1229" s="380">
        <v>2019</v>
      </c>
      <c r="I1229" s="381">
        <v>2020</v>
      </c>
    </row>
    <row r="1230" spans="1:17" ht="43.5" customHeight="1">
      <c r="A1230" s="242" t="s">
        <v>697</v>
      </c>
      <c r="B1230" s="187"/>
      <c r="C1230" s="187"/>
      <c r="D1230" s="187"/>
      <c r="E1230" s="187"/>
      <c r="F1230" s="190"/>
      <c r="G1230" s="212"/>
      <c r="H1230" s="275"/>
      <c r="I1230" s="553"/>
    </row>
    <row r="1231" spans="1:17" ht="153">
      <c r="A1231" s="246" t="s">
        <v>470</v>
      </c>
      <c r="B1231" s="188">
        <v>0</v>
      </c>
      <c r="C1231" s="188">
        <v>0</v>
      </c>
      <c r="D1231" s="188">
        <v>0</v>
      </c>
      <c r="E1231" s="188">
        <v>0</v>
      </c>
      <c r="F1231" s="182" t="s">
        <v>2412</v>
      </c>
      <c r="G1231" s="186" t="s">
        <v>2410</v>
      </c>
      <c r="H1231" s="274" t="s">
        <v>2978</v>
      </c>
      <c r="I1231" s="597" t="s">
        <v>2354</v>
      </c>
    </row>
    <row r="1232" spans="1:17" ht="14.25" customHeight="1">
      <c r="A1232" s="304" t="s">
        <v>471</v>
      </c>
      <c r="B1232" s="211">
        <v>0</v>
      </c>
      <c r="C1232" s="211">
        <v>0</v>
      </c>
      <c r="D1232" s="211">
        <v>0</v>
      </c>
      <c r="E1232" s="211">
        <v>0</v>
      </c>
      <c r="F1232" s="195">
        <v>0</v>
      </c>
      <c r="G1232" s="565" t="s">
        <v>2411</v>
      </c>
      <c r="H1232" s="514">
        <v>0</v>
      </c>
      <c r="I1232" s="515">
        <v>0</v>
      </c>
    </row>
    <row r="1233" spans="1:17" ht="14.25" customHeight="1" thickBot="1">
      <c r="A1233" s="196" t="s">
        <v>472</v>
      </c>
      <c r="B1233" s="188">
        <v>0</v>
      </c>
      <c r="C1233" s="188">
        <v>0</v>
      </c>
      <c r="D1233" s="188">
        <v>0</v>
      </c>
      <c r="E1233" s="188">
        <v>0</v>
      </c>
      <c r="F1233" s="182">
        <v>0</v>
      </c>
      <c r="G1233" s="186">
        <v>0</v>
      </c>
      <c r="H1233" s="274">
        <v>0</v>
      </c>
      <c r="I1233" s="597">
        <v>0</v>
      </c>
    </row>
    <row r="1234" spans="1:17" ht="25.5">
      <c r="A1234" s="242" t="s">
        <v>698</v>
      </c>
      <c r="B1234" s="212"/>
      <c r="C1234" s="212"/>
      <c r="D1234" s="212"/>
      <c r="E1234" s="212"/>
      <c r="F1234" s="212"/>
      <c r="G1234" s="212"/>
      <c r="H1234" s="323"/>
      <c r="I1234" s="869"/>
    </row>
    <row r="1235" spans="1:17" ht="76.5">
      <c r="A1235" s="246" t="s">
        <v>473</v>
      </c>
      <c r="B1235" s="186">
        <v>6</v>
      </c>
      <c r="C1235" s="186">
        <v>6</v>
      </c>
      <c r="D1235" s="186">
        <v>6</v>
      </c>
      <c r="E1235" s="186">
        <v>6</v>
      </c>
      <c r="F1235" s="186">
        <v>6</v>
      </c>
      <c r="G1235" s="308">
        <v>6</v>
      </c>
      <c r="H1235" s="308" t="s">
        <v>2914</v>
      </c>
      <c r="I1235" s="850">
        <v>7</v>
      </c>
    </row>
    <row r="1236" spans="1:17" ht="15" customHeight="1" thickBot="1">
      <c r="A1236" s="196" t="s">
        <v>471</v>
      </c>
      <c r="B1236" s="186">
        <v>6</v>
      </c>
      <c r="C1236" s="186">
        <v>6</v>
      </c>
      <c r="D1236" s="186">
        <v>6</v>
      </c>
      <c r="E1236" s="186">
        <v>6</v>
      </c>
      <c r="F1236" s="186">
        <v>6</v>
      </c>
      <c r="G1236" s="308">
        <v>6</v>
      </c>
      <c r="H1236" s="308">
        <v>6</v>
      </c>
      <c r="I1236" s="850">
        <v>7</v>
      </c>
    </row>
    <row r="1237" spans="1:17" ht="30.95" customHeight="1">
      <c r="A1237" s="242" t="s">
        <v>699</v>
      </c>
      <c r="B1237" s="150"/>
      <c r="C1237" s="150"/>
      <c r="D1237" s="150"/>
      <c r="E1237" s="150"/>
      <c r="F1237" s="150"/>
      <c r="G1237" s="147"/>
      <c r="H1237" s="275"/>
      <c r="I1237" s="553"/>
    </row>
    <row r="1238" spans="1:17" ht="13.5" thickBot="1">
      <c r="A1238" s="196" t="s">
        <v>463</v>
      </c>
      <c r="B1238" s="126">
        <v>1</v>
      </c>
      <c r="C1238" s="126">
        <v>2</v>
      </c>
      <c r="D1238" s="126">
        <v>1</v>
      </c>
      <c r="E1238" s="126">
        <v>2</v>
      </c>
      <c r="F1238" s="126">
        <v>2</v>
      </c>
      <c r="G1238" s="146">
        <v>2</v>
      </c>
      <c r="H1238" s="274">
        <v>2</v>
      </c>
      <c r="I1238" s="597">
        <v>1</v>
      </c>
    </row>
    <row r="1239" spans="1:17" ht="25.5">
      <c r="A1239" s="242" t="s">
        <v>700</v>
      </c>
      <c r="B1239" s="150"/>
      <c r="C1239" s="150"/>
      <c r="D1239" s="190"/>
      <c r="E1239" s="190"/>
      <c r="F1239" s="190"/>
      <c r="G1239" s="147"/>
      <c r="H1239" s="275"/>
      <c r="I1239" s="553"/>
    </row>
    <row r="1240" spans="1:17" ht="24.75" customHeight="1">
      <c r="A1240" s="246" t="s">
        <v>474</v>
      </c>
      <c r="B1240" s="126">
        <v>100</v>
      </c>
      <c r="C1240" s="126">
        <v>100</v>
      </c>
      <c r="D1240" s="182">
        <v>100</v>
      </c>
      <c r="E1240" s="182">
        <v>100</v>
      </c>
      <c r="F1240" s="182">
        <v>100</v>
      </c>
      <c r="G1240" s="146">
        <v>100</v>
      </c>
      <c r="H1240" s="274">
        <v>100</v>
      </c>
      <c r="I1240" s="597">
        <v>98</v>
      </c>
    </row>
    <row r="1241" spans="1:17" ht="91.5" customHeight="1" thickBot="1">
      <c r="A1241" s="196" t="s">
        <v>475</v>
      </c>
      <c r="B1241" s="244">
        <v>4</v>
      </c>
      <c r="C1241" s="244">
        <v>4</v>
      </c>
      <c r="D1241" s="197" t="s">
        <v>1712</v>
      </c>
      <c r="E1241" s="197" t="s">
        <v>2023</v>
      </c>
      <c r="F1241" s="197" t="s">
        <v>2023</v>
      </c>
      <c r="G1241" s="375" t="s">
        <v>2413</v>
      </c>
      <c r="H1241" s="375" t="s">
        <v>2999</v>
      </c>
      <c r="I1241" s="592" t="s">
        <v>3314</v>
      </c>
    </row>
    <row r="1242" spans="1:17" ht="13.5" thickBot="1">
      <c r="A1242" s="681"/>
      <c r="B1242" s="649"/>
      <c r="C1242" s="650"/>
      <c r="D1242" s="651"/>
      <c r="E1242" s="650"/>
      <c r="F1242" s="650"/>
      <c r="G1242" s="650"/>
      <c r="H1242" s="742"/>
      <c r="I1242" s="756"/>
    </row>
    <row r="1243" spans="1:17" s="847" customFormat="1" ht="27" customHeight="1" thickBot="1">
      <c r="A1243" s="388" t="s">
        <v>86</v>
      </c>
      <c r="B1243" s="389">
        <v>2013</v>
      </c>
      <c r="C1243" s="390">
        <v>2014</v>
      </c>
      <c r="D1243" s="389">
        <v>2015</v>
      </c>
      <c r="E1243" s="390">
        <v>2016</v>
      </c>
      <c r="F1243" s="390">
        <v>2017</v>
      </c>
      <c r="G1243" s="390">
        <v>2018</v>
      </c>
      <c r="H1243" s="706">
        <v>2019</v>
      </c>
      <c r="I1243" s="707">
        <v>2020</v>
      </c>
      <c r="J1243" s="990"/>
      <c r="K1243" s="990"/>
      <c r="L1243" s="990"/>
      <c r="M1243" s="990"/>
      <c r="N1243" s="990"/>
      <c r="O1243" s="990"/>
      <c r="P1243" s="990"/>
      <c r="Q1243" s="990"/>
    </row>
    <row r="1244" spans="1:17" s="847" customFormat="1" ht="15.95" customHeight="1">
      <c r="A1244" s="385" t="s">
        <v>1223</v>
      </c>
      <c r="B1244" s="192">
        <v>6</v>
      </c>
      <c r="C1244" s="192">
        <v>6</v>
      </c>
      <c r="D1244" s="192">
        <v>6</v>
      </c>
      <c r="E1244" s="192">
        <v>6</v>
      </c>
      <c r="F1244" s="192">
        <v>6</v>
      </c>
      <c r="G1244" s="192">
        <v>6</v>
      </c>
      <c r="H1244" s="192">
        <v>6</v>
      </c>
      <c r="I1244" s="553">
        <f>+I1245+I1246+I1247</f>
        <v>6</v>
      </c>
      <c r="J1244" s="990"/>
      <c r="K1244" s="990"/>
      <c r="L1244" s="990"/>
      <c r="M1244" s="990"/>
      <c r="N1244" s="990"/>
      <c r="O1244" s="990"/>
      <c r="P1244" s="990"/>
      <c r="Q1244" s="990"/>
    </row>
    <row r="1245" spans="1:17" s="847" customFormat="1" ht="15.95" customHeight="1">
      <c r="A1245" s="386" t="s">
        <v>1245</v>
      </c>
      <c r="B1245" s="193">
        <v>1</v>
      </c>
      <c r="C1245" s="193">
        <v>1</v>
      </c>
      <c r="D1245" s="193">
        <v>1</v>
      </c>
      <c r="E1245" s="193">
        <v>1</v>
      </c>
      <c r="F1245" s="193">
        <v>1</v>
      </c>
      <c r="G1245" s="193">
        <v>1</v>
      </c>
      <c r="H1245" s="193">
        <v>1</v>
      </c>
      <c r="I1245" s="597">
        <v>1</v>
      </c>
      <c r="J1245" s="990"/>
      <c r="K1245" s="990"/>
      <c r="L1245" s="990"/>
      <c r="M1245" s="990"/>
      <c r="N1245" s="990"/>
      <c r="O1245" s="990"/>
      <c r="P1245" s="990"/>
      <c r="Q1245" s="990"/>
    </row>
    <row r="1246" spans="1:17" s="847" customFormat="1" ht="15.75" customHeight="1">
      <c r="A1246" s="386" t="s">
        <v>1246</v>
      </c>
      <c r="B1246" s="193">
        <v>4</v>
      </c>
      <c r="C1246" s="193">
        <v>4</v>
      </c>
      <c r="D1246" s="193">
        <v>4</v>
      </c>
      <c r="E1246" s="193">
        <v>4</v>
      </c>
      <c r="F1246" s="193">
        <v>4</v>
      </c>
      <c r="G1246" s="193">
        <v>5</v>
      </c>
      <c r="H1246" s="193">
        <v>5</v>
      </c>
      <c r="I1246" s="597">
        <v>5</v>
      </c>
      <c r="J1246" s="990"/>
      <c r="K1246" s="990"/>
      <c r="L1246" s="990"/>
      <c r="M1246" s="990"/>
      <c r="N1246" s="990"/>
      <c r="O1246" s="990"/>
      <c r="P1246" s="990"/>
      <c r="Q1246" s="990"/>
    </row>
    <row r="1247" spans="1:17" s="847" customFormat="1" ht="17.25" customHeight="1" thickBot="1">
      <c r="A1247" s="387" t="s">
        <v>1247</v>
      </c>
      <c r="B1247" s="244">
        <v>1</v>
      </c>
      <c r="C1247" s="244">
        <v>1</v>
      </c>
      <c r="D1247" s="244">
        <v>1</v>
      </c>
      <c r="E1247" s="244">
        <v>1</v>
      </c>
      <c r="F1247" s="244">
        <v>1</v>
      </c>
      <c r="G1247" s="244">
        <v>0</v>
      </c>
      <c r="H1247" s="244">
        <v>0</v>
      </c>
      <c r="I1247" s="592">
        <v>0</v>
      </c>
      <c r="J1247" s="990"/>
      <c r="K1247" s="990"/>
      <c r="L1247" s="990"/>
      <c r="M1247" s="990"/>
      <c r="N1247" s="990"/>
      <c r="O1247" s="990"/>
      <c r="P1247" s="990"/>
      <c r="Q1247" s="990"/>
    </row>
    <row r="1248" spans="1:17" ht="13.5" customHeight="1" thickBot="1">
      <c r="A1248" s="283"/>
      <c r="B1248" s="649"/>
      <c r="C1248" s="650"/>
      <c r="D1248" s="651"/>
      <c r="E1248" s="650"/>
      <c r="F1248" s="650"/>
      <c r="G1248" s="650"/>
      <c r="H1248" s="742"/>
      <c r="I1248" s="742"/>
    </row>
    <row r="1249" spans="1:9" ht="24" customHeight="1" thickBot="1">
      <c r="A1249" s="284" t="s">
        <v>1248</v>
      </c>
      <c r="B1249" s="632">
        <v>2013</v>
      </c>
      <c r="C1249" s="634">
        <v>2014</v>
      </c>
      <c r="D1249" s="632">
        <v>2015</v>
      </c>
      <c r="E1249" s="634">
        <v>2016</v>
      </c>
      <c r="F1249" s="634">
        <v>2017</v>
      </c>
      <c r="G1249" s="634">
        <v>2018</v>
      </c>
      <c r="H1249" s="380">
        <v>2019</v>
      </c>
      <c r="I1249" s="381">
        <v>2020</v>
      </c>
    </row>
    <row r="1250" spans="1:9" ht="25.5">
      <c r="A1250" s="242" t="s">
        <v>701</v>
      </c>
      <c r="B1250" s="150"/>
      <c r="C1250" s="147"/>
      <c r="D1250" s="150"/>
      <c r="E1250" s="147"/>
      <c r="F1250" s="147"/>
      <c r="G1250" s="147"/>
      <c r="H1250" s="275"/>
      <c r="I1250" s="553"/>
    </row>
    <row r="1251" spans="1:9" ht="191.25">
      <c r="A1251" s="364" t="s">
        <v>476</v>
      </c>
      <c r="B1251" s="274" t="s">
        <v>2024</v>
      </c>
      <c r="C1251" s="274" t="s">
        <v>2024</v>
      </c>
      <c r="D1251" s="274" t="s">
        <v>2024</v>
      </c>
      <c r="E1251" s="274" t="s">
        <v>2024</v>
      </c>
      <c r="F1251" s="274" t="s">
        <v>2024</v>
      </c>
      <c r="G1251" s="274" t="s">
        <v>2024</v>
      </c>
      <c r="H1251" s="274" t="s">
        <v>2997</v>
      </c>
      <c r="I1251" s="597" t="s">
        <v>3315</v>
      </c>
    </row>
    <row r="1252" spans="1:9" ht="102.75" customHeight="1">
      <c r="A1252" s="364" t="s">
        <v>477</v>
      </c>
      <c r="B1252" s="274">
        <v>0</v>
      </c>
      <c r="C1252" s="274">
        <v>0</v>
      </c>
      <c r="D1252" s="274">
        <v>0</v>
      </c>
      <c r="E1252" s="274">
        <v>0</v>
      </c>
      <c r="F1252" s="712" t="s">
        <v>2190</v>
      </c>
      <c r="G1252" s="146" t="s">
        <v>2427</v>
      </c>
      <c r="H1252" s="274" t="s">
        <v>2995</v>
      </c>
      <c r="I1252" s="597">
        <v>0</v>
      </c>
    </row>
    <row r="1253" spans="1:9" ht="55.5" customHeight="1" thickBot="1">
      <c r="A1253" s="196" t="s">
        <v>478</v>
      </c>
      <c r="B1253" s="155">
        <v>43</v>
      </c>
      <c r="C1253" s="155">
        <v>204</v>
      </c>
      <c r="D1253" s="375">
        <v>351</v>
      </c>
      <c r="E1253" s="375">
        <v>211</v>
      </c>
      <c r="F1253" s="375" t="s">
        <v>2428</v>
      </c>
      <c r="G1253" s="155">
        <v>233</v>
      </c>
      <c r="H1253" s="375">
        <v>172</v>
      </c>
      <c r="I1253" s="592">
        <v>231</v>
      </c>
    </row>
    <row r="1254" spans="1:9" ht="38.25">
      <c r="A1254" s="366" t="s">
        <v>702</v>
      </c>
      <c r="B1254" s="150"/>
      <c r="C1254" s="150"/>
      <c r="D1254" s="190"/>
      <c r="E1254" s="275"/>
      <c r="F1254" s="275"/>
      <c r="G1254" s="275"/>
      <c r="H1254" s="275"/>
      <c r="I1254" s="553"/>
    </row>
    <row r="1255" spans="1:9" ht="194.25" customHeight="1" thickBot="1">
      <c r="A1255" s="365" t="s">
        <v>479</v>
      </c>
      <c r="B1255" s="126">
        <v>1</v>
      </c>
      <c r="C1255" s="126">
        <v>5</v>
      </c>
      <c r="D1255" s="270" t="s">
        <v>2025</v>
      </c>
      <c r="E1255" s="270" t="s">
        <v>2141</v>
      </c>
      <c r="F1255" s="270" t="s">
        <v>2191</v>
      </c>
      <c r="G1255" s="146" t="s">
        <v>2487</v>
      </c>
      <c r="H1255" s="274" t="s">
        <v>2996</v>
      </c>
      <c r="I1255" s="597" t="s">
        <v>3363</v>
      </c>
    </row>
    <row r="1256" spans="1:9" ht="25.5">
      <c r="A1256" s="366" t="s">
        <v>703</v>
      </c>
      <c r="B1256" s="150"/>
      <c r="C1256" s="150"/>
      <c r="D1256" s="150"/>
      <c r="E1256" s="147"/>
      <c r="F1256" s="147"/>
      <c r="G1256" s="147"/>
      <c r="H1256" s="275"/>
      <c r="I1256" s="553"/>
    </row>
    <row r="1257" spans="1:9" ht="101.1" customHeight="1">
      <c r="A1257" s="364" t="s">
        <v>110</v>
      </c>
      <c r="B1257" s="186">
        <v>1</v>
      </c>
      <c r="C1257" s="186">
        <v>1</v>
      </c>
      <c r="D1257" s="186">
        <v>1</v>
      </c>
      <c r="E1257" s="308"/>
      <c r="F1257" s="308"/>
      <c r="G1257" s="308"/>
      <c r="H1257" s="308">
        <v>1</v>
      </c>
      <c r="I1257" s="850" t="s">
        <v>3316</v>
      </c>
    </row>
    <row r="1258" spans="1:9" ht="120.75" customHeight="1" thickBot="1">
      <c r="A1258" s="365" t="s">
        <v>164</v>
      </c>
      <c r="B1258" s="181">
        <v>0</v>
      </c>
      <c r="C1258" s="181">
        <v>13</v>
      </c>
      <c r="D1258" s="181">
        <v>20</v>
      </c>
      <c r="E1258" s="155" t="s">
        <v>2424</v>
      </c>
      <c r="F1258" s="155" t="s">
        <v>2220</v>
      </c>
      <c r="G1258" s="155" t="s">
        <v>2423</v>
      </c>
      <c r="H1258" s="375">
        <v>0</v>
      </c>
      <c r="I1258" s="592">
        <v>0</v>
      </c>
    </row>
    <row r="1259" spans="1:9" ht="25.5">
      <c r="A1259" s="366" t="s">
        <v>704</v>
      </c>
      <c r="B1259" s="212"/>
      <c r="C1259" s="212"/>
      <c r="D1259" s="212"/>
      <c r="E1259" s="323"/>
      <c r="F1259" s="323"/>
      <c r="G1259" s="323"/>
      <c r="H1259" s="323"/>
      <c r="I1259" s="869"/>
    </row>
    <row r="1260" spans="1:9" ht="13.5" thickBot="1">
      <c r="A1260" s="365" t="s">
        <v>178</v>
      </c>
      <c r="B1260" s="186">
        <v>1</v>
      </c>
      <c r="C1260" s="186">
        <v>1</v>
      </c>
      <c r="D1260" s="186"/>
      <c r="E1260" s="308"/>
      <c r="F1260" s="308"/>
      <c r="G1260" s="308"/>
      <c r="H1260" s="308"/>
      <c r="I1260" s="850"/>
    </row>
    <row r="1261" spans="1:9" ht="25.5">
      <c r="A1261" s="366" t="s">
        <v>705</v>
      </c>
      <c r="B1261" s="187"/>
      <c r="C1261" s="187"/>
      <c r="D1261" s="187"/>
      <c r="E1261" s="267"/>
      <c r="F1261" s="267"/>
      <c r="G1261" s="147"/>
      <c r="H1261" s="275"/>
      <c r="I1261" s="553"/>
    </row>
    <row r="1262" spans="1:9" ht="234.6" customHeight="1" thickBot="1">
      <c r="A1262" s="285" t="s">
        <v>480</v>
      </c>
      <c r="B1262" s="211">
        <v>0</v>
      </c>
      <c r="C1262" s="211">
        <v>0</v>
      </c>
      <c r="D1262" s="211">
        <v>0</v>
      </c>
      <c r="E1262" s="566">
        <v>0</v>
      </c>
      <c r="F1262" s="566">
        <v>0</v>
      </c>
      <c r="G1262" s="149" t="s">
        <v>2488</v>
      </c>
      <c r="H1262" s="514" t="s">
        <v>2354</v>
      </c>
      <c r="I1262" s="515" t="s">
        <v>3362</v>
      </c>
    </row>
    <row r="1263" spans="1:9" ht="25.5">
      <c r="A1263" s="242" t="s">
        <v>706</v>
      </c>
      <c r="B1263" s="150"/>
      <c r="C1263" s="147"/>
      <c r="D1263" s="150"/>
      <c r="E1263" s="147"/>
      <c r="F1263" s="147"/>
      <c r="G1263" s="147"/>
      <c r="H1263" s="275"/>
      <c r="I1263" s="553"/>
    </row>
    <row r="1264" spans="1:9" ht="123.6" customHeight="1">
      <c r="A1264" s="246" t="s">
        <v>481</v>
      </c>
      <c r="B1264" s="126">
        <v>16</v>
      </c>
      <c r="C1264" s="126" t="s">
        <v>1887</v>
      </c>
      <c r="D1264" s="126" t="s">
        <v>1887</v>
      </c>
      <c r="E1264" s="126" t="s">
        <v>2311</v>
      </c>
      <c r="F1264" s="146" t="s">
        <v>2311</v>
      </c>
      <c r="G1264" s="146" t="s">
        <v>2311</v>
      </c>
      <c r="H1264" s="146" t="s">
        <v>2969</v>
      </c>
      <c r="I1264" s="597" t="s">
        <v>3361</v>
      </c>
    </row>
    <row r="1265" spans="1:17" ht="82.5" customHeight="1">
      <c r="A1265" s="246" t="s">
        <v>482</v>
      </c>
      <c r="B1265" s="299">
        <v>0</v>
      </c>
      <c r="C1265" s="299">
        <v>1</v>
      </c>
      <c r="D1265" s="299">
        <v>1</v>
      </c>
      <c r="E1265" s="299">
        <v>2</v>
      </c>
      <c r="F1265" s="312" t="s">
        <v>2426</v>
      </c>
      <c r="G1265" s="146" t="s">
        <v>2425</v>
      </c>
      <c r="H1265" s="146" t="s">
        <v>2970</v>
      </c>
      <c r="I1265" s="597" t="s">
        <v>3317</v>
      </c>
    </row>
    <row r="1266" spans="1:17" ht="27" customHeight="1" thickBot="1">
      <c r="A1266" s="196" t="s">
        <v>483</v>
      </c>
      <c r="B1266" s="276">
        <v>0</v>
      </c>
      <c r="C1266" s="276">
        <v>0</v>
      </c>
      <c r="D1266" s="276" t="s">
        <v>2310</v>
      </c>
      <c r="E1266" s="302" t="s">
        <v>2310</v>
      </c>
      <c r="F1266" s="711" t="s">
        <v>2310</v>
      </c>
      <c r="G1266" s="711" t="s">
        <v>2310</v>
      </c>
      <c r="H1266" s="711" t="s">
        <v>2310</v>
      </c>
      <c r="I1266" s="592" t="s">
        <v>2310</v>
      </c>
    </row>
    <row r="1267" spans="1:17" s="847" customFormat="1" ht="70.5" customHeight="1">
      <c r="A1267" s="1243" t="s">
        <v>3360</v>
      </c>
      <c r="B1267" s="1244"/>
      <c r="C1267" s="1244"/>
      <c r="D1267" s="1244"/>
      <c r="E1267" s="1244"/>
      <c r="F1267" s="1244"/>
      <c r="G1267" s="1244"/>
      <c r="H1267" s="1244"/>
      <c r="I1267" s="1244"/>
      <c r="J1267" s="990"/>
      <c r="K1267" s="990"/>
      <c r="L1267" s="990"/>
      <c r="M1267" s="990"/>
      <c r="N1267" s="990"/>
      <c r="O1267" s="990"/>
      <c r="P1267" s="990"/>
      <c r="Q1267" s="990"/>
    </row>
    <row r="1268" spans="1:17" s="847" customFormat="1" ht="18" customHeight="1">
      <c r="B1268" s="1240" t="s">
        <v>2142</v>
      </c>
      <c r="C1268" s="1240"/>
      <c r="D1268" s="643"/>
      <c r="E1268" s="642"/>
      <c r="F1268" s="642"/>
      <c r="G1268" s="642"/>
      <c r="H1268" s="642"/>
      <c r="I1268" s="642"/>
      <c r="J1268" s="990"/>
      <c r="K1268" s="990"/>
      <c r="L1268" s="990"/>
      <c r="M1268" s="990"/>
      <c r="N1268" s="990"/>
      <c r="O1268" s="990"/>
      <c r="P1268" s="990"/>
      <c r="Q1268" s="990"/>
    </row>
    <row r="1269" spans="1:17" s="847" customFormat="1" ht="23.25" customHeight="1">
      <c r="B1269" s="967"/>
      <c r="C1269" s="642"/>
      <c r="D1269" s="643"/>
      <c r="E1269" s="642"/>
      <c r="F1269" s="642"/>
      <c r="G1269" s="642"/>
      <c r="H1269" s="642"/>
      <c r="I1269" s="642"/>
      <c r="J1269" s="990"/>
      <c r="K1269" s="990"/>
      <c r="L1269" s="990"/>
      <c r="M1269" s="990"/>
      <c r="N1269" s="990"/>
      <c r="O1269" s="990"/>
      <c r="P1269" s="990"/>
      <c r="Q1269" s="990"/>
    </row>
    <row r="1270" spans="1:17" s="847" customFormat="1">
      <c r="B1270" s="967"/>
      <c r="C1270" s="642"/>
      <c r="D1270" s="643"/>
      <c r="E1270" s="642"/>
      <c r="F1270" s="642"/>
      <c r="G1270" s="642"/>
      <c r="H1270" s="642"/>
      <c r="I1270" s="642"/>
      <c r="J1270" s="990"/>
      <c r="K1270" s="990"/>
      <c r="L1270" s="990"/>
      <c r="M1270" s="990"/>
      <c r="N1270" s="990"/>
      <c r="O1270" s="990"/>
      <c r="P1270" s="990"/>
      <c r="Q1270" s="990"/>
    </row>
    <row r="1271" spans="1:17" s="847" customFormat="1">
      <c r="B1271" s="967"/>
      <c r="C1271" s="642"/>
      <c r="D1271" s="643"/>
      <c r="E1271" s="642"/>
      <c r="F1271" s="642"/>
      <c r="G1271" s="642"/>
      <c r="H1271" s="642"/>
      <c r="I1271" s="642"/>
      <c r="J1271" s="990"/>
      <c r="K1271" s="990"/>
      <c r="L1271" s="990"/>
      <c r="M1271" s="990"/>
      <c r="N1271" s="990"/>
      <c r="O1271" s="990"/>
      <c r="P1271" s="990"/>
      <c r="Q1271" s="990"/>
    </row>
    <row r="1272" spans="1:17" s="847" customFormat="1">
      <c r="B1272" s="967"/>
      <c r="C1272" s="642"/>
      <c r="D1272" s="643"/>
      <c r="E1272" s="642"/>
      <c r="F1272" s="642"/>
      <c r="G1272" s="642"/>
      <c r="H1272" s="642"/>
      <c r="I1272" s="642"/>
      <c r="J1272" s="990"/>
      <c r="K1272" s="990"/>
      <c r="L1272" s="990"/>
      <c r="M1272" s="990"/>
      <c r="N1272" s="990"/>
      <c r="O1272" s="990"/>
      <c r="P1272" s="990"/>
      <c r="Q1272" s="990"/>
    </row>
    <row r="1273" spans="1:17" s="847" customFormat="1">
      <c r="B1273" s="967"/>
      <c r="C1273" s="642"/>
      <c r="D1273" s="643"/>
      <c r="E1273" s="642"/>
      <c r="F1273" s="642"/>
      <c r="G1273" s="642"/>
      <c r="H1273" s="642"/>
      <c r="I1273" s="642"/>
      <c r="J1273" s="990"/>
      <c r="K1273" s="990"/>
      <c r="L1273" s="990"/>
      <c r="M1273" s="990"/>
      <c r="N1273" s="990"/>
      <c r="O1273" s="990"/>
      <c r="P1273" s="990"/>
      <c r="Q1273" s="990"/>
    </row>
    <row r="1274" spans="1:17" s="847" customFormat="1">
      <c r="B1274" s="967"/>
      <c r="C1274" s="642"/>
      <c r="D1274" s="643"/>
      <c r="E1274" s="642"/>
      <c r="F1274" s="642"/>
      <c r="G1274" s="642"/>
      <c r="H1274" s="642"/>
      <c r="I1274" s="642"/>
      <c r="J1274" s="990"/>
      <c r="K1274" s="990"/>
      <c r="L1274" s="990"/>
      <c r="M1274" s="990"/>
      <c r="N1274" s="990"/>
      <c r="O1274" s="990"/>
      <c r="P1274" s="990"/>
      <c r="Q1274" s="990"/>
    </row>
    <row r="1275" spans="1:17" s="847" customFormat="1">
      <c r="B1275" s="967"/>
      <c r="C1275" s="642"/>
      <c r="D1275" s="643"/>
      <c r="E1275" s="642"/>
      <c r="F1275" s="642"/>
      <c r="G1275" s="642"/>
      <c r="H1275" s="642"/>
      <c r="I1275" s="642"/>
      <c r="J1275" s="990"/>
      <c r="K1275" s="990"/>
      <c r="L1275" s="990"/>
      <c r="M1275" s="990"/>
      <c r="N1275" s="990"/>
      <c r="O1275" s="990"/>
      <c r="P1275" s="990"/>
      <c r="Q1275" s="990"/>
    </row>
    <row r="1276" spans="1:17" s="847" customFormat="1">
      <c r="B1276" s="967"/>
      <c r="C1276" s="642"/>
      <c r="D1276" s="643"/>
      <c r="E1276" s="642"/>
      <c r="F1276" s="642"/>
      <c r="G1276" s="642"/>
      <c r="H1276" s="642"/>
      <c r="I1276" s="642"/>
      <c r="J1276" s="990"/>
      <c r="K1276" s="990"/>
      <c r="L1276" s="990"/>
      <c r="M1276" s="990"/>
      <c r="N1276" s="990"/>
      <c r="O1276" s="990"/>
      <c r="P1276" s="990"/>
      <c r="Q1276" s="990"/>
    </row>
    <row r="1277" spans="1:17" s="847" customFormat="1">
      <c r="B1277" s="967"/>
      <c r="C1277" s="642"/>
      <c r="D1277" s="643"/>
      <c r="E1277" s="642"/>
      <c r="F1277" s="642"/>
      <c r="G1277" s="642"/>
      <c r="H1277" s="642"/>
      <c r="I1277" s="642"/>
      <c r="J1277" s="990"/>
      <c r="K1277" s="990"/>
      <c r="L1277" s="990"/>
      <c r="M1277" s="990"/>
      <c r="N1277" s="990"/>
      <c r="O1277" s="990"/>
      <c r="P1277" s="990"/>
      <c r="Q1277" s="990"/>
    </row>
    <row r="1278" spans="1:17" s="847" customFormat="1">
      <c r="B1278" s="967"/>
      <c r="C1278" s="642"/>
      <c r="D1278" s="643"/>
      <c r="E1278" s="642"/>
      <c r="F1278" s="642"/>
      <c r="G1278" s="642"/>
      <c r="H1278" s="642"/>
      <c r="I1278" s="642"/>
      <c r="J1278" s="990"/>
      <c r="K1278" s="990"/>
      <c r="L1278" s="990"/>
      <c r="M1278" s="990"/>
      <c r="N1278" s="990"/>
      <c r="O1278" s="990"/>
      <c r="P1278" s="990"/>
      <c r="Q1278" s="990"/>
    </row>
    <row r="1279" spans="1:17" s="847" customFormat="1">
      <c r="B1279" s="967"/>
      <c r="C1279" s="642"/>
      <c r="D1279" s="643"/>
      <c r="E1279" s="642"/>
      <c r="F1279" s="642"/>
      <c r="G1279" s="642"/>
      <c r="H1279" s="642"/>
      <c r="I1279" s="642"/>
      <c r="J1279" s="990"/>
      <c r="K1279" s="990"/>
      <c r="L1279" s="990"/>
      <c r="M1279" s="990"/>
      <c r="N1279" s="990"/>
      <c r="O1279" s="990"/>
      <c r="P1279" s="990"/>
      <c r="Q1279" s="990"/>
    </row>
    <row r="1280" spans="1:17" s="847" customFormat="1">
      <c r="B1280" s="967"/>
      <c r="C1280" s="642"/>
      <c r="D1280" s="643"/>
      <c r="E1280" s="642"/>
      <c r="F1280" s="642"/>
      <c r="G1280" s="642"/>
      <c r="H1280" s="642"/>
      <c r="I1280" s="642"/>
      <c r="J1280" s="990"/>
      <c r="K1280" s="990"/>
      <c r="L1280" s="990"/>
      <c r="M1280" s="990"/>
      <c r="N1280" s="990"/>
      <c r="O1280" s="990"/>
      <c r="P1280" s="990"/>
      <c r="Q1280" s="990"/>
    </row>
    <row r="1281" spans="2:17" s="847" customFormat="1">
      <c r="B1281" s="967"/>
      <c r="C1281" s="642"/>
      <c r="D1281" s="643"/>
      <c r="E1281" s="642"/>
      <c r="F1281" s="642"/>
      <c r="G1281" s="642"/>
      <c r="H1281" s="642"/>
      <c r="I1281" s="642"/>
      <c r="J1281" s="990"/>
      <c r="K1281" s="990"/>
      <c r="L1281" s="990"/>
      <c r="M1281" s="990"/>
      <c r="N1281" s="990"/>
      <c r="O1281" s="990"/>
      <c r="P1281" s="990"/>
      <c r="Q1281" s="990"/>
    </row>
    <row r="1282" spans="2:17" s="847" customFormat="1">
      <c r="B1282" s="967"/>
      <c r="C1282" s="642"/>
      <c r="D1282" s="643"/>
      <c r="E1282" s="642"/>
      <c r="F1282" s="642"/>
      <c r="G1282" s="642"/>
      <c r="H1282" s="642"/>
      <c r="I1282" s="642"/>
      <c r="J1282" s="990"/>
      <c r="K1282" s="990"/>
      <c r="L1282" s="990"/>
      <c r="M1282" s="990"/>
      <c r="N1282" s="990"/>
      <c r="O1282" s="990"/>
      <c r="P1282" s="990"/>
      <c r="Q1282" s="990"/>
    </row>
    <row r="1283" spans="2:17" s="847" customFormat="1">
      <c r="B1283" s="967"/>
      <c r="C1283" s="642"/>
      <c r="D1283" s="643"/>
      <c r="E1283" s="642"/>
      <c r="F1283" s="642"/>
      <c r="G1283" s="642"/>
      <c r="H1283" s="642"/>
      <c r="I1283" s="642"/>
      <c r="J1283" s="990"/>
      <c r="K1283" s="990"/>
      <c r="L1283" s="990"/>
      <c r="M1283" s="990"/>
      <c r="N1283" s="990"/>
      <c r="O1283" s="990"/>
      <c r="P1283" s="990"/>
      <c r="Q1283" s="990"/>
    </row>
    <row r="1284" spans="2:17" s="847" customFormat="1">
      <c r="B1284" s="967"/>
      <c r="C1284" s="642"/>
      <c r="D1284" s="643"/>
      <c r="E1284" s="642"/>
      <c r="F1284" s="642"/>
      <c r="G1284" s="642"/>
      <c r="H1284" s="642"/>
      <c r="I1284" s="642"/>
      <c r="J1284" s="990"/>
      <c r="K1284" s="990"/>
      <c r="L1284" s="990"/>
      <c r="M1284" s="990"/>
      <c r="N1284" s="990"/>
      <c r="O1284" s="990"/>
      <c r="P1284" s="990"/>
      <c r="Q1284" s="990"/>
    </row>
    <row r="1285" spans="2:17" s="847" customFormat="1">
      <c r="B1285" s="967"/>
      <c r="C1285" s="642"/>
      <c r="D1285" s="643"/>
      <c r="E1285" s="642"/>
      <c r="F1285" s="642"/>
      <c r="G1285" s="642"/>
      <c r="H1285" s="642"/>
      <c r="I1285" s="642"/>
      <c r="J1285" s="990"/>
      <c r="K1285" s="990"/>
      <c r="L1285" s="990"/>
      <c r="M1285" s="990"/>
      <c r="N1285" s="990"/>
      <c r="O1285" s="990"/>
      <c r="P1285" s="990"/>
      <c r="Q1285" s="990"/>
    </row>
    <row r="1286" spans="2:17" s="847" customFormat="1">
      <c r="B1286" s="967"/>
      <c r="C1286" s="642"/>
      <c r="D1286" s="643"/>
      <c r="E1286" s="642"/>
      <c r="F1286" s="642"/>
      <c r="G1286" s="642"/>
      <c r="H1286" s="642"/>
      <c r="I1286" s="642"/>
      <c r="J1286" s="990"/>
      <c r="K1286" s="990"/>
      <c r="L1286" s="990"/>
      <c r="M1286" s="990"/>
      <c r="N1286" s="990"/>
      <c r="O1286" s="990"/>
      <c r="P1286" s="990"/>
      <c r="Q1286" s="990"/>
    </row>
    <row r="1287" spans="2:17" s="847" customFormat="1">
      <c r="B1287" s="967"/>
      <c r="C1287" s="642"/>
      <c r="D1287" s="643"/>
      <c r="E1287" s="642"/>
      <c r="F1287" s="642"/>
      <c r="G1287" s="642"/>
      <c r="H1287" s="642"/>
      <c r="I1287" s="642"/>
      <c r="J1287" s="990"/>
      <c r="K1287" s="990"/>
      <c r="L1287" s="990"/>
      <c r="M1287" s="990"/>
      <c r="N1287" s="990"/>
      <c r="O1287" s="990"/>
      <c r="P1287" s="990"/>
      <c r="Q1287" s="990"/>
    </row>
    <row r="1288" spans="2:17" s="847" customFormat="1">
      <c r="B1288" s="967"/>
      <c r="C1288" s="642"/>
      <c r="D1288" s="643"/>
      <c r="E1288" s="642"/>
      <c r="F1288" s="642"/>
      <c r="G1288" s="642"/>
      <c r="H1288" s="642"/>
      <c r="I1288" s="642"/>
      <c r="J1288" s="990"/>
      <c r="K1288" s="990"/>
      <c r="L1288" s="990"/>
      <c r="M1288" s="990"/>
      <c r="N1288" s="990"/>
      <c r="O1288" s="990"/>
      <c r="P1288" s="990"/>
      <c r="Q1288" s="990"/>
    </row>
    <row r="1289" spans="2:17" s="847" customFormat="1">
      <c r="B1289" s="967"/>
      <c r="C1289" s="642"/>
      <c r="D1289" s="643"/>
      <c r="E1289" s="642"/>
      <c r="F1289" s="642"/>
      <c r="G1289" s="642"/>
      <c r="H1289" s="642"/>
      <c r="I1289" s="642"/>
      <c r="J1289" s="990"/>
      <c r="K1289" s="990"/>
      <c r="L1289" s="990"/>
      <c r="M1289" s="990"/>
      <c r="N1289" s="990"/>
      <c r="O1289" s="990"/>
      <c r="P1289" s="990"/>
      <c r="Q1289" s="990"/>
    </row>
    <row r="1290" spans="2:17" s="847" customFormat="1">
      <c r="B1290" s="967"/>
      <c r="C1290" s="642"/>
      <c r="D1290" s="643"/>
      <c r="E1290" s="642"/>
      <c r="F1290" s="642"/>
      <c r="G1290" s="642"/>
      <c r="H1290" s="642"/>
      <c r="I1290" s="642"/>
      <c r="J1290" s="990"/>
      <c r="K1290" s="990"/>
      <c r="L1290" s="990"/>
      <c r="M1290" s="990"/>
      <c r="N1290" s="990"/>
      <c r="O1290" s="990"/>
      <c r="P1290" s="990"/>
      <c r="Q1290" s="990"/>
    </row>
    <row r="1291" spans="2:17" s="847" customFormat="1">
      <c r="B1291" s="967"/>
      <c r="C1291" s="642"/>
      <c r="D1291" s="643"/>
      <c r="E1291" s="642"/>
      <c r="F1291" s="642"/>
      <c r="G1291" s="642"/>
      <c r="H1291" s="642"/>
      <c r="I1291" s="642"/>
      <c r="J1291" s="990"/>
      <c r="K1291" s="990"/>
      <c r="L1291" s="990"/>
      <c r="M1291" s="990"/>
      <c r="N1291" s="990"/>
      <c r="O1291" s="990"/>
      <c r="P1291" s="990"/>
      <c r="Q1291" s="990"/>
    </row>
    <row r="1292" spans="2:17" s="847" customFormat="1">
      <c r="B1292" s="967"/>
      <c r="C1292" s="642"/>
      <c r="D1292" s="643"/>
      <c r="E1292" s="642"/>
      <c r="F1292" s="642"/>
      <c r="G1292" s="642"/>
      <c r="H1292" s="642"/>
      <c r="I1292" s="642"/>
      <c r="J1292" s="990"/>
      <c r="K1292" s="990"/>
      <c r="L1292" s="990"/>
      <c r="M1292" s="990"/>
      <c r="N1292" s="990"/>
      <c r="O1292" s="990"/>
      <c r="P1292" s="990"/>
      <c r="Q1292" s="990"/>
    </row>
    <row r="1293" spans="2:17" s="847" customFormat="1">
      <c r="B1293" s="967"/>
      <c r="C1293" s="642"/>
      <c r="D1293" s="643"/>
      <c r="E1293" s="642"/>
      <c r="F1293" s="642"/>
      <c r="G1293" s="642"/>
      <c r="H1293" s="642"/>
      <c r="I1293" s="642"/>
      <c r="J1293" s="990"/>
      <c r="K1293" s="990"/>
      <c r="L1293" s="990"/>
      <c r="M1293" s="990"/>
      <c r="N1293" s="990"/>
      <c r="O1293" s="990"/>
      <c r="P1293" s="990"/>
      <c r="Q1293" s="990"/>
    </row>
    <row r="1294" spans="2:17" s="847" customFormat="1">
      <c r="B1294" s="967"/>
      <c r="C1294" s="642"/>
      <c r="D1294" s="643"/>
      <c r="E1294" s="642"/>
      <c r="F1294" s="642"/>
      <c r="G1294" s="642"/>
      <c r="H1294" s="642"/>
      <c r="I1294" s="642"/>
      <c r="J1294" s="990"/>
      <c r="K1294" s="990"/>
      <c r="L1294" s="990"/>
      <c r="M1294" s="990"/>
      <c r="N1294" s="990"/>
      <c r="O1294" s="990"/>
      <c r="P1294" s="990"/>
      <c r="Q1294" s="990"/>
    </row>
    <row r="1295" spans="2:17" s="847" customFormat="1">
      <c r="B1295" s="967"/>
      <c r="C1295" s="642"/>
      <c r="D1295" s="643"/>
      <c r="E1295" s="642"/>
      <c r="F1295" s="642"/>
      <c r="G1295" s="642"/>
      <c r="H1295" s="642"/>
      <c r="I1295" s="642"/>
      <c r="J1295" s="990"/>
      <c r="K1295" s="990"/>
      <c r="L1295" s="990"/>
      <c r="M1295" s="990"/>
      <c r="N1295" s="990"/>
      <c r="O1295" s="990"/>
      <c r="P1295" s="990"/>
      <c r="Q1295" s="990"/>
    </row>
    <row r="1296" spans="2:17" s="847" customFormat="1">
      <c r="B1296" s="967"/>
      <c r="C1296" s="642"/>
      <c r="D1296" s="643"/>
      <c r="E1296" s="642"/>
      <c r="F1296" s="642"/>
      <c r="G1296" s="642"/>
      <c r="H1296" s="642"/>
      <c r="I1296" s="642"/>
      <c r="J1296" s="990"/>
      <c r="K1296" s="990"/>
      <c r="L1296" s="990"/>
      <c r="M1296" s="990"/>
      <c r="N1296" s="990"/>
      <c r="O1296" s="990"/>
      <c r="P1296" s="990"/>
      <c r="Q1296" s="990"/>
    </row>
    <row r="1297" spans="2:17" s="847" customFormat="1">
      <c r="B1297" s="967"/>
      <c r="C1297" s="642"/>
      <c r="D1297" s="643"/>
      <c r="E1297" s="642"/>
      <c r="F1297" s="642"/>
      <c r="G1297" s="642"/>
      <c r="H1297" s="642"/>
      <c r="I1297" s="642"/>
      <c r="J1297" s="990"/>
      <c r="K1297" s="990"/>
      <c r="L1297" s="990"/>
      <c r="M1297" s="990"/>
      <c r="N1297" s="990"/>
      <c r="O1297" s="990"/>
      <c r="P1297" s="990"/>
      <c r="Q1297" s="990"/>
    </row>
    <row r="1298" spans="2:17" s="847" customFormat="1">
      <c r="B1298" s="967"/>
      <c r="C1298" s="642"/>
      <c r="D1298" s="643"/>
      <c r="E1298" s="642"/>
      <c r="F1298" s="642"/>
      <c r="G1298" s="642"/>
      <c r="H1298" s="642"/>
      <c r="I1298" s="642"/>
      <c r="J1298" s="990"/>
      <c r="K1298" s="990"/>
      <c r="L1298" s="990"/>
      <c r="M1298" s="990"/>
      <c r="N1298" s="990"/>
      <c r="O1298" s="990"/>
      <c r="P1298" s="990"/>
      <c r="Q1298" s="990"/>
    </row>
    <row r="1299" spans="2:17" s="847" customFormat="1">
      <c r="B1299" s="967"/>
      <c r="C1299" s="642"/>
      <c r="D1299" s="643"/>
      <c r="E1299" s="642"/>
      <c r="F1299" s="642"/>
      <c r="G1299" s="642"/>
      <c r="H1299" s="642"/>
      <c r="I1299" s="642"/>
      <c r="J1299" s="990"/>
      <c r="K1299" s="990"/>
      <c r="L1299" s="990"/>
      <c r="M1299" s="990"/>
      <c r="N1299" s="990"/>
      <c r="O1299" s="990"/>
      <c r="P1299" s="990"/>
      <c r="Q1299" s="990"/>
    </row>
    <row r="1300" spans="2:17" s="847" customFormat="1">
      <c r="B1300" s="967"/>
      <c r="C1300" s="642"/>
      <c r="D1300" s="643"/>
      <c r="E1300" s="642"/>
      <c r="F1300" s="642"/>
      <c r="G1300" s="642"/>
      <c r="H1300" s="642"/>
      <c r="I1300" s="642"/>
      <c r="J1300" s="990"/>
      <c r="K1300" s="990"/>
      <c r="L1300" s="990"/>
      <c r="M1300" s="990"/>
      <c r="N1300" s="990"/>
      <c r="O1300" s="990"/>
      <c r="P1300" s="990"/>
      <c r="Q1300" s="990"/>
    </row>
    <row r="1301" spans="2:17" s="847" customFormat="1">
      <c r="B1301" s="967"/>
      <c r="C1301" s="642"/>
      <c r="D1301" s="643"/>
      <c r="E1301" s="642"/>
      <c r="F1301" s="642"/>
      <c r="G1301" s="642"/>
      <c r="H1301" s="642"/>
      <c r="I1301" s="642"/>
      <c r="J1301" s="990"/>
      <c r="K1301" s="990"/>
      <c r="L1301" s="990"/>
      <c r="M1301" s="990"/>
      <c r="N1301" s="990"/>
      <c r="O1301" s="990"/>
      <c r="P1301" s="990"/>
      <c r="Q1301" s="990"/>
    </row>
    <row r="1302" spans="2:17" s="847" customFormat="1">
      <c r="B1302" s="967"/>
      <c r="C1302" s="642"/>
      <c r="D1302" s="643"/>
      <c r="E1302" s="642"/>
      <c r="F1302" s="642"/>
      <c r="G1302" s="642"/>
      <c r="H1302" s="642"/>
      <c r="I1302" s="642"/>
      <c r="J1302" s="990"/>
      <c r="K1302" s="990"/>
      <c r="L1302" s="990"/>
      <c r="M1302" s="990"/>
      <c r="N1302" s="990"/>
      <c r="O1302" s="990"/>
      <c r="P1302" s="990"/>
      <c r="Q1302" s="990"/>
    </row>
    <row r="1303" spans="2:17" s="847" customFormat="1">
      <c r="B1303" s="967"/>
      <c r="C1303" s="642"/>
      <c r="D1303" s="643"/>
      <c r="E1303" s="642"/>
      <c r="F1303" s="642"/>
      <c r="G1303" s="642"/>
      <c r="H1303" s="642"/>
      <c r="I1303" s="642"/>
      <c r="J1303" s="990"/>
      <c r="K1303" s="990"/>
      <c r="L1303" s="990"/>
      <c r="M1303" s="990"/>
      <c r="N1303" s="990"/>
      <c r="O1303" s="990"/>
      <c r="P1303" s="990"/>
      <c r="Q1303" s="990"/>
    </row>
    <row r="1304" spans="2:17" s="847" customFormat="1">
      <c r="B1304" s="967"/>
      <c r="C1304" s="642"/>
      <c r="D1304" s="643"/>
      <c r="E1304" s="642"/>
      <c r="F1304" s="642"/>
      <c r="G1304" s="642"/>
      <c r="H1304" s="642"/>
      <c r="I1304" s="642"/>
      <c r="J1304" s="990"/>
      <c r="K1304" s="990"/>
      <c r="L1304" s="990"/>
      <c r="M1304" s="990"/>
      <c r="N1304" s="990"/>
      <c r="O1304" s="990"/>
      <c r="P1304" s="990"/>
      <c r="Q1304" s="990"/>
    </row>
    <row r="1305" spans="2:17" s="847" customFormat="1">
      <c r="B1305" s="967"/>
      <c r="C1305" s="642"/>
      <c r="D1305" s="643"/>
      <c r="E1305" s="642"/>
      <c r="F1305" s="642"/>
      <c r="G1305" s="642"/>
      <c r="H1305" s="642"/>
      <c r="I1305" s="642"/>
      <c r="J1305" s="990"/>
      <c r="K1305" s="990"/>
      <c r="L1305" s="990"/>
      <c r="M1305" s="990"/>
      <c r="N1305" s="990"/>
      <c r="O1305" s="990"/>
      <c r="P1305" s="990"/>
      <c r="Q1305" s="990"/>
    </row>
    <row r="1306" spans="2:17" s="847" customFormat="1">
      <c r="B1306" s="967"/>
      <c r="C1306" s="642"/>
      <c r="D1306" s="643"/>
      <c r="E1306" s="642"/>
      <c r="F1306" s="642"/>
      <c r="G1306" s="642"/>
      <c r="H1306" s="642"/>
      <c r="I1306" s="642"/>
      <c r="J1306" s="990"/>
      <c r="K1306" s="990"/>
      <c r="L1306" s="990"/>
      <c r="M1306" s="990"/>
      <c r="N1306" s="990"/>
      <c r="O1306" s="990"/>
      <c r="P1306" s="990"/>
      <c r="Q1306" s="990"/>
    </row>
    <row r="1307" spans="2:17" s="847" customFormat="1">
      <c r="B1307" s="967"/>
      <c r="C1307" s="642"/>
      <c r="D1307" s="643"/>
      <c r="E1307" s="642"/>
      <c r="F1307" s="642"/>
      <c r="G1307" s="642"/>
      <c r="H1307" s="642"/>
      <c r="I1307" s="642"/>
      <c r="J1307" s="990"/>
      <c r="K1307" s="990"/>
      <c r="L1307" s="990"/>
      <c r="M1307" s="990"/>
      <c r="N1307" s="990"/>
      <c r="O1307" s="990"/>
      <c r="P1307" s="990"/>
      <c r="Q1307" s="990"/>
    </row>
    <row r="1308" spans="2:17" s="847" customFormat="1">
      <c r="B1308" s="967"/>
      <c r="C1308" s="642"/>
      <c r="D1308" s="643"/>
      <c r="E1308" s="642"/>
      <c r="F1308" s="642"/>
      <c r="G1308" s="642"/>
      <c r="H1308" s="642"/>
      <c r="I1308" s="642"/>
      <c r="J1308" s="990"/>
      <c r="K1308" s="990"/>
      <c r="L1308" s="990"/>
      <c r="M1308" s="990"/>
      <c r="N1308" s="990"/>
      <c r="O1308" s="990"/>
      <c r="P1308" s="990"/>
      <c r="Q1308" s="990"/>
    </row>
    <row r="1309" spans="2:17" s="847" customFormat="1">
      <c r="B1309" s="967"/>
      <c r="C1309" s="642"/>
      <c r="D1309" s="643"/>
      <c r="E1309" s="642"/>
      <c r="F1309" s="642"/>
      <c r="G1309" s="642"/>
      <c r="H1309" s="642"/>
      <c r="I1309" s="642"/>
      <c r="J1309" s="990"/>
      <c r="K1309" s="990"/>
      <c r="L1309" s="990"/>
      <c r="M1309" s="990"/>
      <c r="N1309" s="990"/>
      <c r="O1309" s="990"/>
      <c r="P1309" s="990"/>
      <c r="Q1309" s="990"/>
    </row>
    <row r="1310" spans="2:17" s="847" customFormat="1">
      <c r="B1310" s="967"/>
      <c r="C1310" s="642"/>
      <c r="D1310" s="643"/>
      <c r="E1310" s="642"/>
      <c r="F1310" s="642"/>
      <c r="G1310" s="642"/>
      <c r="H1310" s="642"/>
      <c r="I1310" s="642"/>
      <c r="J1310" s="990"/>
      <c r="K1310" s="990"/>
      <c r="L1310" s="990"/>
      <c r="M1310" s="990"/>
      <c r="N1310" s="990"/>
      <c r="O1310" s="990"/>
      <c r="P1310" s="990"/>
      <c r="Q1310" s="990"/>
    </row>
    <row r="1311" spans="2:17" s="847" customFormat="1">
      <c r="B1311" s="967"/>
      <c r="C1311" s="642"/>
      <c r="D1311" s="643"/>
      <c r="E1311" s="642"/>
      <c r="F1311" s="642"/>
      <c r="G1311" s="642"/>
      <c r="H1311" s="642"/>
      <c r="I1311" s="642"/>
      <c r="J1311" s="990"/>
      <c r="K1311" s="990"/>
      <c r="L1311" s="990"/>
      <c r="M1311" s="990"/>
      <c r="N1311" s="990"/>
      <c r="O1311" s="990"/>
      <c r="P1311" s="990"/>
      <c r="Q1311" s="990"/>
    </row>
    <row r="1312" spans="2:17" s="847" customFormat="1">
      <c r="B1312" s="967"/>
      <c r="C1312" s="642"/>
      <c r="D1312" s="643"/>
      <c r="E1312" s="642"/>
      <c r="F1312" s="642"/>
      <c r="G1312" s="642"/>
      <c r="H1312" s="642"/>
      <c r="I1312" s="642"/>
      <c r="J1312" s="990"/>
      <c r="K1312" s="990"/>
      <c r="L1312" s="990"/>
      <c r="M1312" s="990"/>
      <c r="N1312" s="990"/>
      <c r="O1312" s="990"/>
      <c r="P1312" s="990"/>
      <c r="Q1312" s="990"/>
    </row>
    <row r="1313" spans="2:17" s="847" customFormat="1">
      <c r="B1313" s="967"/>
      <c r="C1313" s="642"/>
      <c r="D1313" s="643"/>
      <c r="E1313" s="642"/>
      <c r="F1313" s="642"/>
      <c r="G1313" s="642"/>
      <c r="H1313" s="642"/>
      <c r="I1313" s="642"/>
      <c r="J1313" s="990"/>
      <c r="K1313" s="990"/>
      <c r="L1313" s="990"/>
      <c r="M1313" s="990"/>
      <c r="N1313" s="990"/>
      <c r="O1313" s="990"/>
      <c r="P1313" s="990"/>
      <c r="Q1313" s="990"/>
    </row>
    <row r="1314" spans="2:17" s="847" customFormat="1">
      <c r="B1314" s="967"/>
      <c r="C1314" s="642"/>
      <c r="D1314" s="643"/>
      <c r="E1314" s="642"/>
      <c r="F1314" s="642"/>
      <c r="G1314" s="642"/>
      <c r="H1314" s="642"/>
      <c r="I1314" s="642"/>
      <c r="J1314" s="990"/>
      <c r="K1314" s="990"/>
      <c r="L1314" s="990"/>
      <c r="M1314" s="990"/>
      <c r="N1314" s="990"/>
      <c r="O1314" s="990"/>
      <c r="P1314" s="990"/>
      <c r="Q1314" s="990"/>
    </row>
    <row r="1315" spans="2:17" s="847" customFormat="1">
      <c r="B1315" s="967"/>
      <c r="C1315" s="642"/>
      <c r="D1315" s="643"/>
      <c r="E1315" s="642"/>
      <c r="F1315" s="642"/>
      <c r="G1315" s="642"/>
      <c r="H1315" s="642"/>
      <c r="I1315" s="642"/>
      <c r="J1315" s="990"/>
      <c r="K1315" s="990"/>
      <c r="L1315" s="990"/>
      <c r="M1315" s="990"/>
      <c r="N1315" s="990"/>
      <c r="O1315" s="990"/>
      <c r="P1315" s="990"/>
      <c r="Q1315" s="990"/>
    </row>
    <row r="1316" spans="2:17" s="847" customFormat="1">
      <c r="B1316" s="967"/>
      <c r="C1316" s="642"/>
      <c r="D1316" s="643"/>
      <c r="E1316" s="642"/>
      <c r="F1316" s="642"/>
      <c r="G1316" s="642"/>
      <c r="H1316" s="642"/>
      <c r="I1316" s="642"/>
      <c r="J1316" s="990"/>
      <c r="K1316" s="990"/>
      <c r="L1316" s="990"/>
      <c r="M1316" s="990"/>
      <c r="N1316" s="990"/>
      <c r="O1316" s="990"/>
      <c r="P1316" s="990"/>
      <c r="Q1316" s="990"/>
    </row>
    <row r="1317" spans="2:17" s="847" customFormat="1">
      <c r="B1317" s="967"/>
      <c r="C1317" s="642"/>
      <c r="D1317" s="643"/>
      <c r="E1317" s="642"/>
      <c r="F1317" s="642"/>
      <c r="G1317" s="642"/>
      <c r="H1317" s="642"/>
      <c r="I1317" s="642"/>
      <c r="J1317" s="990"/>
      <c r="K1317" s="990"/>
      <c r="L1317" s="990"/>
      <c r="M1317" s="990"/>
      <c r="N1317" s="990"/>
      <c r="O1317" s="990"/>
      <c r="P1317" s="990"/>
      <c r="Q1317" s="990"/>
    </row>
    <row r="1318" spans="2:17" s="847" customFormat="1">
      <c r="B1318" s="967"/>
      <c r="C1318" s="642"/>
      <c r="D1318" s="643"/>
      <c r="E1318" s="642"/>
      <c r="F1318" s="642"/>
      <c r="G1318" s="642"/>
      <c r="H1318" s="642"/>
      <c r="I1318" s="642"/>
      <c r="J1318" s="990"/>
      <c r="K1318" s="990"/>
      <c r="L1318" s="990"/>
      <c r="M1318" s="990"/>
      <c r="N1318" s="990"/>
      <c r="O1318" s="990"/>
      <c r="P1318" s="990"/>
      <c r="Q1318" s="990"/>
    </row>
    <row r="1319" spans="2:17" s="847" customFormat="1">
      <c r="B1319" s="967"/>
      <c r="C1319" s="642"/>
      <c r="D1319" s="643"/>
      <c r="E1319" s="642"/>
      <c r="F1319" s="642"/>
      <c r="G1319" s="642"/>
      <c r="H1319" s="642"/>
      <c r="I1319" s="642"/>
      <c r="J1319" s="990"/>
      <c r="K1319" s="990"/>
      <c r="L1319" s="990"/>
      <c r="M1319" s="990"/>
      <c r="N1319" s="990"/>
      <c r="O1319" s="990"/>
      <c r="P1319" s="990"/>
      <c r="Q1319" s="990"/>
    </row>
    <row r="1320" spans="2:17" s="847" customFormat="1">
      <c r="B1320" s="967"/>
      <c r="C1320" s="642"/>
      <c r="D1320" s="643"/>
      <c r="E1320" s="642"/>
      <c r="F1320" s="642"/>
      <c r="G1320" s="642"/>
      <c r="H1320" s="642"/>
      <c r="I1320" s="642"/>
      <c r="J1320" s="990"/>
      <c r="K1320" s="990"/>
      <c r="L1320" s="990"/>
      <c r="M1320" s="990"/>
      <c r="N1320" s="990"/>
      <c r="O1320" s="990"/>
      <c r="P1320" s="990"/>
      <c r="Q1320" s="990"/>
    </row>
    <row r="1321" spans="2:17" s="847" customFormat="1">
      <c r="B1321" s="967"/>
      <c r="C1321" s="642"/>
      <c r="D1321" s="643"/>
      <c r="E1321" s="642"/>
      <c r="F1321" s="642"/>
      <c r="G1321" s="642"/>
      <c r="H1321" s="642"/>
      <c r="I1321" s="642"/>
      <c r="J1321" s="990"/>
      <c r="K1321" s="990"/>
      <c r="L1321" s="990"/>
      <c r="M1321" s="990"/>
      <c r="N1321" s="990"/>
      <c r="O1321" s="990"/>
      <c r="P1321" s="990"/>
      <c r="Q1321" s="990"/>
    </row>
    <row r="1322" spans="2:17" s="847" customFormat="1">
      <c r="B1322" s="967"/>
      <c r="C1322" s="642"/>
      <c r="D1322" s="643"/>
      <c r="E1322" s="642"/>
      <c r="F1322" s="642"/>
      <c r="G1322" s="642"/>
      <c r="H1322" s="642"/>
      <c r="I1322" s="642"/>
      <c r="J1322" s="990"/>
      <c r="K1322" s="990"/>
      <c r="L1322" s="990"/>
      <c r="M1322" s="990"/>
      <c r="N1322" s="990"/>
      <c r="O1322" s="990"/>
      <c r="P1322" s="990"/>
      <c r="Q1322" s="990"/>
    </row>
    <row r="1323" spans="2:17" s="847" customFormat="1">
      <c r="B1323" s="967"/>
      <c r="C1323" s="642"/>
      <c r="D1323" s="643"/>
      <c r="E1323" s="642"/>
      <c r="F1323" s="642"/>
      <c r="G1323" s="642"/>
      <c r="H1323" s="642"/>
      <c r="I1323" s="642"/>
      <c r="J1323" s="990"/>
      <c r="K1323" s="990"/>
      <c r="L1323" s="990"/>
      <c r="M1323" s="990"/>
      <c r="N1323" s="990"/>
      <c r="O1323" s="990"/>
      <c r="P1323" s="990"/>
      <c r="Q1323" s="990"/>
    </row>
    <row r="1324" spans="2:17" s="847" customFormat="1">
      <c r="B1324" s="967"/>
      <c r="C1324" s="642"/>
      <c r="D1324" s="643"/>
      <c r="E1324" s="642"/>
      <c r="F1324" s="642"/>
      <c r="G1324" s="642"/>
      <c r="H1324" s="642"/>
      <c r="I1324" s="642"/>
      <c r="J1324" s="990"/>
      <c r="K1324" s="990"/>
      <c r="L1324" s="990"/>
      <c r="M1324" s="990"/>
      <c r="N1324" s="990"/>
      <c r="O1324" s="990"/>
      <c r="P1324" s="990"/>
      <c r="Q1324" s="990"/>
    </row>
    <row r="1325" spans="2:17" s="847" customFormat="1">
      <c r="B1325" s="967"/>
      <c r="C1325" s="642"/>
      <c r="D1325" s="643"/>
      <c r="E1325" s="642"/>
      <c r="F1325" s="642"/>
      <c r="G1325" s="642"/>
      <c r="H1325" s="642"/>
      <c r="I1325" s="642"/>
      <c r="J1325" s="990"/>
      <c r="K1325" s="990"/>
      <c r="L1325" s="990"/>
      <c r="M1325" s="990"/>
      <c r="N1325" s="990"/>
      <c r="O1325" s="990"/>
      <c r="P1325" s="990"/>
      <c r="Q1325" s="990"/>
    </row>
    <row r="1326" spans="2:17" s="847" customFormat="1">
      <c r="B1326" s="967"/>
      <c r="C1326" s="642"/>
      <c r="D1326" s="643"/>
      <c r="E1326" s="642"/>
      <c r="F1326" s="642"/>
      <c r="G1326" s="642"/>
      <c r="H1326" s="642"/>
      <c r="I1326" s="642"/>
      <c r="J1326" s="990"/>
      <c r="K1326" s="990"/>
      <c r="L1326" s="990"/>
      <c r="M1326" s="990"/>
      <c r="N1326" s="990"/>
      <c r="O1326" s="990"/>
      <c r="P1326" s="990"/>
      <c r="Q1326" s="990"/>
    </row>
    <row r="1327" spans="2:17" s="847" customFormat="1">
      <c r="B1327" s="967"/>
      <c r="C1327" s="642"/>
      <c r="D1327" s="643"/>
      <c r="E1327" s="642"/>
      <c r="F1327" s="642"/>
      <c r="G1327" s="642"/>
      <c r="H1327" s="642"/>
      <c r="I1327" s="642"/>
      <c r="J1327" s="990"/>
      <c r="K1327" s="990"/>
      <c r="L1327" s="990"/>
      <c r="M1327" s="990"/>
      <c r="N1327" s="990"/>
      <c r="O1327" s="990"/>
      <c r="P1327" s="990"/>
      <c r="Q1327" s="990"/>
    </row>
    <row r="1328" spans="2:17" s="847" customFormat="1">
      <c r="B1328" s="967"/>
      <c r="C1328" s="642"/>
      <c r="D1328" s="643"/>
      <c r="E1328" s="642"/>
      <c r="F1328" s="642"/>
      <c r="G1328" s="642"/>
      <c r="H1328" s="642"/>
      <c r="I1328" s="642"/>
      <c r="J1328" s="990"/>
      <c r="K1328" s="990"/>
      <c r="L1328" s="990"/>
      <c r="M1328" s="990"/>
      <c r="N1328" s="990"/>
      <c r="O1328" s="990"/>
      <c r="P1328" s="990"/>
      <c r="Q1328" s="990"/>
    </row>
    <row r="1329" spans="2:17" s="847" customFormat="1">
      <c r="B1329" s="967"/>
      <c r="C1329" s="642"/>
      <c r="D1329" s="643"/>
      <c r="E1329" s="642"/>
      <c r="F1329" s="642"/>
      <c r="G1329" s="642"/>
      <c r="H1329" s="642"/>
      <c r="I1329" s="642"/>
      <c r="J1329" s="990"/>
      <c r="K1329" s="990"/>
      <c r="L1329" s="990"/>
      <c r="M1329" s="990"/>
      <c r="N1329" s="990"/>
      <c r="O1329" s="990"/>
      <c r="P1329" s="990"/>
      <c r="Q1329" s="990"/>
    </row>
    <row r="1330" spans="2:17" s="847" customFormat="1">
      <c r="B1330" s="967"/>
      <c r="C1330" s="642"/>
      <c r="D1330" s="643"/>
      <c r="E1330" s="642"/>
      <c r="F1330" s="642"/>
      <c r="G1330" s="642"/>
      <c r="H1330" s="642"/>
      <c r="I1330" s="642"/>
      <c r="J1330" s="990"/>
      <c r="K1330" s="990"/>
      <c r="L1330" s="990"/>
      <c r="M1330" s="990"/>
      <c r="N1330" s="990"/>
      <c r="O1330" s="990"/>
      <c r="P1330" s="990"/>
      <c r="Q1330" s="990"/>
    </row>
    <row r="1331" spans="2:17" s="847" customFormat="1">
      <c r="B1331" s="967"/>
      <c r="C1331" s="642"/>
      <c r="D1331" s="643"/>
      <c r="E1331" s="642"/>
      <c r="F1331" s="642"/>
      <c r="G1331" s="642"/>
      <c r="H1331" s="642"/>
      <c r="I1331" s="642"/>
      <c r="J1331" s="990"/>
      <c r="K1331" s="990"/>
      <c r="L1331" s="990"/>
      <c r="M1331" s="990"/>
      <c r="N1331" s="990"/>
      <c r="O1331" s="990"/>
      <c r="P1331" s="990"/>
      <c r="Q1331" s="990"/>
    </row>
    <row r="1332" spans="2:17" s="847" customFormat="1">
      <c r="B1332" s="967"/>
      <c r="C1332" s="642"/>
      <c r="D1332" s="643"/>
      <c r="E1332" s="642"/>
      <c r="F1332" s="642"/>
      <c r="G1332" s="642"/>
      <c r="H1332" s="642"/>
      <c r="I1332" s="642"/>
      <c r="J1332" s="990"/>
      <c r="K1332" s="990"/>
      <c r="L1332" s="990"/>
      <c r="M1332" s="990"/>
      <c r="N1332" s="990"/>
      <c r="O1332" s="990"/>
      <c r="P1332" s="990"/>
      <c r="Q1332" s="990"/>
    </row>
    <row r="1333" spans="2:17" s="847" customFormat="1">
      <c r="B1333" s="967"/>
      <c r="C1333" s="642"/>
      <c r="D1333" s="643"/>
      <c r="E1333" s="642"/>
      <c r="F1333" s="642"/>
      <c r="G1333" s="642"/>
      <c r="H1333" s="642"/>
      <c r="I1333" s="642"/>
      <c r="J1333" s="990"/>
      <c r="K1333" s="990"/>
      <c r="L1333" s="990"/>
      <c r="M1333" s="990"/>
      <c r="N1333" s="990"/>
      <c r="O1333" s="990"/>
      <c r="P1333" s="990"/>
      <c r="Q1333" s="990"/>
    </row>
    <row r="1334" spans="2:17" s="847" customFormat="1">
      <c r="B1334" s="967"/>
      <c r="C1334" s="642"/>
      <c r="D1334" s="643"/>
      <c r="E1334" s="642"/>
      <c r="F1334" s="642"/>
      <c r="G1334" s="642"/>
      <c r="H1334" s="642"/>
      <c r="I1334" s="642"/>
      <c r="J1334" s="990"/>
      <c r="K1334" s="990"/>
      <c r="L1334" s="990"/>
      <c r="M1334" s="990"/>
      <c r="N1334" s="990"/>
      <c r="O1334" s="990"/>
      <c r="P1334" s="990"/>
      <c r="Q1334" s="990"/>
    </row>
    <row r="1335" spans="2:17" s="847" customFormat="1">
      <c r="B1335" s="967"/>
      <c r="C1335" s="642"/>
      <c r="D1335" s="643"/>
      <c r="E1335" s="642"/>
      <c r="F1335" s="642"/>
      <c r="G1335" s="642"/>
      <c r="H1335" s="642"/>
      <c r="I1335" s="642"/>
      <c r="J1335" s="990"/>
      <c r="K1335" s="990"/>
      <c r="L1335" s="990"/>
      <c r="M1335" s="990"/>
      <c r="N1335" s="990"/>
      <c r="O1335" s="990"/>
      <c r="P1335" s="990"/>
      <c r="Q1335" s="990"/>
    </row>
    <row r="1336" spans="2:17" s="847" customFormat="1">
      <c r="B1336" s="967"/>
      <c r="C1336" s="642"/>
      <c r="D1336" s="643"/>
      <c r="E1336" s="642"/>
      <c r="F1336" s="642"/>
      <c r="G1336" s="642"/>
      <c r="H1336" s="642"/>
      <c r="I1336" s="642"/>
      <c r="J1336" s="990"/>
      <c r="K1336" s="990"/>
      <c r="L1336" s="990"/>
      <c r="M1336" s="990"/>
      <c r="N1336" s="990"/>
      <c r="O1336" s="990"/>
      <c r="P1336" s="990"/>
      <c r="Q1336" s="990"/>
    </row>
    <row r="1337" spans="2:17" s="847" customFormat="1">
      <c r="B1337" s="967"/>
      <c r="C1337" s="642"/>
      <c r="D1337" s="643"/>
      <c r="E1337" s="642"/>
      <c r="F1337" s="642"/>
      <c r="G1337" s="642"/>
      <c r="H1337" s="642"/>
      <c r="I1337" s="642"/>
      <c r="J1337" s="990"/>
      <c r="K1337" s="990"/>
      <c r="L1337" s="990"/>
      <c r="M1337" s="990"/>
      <c r="N1337" s="990"/>
      <c r="O1337" s="990"/>
      <c r="P1337" s="990"/>
      <c r="Q1337" s="990"/>
    </row>
    <row r="1338" spans="2:17" s="847" customFormat="1">
      <c r="B1338" s="967"/>
      <c r="C1338" s="642"/>
      <c r="D1338" s="643"/>
      <c r="E1338" s="642"/>
      <c r="F1338" s="642"/>
      <c r="G1338" s="642"/>
      <c r="H1338" s="642"/>
      <c r="I1338" s="642"/>
      <c r="J1338" s="990"/>
      <c r="K1338" s="990"/>
      <c r="L1338" s="990"/>
      <c r="M1338" s="990"/>
      <c r="N1338" s="990"/>
      <c r="O1338" s="990"/>
      <c r="P1338" s="990"/>
      <c r="Q1338" s="990"/>
    </row>
    <row r="1339" spans="2:17" s="847" customFormat="1">
      <c r="B1339" s="967"/>
      <c r="C1339" s="642"/>
      <c r="D1339" s="643"/>
      <c r="E1339" s="642"/>
      <c r="F1339" s="642"/>
      <c r="G1339" s="642"/>
      <c r="H1339" s="642"/>
      <c r="I1339" s="642"/>
      <c r="J1339" s="990"/>
      <c r="K1339" s="990"/>
      <c r="L1339" s="990"/>
      <c r="M1339" s="990"/>
      <c r="N1339" s="990"/>
      <c r="O1339" s="990"/>
      <c r="P1339" s="990"/>
      <c r="Q1339" s="990"/>
    </row>
    <row r="1340" spans="2:17" s="847" customFormat="1">
      <c r="B1340" s="967"/>
      <c r="C1340" s="642"/>
      <c r="D1340" s="643"/>
      <c r="E1340" s="642"/>
      <c r="F1340" s="642"/>
      <c r="G1340" s="642"/>
      <c r="H1340" s="642"/>
      <c r="I1340" s="642"/>
      <c r="J1340" s="990"/>
      <c r="K1340" s="990"/>
      <c r="L1340" s="990"/>
      <c r="M1340" s="990"/>
      <c r="N1340" s="990"/>
      <c r="O1340" s="990"/>
      <c r="P1340" s="990"/>
      <c r="Q1340" s="990"/>
    </row>
    <row r="1341" spans="2:17" s="847" customFormat="1">
      <c r="B1341" s="967"/>
      <c r="C1341" s="642"/>
      <c r="D1341" s="643"/>
      <c r="E1341" s="642"/>
      <c r="F1341" s="642"/>
      <c r="G1341" s="642"/>
      <c r="H1341" s="642"/>
      <c r="I1341" s="642"/>
      <c r="J1341" s="990"/>
      <c r="K1341" s="990"/>
      <c r="L1341" s="990"/>
      <c r="M1341" s="990"/>
      <c r="N1341" s="990"/>
      <c r="O1341" s="990"/>
      <c r="P1341" s="990"/>
      <c r="Q1341" s="990"/>
    </row>
    <row r="1342" spans="2:17" s="847" customFormat="1">
      <c r="B1342" s="967"/>
      <c r="C1342" s="642"/>
      <c r="D1342" s="643"/>
      <c r="E1342" s="642"/>
      <c r="F1342" s="642"/>
      <c r="G1342" s="642"/>
      <c r="H1342" s="642"/>
      <c r="I1342" s="642"/>
      <c r="J1342" s="990"/>
      <c r="K1342" s="990"/>
      <c r="L1342" s="990"/>
      <c r="M1342" s="990"/>
      <c r="N1342" s="990"/>
      <c r="O1342" s="990"/>
      <c r="P1342" s="990"/>
      <c r="Q1342" s="990"/>
    </row>
    <row r="1343" spans="2:17" s="847" customFormat="1">
      <c r="B1343" s="967"/>
      <c r="C1343" s="642"/>
      <c r="D1343" s="643"/>
      <c r="E1343" s="642"/>
      <c r="F1343" s="642"/>
      <c r="G1343" s="642"/>
      <c r="H1343" s="642"/>
      <c r="I1343" s="642"/>
      <c r="J1343" s="990"/>
      <c r="K1343" s="990"/>
      <c r="L1343" s="990"/>
      <c r="M1343" s="990"/>
      <c r="N1343" s="990"/>
      <c r="O1343" s="990"/>
      <c r="P1343" s="990"/>
      <c r="Q1343" s="990"/>
    </row>
    <row r="1344" spans="2:17" s="847" customFormat="1">
      <c r="B1344" s="967"/>
      <c r="C1344" s="642"/>
      <c r="D1344" s="643"/>
      <c r="E1344" s="642"/>
      <c r="F1344" s="642"/>
      <c r="G1344" s="642"/>
      <c r="H1344" s="642"/>
      <c r="I1344" s="642"/>
      <c r="J1344" s="990"/>
      <c r="K1344" s="990"/>
      <c r="L1344" s="990"/>
      <c r="M1344" s="990"/>
      <c r="N1344" s="990"/>
      <c r="O1344" s="990"/>
      <c r="P1344" s="990"/>
      <c r="Q1344" s="990"/>
    </row>
    <row r="1345" spans="2:17" s="847" customFormat="1">
      <c r="B1345" s="967"/>
      <c r="C1345" s="642"/>
      <c r="D1345" s="643"/>
      <c r="E1345" s="642"/>
      <c r="F1345" s="642"/>
      <c r="G1345" s="642"/>
      <c r="H1345" s="642"/>
      <c r="I1345" s="642"/>
      <c r="J1345" s="990"/>
      <c r="K1345" s="990"/>
      <c r="L1345" s="990"/>
      <c r="M1345" s="990"/>
      <c r="N1345" s="990"/>
      <c r="O1345" s="990"/>
      <c r="P1345" s="990"/>
      <c r="Q1345" s="990"/>
    </row>
    <row r="1346" spans="2:17" s="847" customFormat="1">
      <c r="B1346" s="967"/>
      <c r="C1346" s="642"/>
      <c r="D1346" s="643"/>
      <c r="E1346" s="642"/>
      <c r="F1346" s="642"/>
      <c r="G1346" s="642"/>
      <c r="H1346" s="642"/>
      <c r="I1346" s="642"/>
      <c r="J1346" s="990"/>
      <c r="K1346" s="990"/>
      <c r="L1346" s="990"/>
      <c r="M1346" s="990"/>
      <c r="N1346" s="990"/>
      <c r="O1346" s="990"/>
      <c r="P1346" s="990"/>
      <c r="Q1346" s="990"/>
    </row>
    <row r="1347" spans="2:17" s="847" customFormat="1">
      <c r="B1347" s="967"/>
      <c r="C1347" s="642"/>
      <c r="D1347" s="643"/>
      <c r="E1347" s="642"/>
      <c r="F1347" s="642"/>
      <c r="G1347" s="642"/>
      <c r="H1347" s="642"/>
      <c r="I1347" s="642"/>
      <c r="J1347" s="990"/>
      <c r="K1347" s="990"/>
      <c r="L1347" s="990"/>
      <c r="M1347" s="990"/>
      <c r="N1347" s="990"/>
      <c r="O1347" s="990"/>
      <c r="P1347" s="990"/>
      <c r="Q1347" s="990"/>
    </row>
    <row r="1348" spans="2:17" s="847" customFormat="1">
      <c r="B1348" s="967"/>
      <c r="C1348" s="642"/>
      <c r="D1348" s="643"/>
      <c r="E1348" s="642"/>
      <c r="F1348" s="642"/>
      <c r="G1348" s="642"/>
      <c r="H1348" s="642"/>
      <c r="I1348" s="642"/>
      <c r="J1348" s="990"/>
      <c r="K1348" s="990"/>
      <c r="L1348" s="990"/>
      <c r="M1348" s="990"/>
      <c r="N1348" s="990"/>
      <c r="O1348" s="990"/>
      <c r="P1348" s="990"/>
      <c r="Q1348" s="990"/>
    </row>
    <row r="1349" spans="2:17" s="847" customFormat="1">
      <c r="B1349" s="967"/>
      <c r="C1349" s="642"/>
      <c r="D1349" s="643"/>
      <c r="E1349" s="642"/>
      <c r="F1349" s="642"/>
      <c r="G1349" s="642"/>
      <c r="H1349" s="642"/>
      <c r="I1349" s="642"/>
      <c r="J1349" s="990"/>
      <c r="K1349" s="990"/>
      <c r="L1349" s="990"/>
      <c r="M1349" s="990"/>
      <c r="N1349" s="990"/>
      <c r="O1349" s="990"/>
      <c r="P1349" s="990"/>
      <c r="Q1349" s="990"/>
    </row>
    <row r="1350" spans="2:17" s="847" customFormat="1">
      <c r="B1350" s="967"/>
      <c r="C1350" s="642"/>
      <c r="D1350" s="643"/>
      <c r="E1350" s="642"/>
      <c r="F1350" s="642"/>
      <c r="G1350" s="642"/>
      <c r="H1350" s="642"/>
      <c r="I1350" s="642"/>
      <c r="J1350" s="990"/>
      <c r="K1350" s="990"/>
      <c r="L1350" s="990"/>
      <c r="M1350" s="990"/>
      <c r="N1350" s="990"/>
      <c r="O1350" s="990"/>
      <c r="P1350" s="990"/>
      <c r="Q1350" s="990"/>
    </row>
    <row r="1351" spans="2:17" s="847" customFormat="1">
      <c r="B1351" s="967"/>
      <c r="C1351" s="642"/>
      <c r="D1351" s="643"/>
      <c r="E1351" s="642"/>
      <c r="F1351" s="642"/>
      <c r="G1351" s="642"/>
      <c r="H1351" s="642"/>
      <c r="I1351" s="642"/>
      <c r="J1351" s="990"/>
      <c r="K1351" s="990"/>
      <c r="L1351" s="990"/>
      <c r="M1351" s="990"/>
      <c r="N1351" s="990"/>
      <c r="O1351" s="990"/>
      <c r="P1351" s="990"/>
      <c r="Q1351" s="990"/>
    </row>
    <row r="1352" spans="2:17" s="847" customFormat="1">
      <c r="B1352" s="967"/>
      <c r="C1352" s="642"/>
      <c r="D1352" s="643"/>
      <c r="E1352" s="642"/>
      <c r="F1352" s="642"/>
      <c r="G1352" s="642"/>
      <c r="H1352" s="642"/>
      <c r="I1352" s="642"/>
      <c r="J1352" s="990"/>
      <c r="K1352" s="990"/>
      <c r="L1352" s="990"/>
      <c r="M1352" s="990"/>
      <c r="N1352" s="990"/>
      <c r="O1352" s="990"/>
      <c r="P1352" s="990"/>
      <c r="Q1352" s="990"/>
    </row>
    <row r="1353" spans="2:17" s="847" customFormat="1">
      <c r="B1353" s="967"/>
      <c r="C1353" s="642"/>
      <c r="D1353" s="643"/>
      <c r="E1353" s="642"/>
      <c r="F1353" s="642"/>
      <c r="G1353" s="642"/>
      <c r="H1353" s="642"/>
      <c r="I1353" s="642"/>
      <c r="J1353" s="990"/>
      <c r="K1353" s="990"/>
      <c r="L1353" s="990"/>
      <c r="M1353" s="990"/>
      <c r="N1353" s="990"/>
      <c r="O1353" s="990"/>
      <c r="P1353" s="990"/>
      <c r="Q1353" s="990"/>
    </row>
    <row r="1354" spans="2:17" s="847" customFormat="1">
      <c r="B1354" s="967"/>
      <c r="C1354" s="642"/>
      <c r="D1354" s="643"/>
      <c r="E1354" s="642"/>
      <c r="F1354" s="642"/>
      <c r="G1354" s="642"/>
      <c r="H1354" s="642"/>
      <c r="I1354" s="642"/>
      <c r="J1354" s="990"/>
      <c r="K1354" s="990"/>
      <c r="L1354" s="990"/>
      <c r="M1354" s="990"/>
      <c r="N1354" s="990"/>
      <c r="O1354" s="990"/>
      <c r="P1354" s="990"/>
      <c r="Q1354" s="990"/>
    </row>
    <row r="1355" spans="2:17" s="847" customFormat="1">
      <c r="B1355" s="967"/>
      <c r="C1355" s="642"/>
      <c r="D1355" s="643"/>
      <c r="E1355" s="642"/>
      <c r="F1355" s="642"/>
      <c r="G1355" s="642"/>
      <c r="H1355" s="642"/>
      <c r="I1355" s="642"/>
      <c r="J1355" s="990"/>
      <c r="K1355" s="990"/>
      <c r="L1355" s="990"/>
      <c r="M1355" s="990"/>
      <c r="N1355" s="990"/>
      <c r="O1355" s="990"/>
      <c r="P1355" s="990"/>
      <c r="Q1355" s="990"/>
    </row>
    <row r="1356" spans="2:17" s="847" customFormat="1">
      <c r="B1356" s="967"/>
      <c r="C1356" s="642"/>
      <c r="D1356" s="643"/>
      <c r="E1356" s="642"/>
      <c r="F1356" s="642"/>
      <c r="G1356" s="642"/>
      <c r="H1356" s="642"/>
      <c r="I1356" s="642"/>
      <c r="J1356" s="990"/>
      <c r="K1356" s="990"/>
      <c r="L1356" s="990"/>
      <c r="M1356" s="990"/>
      <c r="N1356" s="990"/>
      <c r="O1356" s="990"/>
      <c r="P1356" s="990"/>
      <c r="Q1356" s="990"/>
    </row>
    <row r="1357" spans="2:17" s="847" customFormat="1">
      <c r="B1357" s="967"/>
      <c r="C1357" s="642"/>
      <c r="D1357" s="643"/>
      <c r="E1357" s="642"/>
      <c r="F1357" s="642"/>
      <c r="G1357" s="642"/>
      <c r="H1357" s="642"/>
      <c r="I1357" s="642"/>
      <c r="J1357" s="990"/>
      <c r="K1357" s="990"/>
      <c r="L1357" s="990"/>
      <c r="M1357" s="990"/>
      <c r="N1357" s="990"/>
      <c r="O1357" s="990"/>
      <c r="P1357" s="990"/>
      <c r="Q1357" s="990"/>
    </row>
    <row r="1358" spans="2:17" s="847" customFormat="1">
      <c r="B1358" s="967"/>
      <c r="C1358" s="642"/>
      <c r="D1358" s="643"/>
      <c r="E1358" s="642"/>
      <c r="F1358" s="642"/>
      <c r="G1358" s="642"/>
      <c r="H1358" s="642"/>
      <c r="I1358" s="642"/>
      <c r="J1358" s="990"/>
      <c r="K1358" s="990"/>
      <c r="L1358" s="990"/>
      <c r="M1358" s="990"/>
      <c r="N1358" s="990"/>
      <c r="O1358" s="990"/>
      <c r="P1358" s="990"/>
      <c r="Q1358" s="990"/>
    </row>
    <row r="1359" spans="2:17" s="847" customFormat="1">
      <c r="B1359" s="967"/>
      <c r="C1359" s="642"/>
      <c r="D1359" s="643"/>
      <c r="E1359" s="642"/>
      <c r="F1359" s="642"/>
      <c r="G1359" s="642"/>
      <c r="H1359" s="642"/>
      <c r="I1359" s="642"/>
      <c r="J1359" s="990"/>
      <c r="K1359" s="990"/>
      <c r="L1359" s="990"/>
      <c r="M1359" s="990"/>
      <c r="N1359" s="990"/>
      <c r="O1359" s="990"/>
      <c r="P1359" s="990"/>
      <c r="Q1359" s="990"/>
    </row>
    <row r="1360" spans="2:17" s="847" customFormat="1">
      <c r="B1360" s="967"/>
      <c r="C1360" s="642"/>
      <c r="D1360" s="643"/>
      <c r="E1360" s="642"/>
      <c r="F1360" s="642"/>
      <c r="G1360" s="642"/>
      <c r="H1360" s="642"/>
      <c r="I1360" s="642"/>
      <c r="J1360" s="990"/>
      <c r="K1360" s="990"/>
      <c r="L1360" s="990"/>
      <c r="M1360" s="990"/>
      <c r="N1360" s="990"/>
      <c r="O1360" s="990"/>
      <c r="P1360" s="990"/>
      <c r="Q1360" s="990"/>
    </row>
    <row r="1361" spans="2:17" s="847" customFormat="1">
      <c r="B1361" s="967"/>
      <c r="C1361" s="642"/>
      <c r="D1361" s="643"/>
      <c r="E1361" s="642"/>
      <c r="F1361" s="642"/>
      <c r="G1361" s="642"/>
      <c r="H1361" s="642"/>
      <c r="I1361" s="642"/>
      <c r="J1361" s="990"/>
      <c r="K1361" s="990"/>
      <c r="L1361" s="990"/>
      <c r="M1361" s="990"/>
      <c r="N1361" s="990"/>
      <c r="O1361" s="990"/>
      <c r="P1361" s="990"/>
      <c r="Q1361" s="990"/>
    </row>
    <row r="1362" spans="2:17" s="847" customFormat="1">
      <c r="B1362" s="967"/>
      <c r="C1362" s="642"/>
      <c r="D1362" s="643"/>
      <c r="E1362" s="642"/>
      <c r="F1362" s="642"/>
      <c r="G1362" s="642"/>
      <c r="H1362" s="642"/>
      <c r="I1362" s="642"/>
      <c r="J1362" s="990"/>
      <c r="K1362" s="990"/>
      <c r="L1362" s="990"/>
      <c r="M1362" s="990"/>
      <c r="N1362" s="990"/>
      <c r="O1362" s="990"/>
      <c r="P1362" s="990"/>
      <c r="Q1362" s="990"/>
    </row>
    <row r="1363" spans="2:17" s="847" customFormat="1">
      <c r="B1363" s="967"/>
      <c r="C1363" s="642"/>
      <c r="D1363" s="643"/>
      <c r="E1363" s="642"/>
      <c r="F1363" s="642"/>
      <c r="G1363" s="642"/>
      <c r="H1363" s="642"/>
      <c r="I1363" s="642"/>
      <c r="J1363" s="990"/>
      <c r="K1363" s="990"/>
      <c r="L1363" s="990"/>
      <c r="M1363" s="990"/>
      <c r="N1363" s="990"/>
      <c r="O1363" s="990"/>
      <c r="P1363" s="990"/>
      <c r="Q1363" s="990"/>
    </row>
    <row r="1364" spans="2:17" s="847" customFormat="1">
      <c r="B1364" s="967"/>
      <c r="C1364" s="642"/>
      <c r="D1364" s="643"/>
      <c r="E1364" s="642"/>
      <c r="F1364" s="642"/>
      <c r="G1364" s="642"/>
      <c r="H1364" s="642"/>
      <c r="I1364" s="642"/>
      <c r="J1364" s="990"/>
      <c r="K1364" s="990"/>
      <c r="L1364" s="990"/>
      <c r="M1364" s="990"/>
      <c r="N1364" s="990"/>
      <c r="O1364" s="990"/>
      <c r="P1364" s="990"/>
      <c r="Q1364" s="990"/>
    </row>
    <row r="1365" spans="2:17" s="847" customFormat="1">
      <c r="B1365" s="967"/>
      <c r="C1365" s="642"/>
      <c r="D1365" s="643"/>
      <c r="E1365" s="642"/>
      <c r="F1365" s="642"/>
      <c r="G1365" s="642"/>
      <c r="H1365" s="642"/>
      <c r="I1365" s="642"/>
      <c r="J1365" s="990"/>
      <c r="K1365" s="990"/>
      <c r="L1365" s="990"/>
      <c r="M1365" s="990"/>
      <c r="N1365" s="990"/>
      <c r="O1365" s="990"/>
      <c r="P1365" s="990"/>
      <c r="Q1365" s="990"/>
    </row>
    <row r="1366" spans="2:17" s="847" customFormat="1">
      <c r="B1366" s="967"/>
      <c r="C1366" s="642"/>
      <c r="D1366" s="643"/>
      <c r="E1366" s="642"/>
      <c r="F1366" s="642"/>
      <c r="G1366" s="642"/>
      <c r="H1366" s="642"/>
      <c r="I1366" s="642"/>
      <c r="J1366" s="990"/>
      <c r="K1366" s="990"/>
      <c r="L1366" s="990"/>
      <c r="M1366" s="990"/>
      <c r="N1366" s="990"/>
      <c r="O1366" s="990"/>
      <c r="P1366" s="990"/>
      <c r="Q1366" s="990"/>
    </row>
    <row r="1367" spans="2:17" s="847" customFormat="1">
      <c r="B1367" s="967"/>
      <c r="C1367" s="642"/>
      <c r="D1367" s="643"/>
      <c r="E1367" s="642"/>
      <c r="F1367" s="642"/>
      <c r="G1367" s="642"/>
      <c r="H1367" s="642"/>
      <c r="I1367" s="642"/>
      <c r="J1367" s="990"/>
      <c r="K1367" s="990"/>
      <c r="L1367" s="990"/>
      <c r="M1367" s="990"/>
      <c r="N1367" s="990"/>
      <c r="O1367" s="990"/>
      <c r="P1367" s="990"/>
      <c r="Q1367" s="990"/>
    </row>
    <row r="1368" spans="2:17" s="847" customFormat="1">
      <c r="B1368" s="967"/>
      <c r="C1368" s="642"/>
      <c r="D1368" s="643"/>
      <c r="E1368" s="642"/>
      <c r="F1368" s="642"/>
      <c r="G1368" s="642"/>
      <c r="H1368" s="642"/>
      <c r="I1368" s="642"/>
      <c r="J1368" s="990"/>
      <c r="K1368" s="990"/>
      <c r="L1368" s="990"/>
      <c r="M1368" s="990"/>
      <c r="N1368" s="990"/>
      <c r="O1368" s="990"/>
      <c r="P1368" s="990"/>
      <c r="Q1368" s="990"/>
    </row>
    <row r="1369" spans="2:17" s="847" customFormat="1">
      <c r="B1369" s="967"/>
      <c r="C1369" s="642"/>
      <c r="D1369" s="643"/>
      <c r="E1369" s="642"/>
      <c r="F1369" s="642"/>
      <c r="G1369" s="642"/>
      <c r="H1369" s="642"/>
      <c r="I1369" s="642"/>
      <c r="J1369" s="990"/>
      <c r="K1369" s="990"/>
      <c r="L1369" s="990"/>
      <c r="M1369" s="990"/>
      <c r="N1369" s="990"/>
      <c r="O1369" s="990"/>
      <c r="P1369" s="990"/>
      <c r="Q1369" s="990"/>
    </row>
    <row r="1370" spans="2:17" s="847" customFormat="1">
      <c r="B1370" s="967"/>
      <c r="C1370" s="642"/>
      <c r="D1370" s="643"/>
      <c r="E1370" s="642"/>
      <c r="F1370" s="642"/>
      <c r="G1370" s="642"/>
      <c r="H1370" s="642"/>
      <c r="I1370" s="642"/>
      <c r="J1370" s="990"/>
      <c r="K1370" s="990"/>
      <c r="L1370" s="990"/>
      <c r="M1370" s="990"/>
      <c r="N1370" s="990"/>
      <c r="O1370" s="990"/>
      <c r="P1370" s="990"/>
      <c r="Q1370" s="990"/>
    </row>
    <row r="1371" spans="2:17" s="847" customFormat="1">
      <c r="B1371" s="967"/>
      <c r="C1371" s="642"/>
      <c r="D1371" s="643"/>
      <c r="E1371" s="642"/>
      <c r="F1371" s="642"/>
      <c r="G1371" s="642"/>
      <c r="H1371" s="642"/>
      <c r="I1371" s="642"/>
      <c r="J1371" s="990"/>
      <c r="K1371" s="990"/>
      <c r="L1371" s="990"/>
      <c r="M1371" s="990"/>
      <c r="N1371" s="990"/>
      <c r="O1371" s="990"/>
      <c r="P1371" s="990"/>
      <c r="Q1371" s="990"/>
    </row>
    <row r="1372" spans="2:17" s="847" customFormat="1">
      <c r="B1372" s="967"/>
      <c r="C1372" s="642"/>
      <c r="D1372" s="643"/>
      <c r="E1372" s="642"/>
      <c r="F1372" s="642"/>
      <c r="G1372" s="642"/>
      <c r="H1372" s="642"/>
      <c r="I1372" s="642"/>
      <c r="J1372" s="990"/>
      <c r="K1372" s="990"/>
      <c r="L1372" s="990"/>
      <c r="M1372" s="990"/>
      <c r="N1372" s="990"/>
      <c r="O1372" s="990"/>
      <c r="P1372" s="990"/>
      <c r="Q1372" s="990"/>
    </row>
    <row r="1373" spans="2:17" s="847" customFormat="1">
      <c r="B1373" s="967"/>
      <c r="C1373" s="642"/>
      <c r="D1373" s="643"/>
      <c r="E1373" s="642"/>
      <c r="F1373" s="642"/>
      <c r="G1373" s="642"/>
      <c r="H1373" s="642"/>
      <c r="I1373" s="642"/>
      <c r="J1373" s="990"/>
      <c r="K1373" s="990"/>
      <c r="L1373" s="990"/>
      <c r="M1373" s="990"/>
      <c r="N1373" s="990"/>
      <c r="O1373" s="990"/>
      <c r="P1373" s="990"/>
      <c r="Q1373" s="990"/>
    </row>
    <row r="1374" spans="2:17" s="847" customFormat="1">
      <c r="B1374" s="967"/>
      <c r="C1374" s="642"/>
      <c r="D1374" s="643"/>
      <c r="E1374" s="642"/>
      <c r="F1374" s="642"/>
      <c r="G1374" s="642"/>
      <c r="H1374" s="642"/>
      <c r="I1374" s="642"/>
      <c r="J1374" s="990"/>
      <c r="K1374" s="990"/>
      <c r="L1374" s="990"/>
      <c r="M1374" s="990"/>
      <c r="N1374" s="990"/>
      <c r="O1374" s="990"/>
      <c r="P1374" s="990"/>
      <c r="Q1374" s="990"/>
    </row>
    <row r="1375" spans="2:17" s="847" customFormat="1">
      <c r="B1375" s="967"/>
      <c r="C1375" s="642"/>
      <c r="D1375" s="643"/>
      <c r="E1375" s="642"/>
      <c r="F1375" s="642"/>
      <c r="G1375" s="642"/>
      <c r="H1375" s="642"/>
      <c r="I1375" s="642"/>
      <c r="J1375" s="990"/>
      <c r="K1375" s="990"/>
      <c r="L1375" s="990"/>
      <c r="M1375" s="990"/>
      <c r="N1375" s="990"/>
      <c r="O1375" s="990"/>
      <c r="P1375" s="990"/>
      <c r="Q1375" s="990"/>
    </row>
    <row r="1376" spans="2:17" s="847" customFormat="1">
      <c r="B1376" s="967"/>
      <c r="C1376" s="642"/>
      <c r="D1376" s="643"/>
      <c r="E1376" s="642"/>
      <c r="F1376" s="642"/>
      <c r="G1376" s="642"/>
      <c r="H1376" s="642"/>
      <c r="I1376" s="642"/>
      <c r="J1376" s="990"/>
      <c r="K1376" s="990"/>
      <c r="L1376" s="990"/>
      <c r="M1376" s="990"/>
      <c r="N1376" s="990"/>
      <c r="O1376" s="990"/>
      <c r="P1376" s="990"/>
      <c r="Q1376" s="990"/>
    </row>
    <row r="1377" spans="1:17" s="847" customFormat="1">
      <c r="B1377" s="967"/>
      <c r="C1377" s="642"/>
      <c r="D1377" s="643"/>
      <c r="E1377" s="642"/>
      <c r="F1377" s="642"/>
      <c r="G1377" s="642"/>
      <c r="H1377" s="642"/>
      <c r="I1377" s="642"/>
      <c r="J1377" s="990"/>
      <c r="K1377" s="990"/>
      <c r="L1377" s="990"/>
      <c r="M1377" s="990"/>
      <c r="N1377" s="990"/>
      <c r="O1377" s="990"/>
      <c r="P1377" s="990"/>
      <c r="Q1377" s="990"/>
    </row>
    <row r="1378" spans="1:17" s="847" customFormat="1">
      <c r="B1378" s="967"/>
      <c r="C1378" s="642"/>
      <c r="D1378" s="643"/>
      <c r="E1378" s="642"/>
      <c r="F1378" s="642"/>
      <c r="G1378" s="642"/>
      <c r="H1378" s="642"/>
      <c r="I1378" s="642"/>
      <c r="J1378" s="990"/>
      <c r="K1378" s="990"/>
      <c r="L1378" s="990"/>
      <c r="M1378" s="990"/>
      <c r="N1378" s="990"/>
      <c r="O1378" s="990"/>
      <c r="P1378" s="990"/>
      <c r="Q1378" s="990"/>
    </row>
    <row r="1379" spans="1:17" s="847" customFormat="1">
      <c r="B1379" s="967"/>
      <c r="C1379" s="642"/>
      <c r="D1379" s="643"/>
      <c r="E1379" s="642"/>
      <c r="F1379" s="642"/>
      <c r="G1379" s="642"/>
      <c r="H1379" s="642"/>
      <c r="I1379" s="642"/>
      <c r="J1379" s="990"/>
      <c r="K1379" s="990"/>
      <c r="L1379" s="990"/>
      <c r="M1379" s="990"/>
      <c r="N1379" s="990"/>
      <c r="O1379" s="990"/>
      <c r="P1379" s="990"/>
      <c r="Q1379" s="990"/>
    </row>
    <row r="1380" spans="1:17" s="847" customFormat="1">
      <c r="B1380" s="967"/>
      <c r="C1380" s="642"/>
      <c r="D1380" s="643"/>
      <c r="E1380" s="642"/>
      <c r="F1380" s="642"/>
      <c r="G1380" s="642"/>
      <c r="H1380" s="642"/>
      <c r="I1380" s="642"/>
      <c r="J1380" s="990"/>
      <c r="K1380" s="990"/>
      <c r="L1380" s="990"/>
      <c r="M1380" s="990"/>
      <c r="N1380" s="990"/>
      <c r="O1380" s="990"/>
      <c r="P1380" s="990"/>
      <c r="Q1380" s="990"/>
    </row>
    <row r="1381" spans="1:17" s="847" customFormat="1">
      <c r="B1381" s="967"/>
      <c r="C1381" s="642"/>
      <c r="D1381" s="643"/>
      <c r="E1381" s="642"/>
      <c r="F1381" s="642"/>
      <c r="G1381" s="642"/>
      <c r="H1381" s="642"/>
      <c r="I1381" s="642"/>
      <c r="J1381" s="990"/>
      <c r="K1381" s="990"/>
      <c r="L1381" s="990"/>
      <c r="M1381" s="990"/>
      <c r="N1381" s="990"/>
      <c r="O1381" s="990"/>
      <c r="P1381" s="990"/>
      <c r="Q1381" s="990"/>
    </row>
    <row r="1382" spans="1:17" s="847" customFormat="1">
      <c r="B1382" s="967"/>
      <c r="C1382" s="642"/>
      <c r="D1382" s="643"/>
      <c r="E1382" s="642"/>
      <c r="F1382" s="642"/>
      <c r="G1382" s="642"/>
      <c r="H1382" s="642"/>
      <c r="I1382" s="642"/>
      <c r="J1382" s="990"/>
      <c r="K1382" s="990"/>
      <c r="L1382" s="990"/>
      <c r="M1382" s="990"/>
      <c r="N1382" s="990"/>
      <c r="O1382" s="990"/>
      <c r="P1382" s="990"/>
      <c r="Q1382" s="990"/>
    </row>
    <row r="1383" spans="1:17" s="847" customFormat="1">
      <c r="B1383" s="967"/>
      <c r="C1383" s="642"/>
      <c r="D1383" s="643"/>
      <c r="E1383" s="642"/>
      <c r="F1383" s="642"/>
      <c r="G1383" s="642"/>
      <c r="H1383" s="642"/>
      <c r="I1383" s="642"/>
      <c r="J1383" s="990"/>
      <c r="K1383" s="990"/>
      <c r="L1383" s="990"/>
      <c r="M1383" s="990"/>
      <c r="N1383" s="990"/>
      <c r="O1383" s="990"/>
      <c r="P1383" s="990"/>
      <c r="Q1383" s="990"/>
    </row>
    <row r="1384" spans="1:17" s="847" customFormat="1">
      <c r="B1384" s="967"/>
      <c r="C1384" s="642"/>
      <c r="D1384" s="643"/>
      <c r="E1384" s="642"/>
      <c r="F1384" s="642"/>
      <c r="G1384" s="642"/>
      <c r="H1384" s="701"/>
      <c r="I1384" s="701"/>
      <c r="J1384" s="990"/>
      <c r="K1384" s="990"/>
      <c r="L1384" s="990"/>
      <c r="M1384" s="990"/>
      <c r="N1384" s="990"/>
      <c r="O1384" s="990"/>
      <c r="P1384" s="990"/>
      <c r="Q1384" s="990"/>
    </row>
    <row r="1385" spans="1:17" s="847" customFormat="1">
      <c r="B1385" s="967"/>
      <c r="C1385" s="642"/>
      <c r="D1385" s="643"/>
      <c r="E1385" s="642"/>
      <c r="F1385" s="642"/>
      <c r="G1385" s="642"/>
      <c r="H1385" s="701"/>
      <c r="I1385" s="701"/>
      <c r="J1385" s="990"/>
      <c r="K1385" s="990"/>
      <c r="L1385" s="990"/>
      <c r="M1385" s="990"/>
      <c r="N1385" s="990"/>
      <c r="O1385" s="990"/>
      <c r="P1385" s="990"/>
      <c r="Q1385" s="990"/>
    </row>
    <row r="1386" spans="1:17" s="847" customFormat="1">
      <c r="B1386" s="967"/>
      <c r="C1386" s="642"/>
      <c r="D1386" s="643"/>
      <c r="E1386" s="642"/>
      <c r="F1386" s="642"/>
      <c r="G1386" s="642"/>
      <c r="H1386" s="701"/>
      <c r="I1386" s="701"/>
      <c r="J1386" s="990"/>
      <c r="K1386" s="990"/>
      <c r="L1386" s="990"/>
      <c r="M1386" s="990"/>
      <c r="N1386" s="990"/>
      <c r="O1386" s="990"/>
      <c r="P1386" s="990"/>
      <c r="Q1386" s="990"/>
    </row>
    <row r="1387" spans="1:17">
      <c r="A1387" s="847"/>
      <c r="B1387" s="967"/>
      <c r="C1387" s="642"/>
      <c r="D1387" s="643"/>
      <c r="E1387" s="642"/>
      <c r="F1387" s="642"/>
      <c r="G1387" s="642"/>
    </row>
    <row r="1388" spans="1:17">
      <c r="A1388" s="847"/>
      <c r="B1388" s="967"/>
      <c r="C1388" s="642"/>
      <c r="D1388" s="643"/>
      <c r="E1388" s="642"/>
      <c r="F1388" s="642"/>
      <c r="G1388" s="642"/>
    </row>
    <row r="1389" spans="1:17">
      <c r="A1389" s="847"/>
      <c r="B1389" s="967"/>
      <c r="C1389" s="642"/>
      <c r="D1389" s="643"/>
      <c r="E1389" s="642"/>
      <c r="F1389" s="642"/>
      <c r="G1389" s="642"/>
    </row>
  </sheetData>
  <mergeCells count="13">
    <mergeCell ref="B1268:C1268"/>
    <mergeCell ref="C634:D634"/>
    <mergeCell ref="A1267:I1267"/>
    <mergeCell ref="F165:G165"/>
    <mergeCell ref="H569:H570"/>
    <mergeCell ref="C664:F664"/>
    <mergeCell ref="F193:H193"/>
    <mergeCell ref="D200:H200"/>
    <mergeCell ref="G272:H272"/>
    <mergeCell ref="E858:G858"/>
    <mergeCell ref="H1026:H1027"/>
    <mergeCell ref="I604:I605"/>
    <mergeCell ref="I741:I742"/>
  </mergeCells>
  <printOptions horizontalCentered="1"/>
  <pageMargins left="0" right="0" top="0.74803149606299213" bottom="0.35433070866141736" header="0.31496062992125984" footer="0.31496062992125984"/>
  <pageSetup paperSize="9" scale="79" fitToHeight="0" orientation="landscape" r:id="rId1"/>
  <rowBreaks count="7" manualBreakCount="7">
    <brk id="542" max="8" man="1"/>
    <brk id="584" max="8" man="1"/>
    <brk id="795" max="8" man="1"/>
    <brk id="850" max="8" man="1"/>
    <brk id="883" max="8" man="1"/>
    <brk id="914" max="8" man="1"/>
    <brk id="1155"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6</vt:i4>
      </vt:variant>
    </vt:vector>
  </HeadingPairs>
  <TitlesOfParts>
    <vt:vector size="12" baseType="lpstr">
      <vt:lpstr>Turinys</vt:lpstr>
      <vt:lpstr>Sutartiniai žymėjimai</vt:lpstr>
      <vt:lpstr>1. Vizijos rodikliai</vt:lpstr>
      <vt:lpstr>2. Tikslų uždavinių rodikliai</vt:lpstr>
      <vt:lpstr>3. Prioritetų įgyvendinimas</vt:lpstr>
      <vt:lpstr>4. Priemonių įgyvendinimas</vt:lpstr>
      <vt:lpstr>'1. Vizijos rodikliai'!Print_Area</vt:lpstr>
      <vt:lpstr>'2. Tikslų uždavinių rodikliai'!Print_Area</vt:lpstr>
      <vt:lpstr>'4. Priemonių įgyvendinimas'!Print_Area</vt:lpstr>
      <vt:lpstr>'Sutartiniai žymėjimai'!Print_Area</vt:lpstr>
      <vt:lpstr>'2. Tikslų uždavinių rodikliai'!Print_Titles</vt:lpstr>
      <vt:lpstr>Turinys!registravimoNr</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Virginija Palaimiene</cp:lastModifiedBy>
  <cp:lastPrinted>2021-08-18T11:35:32Z</cp:lastPrinted>
  <dcterms:created xsi:type="dcterms:W3CDTF">2004-06-30T10:49:56Z</dcterms:created>
  <dcterms:modified xsi:type="dcterms:W3CDTF">2021-10-01T08:10:32Z</dcterms:modified>
</cp:coreProperties>
</file>