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2-11-00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</sheets>
  <definedNames>
    <definedName name="_xlnm._FilterDatabase" localSheetId="1" hidden="1">'1 pr. asignavimai'!$B$3:$B$53</definedName>
    <definedName name="_xlnm.Print_Titles" localSheetId="1">'1 pr. asignavimai'!$5:$7</definedName>
    <definedName name="_xlnm.Print_Titles" localSheetId="0">'1 pr. pajamos '!$16:$17</definedName>
  </definedNames>
  <calcPr calcId="162913" fullPrecision="0"/>
</workbook>
</file>

<file path=xl/calcChain.xml><?xml version="1.0" encoding="utf-8"?>
<calcChain xmlns="http://schemas.openxmlformats.org/spreadsheetml/2006/main">
  <c r="C108" i="9" l="1"/>
  <c r="C57" i="9" l="1"/>
  <c r="C27" i="9"/>
  <c r="C26" i="9" s="1"/>
  <c r="C24" i="9" s="1"/>
  <c r="E57" i="9" l="1"/>
  <c r="D57" i="9"/>
  <c r="E90" i="9"/>
  <c r="E91" i="9"/>
  <c r="A90" i="9" l="1"/>
  <c r="A91" i="9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D143" i="20" l="1"/>
  <c r="C143" i="20"/>
  <c r="A76" i="20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D27" i="9" l="1"/>
  <c r="D26" i="9" s="1"/>
  <c r="D92" i="9"/>
  <c r="E118" i="20" l="1"/>
  <c r="E14" i="20"/>
  <c r="F9" i="20"/>
  <c r="E9" i="20"/>
  <c r="F143" i="20"/>
  <c r="E143" i="20"/>
  <c r="H150" i="20"/>
  <c r="G150" i="20"/>
  <c r="E45" i="9"/>
  <c r="E70" i="9" l="1"/>
  <c r="D96" i="20" l="1"/>
  <c r="G141" i="20" l="1"/>
  <c r="G142" i="20"/>
  <c r="G139" i="20"/>
  <c r="G140" i="20"/>
  <c r="G138" i="20"/>
  <c r="H115" i="20"/>
  <c r="G115" i="20"/>
  <c r="G62" i="20"/>
  <c r="F32" i="20"/>
  <c r="E32" i="20"/>
  <c r="E18" i="20" s="1"/>
  <c r="G31" i="20"/>
  <c r="G30" i="20"/>
  <c r="H29" i="20"/>
  <c r="G29" i="20"/>
  <c r="C100" i="20" l="1"/>
  <c r="C96" i="20"/>
  <c r="D90" i="20"/>
  <c r="C90" i="20"/>
  <c r="C82" i="20"/>
  <c r="C76" i="20"/>
  <c r="C14" i="20"/>
  <c r="E87" i="9"/>
  <c r="E88" i="9"/>
  <c r="E89" i="9"/>
  <c r="E84" i="9"/>
  <c r="E85" i="9"/>
  <c r="E86" i="9"/>
  <c r="F90" i="20" l="1"/>
  <c r="E90" i="20"/>
  <c r="F118" i="20"/>
  <c r="G114" i="20"/>
  <c r="H112" i="20"/>
  <c r="H113" i="20"/>
  <c r="H114" i="20"/>
  <c r="G113" i="20"/>
  <c r="G98" i="20"/>
  <c r="F96" i="20"/>
  <c r="H96" i="20" s="1"/>
  <c r="E96" i="20"/>
  <c r="H99" i="20"/>
  <c r="G99" i="20"/>
  <c r="G95" i="20"/>
  <c r="G80" i="20"/>
  <c r="G61" i="20"/>
  <c r="H28" i="20"/>
  <c r="G28" i="20"/>
  <c r="F8" i="20"/>
  <c r="E8" i="20"/>
  <c r="C69" i="20"/>
  <c r="E78" i="9" l="1"/>
  <c r="E79" i="9"/>
  <c r="E80" i="9"/>
  <c r="E81" i="9"/>
  <c r="E82" i="9"/>
  <c r="E83" i="9"/>
  <c r="D18" i="9"/>
  <c r="H121" i="20" l="1"/>
  <c r="G121" i="20"/>
  <c r="H120" i="20"/>
  <c r="G120" i="20"/>
  <c r="G118" i="20" s="1"/>
  <c r="H93" i="20"/>
  <c r="H94" i="20"/>
  <c r="G93" i="20"/>
  <c r="G94" i="20"/>
  <c r="H92" i="20"/>
  <c r="G92" i="20"/>
  <c r="G96" i="20"/>
  <c r="G153" i="20"/>
  <c r="H146" i="20"/>
  <c r="H147" i="20"/>
  <c r="H148" i="20"/>
  <c r="H149" i="20"/>
  <c r="G146" i="20"/>
  <c r="G147" i="20"/>
  <c r="G148" i="20"/>
  <c r="G149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G125" i="20"/>
  <c r="G126" i="20"/>
  <c r="G127" i="20"/>
  <c r="G128" i="20"/>
  <c r="G129" i="20"/>
  <c r="G130" i="20"/>
  <c r="G131" i="20"/>
  <c r="G132" i="20"/>
  <c r="G134" i="20"/>
  <c r="G135" i="20"/>
  <c r="G136" i="20"/>
  <c r="G137" i="20"/>
  <c r="H124" i="20"/>
  <c r="E122" i="20"/>
  <c r="F122" i="20"/>
  <c r="F100" i="20"/>
  <c r="E100" i="20"/>
  <c r="H103" i="20"/>
  <c r="H104" i="20"/>
  <c r="H105" i="20"/>
  <c r="H106" i="20"/>
  <c r="H107" i="20"/>
  <c r="H108" i="20"/>
  <c r="H109" i="20"/>
  <c r="H110" i="20"/>
  <c r="H111" i="20"/>
  <c r="H116" i="20"/>
  <c r="H117" i="20"/>
  <c r="G103" i="20"/>
  <c r="G104" i="20"/>
  <c r="G105" i="20"/>
  <c r="G106" i="20"/>
  <c r="G107" i="20"/>
  <c r="G108" i="20"/>
  <c r="G109" i="20"/>
  <c r="G110" i="20"/>
  <c r="G111" i="20"/>
  <c r="G112" i="20"/>
  <c r="G116" i="20"/>
  <c r="G117" i="20"/>
  <c r="H102" i="20"/>
  <c r="G102" i="20"/>
  <c r="F82" i="20"/>
  <c r="E82" i="20"/>
  <c r="H85" i="20"/>
  <c r="H86" i="20"/>
  <c r="H87" i="20"/>
  <c r="H88" i="20"/>
  <c r="H89" i="20"/>
  <c r="H84" i="20"/>
  <c r="G85" i="20"/>
  <c r="G86" i="20"/>
  <c r="G87" i="20"/>
  <c r="G88" i="20"/>
  <c r="G89" i="20"/>
  <c r="G84" i="20"/>
  <c r="E76" i="20"/>
  <c r="G81" i="20"/>
  <c r="F76" i="20"/>
  <c r="H79" i="20"/>
  <c r="H81" i="20"/>
  <c r="G79" i="20"/>
  <c r="H78" i="20"/>
  <c r="G78" i="20"/>
  <c r="E69" i="20"/>
  <c r="H72" i="20"/>
  <c r="H73" i="20"/>
  <c r="H74" i="20"/>
  <c r="H75" i="20"/>
  <c r="G72" i="20"/>
  <c r="G73" i="20"/>
  <c r="G74" i="20"/>
  <c r="G75" i="20"/>
  <c r="H71" i="20"/>
  <c r="G71" i="20"/>
  <c r="F53" i="20"/>
  <c r="E53" i="20"/>
  <c r="H66" i="20"/>
  <c r="H67" i="20"/>
  <c r="H68" i="20"/>
  <c r="G66" i="20"/>
  <c r="G67" i="20"/>
  <c r="G68" i="20"/>
  <c r="H65" i="20"/>
  <c r="G65" i="20"/>
  <c r="H56" i="20"/>
  <c r="H57" i="20"/>
  <c r="H58" i="20"/>
  <c r="H59" i="20"/>
  <c r="H60" i="20"/>
  <c r="G56" i="20"/>
  <c r="G57" i="20"/>
  <c r="G58" i="20"/>
  <c r="G59" i="20"/>
  <c r="G60" i="20"/>
  <c r="H55" i="20"/>
  <c r="G55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H34" i="20"/>
  <c r="G34" i="20"/>
  <c r="H21" i="20"/>
  <c r="H22" i="20"/>
  <c r="H23" i="20"/>
  <c r="H24" i="20"/>
  <c r="H25" i="20"/>
  <c r="H26" i="20"/>
  <c r="H27" i="20"/>
  <c r="G21" i="20"/>
  <c r="G22" i="20"/>
  <c r="G23" i="20"/>
  <c r="G24" i="20"/>
  <c r="G25" i="20"/>
  <c r="G26" i="20"/>
  <c r="G27" i="20"/>
  <c r="H20" i="20"/>
  <c r="F18" i="20"/>
  <c r="H17" i="20"/>
  <c r="G17" i="20"/>
  <c r="H16" i="20"/>
  <c r="G16" i="20"/>
  <c r="G13" i="20"/>
  <c r="H11" i="20"/>
  <c r="H9" i="20" s="1"/>
  <c r="H8" i="20" s="1"/>
  <c r="G11" i="20"/>
  <c r="G9" i="20" s="1"/>
  <c r="G8" i="20" s="1"/>
  <c r="E107" i="9"/>
  <c r="E106" i="9"/>
  <c r="F12" i="20" l="1"/>
  <c r="F151" i="20" s="1"/>
  <c r="F154" i="20" s="1"/>
  <c r="E12" i="20"/>
  <c r="E151" i="20" s="1"/>
  <c r="E154" i="20" s="1"/>
  <c r="E105" i="9"/>
  <c r="E104" i="9" s="1"/>
  <c r="G90" i="20"/>
  <c r="H90" i="20"/>
  <c r="G69" i="20"/>
  <c r="H69" i="20"/>
  <c r="G63" i="20"/>
  <c r="G53" i="20" s="1"/>
  <c r="H76" i="20"/>
  <c r="H118" i="20"/>
  <c r="H63" i="20"/>
  <c r="H53" i="20" s="1"/>
  <c r="G100" i="20"/>
  <c r="G82" i="20"/>
  <c r="H82" i="20"/>
  <c r="H100" i="20"/>
  <c r="G32" i="20"/>
  <c r="G76" i="20"/>
  <c r="H32" i="20"/>
  <c r="H18" i="20" s="1"/>
  <c r="G14" i="20"/>
  <c r="H14" i="20"/>
  <c r="E65" i="9"/>
  <c r="E66" i="9"/>
  <c r="E67" i="9"/>
  <c r="E68" i="9"/>
  <c r="E69" i="9"/>
  <c r="E71" i="9"/>
  <c r="E72" i="9"/>
  <c r="E73" i="9"/>
  <c r="E74" i="9"/>
  <c r="E75" i="9"/>
  <c r="E76" i="9"/>
  <c r="E77" i="9"/>
  <c r="E94" i="9" l="1"/>
  <c r="E95" i="9"/>
  <c r="E96" i="9"/>
  <c r="E97" i="9"/>
  <c r="E98" i="9"/>
  <c r="E99" i="9"/>
  <c r="E100" i="9"/>
  <c r="E101" i="9"/>
  <c r="E102" i="9"/>
  <c r="E103" i="9"/>
  <c r="E93" i="9"/>
  <c r="E59" i="9"/>
  <c r="E60" i="9"/>
  <c r="E61" i="9"/>
  <c r="E62" i="9"/>
  <c r="E63" i="9"/>
  <c r="E64" i="9"/>
  <c r="E58" i="9"/>
  <c r="E55" i="9"/>
  <c r="E56" i="9"/>
  <c r="E54" i="9"/>
  <c r="E52" i="9"/>
  <c r="E53" i="9" l="1"/>
  <c r="E92" i="9"/>
  <c r="D24" i="9"/>
  <c r="D108" i="9" s="1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6" i="9"/>
  <c r="E47" i="9"/>
  <c r="E48" i="9"/>
  <c r="E49" i="9"/>
  <c r="E50" i="9"/>
  <c r="E51" i="9"/>
  <c r="E20" i="9"/>
  <c r="E21" i="9"/>
  <c r="E22" i="9"/>
  <c r="E23" i="9"/>
  <c r="E19" i="9"/>
  <c r="E18" i="9" l="1"/>
  <c r="E27" i="9"/>
  <c r="E26" i="9" s="1"/>
  <c r="C53" i="9" l="1"/>
  <c r="D100" i="20" l="1"/>
  <c r="D76" i="20" l="1"/>
  <c r="D63" i="20" l="1"/>
  <c r="D53" i="20" s="1"/>
  <c r="C63" i="20"/>
  <c r="C53" i="20" s="1"/>
  <c r="D32" i="20" l="1"/>
  <c r="D18" i="20" s="1"/>
  <c r="C32" i="20"/>
  <c r="C18" i="20" s="1"/>
  <c r="G20" i="20" l="1"/>
  <c r="G18" i="20" s="1"/>
  <c r="D82" i="20"/>
  <c r="D69" i="20" l="1"/>
  <c r="G124" i="20" l="1"/>
  <c r="E25" i="9" l="1"/>
  <c r="E24" i="9" s="1"/>
  <c r="E108" i="9" s="1"/>
  <c r="C122" i="20"/>
  <c r="G145" i="20" l="1"/>
  <c r="D122" i="20"/>
  <c r="H145" i="20"/>
  <c r="D118" i="20"/>
  <c r="C118" i="20"/>
  <c r="G143" i="20" l="1"/>
  <c r="G122" i="20" s="1"/>
  <c r="G12" i="20" s="1"/>
  <c r="G151" i="20" s="1"/>
  <c r="G154" i="20" s="1"/>
  <c r="H143" i="20"/>
  <c r="H122" i="20" s="1"/>
  <c r="H12" i="20" s="1"/>
  <c r="H151" i="20" s="1"/>
  <c r="H154" i="20" s="1"/>
  <c r="D14" i="20"/>
  <c r="C12" i="20"/>
  <c r="D9" i="20"/>
  <c r="D8" i="20" s="1"/>
  <c r="C9" i="20"/>
  <c r="C8" i="20" s="1"/>
  <c r="C151" i="20" l="1"/>
  <c r="C154" i="20" s="1"/>
  <c r="A19" i="9" l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" i="20" l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D12" i="20" l="1"/>
  <c r="D151" i="20" s="1"/>
  <c r="D154" i="20" s="1"/>
  <c r="C105" i="9" l="1"/>
  <c r="C104" i="9" s="1"/>
  <c r="C92" i="9" l="1"/>
  <c r="C18" i="9"/>
</calcChain>
</file>

<file path=xl/sharedStrings.xml><?xml version="1.0" encoding="utf-8"?>
<sst xmlns="http://schemas.openxmlformats.org/spreadsheetml/2006/main" count="270" uniqueCount="223">
  <si>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</si>
  <si>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</si>
  <si>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</si>
  <si>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</si>
  <si>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</si>
  <si>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</si>
  <si>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</si>
  <si>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</si>
  <si>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</si>
  <si>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</si>
  <si>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</si>
  <si>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</si>
  <si>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</si>
  <si>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</si>
  <si>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</si>
  <si>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</si>
  <si>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</si>
  <si>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</si>
  <si>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</si>
  <si>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</si>
  <si>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</si>
  <si>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</si>
  <si>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</si>
  <si>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</si>
  <si>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</si>
  <si>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</si>
  <si>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</si>
  <si>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</si>
  <si>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</si>
  <si>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</si>
  <si>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</si>
  <si>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</si>
  <si>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</si>
  <si>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</si>
  <si>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</si>
  <si>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</si>
  <si>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</si>
  <si>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</si>
  <si>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</si>
  <si>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</si>
  <si>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</si>
  <si>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</si>
  <si>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</si>
  <si>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</si>
  <si>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</si>
  <si>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</si>
  <si>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</si>
  <si>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</si>
  <si>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</si>
  <si>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</si>
  <si>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</si>
  <si>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</si>
  <si>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</si>
  <si>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</si>
  <si>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</si>
  <si>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</si>
  <si>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</si>
  <si>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</si>
  <si>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</si>
  <si>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</si>
  <si>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</si>
  <si>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                                                            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</si>
  <si>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</si>
  <si>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</si>
  <si>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</si>
  <si>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</si>
  <si>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</si>
  <si>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</si>
  <si>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</si>
  <si>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</si>
  <si>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</si>
  <si>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</si>
  <si>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</si>
  <si>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</si>
  <si>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</si>
  <si>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</si>
  <si>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</si>
  <si>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</si>
  <si>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</si>
  <si>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</si>
  <si>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</si>
  <si>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</si>
  <si>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</si>
  <si>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</si>
  <si>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</si>
  <si>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</si>
  <si>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</si>
  <si>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</si>
  <si>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</si>
  <si>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</si>
  <si>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</si>
  <si>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</si>
  <si>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</si>
  <si>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</si>
  <si>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</si>
  <si>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</si>
  <si>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</si>
  <si>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</si>
  <si>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</si>
  <si>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</si>
  <si>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</si>
  <si>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</si>
  <si>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</si>
  <si>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</si>
  <si>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</si>
  <si>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</si>
  <si>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</si>
  <si>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</si>
  <si>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</si>
  <si>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</si>
  <si>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</si>
  <si>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</si>
  <si>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</si>
  <si>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</si>
  <si>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</si>
  <si>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</si>
  <si>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</si>
  <si>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</si>
  <si>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</si>
  <si>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</si>
  <si>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</si>
  <si>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</si>
  <si>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</si>
  <si>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</si>
  <si>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</si>
  <si>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</si>
  <si>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</si>
  <si>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</si>
  <si>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</si>
  <si>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</si>
  <si>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</si>
  <si>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</si>
  <si>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</si>
  <si>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</si>
  <si>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</si>
  <si>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 xml:space="preserve">                                                           (Klaipėdos miesto savivaldybės tarybos</t>
  </si>
  <si>
    <t xml:space="preserve">                                                            2022 m. vasario 17 d. sprendimo Nr. T2-32</t>
  </si>
  <si>
    <t>Patvirtinta</t>
  </si>
  <si>
    <t>Lyginamasis variantas</t>
  </si>
  <si>
    <t>Pakeitimas</t>
  </si>
  <si>
    <t>Projektas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</si>
  <si>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</si>
  <si>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</si>
  <si>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</si>
  <si>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</si>
  <si>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</si>
  <si>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</si>
  <si>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</si>
  <si>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</si>
  <si>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</si>
  <si>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</si>
  <si>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</si>
  <si>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</si>
  <si>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</si>
  <si>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</si>
  <si>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</si>
  <si>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</si>
  <si>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</si>
  <si>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</si>
  <si>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</si>
  <si>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</si>
  <si>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</si>
  <si>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</si>
  <si>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</si>
  <si>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</si>
  <si>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</si>
  <si>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</si>
  <si>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</si>
  <si>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</si>
  <si>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</si>
  <si>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</si>
  <si>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</si>
  <si>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</si>
  <si>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</si>
  <si>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</si>
  <si>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</si>
  <si>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</si>
  <si>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</si>
  <si>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</si>
  <si>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</si>
  <si>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</si>
  <si>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>Jaunimo ir bendruomenių politikos plėtros programa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</si>
  <si>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</si>
  <si>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</si>
  <si>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</si>
  <si>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</si>
  <si>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 xml:space="preserve">                                                            2022 m. balandžio 28 d sprendimo Nr. T2-80, </t>
  </si>
  <si>
    <t xml:space="preserve">                                                          1 priedas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</si>
  <si>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</si>
  <si>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</si>
  <si>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</si>
  <si>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</si>
  <si>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</si>
  <si>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</si>
  <si>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</si>
  <si>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</si>
  <si>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</si>
  <si>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</si>
  <si>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</si>
  <si>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</si>
  <si>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</si>
  <si>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</si>
  <si>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</si>
  <si>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</si>
  <si>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 xml:space="preserve">                                                            2022 m. birželio 22  d. sprendimo Nr. T2-158 redakcija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</si>
  <si>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</si>
  <si>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</si>
  <si>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Specialios tikslinės dotacijos (10+35+36+39)</t>
  </si>
  <si>
    <t>Valstybinėms (valstybės perduotoms savivaldybėms) funkcijoms atlikti (11+...+34)</t>
  </si>
  <si>
    <t>Savivaldybėms perduotoms įstaigoms išlaikyti (37+38)</t>
  </si>
  <si>
    <t xml:space="preserve">                                                            2022 m. rugsėjo 15  d. sprendimo Nr. T2-197 redakcija</t>
  </si>
  <si>
    <t>DOTACIJOS (8+9+40)</t>
  </si>
  <si>
    <t>Socialinei priežiūrai šeimoms teikti</t>
  </si>
  <si>
    <t xml:space="preserve">                                                            2022 m. spalio 20 d.  Sprendimo Nr. T2-225   redakcija)</t>
  </si>
  <si>
    <t xml:space="preserve">                                                            2022 m. lapkričio   d.  Sprendimo Nr. T2-   redakcija)</t>
  </si>
  <si>
    <t>Iš viso asignavimų (144-146):</t>
  </si>
  <si>
    <t>Dotacija „Melioracijos statinių rekonstravimas žemės sklype adresu: Verslo g. 8A, 10,14,  Klaipėdoje (Klaipėdos LEZ teritorija)“ finansuoti (ilgalaikiam materialiajam ir nematerialiajam turtui įsigyti)</t>
  </si>
  <si>
    <t>Dotacija „Žaliosios energetikos infrastruktūros įrengimas žemė sklype adresu: Pramonės g. 31, Klaipėdoje“ finansuoti (ilgalaikiam materialiajam ir nematerialiajam turtui įsigyti)</t>
  </si>
  <si>
    <t>Kitos dotacijos ir lėšos iš kitų valdymo lygių (41+...+74)</t>
  </si>
  <si>
    <t>KITOS PAJAMOS (76+...+86)</t>
  </si>
  <si>
    <t>MATERIALIOJO IR NEMATERIALIOJO TURTO REALIZAVIMO PAJAMOS (88)</t>
  </si>
  <si>
    <t>Ilgalaikio materialiojo turto realizavimo pajamos (89+90)</t>
  </si>
  <si>
    <t>Iš viso pajamų (1+7+75+87)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</si>
</sst>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5" fillId="0" borderId="0" xfId="0" applyFont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Fill="1" applyBorder="1" applyAlignment="1">
      <alignment horizontal="center" vertical="center"/>
    </xf>
    <xf numFmtId="166" fontId="2" fillId="0" borderId="0" xfId="1" applyNumberFormat="1" applyFont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1" applyFont="1" applyBorder="1"/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164" fontId="2" fillId="0" borderId="0" xfId="1" applyNumberFormat="1" applyFont="1"/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Alignment="1">
      <alignment horizontal="right"/>
    </xf>
    <xf numFmtId="0" fontId="2" fillId="0" borderId="0" xfId="0" applyFont="1" applyFill="1" applyBorder="1" applyAlignment="1">
      <alignment horizontal="center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zoomScale="90" zoomScaleNormal="90" workbookViewId="0">
      <selection activeCell="B91" sqref="B91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4" width="13.140625" style="1" customWidth="1"/>
    <col min="5" max="5" width="12.7109375" style="1" customWidth="1"/>
    <col min="6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5" x14ac:dyDescent="0.25">
      <c r="B1" s="48" t="s">
        <v>138</v>
      </c>
      <c r="C1" s="48"/>
    </row>
    <row r="3" spans="1:5" s="17" customFormat="1" ht="16.5" customHeight="1" x14ac:dyDescent="0.25">
      <c r="A3" s="8"/>
      <c r="B3" s="47" t="s">
        <v>61</v>
      </c>
      <c r="C3" s="47"/>
      <c r="D3" s="47"/>
    </row>
    <row r="4" spans="1:5" s="17" customFormat="1" ht="14.25" customHeight="1" x14ac:dyDescent="0.25">
      <c r="A4" s="8"/>
      <c r="B4" s="47" t="s">
        <v>136</v>
      </c>
      <c r="C4" s="47"/>
      <c r="D4" s="47"/>
    </row>
    <row r="5" spans="1:5" s="17" customFormat="1" ht="15.75" customHeight="1" x14ac:dyDescent="0.25">
      <c r="A5" s="9"/>
      <c r="B5" s="47" t="s">
        <v>135</v>
      </c>
      <c r="C5" s="47"/>
      <c r="D5" s="47"/>
    </row>
    <row r="6" spans="1:5" s="17" customFormat="1" ht="15.75" customHeight="1" x14ac:dyDescent="0.25">
      <c r="A6" s="9"/>
      <c r="B6" s="47" t="s">
        <v>186</v>
      </c>
      <c r="C6" s="47"/>
      <c r="D6" s="47"/>
    </row>
    <row r="7" spans="1:5" s="17" customFormat="1" ht="15.75" customHeight="1" x14ac:dyDescent="0.25">
      <c r="A7" s="9"/>
      <c r="B7" s="47" t="s">
        <v>204</v>
      </c>
      <c r="C7" s="47"/>
      <c r="D7" s="47"/>
    </row>
    <row r="8" spans="1:5" s="17" customFormat="1" ht="15.75" customHeight="1" x14ac:dyDescent="0.25">
      <c r="A8" s="9"/>
      <c r="B8" s="47" t="s">
        <v>210</v>
      </c>
      <c r="C8" s="47"/>
      <c r="D8" s="47"/>
    </row>
    <row r="9" spans="1:5" s="17" customFormat="1" ht="15.75" customHeight="1" x14ac:dyDescent="0.25">
      <c r="A9" s="9"/>
      <c r="B9" s="49" t="s">
        <v>213</v>
      </c>
      <c r="C9" s="49"/>
      <c r="D9" s="49"/>
    </row>
    <row r="10" spans="1:5" s="17" customFormat="1" ht="15.75" customHeight="1" x14ac:dyDescent="0.25">
      <c r="A10" s="9"/>
      <c r="B10" s="49" t="s">
        <v>214</v>
      </c>
      <c r="C10" s="49"/>
      <c r="D10" s="49"/>
    </row>
    <row r="11" spans="1:5" s="17" customFormat="1" x14ac:dyDescent="0.25">
      <c r="A11" s="9"/>
      <c r="B11" s="47" t="s">
        <v>187</v>
      </c>
      <c r="C11" s="47"/>
    </row>
    <row r="12" spans="1:5" ht="12.75" customHeight="1" x14ac:dyDescent="0.25">
      <c r="A12" s="10"/>
      <c r="B12" s="11"/>
      <c r="C12" s="11"/>
    </row>
    <row r="13" spans="1:5" x14ac:dyDescent="0.25">
      <c r="A13" s="12"/>
      <c r="B13" s="13" t="s">
        <v>123</v>
      </c>
      <c r="C13" s="14"/>
    </row>
    <row r="14" spans="1:5" ht="11.25" customHeight="1" x14ac:dyDescent="0.25">
      <c r="A14" s="10"/>
      <c r="B14" s="13"/>
      <c r="C14" s="15"/>
    </row>
    <row r="15" spans="1:5" x14ac:dyDescent="0.25">
      <c r="A15" s="10"/>
      <c r="B15" s="16" t="s">
        <v>3</v>
      </c>
      <c r="C15" s="14" t="s">
        <v>70</v>
      </c>
    </row>
    <row r="16" spans="1:5" ht="42.75" customHeight="1" x14ac:dyDescent="0.25">
      <c r="A16" s="19" t="s">
        <v>0</v>
      </c>
      <c r="B16" s="19" t="s">
        <v>4</v>
      </c>
      <c r="C16" s="19" t="s">
        <v>137</v>
      </c>
      <c r="D16" s="27" t="s">
        <v>139</v>
      </c>
      <c r="E16" s="27" t="s">
        <v>140</v>
      </c>
    </row>
    <row r="17" spans="1:6" x14ac:dyDescent="0.25">
      <c r="A17" s="26">
        <v>1</v>
      </c>
      <c r="B17" s="26">
        <v>2</v>
      </c>
      <c r="C17" s="26">
        <v>3</v>
      </c>
      <c r="D17" s="28">
        <v>4</v>
      </c>
      <c r="E17" s="28">
        <v>5</v>
      </c>
    </row>
    <row r="18" spans="1:6" ht="15.75" customHeight="1" x14ac:dyDescent="0.25">
      <c r="A18" s="7">
        <v>1</v>
      </c>
      <c r="B18" s="5" t="s">
        <v>94</v>
      </c>
      <c r="C18" s="32">
        <f>SUM(C19:C23)</f>
        <v>136795</v>
      </c>
      <c r="D18" s="34">
        <f>+SUM(D19:D23)</f>
        <v>294.10000000000002</v>
      </c>
      <c r="E18" s="34">
        <f>+SUM(E19:E23)</f>
        <v>137089.1</v>
      </c>
      <c r="F18" s="46"/>
    </row>
    <row r="19" spans="1:6" ht="15" customHeight="1" x14ac:dyDescent="0.25">
      <c r="A19" s="7">
        <f>+A18+1</f>
        <v>2</v>
      </c>
      <c r="B19" s="6" t="s">
        <v>5</v>
      </c>
      <c r="C19" s="35">
        <v>127225</v>
      </c>
      <c r="D19" s="33"/>
      <c r="E19" s="33">
        <f>C19+D19</f>
        <v>127225</v>
      </c>
      <c r="F19" s="46"/>
    </row>
    <row r="20" spans="1:6" ht="15" customHeight="1" x14ac:dyDescent="0.25">
      <c r="A20" s="7">
        <f t="shared" ref="A20:A108" si="0">+A19+1</f>
        <v>3</v>
      </c>
      <c r="B20" s="6" t="s">
        <v>6</v>
      </c>
      <c r="C20" s="35">
        <v>510</v>
      </c>
      <c r="D20" s="33"/>
      <c r="E20" s="33">
        <f t="shared" ref="E20:E23" si="1">C20+D20</f>
        <v>510</v>
      </c>
      <c r="F20" s="46"/>
    </row>
    <row r="21" spans="1:6" ht="15" customHeight="1" x14ac:dyDescent="0.25">
      <c r="A21" s="7">
        <f t="shared" si="0"/>
        <v>4</v>
      </c>
      <c r="B21" s="6" t="s">
        <v>7</v>
      </c>
      <c r="C21" s="35">
        <v>90</v>
      </c>
      <c r="D21" s="33"/>
      <c r="E21" s="33">
        <f t="shared" si="1"/>
        <v>90</v>
      </c>
      <c r="F21" s="46"/>
    </row>
    <row r="22" spans="1:6" ht="15" customHeight="1" x14ac:dyDescent="0.25">
      <c r="A22" s="7">
        <f t="shared" si="0"/>
        <v>5</v>
      </c>
      <c r="B22" s="6" t="s">
        <v>8</v>
      </c>
      <c r="C22" s="35">
        <v>8520</v>
      </c>
      <c r="D22" s="33"/>
      <c r="E22" s="33">
        <f t="shared" si="1"/>
        <v>8520</v>
      </c>
      <c r="F22" s="46"/>
    </row>
    <row r="23" spans="1:6" ht="15" customHeight="1" x14ac:dyDescent="0.25">
      <c r="A23" s="7">
        <f t="shared" si="0"/>
        <v>6</v>
      </c>
      <c r="B23" s="6" t="s">
        <v>9</v>
      </c>
      <c r="C23" s="35">
        <v>450</v>
      </c>
      <c r="D23" s="33">
        <v>294.10000000000002</v>
      </c>
      <c r="E23" s="33">
        <f t="shared" si="1"/>
        <v>744.1</v>
      </c>
      <c r="F23" s="46"/>
    </row>
    <row r="24" spans="1:6" x14ac:dyDescent="0.25">
      <c r="A24" s="7">
        <f t="shared" si="0"/>
        <v>7</v>
      </c>
      <c r="B24" s="5" t="s">
        <v>211</v>
      </c>
      <c r="C24" s="32">
        <f>+C25+C26+C57</f>
        <v>112309.9</v>
      </c>
      <c r="D24" s="34">
        <f>D25+D26+D57</f>
        <v>2075.3000000000002</v>
      </c>
      <c r="E24" s="34">
        <f>E25+E26+E57</f>
        <v>114385.2</v>
      </c>
      <c r="F24" s="46"/>
    </row>
    <row r="25" spans="1:6" ht="31.5" x14ac:dyDescent="0.25">
      <c r="A25" s="7">
        <f t="shared" si="0"/>
        <v>8</v>
      </c>
      <c r="B25" s="5" t="s">
        <v>87</v>
      </c>
      <c r="C25" s="32">
        <v>8835</v>
      </c>
      <c r="D25" s="34">
        <v>112.4</v>
      </c>
      <c r="E25" s="34">
        <f>C25+D25</f>
        <v>8947.4</v>
      </c>
      <c r="F25" s="46"/>
    </row>
    <row r="26" spans="1:6" ht="15.75" customHeight="1" x14ac:dyDescent="0.25">
      <c r="A26" s="7">
        <f t="shared" si="0"/>
        <v>9</v>
      </c>
      <c r="B26" s="5" t="s">
        <v>207</v>
      </c>
      <c r="C26" s="32">
        <f>+C27+C52+C53+C56</f>
        <v>79132.5</v>
      </c>
      <c r="D26" s="34">
        <f>D27+D52+D53+D56</f>
        <v>1592.8</v>
      </c>
      <c r="E26" s="34">
        <f>E27+E52+E53+E56</f>
        <v>80725.3</v>
      </c>
      <c r="F26" s="46"/>
    </row>
    <row r="27" spans="1:6" ht="33.75" customHeight="1" x14ac:dyDescent="0.25">
      <c r="A27" s="7">
        <f t="shared" si="0"/>
        <v>10</v>
      </c>
      <c r="B27" s="6" t="s">
        <v>208</v>
      </c>
      <c r="C27" s="36">
        <f>SUM(C28:C51)</f>
        <v>13390.4</v>
      </c>
      <c r="D27" s="33">
        <f>+SUM(D28:D51)</f>
        <v>270.2</v>
      </c>
      <c r="E27" s="33">
        <f>+SUM(E28:E51)</f>
        <v>13660.6</v>
      </c>
      <c r="F27" s="46"/>
    </row>
    <row r="28" spans="1:6" ht="31.5" x14ac:dyDescent="0.25">
      <c r="A28" s="7">
        <f t="shared" si="0"/>
        <v>11</v>
      </c>
      <c r="B28" s="2" t="s">
        <v>117</v>
      </c>
      <c r="C28" s="35">
        <v>0.3</v>
      </c>
      <c r="D28" s="33"/>
      <c r="E28" s="33">
        <f>C28+D28</f>
        <v>0.3</v>
      </c>
      <c r="F28" s="46"/>
    </row>
    <row r="29" spans="1:6" ht="15.75" customHeight="1" x14ac:dyDescent="0.25">
      <c r="A29" s="7">
        <f t="shared" si="0"/>
        <v>12</v>
      </c>
      <c r="B29" s="2" t="s">
        <v>12</v>
      </c>
      <c r="C29" s="35">
        <v>74</v>
      </c>
      <c r="D29" s="33"/>
      <c r="E29" s="33">
        <f t="shared" ref="E29:E51" si="2">C29+D29</f>
        <v>74</v>
      </c>
      <c r="F29" s="46"/>
    </row>
    <row r="30" spans="1:6" ht="15.75" customHeight="1" x14ac:dyDescent="0.25">
      <c r="A30" s="7">
        <f t="shared" si="0"/>
        <v>13</v>
      </c>
      <c r="B30" s="2" t="s">
        <v>15</v>
      </c>
      <c r="C30" s="35">
        <v>115.2</v>
      </c>
      <c r="D30" s="33"/>
      <c r="E30" s="33">
        <f t="shared" si="2"/>
        <v>115.2</v>
      </c>
      <c r="F30" s="46"/>
    </row>
    <row r="31" spans="1:6" ht="32.25" customHeight="1" x14ac:dyDescent="0.25">
      <c r="A31" s="7">
        <f t="shared" si="0"/>
        <v>14</v>
      </c>
      <c r="B31" s="2" t="s">
        <v>124</v>
      </c>
      <c r="C31" s="35">
        <v>23</v>
      </c>
      <c r="D31" s="33"/>
      <c r="E31" s="33">
        <f t="shared" si="2"/>
        <v>23</v>
      </c>
      <c r="F31" s="46"/>
    </row>
    <row r="32" spans="1:6" ht="15.75" customHeight="1" x14ac:dyDescent="0.25">
      <c r="A32" s="7">
        <f t="shared" si="0"/>
        <v>15</v>
      </c>
      <c r="B32" s="2" t="s">
        <v>13</v>
      </c>
      <c r="C32" s="35">
        <v>15.6</v>
      </c>
      <c r="D32" s="33"/>
      <c r="E32" s="33">
        <f t="shared" si="2"/>
        <v>15.6</v>
      </c>
      <c r="F32" s="46"/>
    </row>
    <row r="33" spans="1:6" ht="15.75" customHeight="1" x14ac:dyDescent="0.25">
      <c r="A33" s="7">
        <f t="shared" si="0"/>
        <v>16</v>
      </c>
      <c r="B33" s="2" t="s">
        <v>66</v>
      </c>
      <c r="C33" s="35">
        <v>78.2</v>
      </c>
      <c r="D33" s="33"/>
      <c r="E33" s="33">
        <f t="shared" si="2"/>
        <v>78.2</v>
      </c>
      <c r="F33" s="46"/>
    </row>
    <row r="34" spans="1:6" ht="15.75" customHeight="1" x14ac:dyDescent="0.25">
      <c r="A34" s="7">
        <f t="shared" si="0"/>
        <v>17</v>
      </c>
      <c r="B34" s="2" t="s">
        <v>81</v>
      </c>
      <c r="C34" s="35">
        <v>35.299999999999997</v>
      </c>
      <c r="D34" s="33"/>
      <c r="E34" s="33">
        <f t="shared" si="2"/>
        <v>35.299999999999997</v>
      </c>
      <c r="F34" s="46"/>
    </row>
    <row r="35" spans="1:6" ht="15.75" customHeight="1" x14ac:dyDescent="0.25">
      <c r="A35" s="7">
        <f t="shared" si="0"/>
        <v>18</v>
      </c>
      <c r="B35" s="2" t="s">
        <v>14</v>
      </c>
      <c r="C35" s="35">
        <v>85.7</v>
      </c>
      <c r="D35" s="33"/>
      <c r="E35" s="33">
        <f t="shared" si="2"/>
        <v>85.7</v>
      </c>
      <c r="F35" s="46"/>
    </row>
    <row r="36" spans="1:6" ht="34.5" customHeight="1" x14ac:dyDescent="0.25">
      <c r="A36" s="7">
        <f t="shared" si="0"/>
        <v>19</v>
      </c>
      <c r="B36" s="2" t="s">
        <v>16</v>
      </c>
      <c r="C36" s="35">
        <v>2.6</v>
      </c>
      <c r="D36" s="33"/>
      <c r="E36" s="33">
        <f t="shared" si="2"/>
        <v>2.6</v>
      </c>
      <c r="F36" s="46"/>
    </row>
    <row r="37" spans="1:6" ht="34.5" customHeight="1" x14ac:dyDescent="0.25">
      <c r="A37" s="7">
        <f t="shared" si="0"/>
        <v>20</v>
      </c>
      <c r="B37" s="2" t="s">
        <v>107</v>
      </c>
      <c r="C37" s="35">
        <v>1.2</v>
      </c>
      <c r="D37" s="33"/>
      <c r="E37" s="33">
        <f t="shared" si="2"/>
        <v>1.2</v>
      </c>
      <c r="F37" s="46"/>
    </row>
    <row r="38" spans="1:6" ht="15.75" customHeight="1" x14ac:dyDescent="0.25">
      <c r="A38" s="7">
        <f t="shared" si="0"/>
        <v>21</v>
      </c>
      <c r="B38" s="2" t="s">
        <v>67</v>
      </c>
      <c r="C38" s="35">
        <v>5.2</v>
      </c>
      <c r="D38" s="33"/>
      <c r="E38" s="33">
        <f t="shared" si="2"/>
        <v>5.2</v>
      </c>
      <c r="F38" s="46"/>
    </row>
    <row r="39" spans="1:6" ht="19.5" customHeight="1" x14ac:dyDescent="0.25">
      <c r="A39" s="7">
        <f t="shared" si="0"/>
        <v>22</v>
      </c>
      <c r="B39" s="6" t="s">
        <v>34</v>
      </c>
      <c r="C39" s="35">
        <v>26.4</v>
      </c>
      <c r="D39" s="33"/>
      <c r="E39" s="33">
        <f t="shared" si="2"/>
        <v>26.4</v>
      </c>
      <c r="F39" s="46"/>
    </row>
    <row r="40" spans="1:6" ht="31.5" x14ac:dyDescent="0.25">
      <c r="A40" s="7">
        <f t="shared" si="0"/>
        <v>23</v>
      </c>
      <c r="B40" s="2" t="s">
        <v>80</v>
      </c>
      <c r="C40" s="35">
        <v>314.3</v>
      </c>
      <c r="D40" s="33"/>
      <c r="E40" s="33">
        <f t="shared" si="2"/>
        <v>314.3</v>
      </c>
      <c r="F40" s="46"/>
    </row>
    <row r="41" spans="1:6" ht="15.75" customHeight="1" x14ac:dyDescent="0.25">
      <c r="A41" s="7">
        <f t="shared" si="0"/>
        <v>24</v>
      </c>
      <c r="B41" s="2" t="s">
        <v>17</v>
      </c>
      <c r="C41" s="35">
        <v>7491.2</v>
      </c>
      <c r="D41" s="33">
        <v>280</v>
      </c>
      <c r="E41" s="33">
        <f t="shared" si="2"/>
        <v>7771.2</v>
      </c>
      <c r="F41" s="46"/>
    </row>
    <row r="42" spans="1:6" x14ac:dyDescent="0.25">
      <c r="A42" s="7">
        <f t="shared" si="0"/>
        <v>25</v>
      </c>
      <c r="B42" s="2" t="s">
        <v>18</v>
      </c>
      <c r="C42" s="35">
        <v>952.8</v>
      </c>
      <c r="D42" s="33">
        <v>-9.8000000000000007</v>
      </c>
      <c r="E42" s="33">
        <f t="shared" si="2"/>
        <v>943</v>
      </c>
      <c r="F42" s="46"/>
    </row>
    <row r="43" spans="1:6" ht="15.75" customHeight="1" x14ac:dyDescent="0.25">
      <c r="A43" s="7">
        <f t="shared" si="0"/>
        <v>26</v>
      </c>
      <c r="B43" s="2" t="s">
        <v>19</v>
      </c>
      <c r="C43" s="35">
        <v>2271.6</v>
      </c>
      <c r="D43" s="33"/>
      <c r="E43" s="33">
        <f t="shared" si="2"/>
        <v>2271.6</v>
      </c>
      <c r="F43" s="46"/>
    </row>
    <row r="44" spans="1:6" x14ac:dyDescent="0.25">
      <c r="A44" s="7">
        <f t="shared" si="0"/>
        <v>27</v>
      </c>
      <c r="B44" s="2" t="s">
        <v>82</v>
      </c>
      <c r="C44" s="35">
        <v>394.1</v>
      </c>
      <c r="D44" s="33"/>
      <c r="E44" s="33">
        <f t="shared" si="2"/>
        <v>394.1</v>
      </c>
      <c r="F44" s="46"/>
    </row>
    <row r="45" spans="1:6" x14ac:dyDescent="0.25">
      <c r="A45" s="7">
        <f t="shared" si="0"/>
        <v>28</v>
      </c>
      <c r="B45" s="2" t="s">
        <v>212</v>
      </c>
      <c r="C45" s="35">
        <v>53.5</v>
      </c>
      <c r="D45" s="34"/>
      <c r="E45" s="33">
        <f t="shared" si="2"/>
        <v>53.5</v>
      </c>
      <c r="F45" s="46"/>
    </row>
    <row r="46" spans="1:6" ht="33" customHeight="1" x14ac:dyDescent="0.25">
      <c r="A46" s="7">
        <f t="shared" si="0"/>
        <v>29</v>
      </c>
      <c r="B46" s="2" t="s">
        <v>86</v>
      </c>
      <c r="C46" s="35">
        <v>990.6</v>
      </c>
      <c r="D46" s="33"/>
      <c r="E46" s="33">
        <f t="shared" si="2"/>
        <v>990.6</v>
      </c>
      <c r="F46" s="46"/>
    </row>
    <row r="47" spans="1:6" ht="36" customHeight="1" x14ac:dyDescent="0.25">
      <c r="A47" s="7">
        <f t="shared" si="0"/>
        <v>30</v>
      </c>
      <c r="B47" s="2" t="s">
        <v>85</v>
      </c>
      <c r="C47" s="35">
        <v>225.8</v>
      </c>
      <c r="D47" s="33"/>
      <c r="E47" s="33">
        <f t="shared" si="2"/>
        <v>225.8</v>
      </c>
      <c r="F47" s="46"/>
    </row>
    <row r="48" spans="1:6" x14ac:dyDescent="0.25">
      <c r="A48" s="7">
        <f t="shared" si="0"/>
        <v>31</v>
      </c>
      <c r="B48" s="2" t="s">
        <v>100</v>
      </c>
      <c r="C48" s="35">
        <v>152.1</v>
      </c>
      <c r="D48" s="33"/>
      <c r="E48" s="33">
        <f t="shared" si="2"/>
        <v>152.1</v>
      </c>
      <c r="F48" s="46"/>
    </row>
    <row r="49" spans="1:6" ht="18" customHeight="1" x14ac:dyDescent="0.25">
      <c r="A49" s="7">
        <f t="shared" si="0"/>
        <v>32</v>
      </c>
      <c r="B49" s="2" t="s">
        <v>72</v>
      </c>
      <c r="C49" s="35">
        <v>9.3000000000000007</v>
      </c>
      <c r="D49" s="33"/>
      <c r="E49" s="33">
        <f t="shared" si="2"/>
        <v>9.3000000000000007</v>
      </c>
      <c r="F49" s="46"/>
    </row>
    <row r="50" spans="1:6" ht="15" customHeight="1" x14ac:dyDescent="0.25">
      <c r="A50" s="7">
        <f t="shared" si="0"/>
        <v>33</v>
      </c>
      <c r="B50" s="2" t="s">
        <v>97</v>
      </c>
      <c r="C50" s="35">
        <v>41.4</v>
      </c>
      <c r="D50" s="33"/>
      <c r="E50" s="33">
        <f t="shared" si="2"/>
        <v>41.4</v>
      </c>
      <c r="F50" s="46"/>
    </row>
    <row r="51" spans="1:6" ht="51.75" customHeight="1" x14ac:dyDescent="0.25">
      <c r="A51" s="7">
        <f t="shared" si="0"/>
        <v>34</v>
      </c>
      <c r="B51" s="2" t="s">
        <v>122</v>
      </c>
      <c r="C51" s="35">
        <v>31</v>
      </c>
      <c r="D51" s="33"/>
      <c r="E51" s="33">
        <f t="shared" si="2"/>
        <v>31</v>
      </c>
      <c r="F51" s="46"/>
    </row>
    <row r="52" spans="1:6" ht="15" customHeight="1" x14ac:dyDescent="0.25">
      <c r="A52" s="7">
        <f t="shared" si="0"/>
        <v>35</v>
      </c>
      <c r="B52" s="6" t="s">
        <v>95</v>
      </c>
      <c r="C52" s="36">
        <v>64187.4</v>
      </c>
      <c r="D52" s="33">
        <v>1322.6</v>
      </c>
      <c r="E52" s="33">
        <f>C52+D52</f>
        <v>65510</v>
      </c>
      <c r="F52" s="46"/>
    </row>
    <row r="53" spans="1:6" ht="16.5" customHeight="1" x14ac:dyDescent="0.25">
      <c r="A53" s="7">
        <f t="shared" si="0"/>
        <v>36</v>
      </c>
      <c r="B53" s="6" t="s">
        <v>209</v>
      </c>
      <c r="C53" s="35">
        <f>SUM(C54:C55)</f>
        <v>1553.8</v>
      </c>
      <c r="D53" s="33"/>
      <c r="E53" s="33">
        <f>+SUM(E54:E55)</f>
        <v>1553.8</v>
      </c>
      <c r="F53" s="46"/>
    </row>
    <row r="54" spans="1:6" ht="14.25" customHeight="1" x14ac:dyDescent="0.25">
      <c r="A54" s="7">
        <f t="shared" si="0"/>
        <v>37</v>
      </c>
      <c r="B54" s="6" t="s">
        <v>96</v>
      </c>
      <c r="C54" s="35">
        <v>1486.4</v>
      </c>
      <c r="D54" s="33"/>
      <c r="E54" s="33">
        <f>C54+D54</f>
        <v>1486.4</v>
      </c>
      <c r="F54" s="46"/>
    </row>
    <row r="55" spans="1:6" x14ac:dyDescent="0.25">
      <c r="A55" s="7">
        <f t="shared" si="0"/>
        <v>38</v>
      </c>
      <c r="B55" s="6" t="s">
        <v>20</v>
      </c>
      <c r="C55" s="35">
        <v>67.400000000000006</v>
      </c>
      <c r="D55" s="33"/>
      <c r="E55" s="33">
        <f t="shared" ref="E55:E56" si="3">C55+D55</f>
        <v>67.400000000000006</v>
      </c>
      <c r="F55" s="46"/>
    </row>
    <row r="56" spans="1:6" ht="31.5" x14ac:dyDescent="0.25">
      <c r="A56" s="7">
        <f t="shared" si="0"/>
        <v>39</v>
      </c>
      <c r="B56" s="6" t="s">
        <v>21</v>
      </c>
      <c r="C56" s="36">
        <v>0.9</v>
      </c>
      <c r="D56" s="33"/>
      <c r="E56" s="33">
        <f t="shared" si="3"/>
        <v>0.9</v>
      </c>
      <c r="F56" s="46"/>
    </row>
    <row r="57" spans="1:6" ht="17.25" customHeight="1" x14ac:dyDescent="0.25">
      <c r="A57" s="7">
        <f t="shared" si="0"/>
        <v>40</v>
      </c>
      <c r="B57" s="23" t="s">
        <v>218</v>
      </c>
      <c r="C57" s="37">
        <f>SUM(C58:C91)</f>
        <v>24342.400000000001</v>
      </c>
      <c r="D57" s="34">
        <f>+SUM(D58:D91)</f>
        <v>370.1</v>
      </c>
      <c r="E57" s="34">
        <f>+SUM(E58:E91)</f>
        <v>24712.5</v>
      </c>
      <c r="F57" s="46"/>
    </row>
    <row r="58" spans="1:6" ht="39" customHeight="1" x14ac:dyDescent="0.25">
      <c r="A58" s="7">
        <f t="shared" si="0"/>
        <v>41</v>
      </c>
      <c r="B58" s="18" t="s">
        <v>131</v>
      </c>
      <c r="C58" s="35">
        <v>3</v>
      </c>
      <c r="D58" s="33"/>
      <c r="E58" s="33">
        <f>C58+D58</f>
        <v>3</v>
      </c>
      <c r="F58" s="46"/>
    </row>
    <row r="59" spans="1:6" ht="33" customHeight="1" x14ac:dyDescent="0.25">
      <c r="A59" s="7">
        <f t="shared" si="0"/>
        <v>42</v>
      </c>
      <c r="B59" s="18" t="s">
        <v>113</v>
      </c>
      <c r="C59" s="35">
        <v>58.5</v>
      </c>
      <c r="D59" s="33"/>
      <c r="E59" s="33">
        <f t="shared" ref="E59:E82" si="4">C59+D59</f>
        <v>58.5</v>
      </c>
      <c r="F59" s="46"/>
    </row>
    <row r="60" spans="1:6" ht="18.75" customHeight="1" x14ac:dyDescent="0.25">
      <c r="A60" s="7">
        <f t="shared" si="0"/>
        <v>43</v>
      </c>
      <c r="B60" s="18" t="s">
        <v>118</v>
      </c>
      <c r="C60" s="35">
        <v>1157.5</v>
      </c>
      <c r="D60" s="33"/>
      <c r="E60" s="33">
        <f t="shared" si="4"/>
        <v>1157.5</v>
      </c>
      <c r="F60" s="46"/>
    </row>
    <row r="61" spans="1:6" ht="35.25" customHeight="1" x14ac:dyDescent="0.25">
      <c r="A61" s="7">
        <f t="shared" si="0"/>
        <v>44</v>
      </c>
      <c r="B61" s="18" t="s">
        <v>125</v>
      </c>
      <c r="C61" s="35">
        <v>19.3</v>
      </c>
      <c r="D61" s="33">
        <v>17.7</v>
      </c>
      <c r="E61" s="33">
        <f t="shared" si="4"/>
        <v>37</v>
      </c>
      <c r="F61" s="46"/>
    </row>
    <row r="62" spans="1:6" ht="48" customHeight="1" x14ac:dyDescent="0.25">
      <c r="A62" s="7">
        <f t="shared" si="0"/>
        <v>45</v>
      </c>
      <c r="B62" s="24" t="s">
        <v>133</v>
      </c>
      <c r="C62" s="35">
        <v>24.5</v>
      </c>
      <c r="D62" s="33"/>
      <c r="E62" s="33">
        <f t="shared" si="4"/>
        <v>24.5</v>
      </c>
      <c r="F62" s="46"/>
    </row>
    <row r="63" spans="1:6" ht="32.25" customHeight="1" x14ac:dyDescent="0.25">
      <c r="A63" s="7">
        <f t="shared" si="0"/>
        <v>46</v>
      </c>
      <c r="B63" s="18" t="s">
        <v>126</v>
      </c>
      <c r="C63" s="35">
        <v>648</v>
      </c>
      <c r="D63" s="33"/>
      <c r="E63" s="33">
        <f t="shared" si="4"/>
        <v>648</v>
      </c>
      <c r="F63" s="46"/>
    </row>
    <row r="64" spans="1:6" ht="31.5" x14ac:dyDescent="0.25">
      <c r="A64" s="7">
        <f t="shared" si="0"/>
        <v>47</v>
      </c>
      <c r="B64" s="18" t="s">
        <v>111</v>
      </c>
      <c r="C64" s="35">
        <v>58.7</v>
      </c>
      <c r="D64" s="33">
        <v>16.600000000000001</v>
      </c>
      <c r="E64" s="33">
        <f t="shared" si="4"/>
        <v>75.3</v>
      </c>
      <c r="F64" s="46"/>
    </row>
    <row r="65" spans="1:6" x14ac:dyDescent="0.25">
      <c r="A65" s="7">
        <f t="shared" si="0"/>
        <v>48</v>
      </c>
      <c r="B65" s="18" t="s">
        <v>141</v>
      </c>
      <c r="C65" s="35">
        <v>341.1</v>
      </c>
      <c r="D65" s="33"/>
      <c r="E65" s="33">
        <f t="shared" si="4"/>
        <v>341.1</v>
      </c>
      <c r="F65" s="46"/>
    </row>
    <row r="66" spans="1:6" ht="31.5" x14ac:dyDescent="0.25">
      <c r="A66" s="7">
        <f t="shared" si="0"/>
        <v>49</v>
      </c>
      <c r="B66" s="18" t="s">
        <v>142</v>
      </c>
      <c r="C66" s="35">
        <v>1610</v>
      </c>
      <c r="D66" s="33"/>
      <c r="E66" s="33">
        <f t="shared" si="4"/>
        <v>1610</v>
      </c>
      <c r="F66" s="46"/>
    </row>
    <row r="67" spans="1:6" ht="31.5" x14ac:dyDescent="0.25">
      <c r="A67" s="7">
        <f t="shared" si="0"/>
        <v>50</v>
      </c>
      <c r="B67" s="18" t="s">
        <v>143</v>
      </c>
      <c r="C67" s="35">
        <v>269.60000000000002</v>
      </c>
      <c r="D67" s="33"/>
      <c r="E67" s="33">
        <f t="shared" si="4"/>
        <v>269.60000000000002</v>
      </c>
      <c r="F67" s="46"/>
    </row>
    <row r="68" spans="1:6" x14ac:dyDescent="0.25">
      <c r="A68" s="7">
        <f t="shared" si="0"/>
        <v>51</v>
      </c>
      <c r="B68" s="18" t="s">
        <v>144</v>
      </c>
      <c r="C68" s="35">
        <v>301.39999999999998</v>
      </c>
      <c r="D68" s="33"/>
      <c r="E68" s="33">
        <f t="shared" si="4"/>
        <v>301.39999999999998</v>
      </c>
      <c r="F68" s="46"/>
    </row>
    <row r="69" spans="1:6" ht="31.5" x14ac:dyDescent="0.25">
      <c r="A69" s="7">
        <f t="shared" si="0"/>
        <v>52</v>
      </c>
      <c r="B69" s="18" t="s">
        <v>145</v>
      </c>
      <c r="C69" s="35">
        <v>0.3</v>
      </c>
      <c r="D69" s="33"/>
      <c r="E69" s="33">
        <f t="shared" si="4"/>
        <v>0.3</v>
      </c>
      <c r="F69" s="46"/>
    </row>
    <row r="70" spans="1:6" ht="31.5" x14ac:dyDescent="0.25">
      <c r="A70" s="7">
        <f t="shared" si="0"/>
        <v>53</v>
      </c>
      <c r="B70" s="18" t="s">
        <v>146</v>
      </c>
      <c r="C70" s="35">
        <v>386.3</v>
      </c>
      <c r="D70" s="33"/>
      <c r="E70" s="33">
        <f t="shared" si="4"/>
        <v>386.3</v>
      </c>
      <c r="F70" s="46"/>
    </row>
    <row r="71" spans="1:6" ht="31.5" x14ac:dyDescent="0.25">
      <c r="A71" s="7">
        <f t="shared" si="0"/>
        <v>54</v>
      </c>
      <c r="B71" s="18" t="s">
        <v>147</v>
      </c>
      <c r="C71" s="35">
        <v>65.599999999999994</v>
      </c>
      <c r="D71" s="33"/>
      <c r="E71" s="33">
        <f t="shared" si="4"/>
        <v>65.599999999999994</v>
      </c>
      <c r="F71" s="46"/>
    </row>
    <row r="72" spans="1:6" ht="47.25" x14ac:dyDescent="0.25">
      <c r="A72" s="7">
        <f t="shared" si="0"/>
        <v>55</v>
      </c>
      <c r="B72" s="24" t="s">
        <v>148</v>
      </c>
      <c r="C72" s="35">
        <v>240</v>
      </c>
      <c r="D72" s="33"/>
      <c r="E72" s="33">
        <f t="shared" si="4"/>
        <v>240</v>
      </c>
      <c r="F72" s="46"/>
    </row>
    <row r="73" spans="1:6" ht="31.5" x14ac:dyDescent="0.25">
      <c r="A73" s="7">
        <f t="shared" si="0"/>
        <v>56</v>
      </c>
      <c r="B73" s="6" t="s">
        <v>167</v>
      </c>
      <c r="C73" s="35">
        <v>6646.1</v>
      </c>
      <c r="D73" s="33"/>
      <c r="E73" s="33">
        <f t="shared" si="4"/>
        <v>6646.1</v>
      </c>
      <c r="F73" s="46"/>
    </row>
    <row r="74" spans="1:6" ht="31.5" x14ac:dyDescent="0.25">
      <c r="A74" s="7">
        <f t="shared" si="0"/>
        <v>57</v>
      </c>
      <c r="B74" s="18" t="s">
        <v>149</v>
      </c>
      <c r="C74" s="35">
        <v>141.6</v>
      </c>
      <c r="D74" s="33">
        <v>91.4</v>
      </c>
      <c r="E74" s="33">
        <f t="shared" si="4"/>
        <v>233</v>
      </c>
      <c r="F74" s="46"/>
    </row>
    <row r="75" spans="1:6" ht="31.5" x14ac:dyDescent="0.25">
      <c r="A75" s="7">
        <f t="shared" si="0"/>
        <v>58</v>
      </c>
      <c r="B75" s="18" t="s">
        <v>150</v>
      </c>
      <c r="C75" s="35">
        <v>184.9</v>
      </c>
      <c r="D75" s="33"/>
      <c r="E75" s="33">
        <f t="shared" si="4"/>
        <v>184.9</v>
      </c>
      <c r="F75" s="46"/>
    </row>
    <row r="76" spans="1:6" x14ac:dyDescent="0.25">
      <c r="A76" s="7">
        <f t="shared" si="0"/>
        <v>59</v>
      </c>
      <c r="B76" s="18" t="s">
        <v>151</v>
      </c>
      <c r="C76" s="35">
        <v>8.9</v>
      </c>
      <c r="D76" s="33"/>
      <c r="E76" s="33">
        <f t="shared" si="4"/>
        <v>8.9</v>
      </c>
      <c r="F76" s="46"/>
    </row>
    <row r="77" spans="1:6" ht="31.5" x14ac:dyDescent="0.25">
      <c r="A77" s="7">
        <f t="shared" si="0"/>
        <v>60</v>
      </c>
      <c r="B77" s="18" t="s">
        <v>152</v>
      </c>
      <c r="C77" s="35">
        <v>5.5</v>
      </c>
      <c r="D77" s="33"/>
      <c r="E77" s="33">
        <f t="shared" si="4"/>
        <v>5.5</v>
      </c>
      <c r="F77" s="46"/>
    </row>
    <row r="78" spans="1:6" ht="63" x14ac:dyDescent="0.25">
      <c r="A78" s="7">
        <f t="shared" si="0"/>
        <v>61</v>
      </c>
      <c r="B78" s="18" t="s">
        <v>188</v>
      </c>
      <c r="C78" s="35">
        <v>9784.9</v>
      </c>
      <c r="D78" s="33"/>
      <c r="E78" s="33">
        <f t="shared" si="4"/>
        <v>9784.9</v>
      </c>
      <c r="F78" s="46"/>
    </row>
    <row r="79" spans="1:6" ht="23.25" customHeight="1" x14ac:dyDescent="0.25">
      <c r="A79" s="7">
        <f t="shared" si="0"/>
        <v>62</v>
      </c>
      <c r="B79" s="18" t="s">
        <v>173</v>
      </c>
      <c r="C79" s="35">
        <v>109.9</v>
      </c>
      <c r="D79" s="33"/>
      <c r="E79" s="33">
        <f t="shared" si="4"/>
        <v>109.9</v>
      </c>
      <c r="F79" s="46"/>
    </row>
    <row r="80" spans="1:6" ht="47.25" x14ac:dyDescent="0.25">
      <c r="A80" s="7">
        <f t="shared" si="0"/>
        <v>63</v>
      </c>
      <c r="B80" s="18" t="s">
        <v>174</v>
      </c>
      <c r="C80" s="35">
        <v>842.1</v>
      </c>
      <c r="D80" s="33"/>
      <c r="E80" s="33">
        <f t="shared" si="4"/>
        <v>842.1</v>
      </c>
      <c r="F80" s="46"/>
    </row>
    <row r="81" spans="1:6" ht="47.25" x14ac:dyDescent="0.25">
      <c r="A81" s="7">
        <f t="shared" si="0"/>
        <v>64</v>
      </c>
      <c r="B81" s="18" t="s">
        <v>175</v>
      </c>
      <c r="C81" s="35">
        <v>77</v>
      </c>
      <c r="D81" s="33"/>
      <c r="E81" s="33">
        <f t="shared" si="4"/>
        <v>77</v>
      </c>
      <c r="F81" s="46"/>
    </row>
    <row r="82" spans="1:6" ht="47.25" x14ac:dyDescent="0.25">
      <c r="A82" s="7">
        <f t="shared" si="0"/>
        <v>65</v>
      </c>
      <c r="B82" s="18" t="s">
        <v>176</v>
      </c>
      <c r="C82" s="35">
        <v>431.9</v>
      </c>
      <c r="D82" s="33">
        <v>105.2</v>
      </c>
      <c r="E82" s="33">
        <f t="shared" si="4"/>
        <v>537.1</v>
      </c>
      <c r="F82" s="46"/>
    </row>
    <row r="83" spans="1:6" ht="31.5" x14ac:dyDescent="0.25">
      <c r="A83" s="7">
        <f t="shared" si="0"/>
        <v>66</v>
      </c>
      <c r="B83" s="18" t="s">
        <v>177</v>
      </c>
      <c r="C83" s="35">
        <v>57.8</v>
      </c>
      <c r="D83" s="33"/>
      <c r="E83" s="33">
        <f>C83+D83</f>
        <v>57.8</v>
      </c>
      <c r="F83" s="46"/>
    </row>
    <row r="84" spans="1:6" ht="63" x14ac:dyDescent="0.25">
      <c r="A84" s="7">
        <f t="shared" si="0"/>
        <v>67</v>
      </c>
      <c r="B84" s="18" t="s">
        <v>189</v>
      </c>
      <c r="C84" s="35">
        <v>9</v>
      </c>
      <c r="D84" s="33">
        <v>2.1</v>
      </c>
      <c r="E84" s="33">
        <f t="shared" ref="E84:E91" si="5">C84+D84</f>
        <v>11.1</v>
      </c>
      <c r="F84" s="46"/>
    </row>
    <row r="85" spans="1:6" ht="63" x14ac:dyDescent="0.25">
      <c r="A85" s="7">
        <f t="shared" si="0"/>
        <v>68</v>
      </c>
      <c r="B85" s="18" t="s">
        <v>190</v>
      </c>
      <c r="C85" s="35">
        <v>70.400000000000006</v>
      </c>
      <c r="D85" s="33"/>
      <c r="E85" s="33">
        <f t="shared" si="5"/>
        <v>70.400000000000006</v>
      </c>
      <c r="F85" s="46"/>
    </row>
    <row r="86" spans="1:6" ht="47.25" x14ac:dyDescent="0.25">
      <c r="A86" s="7">
        <f t="shared" si="0"/>
        <v>69</v>
      </c>
      <c r="B86" s="18" t="s">
        <v>191</v>
      </c>
      <c r="C86" s="35">
        <v>419.1</v>
      </c>
      <c r="D86" s="33"/>
      <c r="E86" s="33">
        <f t="shared" si="5"/>
        <v>419.1</v>
      </c>
      <c r="F86" s="46"/>
    </row>
    <row r="87" spans="1:6" ht="47.25" x14ac:dyDescent="0.25">
      <c r="A87" s="7">
        <f t="shared" si="0"/>
        <v>70</v>
      </c>
      <c r="B87" s="18" t="s">
        <v>192</v>
      </c>
      <c r="C87" s="35">
        <v>4.2</v>
      </c>
      <c r="D87" s="33">
        <v>8.8000000000000007</v>
      </c>
      <c r="E87" s="33">
        <f t="shared" si="5"/>
        <v>13</v>
      </c>
      <c r="F87" s="46"/>
    </row>
    <row r="88" spans="1:6" ht="47.25" x14ac:dyDescent="0.25">
      <c r="A88" s="7">
        <f t="shared" si="0"/>
        <v>71</v>
      </c>
      <c r="B88" s="18" t="s">
        <v>193</v>
      </c>
      <c r="C88" s="35">
        <v>55.3</v>
      </c>
      <c r="D88" s="33"/>
      <c r="E88" s="33">
        <f t="shared" si="5"/>
        <v>55.3</v>
      </c>
      <c r="F88" s="46"/>
    </row>
    <row r="89" spans="1:6" ht="47.25" x14ac:dyDescent="0.25">
      <c r="A89" s="7">
        <f t="shared" si="0"/>
        <v>72</v>
      </c>
      <c r="B89" s="18" t="s">
        <v>194</v>
      </c>
      <c r="C89" s="35">
        <v>310</v>
      </c>
      <c r="D89" s="33"/>
      <c r="E89" s="33">
        <f t="shared" si="5"/>
        <v>310</v>
      </c>
      <c r="F89" s="46"/>
    </row>
    <row r="90" spans="1:6" ht="62.25" customHeight="1" x14ac:dyDescent="0.25">
      <c r="A90" s="7">
        <f t="shared" si="0"/>
        <v>73</v>
      </c>
      <c r="B90" s="23" t="s">
        <v>216</v>
      </c>
      <c r="C90" s="37"/>
      <c r="D90" s="34">
        <v>28.5</v>
      </c>
      <c r="E90" s="34">
        <f t="shared" si="5"/>
        <v>28.5</v>
      </c>
      <c r="F90" s="46"/>
    </row>
    <row r="91" spans="1:6" ht="57.75" customHeight="1" x14ac:dyDescent="0.25">
      <c r="A91" s="7">
        <f t="shared" si="0"/>
        <v>74</v>
      </c>
      <c r="B91" s="23" t="s">
        <v>217</v>
      </c>
      <c r="C91" s="37"/>
      <c r="D91" s="34">
        <v>99.8</v>
      </c>
      <c r="E91" s="34">
        <f t="shared" si="5"/>
        <v>99.8</v>
      </c>
      <c r="F91" s="46"/>
    </row>
    <row r="92" spans="1:6" x14ac:dyDescent="0.25">
      <c r="A92" s="7">
        <f t="shared" si="0"/>
        <v>75</v>
      </c>
      <c r="B92" s="5" t="s">
        <v>219</v>
      </c>
      <c r="C92" s="37">
        <f>SUM(C93:C103)</f>
        <v>22765.1</v>
      </c>
      <c r="D92" s="34">
        <f>+SUM(D93:D103)</f>
        <v>0</v>
      </c>
      <c r="E92" s="34">
        <f>+SUM(E93:E103)</f>
        <v>22765.1</v>
      </c>
      <c r="F92" s="46"/>
    </row>
    <row r="93" spans="1:6" x14ac:dyDescent="0.25">
      <c r="A93" s="7">
        <f t="shared" si="0"/>
        <v>76</v>
      </c>
      <c r="B93" s="6" t="s">
        <v>22</v>
      </c>
      <c r="C93" s="35">
        <v>852.1</v>
      </c>
      <c r="D93" s="33"/>
      <c r="E93" s="33">
        <f>C93+D93</f>
        <v>852.1</v>
      </c>
      <c r="F93" s="46"/>
    </row>
    <row r="94" spans="1:6" ht="15" customHeight="1" x14ac:dyDescent="0.25">
      <c r="A94" s="7">
        <f t="shared" si="0"/>
        <v>77</v>
      </c>
      <c r="B94" s="6" t="s">
        <v>68</v>
      </c>
      <c r="C94" s="35">
        <v>2140</v>
      </c>
      <c r="D94" s="33"/>
      <c r="E94" s="33">
        <f t="shared" ref="E94:E103" si="6">C94+D94</f>
        <v>2140</v>
      </c>
      <c r="F94" s="46"/>
    </row>
    <row r="95" spans="1:6" ht="15.75" customHeight="1" x14ac:dyDescent="0.25">
      <c r="A95" s="7">
        <f t="shared" si="0"/>
        <v>78</v>
      </c>
      <c r="B95" s="6" t="s">
        <v>23</v>
      </c>
      <c r="C95" s="35">
        <v>120</v>
      </c>
      <c r="D95" s="33"/>
      <c r="E95" s="33">
        <f t="shared" si="6"/>
        <v>120</v>
      </c>
      <c r="F95" s="46"/>
    </row>
    <row r="96" spans="1:6" x14ac:dyDescent="0.25">
      <c r="A96" s="7">
        <f t="shared" si="0"/>
        <v>79</v>
      </c>
      <c r="B96" s="6" t="s">
        <v>24</v>
      </c>
      <c r="C96" s="35">
        <v>1243.5</v>
      </c>
      <c r="D96" s="33"/>
      <c r="E96" s="33">
        <f t="shared" si="6"/>
        <v>1243.5</v>
      </c>
      <c r="F96" s="46"/>
    </row>
    <row r="97" spans="1:6" x14ac:dyDescent="0.25">
      <c r="A97" s="7">
        <f t="shared" si="0"/>
        <v>80</v>
      </c>
      <c r="B97" s="6" t="s">
        <v>115</v>
      </c>
      <c r="C97" s="35">
        <v>400</v>
      </c>
      <c r="D97" s="33"/>
      <c r="E97" s="33">
        <f t="shared" si="6"/>
        <v>400</v>
      </c>
      <c r="F97" s="46"/>
    </row>
    <row r="98" spans="1:6" x14ac:dyDescent="0.25">
      <c r="A98" s="7">
        <f t="shared" si="0"/>
        <v>81</v>
      </c>
      <c r="B98" s="6" t="s">
        <v>77</v>
      </c>
      <c r="C98" s="35">
        <v>2218</v>
      </c>
      <c r="D98" s="33"/>
      <c r="E98" s="33">
        <f t="shared" si="6"/>
        <v>2218</v>
      </c>
      <c r="F98" s="46"/>
    </row>
    <row r="99" spans="1:6" ht="32.25" customHeight="1" x14ac:dyDescent="0.25">
      <c r="A99" s="7">
        <f t="shared" si="0"/>
        <v>82</v>
      </c>
      <c r="B99" s="6" t="s">
        <v>25</v>
      </c>
      <c r="C99" s="35">
        <v>6255.2</v>
      </c>
      <c r="D99" s="33"/>
      <c r="E99" s="33">
        <f t="shared" si="6"/>
        <v>6255.2</v>
      </c>
      <c r="F99" s="46"/>
    </row>
    <row r="100" spans="1:6" ht="15" customHeight="1" x14ac:dyDescent="0.25">
      <c r="A100" s="7">
        <f t="shared" si="0"/>
        <v>83</v>
      </c>
      <c r="B100" s="6" t="s">
        <v>10</v>
      </c>
      <c r="C100" s="35">
        <v>126</v>
      </c>
      <c r="D100" s="33"/>
      <c r="E100" s="33">
        <f t="shared" si="6"/>
        <v>126</v>
      </c>
      <c r="F100" s="46"/>
    </row>
    <row r="101" spans="1:6" x14ac:dyDescent="0.25">
      <c r="A101" s="7">
        <f t="shared" si="0"/>
        <v>84</v>
      </c>
      <c r="B101" s="6" t="s">
        <v>11</v>
      </c>
      <c r="C101" s="35">
        <v>8577.2999999999993</v>
      </c>
      <c r="D101" s="33"/>
      <c r="E101" s="33">
        <f t="shared" si="6"/>
        <v>8577.2999999999993</v>
      </c>
      <c r="F101" s="46"/>
    </row>
    <row r="102" spans="1:6" x14ac:dyDescent="0.25">
      <c r="A102" s="7">
        <f t="shared" si="0"/>
        <v>85</v>
      </c>
      <c r="B102" s="6" t="s">
        <v>99</v>
      </c>
      <c r="C102" s="35">
        <v>400</v>
      </c>
      <c r="D102" s="33"/>
      <c r="E102" s="33">
        <f t="shared" si="6"/>
        <v>400</v>
      </c>
      <c r="F102" s="46"/>
    </row>
    <row r="103" spans="1:6" x14ac:dyDescent="0.25">
      <c r="A103" s="7">
        <f t="shared" si="0"/>
        <v>86</v>
      </c>
      <c r="B103" s="6" t="s">
        <v>71</v>
      </c>
      <c r="C103" s="35">
        <v>433</v>
      </c>
      <c r="D103" s="33"/>
      <c r="E103" s="33">
        <f t="shared" si="6"/>
        <v>433</v>
      </c>
      <c r="F103" s="46"/>
    </row>
    <row r="104" spans="1:6" ht="31.5" x14ac:dyDescent="0.25">
      <c r="A104" s="7">
        <f t="shared" si="0"/>
        <v>87</v>
      </c>
      <c r="B104" s="5" t="s">
        <v>220</v>
      </c>
      <c r="C104" s="38">
        <f>+C105</f>
        <v>1800</v>
      </c>
      <c r="D104" s="33"/>
      <c r="E104" s="34">
        <f>E105</f>
        <v>1800</v>
      </c>
      <c r="F104" s="46"/>
    </row>
    <row r="105" spans="1:6" x14ac:dyDescent="0.25">
      <c r="A105" s="7">
        <f t="shared" si="0"/>
        <v>88</v>
      </c>
      <c r="B105" s="5" t="s">
        <v>221</v>
      </c>
      <c r="C105" s="38">
        <f>+C106+C107</f>
        <v>1800</v>
      </c>
      <c r="D105" s="33"/>
      <c r="E105" s="34">
        <f>+SUM(E106:E107)</f>
        <v>1800</v>
      </c>
      <c r="F105" s="46"/>
    </row>
    <row r="106" spans="1:6" x14ac:dyDescent="0.25">
      <c r="A106" s="7">
        <f t="shared" si="0"/>
        <v>89</v>
      </c>
      <c r="B106" s="6" t="s">
        <v>78</v>
      </c>
      <c r="C106" s="39">
        <v>1000</v>
      </c>
      <c r="D106" s="33"/>
      <c r="E106" s="33">
        <f>C106+D106</f>
        <v>1000</v>
      </c>
      <c r="F106" s="46"/>
    </row>
    <row r="107" spans="1:6" x14ac:dyDescent="0.25">
      <c r="A107" s="7">
        <f t="shared" si="0"/>
        <v>90</v>
      </c>
      <c r="B107" s="6" t="s">
        <v>79</v>
      </c>
      <c r="C107" s="39">
        <v>800</v>
      </c>
      <c r="D107" s="33"/>
      <c r="E107" s="33">
        <f>C107+D107</f>
        <v>800</v>
      </c>
      <c r="F107" s="46"/>
    </row>
    <row r="108" spans="1:6" x14ac:dyDescent="0.25">
      <c r="A108" s="7">
        <f t="shared" si="0"/>
        <v>91</v>
      </c>
      <c r="B108" s="5" t="s">
        <v>222</v>
      </c>
      <c r="C108" s="38">
        <f>+C104+C92+C24+C18</f>
        <v>273670</v>
      </c>
      <c r="D108" s="34">
        <f>D18+D24+D92+D104</f>
        <v>2369.4</v>
      </c>
      <c r="E108" s="34">
        <f>E18+E24+E92+E104</f>
        <v>276039.40000000002</v>
      </c>
      <c r="F108" s="46"/>
    </row>
    <row r="110" spans="1:6" x14ac:dyDescent="0.25">
      <c r="B110" s="42"/>
    </row>
  </sheetData>
  <mergeCells count="10">
    <mergeCell ref="B11:C11"/>
    <mergeCell ref="B1:C1"/>
    <mergeCell ref="B7:D7"/>
    <mergeCell ref="B6:D6"/>
    <mergeCell ref="B5:D5"/>
    <mergeCell ref="B4:D4"/>
    <mergeCell ref="B3:D3"/>
    <mergeCell ref="B9:D9"/>
    <mergeCell ref="B8:D8"/>
    <mergeCell ref="B10:D10"/>
  </mergeCells>
  <pageMargins left="0.9055118110236221" right="0.31496062992125984" top="0.74803149606299213" bottom="0.35433070866141736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showZeros="0" zoomScaleNormal="100" workbookViewId="0">
      <pane xSplit="4" ySplit="7" topLeftCell="E56" activePane="bottomRight" state="frozen"/>
      <selection pane="topRight" activeCell="G1" sqref="G1"/>
      <selection pane="bottomLeft" activeCell="A6" sqref="A6"/>
      <selection pane="bottomRight" activeCell="F105" sqref="F105"/>
    </sheetView>
  </sheetViews>
  <sheetFormatPr defaultColWidth="10.140625" defaultRowHeight="15.75" x14ac:dyDescent="0.25"/>
  <cols>
    <col min="1" max="1" width="6" style="25" customWidth="1"/>
    <col min="2" max="2" width="44" style="1" customWidth="1"/>
    <col min="3" max="3" width="14.42578125" style="1" customWidth="1"/>
    <col min="4" max="4" width="13.5703125" style="1" customWidth="1"/>
    <col min="5" max="5" width="13.85546875" style="1" customWidth="1"/>
    <col min="6" max="6" width="13.140625" style="1" customWidth="1"/>
    <col min="7" max="7" width="15.28515625" style="1" customWidth="1"/>
    <col min="8" max="8" width="13.5703125" style="1" customWidth="1"/>
    <col min="9" max="9" width="15.7109375" style="1" customWidth="1"/>
    <col min="10" max="10" width="18.140625" style="1" customWidth="1"/>
    <col min="11" max="11" width="10.7109375" style="1" customWidth="1"/>
    <col min="12" max="12" width="10.140625" style="1" customWidth="1"/>
    <col min="13" max="13" width="10.7109375" style="1" customWidth="1"/>
    <col min="14" max="14" width="11.85546875" style="1" customWidth="1"/>
    <col min="15" max="264" width="10.140625" style="1"/>
    <col min="265" max="265" width="6" style="1" customWidth="1"/>
    <col min="266" max="266" width="44" style="1" customWidth="1"/>
    <col min="267" max="267" width="10.7109375" style="1" customWidth="1"/>
    <col min="268" max="268" width="10.140625" style="1" customWidth="1"/>
    <col min="269" max="269" width="10.7109375" style="1" customWidth="1"/>
    <col min="270" max="270" width="11.85546875" style="1" customWidth="1"/>
    <col min="271" max="520" width="10.140625" style="1"/>
    <col min="521" max="521" width="6" style="1" customWidth="1"/>
    <col min="522" max="522" width="44" style="1" customWidth="1"/>
    <col min="523" max="523" width="10.7109375" style="1" customWidth="1"/>
    <col min="524" max="524" width="10.140625" style="1" customWidth="1"/>
    <col min="525" max="525" width="10.7109375" style="1" customWidth="1"/>
    <col min="526" max="526" width="11.85546875" style="1" customWidth="1"/>
    <col min="527" max="776" width="10.140625" style="1"/>
    <col min="777" max="777" width="6" style="1" customWidth="1"/>
    <col min="778" max="778" width="44" style="1" customWidth="1"/>
    <col min="779" max="779" width="10.7109375" style="1" customWidth="1"/>
    <col min="780" max="780" width="10.140625" style="1" customWidth="1"/>
    <col min="781" max="781" width="10.7109375" style="1" customWidth="1"/>
    <col min="782" max="782" width="11.85546875" style="1" customWidth="1"/>
    <col min="783" max="1032" width="10.140625" style="1"/>
    <col min="1033" max="1033" width="6" style="1" customWidth="1"/>
    <col min="1034" max="1034" width="44" style="1" customWidth="1"/>
    <col min="1035" max="1035" width="10.7109375" style="1" customWidth="1"/>
    <col min="1036" max="1036" width="10.140625" style="1" customWidth="1"/>
    <col min="1037" max="1037" width="10.7109375" style="1" customWidth="1"/>
    <col min="1038" max="1038" width="11.85546875" style="1" customWidth="1"/>
    <col min="1039" max="1288" width="10.140625" style="1"/>
    <col min="1289" max="1289" width="6" style="1" customWidth="1"/>
    <col min="1290" max="1290" width="44" style="1" customWidth="1"/>
    <col min="1291" max="1291" width="10.7109375" style="1" customWidth="1"/>
    <col min="1292" max="1292" width="10.140625" style="1" customWidth="1"/>
    <col min="1293" max="1293" width="10.7109375" style="1" customWidth="1"/>
    <col min="1294" max="1294" width="11.85546875" style="1" customWidth="1"/>
    <col min="1295" max="1544" width="10.140625" style="1"/>
    <col min="1545" max="1545" width="6" style="1" customWidth="1"/>
    <col min="1546" max="1546" width="44" style="1" customWidth="1"/>
    <col min="1547" max="1547" width="10.7109375" style="1" customWidth="1"/>
    <col min="1548" max="1548" width="10.140625" style="1" customWidth="1"/>
    <col min="1549" max="1549" width="10.7109375" style="1" customWidth="1"/>
    <col min="1550" max="1550" width="11.85546875" style="1" customWidth="1"/>
    <col min="1551" max="1800" width="10.140625" style="1"/>
    <col min="1801" max="1801" width="6" style="1" customWidth="1"/>
    <col min="1802" max="1802" width="44" style="1" customWidth="1"/>
    <col min="1803" max="1803" width="10.7109375" style="1" customWidth="1"/>
    <col min="1804" max="1804" width="10.140625" style="1" customWidth="1"/>
    <col min="1805" max="1805" width="10.7109375" style="1" customWidth="1"/>
    <col min="1806" max="1806" width="11.85546875" style="1" customWidth="1"/>
    <col min="1807" max="2056" width="10.140625" style="1"/>
    <col min="2057" max="2057" width="6" style="1" customWidth="1"/>
    <col min="2058" max="2058" width="44" style="1" customWidth="1"/>
    <col min="2059" max="2059" width="10.7109375" style="1" customWidth="1"/>
    <col min="2060" max="2060" width="10.140625" style="1" customWidth="1"/>
    <col min="2061" max="2061" width="10.7109375" style="1" customWidth="1"/>
    <col min="2062" max="2062" width="11.85546875" style="1" customWidth="1"/>
    <col min="2063" max="2312" width="10.140625" style="1"/>
    <col min="2313" max="2313" width="6" style="1" customWidth="1"/>
    <col min="2314" max="2314" width="44" style="1" customWidth="1"/>
    <col min="2315" max="2315" width="10.7109375" style="1" customWidth="1"/>
    <col min="2316" max="2316" width="10.140625" style="1" customWidth="1"/>
    <col min="2317" max="2317" width="10.7109375" style="1" customWidth="1"/>
    <col min="2318" max="2318" width="11.85546875" style="1" customWidth="1"/>
    <col min="2319" max="2568" width="10.140625" style="1"/>
    <col min="2569" max="2569" width="6" style="1" customWidth="1"/>
    <col min="2570" max="2570" width="44" style="1" customWidth="1"/>
    <col min="2571" max="2571" width="10.7109375" style="1" customWidth="1"/>
    <col min="2572" max="2572" width="10.140625" style="1" customWidth="1"/>
    <col min="2573" max="2573" width="10.7109375" style="1" customWidth="1"/>
    <col min="2574" max="2574" width="11.85546875" style="1" customWidth="1"/>
    <col min="2575" max="2824" width="10.140625" style="1"/>
    <col min="2825" max="2825" width="6" style="1" customWidth="1"/>
    <col min="2826" max="2826" width="44" style="1" customWidth="1"/>
    <col min="2827" max="2827" width="10.7109375" style="1" customWidth="1"/>
    <col min="2828" max="2828" width="10.140625" style="1" customWidth="1"/>
    <col min="2829" max="2829" width="10.7109375" style="1" customWidth="1"/>
    <col min="2830" max="2830" width="11.85546875" style="1" customWidth="1"/>
    <col min="2831" max="3080" width="10.140625" style="1"/>
    <col min="3081" max="3081" width="6" style="1" customWidth="1"/>
    <col min="3082" max="3082" width="44" style="1" customWidth="1"/>
    <col min="3083" max="3083" width="10.7109375" style="1" customWidth="1"/>
    <col min="3084" max="3084" width="10.140625" style="1" customWidth="1"/>
    <col min="3085" max="3085" width="10.7109375" style="1" customWidth="1"/>
    <col min="3086" max="3086" width="11.85546875" style="1" customWidth="1"/>
    <col min="3087" max="3336" width="10.140625" style="1"/>
    <col min="3337" max="3337" width="6" style="1" customWidth="1"/>
    <col min="3338" max="3338" width="44" style="1" customWidth="1"/>
    <col min="3339" max="3339" width="10.7109375" style="1" customWidth="1"/>
    <col min="3340" max="3340" width="10.140625" style="1" customWidth="1"/>
    <col min="3341" max="3341" width="10.7109375" style="1" customWidth="1"/>
    <col min="3342" max="3342" width="11.85546875" style="1" customWidth="1"/>
    <col min="3343" max="3592" width="10.140625" style="1"/>
    <col min="3593" max="3593" width="6" style="1" customWidth="1"/>
    <col min="3594" max="3594" width="44" style="1" customWidth="1"/>
    <col min="3595" max="3595" width="10.7109375" style="1" customWidth="1"/>
    <col min="3596" max="3596" width="10.140625" style="1" customWidth="1"/>
    <col min="3597" max="3597" width="10.7109375" style="1" customWidth="1"/>
    <col min="3598" max="3598" width="11.85546875" style="1" customWidth="1"/>
    <col min="3599" max="3848" width="10.140625" style="1"/>
    <col min="3849" max="3849" width="6" style="1" customWidth="1"/>
    <col min="3850" max="3850" width="44" style="1" customWidth="1"/>
    <col min="3851" max="3851" width="10.7109375" style="1" customWidth="1"/>
    <col min="3852" max="3852" width="10.140625" style="1" customWidth="1"/>
    <col min="3853" max="3853" width="10.7109375" style="1" customWidth="1"/>
    <col min="3854" max="3854" width="11.85546875" style="1" customWidth="1"/>
    <col min="3855" max="4104" width="10.140625" style="1"/>
    <col min="4105" max="4105" width="6" style="1" customWidth="1"/>
    <col min="4106" max="4106" width="44" style="1" customWidth="1"/>
    <col min="4107" max="4107" width="10.7109375" style="1" customWidth="1"/>
    <col min="4108" max="4108" width="10.140625" style="1" customWidth="1"/>
    <col min="4109" max="4109" width="10.7109375" style="1" customWidth="1"/>
    <col min="4110" max="4110" width="11.85546875" style="1" customWidth="1"/>
    <col min="4111" max="4360" width="10.140625" style="1"/>
    <col min="4361" max="4361" width="6" style="1" customWidth="1"/>
    <col min="4362" max="4362" width="44" style="1" customWidth="1"/>
    <col min="4363" max="4363" width="10.7109375" style="1" customWidth="1"/>
    <col min="4364" max="4364" width="10.140625" style="1" customWidth="1"/>
    <col min="4365" max="4365" width="10.7109375" style="1" customWidth="1"/>
    <col min="4366" max="4366" width="11.85546875" style="1" customWidth="1"/>
    <col min="4367" max="4616" width="10.140625" style="1"/>
    <col min="4617" max="4617" width="6" style="1" customWidth="1"/>
    <col min="4618" max="4618" width="44" style="1" customWidth="1"/>
    <col min="4619" max="4619" width="10.7109375" style="1" customWidth="1"/>
    <col min="4620" max="4620" width="10.140625" style="1" customWidth="1"/>
    <col min="4621" max="4621" width="10.7109375" style="1" customWidth="1"/>
    <col min="4622" max="4622" width="11.85546875" style="1" customWidth="1"/>
    <col min="4623" max="4872" width="10.140625" style="1"/>
    <col min="4873" max="4873" width="6" style="1" customWidth="1"/>
    <col min="4874" max="4874" width="44" style="1" customWidth="1"/>
    <col min="4875" max="4875" width="10.7109375" style="1" customWidth="1"/>
    <col min="4876" max="4876" width="10.140625" style="1" customWidth="1"/>
    <col min="4877" max="4877" width="10.7109375" style="1" customWidth="1"/>
    <col min="4878" max="4878" width="11.85546875" style="1" customWidth="1"/>
    <col min="4879" max="5128" width="10.140625" style="1"/>
    <col min="5129" max="5129" width="6" style="1" customWidth="1"/>
    <col min="5130" max="5130" width="44" style="1" customWidth="1"/>
    <col min="5131" max="5131" width="10.7109375" style="1" customWidth="1"/>
    <col min="5132" max="5132" width="10.140625" style="1" customWidth="1"/>
    <col min="5133" max="5133" width="10.7109375" style="1" customWidth="1"/>
    <col min="5134" max="5134" width="11.85546875" style="1" customWidth="1"/>
    <col min="5135" max="5384" width="10.140625" style="1"/>
    <col min="5385" max="5385" width="6" style="1" customWidth="1"/>
    <col min="5386" max="5386" width="44" style="1" customWidth="1"/>
    <col min="5387" max="5387" width="10.7109375" style="1" customWidth="1"/>
    <col min="5388" max="5388" width="10.140625" style="1" customWidth="1"/>
    <col min="5389" max="5389" width="10.7109375" style="1" customWidth="1"/>
    <col min="5390" max="5390" width="11.85546875" style="1" customWidth="1"/>
    <col min="5391" max="5640" width="10.140625" style="1"/>
    <col min="5641" max="5641" width="6" style="1" customWidth="1"/>
    <col min="5642" max="5642" width="44" style="1" customWidth="1"/>
    <col min="5643" max="5643" width="10.7109375" style="1" customWidth="1"/>
    <col min="5644" max="5644" width="10.140625" style="1" customWidth="1"/>
    <col min="5645" max="5645" width="10.7109375" style="1" customWidth="1"/>
    <col min="5646" max="5646" width="11.85546875" style="1" customWidth="1"/>
    <col min="5647" max="5896" width="10.140625" style="1"/>
    <col min="5897" max="5897" width="6" style="1" customWidth="1"/>
    <col min="5898" max="5898" width="44" style="1" customWidth="1"/>
    <col min="5899" max="5899" width="10.7109375" style="1" customWidth="1"/>
    <col min="5900" max="5900" width="10.140625" style="1" customWidth="1"/>
    <col min="5901" max="5901" width="10.7109375" style="1" customWidth="1"/>
    <col min="5902" max="5902" width="11.85546875" style="1" customWidth="1"/>
    <col min="5903" max="6152" width="10.140625" style="1"/>
    <col min="6153" max="6153" width="6" style="1" customWidth="1"/>
    <col min="6154" max="6154" width="44" style="1" customWidth="1"/>
    <col min="6155" max="6155" width="10.7109375" style="1" customWidth="1"/>
    <col min="6156" max="6156" width="10.140625" style="1" customWidth="1"/>
    <col min="6157" max="6157" width="10.7109375" style="1" customWidth="1"/>
    <col min="6158" max="6158" width="11.85546875" style="1" customWidth="1"/>
    <col min="6159" max="6408" width="10.140625" style="1"/>
    <col min="6409" max="6409" width="6" style="1" customWidth="1"/>
    <col min="6410" max="6410" width="44" style="1" customWidth="1"/>
    <col min="6411" max="6411" width="10.7109375" style="1" customWidth="1"/>
    <col min="6412" max="6412" width="10.140625" style="1" customWidth="1"/>
    <col min="6413" max="6413" width="10.7109375" style="1" customWidth="1"/>
    <col min="6414" max="6414" width="11.85546875" style="1" customWidth="1"/>
    <col min="6415" max="6664" width="10.140625" style="1"/>
    <col min="6665" max="6665" width="6" style="1" customWidth="1"/>
    <col min="6666" max="6666" width="44" style="1" customWidth="1"/>
    <col min="6667" max="6667" width="10.7109375" style="1" customWidth="1"/>
    <col min="6668" max="6668" width="10.140625" style="1" customWidth="1"/>
    <col min="6669" max="6669" width="10.7109375" style="1" customWidth="1"/>
    <col min="6670" max="6670" width="11.85546875" style="1" customWidth="1"/>
    <col min="6671" max="6920" width="10.140625" style="1"/>
    <col min="6921" max="6921" width="6" style="1" customWidth="1"/>
    <col min="6922" max="6922" width="44" style="1" customWidth="1"/>
    <col min="6923" max="6923" width="10.7109375" style="1" customWidth="1"/>
    <col min="6924" max="6924" width="10.140625" style="1" customWidth="1"/>
    <col min="6925" max="6925" width="10.7109375" style="1" customWidth="1"/>
    <col min="6926" max="6926" width="11.85546875" style="1" customWidth="1"/>
    <col min="6927" max="7176" width="10.140625" style="1"/>
    <col min="7177" max="7177" width="6" style="1" customWidth="1"/>
    <col min="7178" max="7178" width="44" style="1" customWidth="1"/>
    <col min="7179" max="7179" width="10.7109375" style="1" customWidth="1"/>
    <col min="7180" max="7180" width="10.140625" style="1" customWidth="1"/>
    <col min="7181" max="7181" width="10.7109375" style="1" customWidth="1"/>
    <col min="7182" max="7182" width="11.85546875" style="1" customWidth="1"/>
    <col min="7183" max="7432" width="10.140625" style="1"/>
    <col min="7433" max="7433" width="6" style="1" customWidth="1"/>
    <col min="7434" max="7434" width="44" style="1" customWidth="1"/>
    <col min="7435" max="7435" width="10.7109375" style="1" customWidth="1"/>
    <col min="7436" max="7436" width="10.140625" style="1" customWidth="1"/>
    <col min="7437" max="7437" width="10.7109375" style="1" customWidth="1"/>
    <col min="7438" max="7438" width="11.85546875" style="1" customWidth="1"/>
    <col min="7439" max="7688" width="10.140625" style="1"/>
    <col min="7689" max="7689" width="6" style="1" customWidth="1"/>
    <col min="7690" max="7690" width="44" style="1" customWidth="1"/>
    <col min="7691" max="7691" width="10.7109375" style="1" customWidth="1"/>
    <col min="7692" max="7692" width="10.140625" style="1" customWidth="1"/>
    <col min="7693" max="7693" width="10.7109375" style="1" customWidth="1"/>
    <col min="7694" max="7694" width="11.85546875" style="1" customWidth="1"/>
    <col min="7695" max="7944" width="10.140625" style="1"/>
    <col min="7945" max="7945" width="6" style="1" customWidth="1"/>
    <col min="7946" max="7946" width="44" style="1" customWidth="1"/>
    <col min="7947" max="7947" width="10.7109375" style="1" customWidth="1"/>
    <col min="7948" max="7948" width="10.140625" style="1" customWidth="1"/>
    <col min="7949" max="7949" width="10.7109375" style="1" customWidth="1"/>
    <col min="7950" max="7950" width="11.85546875" style="1" customWidth="1"/>
    <col min="7951" max="8200" width="10.140625" style="1"/>
    <col min="8201" max="8201" width="6" style="1" customWidth="1"/>
    <col min="8202" max="8202" width="44" style="1" customWidth="1"/>
    <col min="8203" max="8203" width="10.7109375" style="1" customWidth="1"/>
    <col min="8204" max="8204" width="10.140625" style="1" customWidth="1"/>
    <col min="8205" max="8205" width="10.7109375" style="1" customWidth="1"/>
    <col min="8206" max="8206" width="11.85546875" style="1" customWidth="1"/>
    <col min="8207" max="8456" width="10.140625" style="1"/>
    <col min="8457" max="8457" width="6" style="1" customWidth="1"/>
    <col min="8458" max="8458" width="44" style="1" customWidth="1"/>
    <col min="8459" max="8459" width="10.7109375" style="1" customWidth="1"/>
    <col min="8460" max="8460" width="10.140625" style="1" customWidth="1"/>
    <col min="8461" max="8461" width="10.7109375" style="1" customWidth="1"/>
    <col min="8462" max="8462" width="11.85546875" style="1" customWidth="1"/>
    <col min="8463" max="8712" width="10.140625" style="1"/>
    <col min="8713" max="8713" width="6" style="1" customWidth="1"/>
    <col min="8714" max="8714" width="44" style="1" customWidth="1"/>
    <col min="8715" max="8715" width="10.7109375" style="1" customWidth="1"/>
    <col min="8716" max="8716" width="10.140625" style="1" customWidth="1"/>
    <col min="8717" max="8717" width="10.7109375" style="1" customWidth="1"/>
    <col min="8718" max="8718" width="11.85546875" style="1" customWidth="1"/>
    <col min="8719" max="8968" width="10.140625" style="1"/>
    <col min="8969" max="8969" width="6" style="1" customWidth="1"/>
    <col min="8970" max="8970" width="44" style="1" customWidth="1"/>
    <col min="8971" max="8971" width="10.7109375" style="1" customWidth="1"/>
    <col min="8972" max="8972" width="10.140625" style="1" customWidth="1"/>
    <col min="8973" max="8973" width="10.7109375" style="1" customWidth="1"/>
    <col min="8974" max="8974" width="11.85546875" style="1" customWidth="1"/>
    <col min="8975" max="9224" width="10.140625" style="1"/>
    <col min="9225" max="9225" width="6" style="1" customWidth="1"/>
    <col min="9226" max="9226" width="44" style="1" customWidth="1"/>
    <col min="9227" max="9227" width="10.7109375" style="1" customWidth="1"/>
    <col min="9228" max="9228" width="10.140625" style="1" customWidth="1"/>
    <col min="9229" max="9229" width="10.7109375" style="1" customWidth="1"/>
    <col min="9230" max="9230" width="11.85546875" style="1" customWidth="1"/>
    <col min="9231" max="9480" width="10.140625" style="1"/>
    <col min="9481" max="9481" width="6" style="1" customWidth="1"/>
    <col min="9482" max="9482" width="44" style="1" customWidth="1"/>
    <col min="9483" max="9483" width="10.7109375" style="1" customWidth="1"/>
    <col min="9484" max="9484" width="10.140625" style="1" customWidth="1"/>
    <col min="9485" max="9485" width="10.7109375" style="1" customWidth="1"/>
    <col min="9486" max="9486" width="11.85546875" style="1" customWidth="1"/>
    <col min="9487" max="9736" width="10.140625" style="1"/>
    <col min="9737" max="9737" width="6" style="1" customWidth="1"/>
    <col min="9738" max="9738" width="44" style="1" customWidth="1"/>
    <col min="9739" max="9739" width="10.7109375" style="1" customWidth="1"/>
    <col min="9740" max="9740" width="10.140625" style="1" customWidth="1"/>
    <col min="9741" max="9741" width="10.7109375" style="1" customWidth="1"/>
    <col min="9742" max="9742" width="11.85546875" style="1" customWidth="1"/>
    <col min="9743" max="9992" width="10.140625" style="1"/>
    <col min="9993" max="9993" width="6" style="1" customWidth="1"/>
    <col min="9994" max="9994" width="44" style="1" customWidth="1"/>
    <col min="9995" max="9995" width="10.7109375" style="1" customWidth="1"/>
    <col min="9996" max="9996" width="10.140625" style="1" customWidth="1"/>
    <col min="9997" max="9997" width="10.7109375" style="1" customWidth="1"/>
    <col min="9998" max="9998" width="11.85546875" style="1" customWidth="1"/>
    <col min="9999" max="10248" width="10.140625" style="1"/>
    <col min="10249" max="10249" width="6" style="1" customWidth="1"/>
    <col min="10250" max="10250" width="44" style="1" customWidth="1"/>
    <col min="10251" max="10251" width="10.7109375" style="1" customWidth="1"/>
    <col min="10252" max="10252" width="10.140625" style="1" customWidth="1"/>
    <col min="10253" max="10253" width="10.7109375" style="1" customWidth="1"/>
    <col min="10254" max="10254" width="11.85546875" style="1" customWidth="1"/>
    <col min="10255" max="10504" width="10.140625" style="1"/>
    <col min="10505" max="10505" width="6" style="1" customWidth="1"/>
    <col min="10506" max="10506" width="44" style="1" customWidth="1"/>
    <col min="10507" max="10507" width="10.7109375" style="1" customWidth="1"/>
    <col min="10508" max="10508" width="10.140625" style="1" customWidth="1"/>
    <col min="10509" max="10509" width="10.7109375" style="1" customWidth="1"/>
    <col min="10510" max="10510" width="11.85546875" style="1" customWidth="1"/>
    <col min="10511" max="10760" width="10.140625" style="1"/>
    <col min="10761" max="10761" width="6" style="1" customWidth="1"/>
    <col min="10762" max="10762" width="44" style="1" customWidth="1"/>
    <col min="10763" max="10763" width="10.7109375" style="1" customWidth="1"/>
    <col min="10764" max="10764" width="10.140625" style="1" customWidth="1"/>
    <col min="10765" max="10765" width="10.7109375" style="1" customWidth="1"/>
    <col min="10766" max="10766" width="11.85546875" style="1" customWidth="1"/>
    <col min="10767" max="11016" width="10.140625" style="1"/>
    <col min="11017" max="11017" width="6" style="1" customWidth="1"/>
    <col min="11018" max="11018" width="44" style="1" customWidth="1"/>
    <col min="11019" max="11019" width="10.7109375" style="1" customWidth="1"/>
    <col min="11020" max="11020" width="10.140625" style="1" customWidth="1"/>
    <col min="11021" max="11021" width="10.7109375" style="1" customWidth="1"/>
    <col min="11022" max="11022" width="11.85546875" style="1" customWidth="1"/>
    <col min="11023" max="11272" width="10.140625" style="1"/>
    <col min="11273" max="11273" width="6" style="1" customWidth="1"/>
    <col min="11274" max="11274" width="44" style="1" customWidth="1"/>
    <col min="11275" max="11275" width="10.7109375" style="1" customWidth="1"/>
    <col min="11276" max="11276" width="10.140625" style="1" customWidth="1"/>
    <col min="11277" max="11277" width="10.7109375" style="1" customWidth="1"/>
    <col min="11278" max="11278" width="11.85546875" style="1" customWidth="1"/>
    <col min="11279" max="11528" width="10.140625" style="1"/>
    <col min="11529" max="11529" width="6" style="1" customWidth="1"/>
    <col min="11530" max="11530" width="44" style="1" customWidth="1"/>
    <col min="11531" max="11531" width="10.7109375" style="1" customWidth="1"/>
    <col min="11532" max="11532" width="10.140625" style="1" customWidth="1"/>
    <col min="11533" max="11533" width="10.7109375" style="1" customWidth="1"/>
    <col min="11534" max="11534" width="11.85546875" style="1" customWidth="1"/>
    <col min="11535" max="11784" width="10.140625" style="1"/>
    <col min="11785" max="11785" width="6" style="1" customWidth="1"/>
    <col min="11786" max="11786" width="44" style="1" customWidth="1"/>
    <col min="11787" max="11787" width="10.7109375" style="1" customWidth="1"/>
    <col min="11788" max="11788" width="10.140625" style="1" customWidth="1"/>
    <col min="11789" max="11789" width="10.7109375" style="1" customWidth="1"/>
    <col min="11790" max="11790" width="11.85546875" style="1" customWidth="1"/>
    <col min="11791" max="12040" width="10.140625" style="1"/>
    <col min="12041" max="12041" width="6" style="1" customWidth="1"/>
    <col min="12042" max="12042" width="44" style="1" customWidth="1"/>
    <col min="12043" max="12043" width="10.7109375" style="1" customWidth="1"/>
    <col min="12044" max="12044" width="10.140625" style="1" customWidth="1"/>
    <col min="12045" max="12045" width="10.7109375" style="1" customWidth="1"/>
    <col min="12046" max="12046" width="11.85546875" style="1" customWidth="1"/>
    <col min="12047" max="12296" width="10.140625" style="1"/>
    <col min="12297" max="12297" width="6" style="1" customWidth="1"/>
    <col min="12298" max="12298" width="44" style="1" customWidth="1"/>
    <col min="12299" max="12299" width="10.7109375" style="1" customWidth="1"/>
    <col min="12300" max="12300" width="10.140625" style="1" customWidth="1"/>
    <col min="12301" max="12301" width="10.7109375" style="1" customWidth="1"/>
    <col min="12302" max="12302" width="11.85546875" style="1" customWidth="1"/>
    <col min="12303" max="12552" width="10.140625" style="1"/>
    <col min="12553" max="12553" width="6" style="1" customWidth="1"/>
    <col min="12554" max="12554" width="44" style="1" customWidth="1"/>
    <col min="12555" max="12555" width="10.7109375" style="1" customWidth="1"/>
    <col min="12556" max="12556" width="10.140625" style="1" customWidth="1"/>
    <col min="12557" max="12557" width="10.7109375" style="1" customWidth="1"/>
    <col min="12558" max="12558" width="11.85546875" style="1" customWidth="1"/>
    <col min="12559" max="12808" width="10.140625" style="1"/>
    <col min="12809" max="12809" width="6" style="1" customWidth="1"/>
    <col min="12810" max="12810" width="44" style="1" customWidth="1"/>
    <col min="12811" max="12811" width="10.7109375" style="1" customWidth="1"/>
    <col min="12812" max="12812" width="10.140625" style="1" customWidth="1"/>
    <col min="12813" max="12813" width="10.7109375" style="1" customWidth="1"/>
    <col min="12814" max="12814" width="11.85546875" style="1" customWidth="1"/>
    <col min="12815" max="13064" width="10.140625" style="1"/>
    <col min="13065" max="13065" width="6" style="1" customWidth="1"/>
    <col min="13066" max="13066" width="44" style="1" customWidth="1"/>
    <col min="13067" max="13067" width="10.7109375" style="1" customWidth="1"/>
    <col min="13068" max="13068" width="10.140625" style="1" customWidth="1"/>
    <col min="13069" max="13069" width="10.7109375" style="1" customWidth="1"/>
    <col min="13070" max="13070" width="11.85546875" style="1" customWidth="1"/>
    <col min="13071" max="13320" width="10.140625" style="1"/>
    <col min="13321" max="13321" width="6" style="1" customWidth="1"/>
    <col min="13322" max="13322" width="44" style="1" customWidth="1"/>
    <col min="13323" max="13323" width="10.7109375" style="1" customWidth="1"/>
    <col min="13324" max="13324" width="10.140625" style="1" customWidth="1"/>
    <col min="13325" max="13325" width="10.7109375" style="1" customWidth="1"/>
    <col min="13326" max="13326" width="11.85546875" style="1" customWidth="1"/>
    <col min="13327" max="13576" width="10.140625" style="1"/>
    <col min="13577" max="13577" width="6" style="1" customWidth="1"/>
    <col min="13578" max="13578" width="44" style="1" customWidth="1"/>
    <col min="13579" max="13579" width="10.7109375" style="1" customWidth="1"/>
    <col min="13580" max="13580" width="10.140625" style="1" customWidth="1"/>
    <col min="13581" max="13581" width="10.7109375" style="1" customWidth="1"/>
    <col min="13582" max="13582" width="11.85546875" style="1" customWidth="1"/>
    <col min="13583" max="13832" width="10.140625" style="1"/>
    <col min="13833" max="13833" width="6" style="1" customWidth="1"/>
    <col min="13834" max="13834" width="44" style="1" customWidth="1"/>
    <col min="13835" max="13835" width="10.7109375" style="1" customWidth="1"/>
    <col min="13836" max="13836" width="10.140625" style="1" customWidth="1"/>
    <col min="13837" max="13837" width="10.7109375" style="1" customWidth="1"/>
    <col min="13838" max="13838" width="11.85546875" style="1" customWidth="1"/>
    <col min="13839" max="14088" width="10.140625" style="1"/>
    <col min="14089" max="14089" width="6" style="1" customWidth="1"/>
    <col min="14090" max="14090" width="44" style="1" customWidth="1"/>
    <col min="14091" max="14091" width="10.7109375" style="1" customWidth="1"/>
    <col min="14092" max="14092" width="10.140625" style="1" customWidth="1"/>
    <col min="14093" max="14093" width="10.7109375" style="1" customWidth="1"/>
    <col min="14094" max="14094" width="11.85546875" style="1" customWidth="1"/>
    <col min="14095" max="14344" width="10.140625" style="1"/>
    <col min="14345" max="14345" width="6" style="1" customWidth="1"/>
    <col min="14346" max="14346" width="44" style="1" customWidth="1"/>
    <col min="14347" max="14347" width="10.7109375" style="1" customWidth="1"/>
    <col min="14348" max="14348" width="10.140625" style="1" customWidth="1"/>
    <col min="14349" max="14349" width="10.7109375" style="1" customWidth="1"/>
    <col min="14350" max="14350" width="11.85546875" style="1" customWidth="1"/>
    <col min="14351" max="14600" width="10.140625" style="1"/>
    <col min="14601" max="14601" width="6" style="1" customWidth="1"/>
    <col min="14602" max="14602" width="44" style="1" customWidth="1"/>
    <col min="14603" max="14603" width="10.7109375" style="1" customWidth="1"/>
    <col min="14604" max="14604" width="10.140625" style="1" customWidth="1"/>
    <col min="14605" max="14605" width="10.7109375" style="1" customWidth="1"/>
    <col min="14606" max="14606" width="11.85546875" style="1" customWidth="1"/>
    <col min="14607" max="14856" width="10.140625" style="1"/>
    <col min="14857" max="14857" width="6" style="1" customWidth="1"/>
    <col min="14858" max="14858" width="44" style="1" customWidth="1"/>
    <col min="14859" max="14859" width="10.7109375" style="1" customWidth="1"/>
    <col min="14860" max="14860" width="10.140625" style="1" customWidth="1"/>
    <col min="14861" max="14861" width="10.7109375" style="1" customWidth="1"/>
    <col min="14862" max="14862" width="11.85546875" style="1" customWidth="1"/>
    <col min="14863" max="15112" width="10.140625" style="1"/>
    <col min="15113" max="15113" width="6" style="1" customWidth="1"/>
    <col min="15114" max="15114" width="44" style="1" customWidth="1"/>
    <col min="15115" max="15115" width="10.7109375" style="1" customWidth="1"/>
    <col min="15116" max="15116" width="10.140625" style="1" customWidth="1"/>
    <col min="15117" max="15117" width="10.7109375" style="1" customWidth="1"/>
    <col min="15118" max="15118" width="11.85546875" style="1" customWidth="1"/>
    <col min="15119" max="15368" width="10.140625" style="1"/>
    <col min="15369" max="15369" width="6" style="1" customWidth="1"/>
    <col min="15370" max="15370" width="44" style="1" customWidth="1"/>
    <col min="15371" max="15371" width="10.7109375" style="1" customWidth="1"/>
    <col min="15372" max="15372" width="10.140625" style="1" customWidth="1"/>
    <col min="15373" max="15373" width="10.7109375" style="1" customWidth="1"/>
    <col min="15374" max="15374" width="11.85546875" style="1" customWidth="1"/>
    <col min="15375" max="15624" width="10.140625" style="1"/>
    <col min="15625" max="15625" width="6" style="1" customWidth="1"/>
    <col min="15626" max="15626" width="44" style="1" customWidth="1"/>
    <col min="15627" max="15627" width="10.7109375" style="1" customWidth="1"/>
    <col min="15628" max="15628" width="10.140625" style="1" customWidth="1"/>
    <col min="15629" max="15629" width="10.7109375" style="1" customWidth="1"/>
    <col min="15630" max="15630" width="11.85546875" style="1" customWidth="1"/>
    <col min="15631" max="15880" width="10.140625" style="1"/>
    <col min="15881" max="15881" width="6" style="1" customWidth="1"/>
    <col min="15882" max="15882" width="44" style="1" customWidth="1"/>
    <col min="15883" max="15883" width="10.7109375" style="1" customWidth="1"/>
    <col min="15884" max="15884" width="10.140625" style="1" customWidth="1"/>
    <col min="15885" max="15885" width="10.7109375" style="1" customWidth="1"/>
    <col min="15886" max="15886" width="11.85546875" style="1" customWidth="1"/>
    <col min="15887" max="16384" width="10.140625" style="1"/>
  </cols>
  <sheetData>
    <row r="1" spans="1:10" x14ac:dyDescent="0.25">
      <c r="B1" s="48" t="s">
        <v>138</v>
      </c>
      <c r="C1" s="48"/>
      <c r="D1" s="48"/>
      <c r="E1" s="48"/>
      <c r="F1" s="48"/>
      <c r="G1" s="48"/>
      <c r="H1" s="48"/>
    </row>
    <row r="3" spans="1:10" x14ac:dyDescent="0.25">
      <c r="A3" s="20" t="s">
        <v>26</v>
      </c>
      <c r="B3" s="4"/>
      <c r="C3" s="4"/>
      <c r="D3" s="4"/>
    </row>
    <row r="4" spans="1:10" x14ac:dyDescent="0.25">
      <c r="A4" s="20"/>
      <c r="B4" s="4"/>
      <c r="C4" s="4"/>
      <c r="H4" s="4" t="s">
        <v>69</v>
      </c>
    </row>
    <row r="5" spans="1:10" x14ac:dyDescent="0.25">
      <c r="A5" s="50" t="s">
        <v>0</v>
      </c>
      <c r="B5" s="53" t="s">
        <v>27</v>
      </c>
      <c r="C5" s="51" t="s">
        <v>137</v>
      </c>
      <c r="D5" s="51"/>
      <c r="E5" s="52" t="s">
        <v>139</v>
      </c>
      <c r="F5" s="52"/>
      <c r="G5" s="52" t="s">
        <v>140</v>
      </c>
      <c r="H5" s="52"/>
    </row>
    <row r="6" spans="1:10" ht="48" customHeight="1" x14ac:dyDescent="0.25">
      <c r="A6" s="50"/>
      <c r="B6" s="53"/>
      <c r="C6" s="44" t="s">
        <v>127</v>
      </c>
      <c r="D6" s="44" t="s">
        <v>130</v>
      </c>
      <c r="E6" s="44" t="s">
        <v>127</v>
      </c>
      <c r="F6" s="44" t="s">
        <v>130</v>
      </c>
      <c r="G6" s="44" t="s">
        <v>127</v>
      </c>
      <c r="H6" s="44" t="s">
        <v>130</v>
      </c>
    </row>
    <row r="7" spans="1:10" x14ac:dyDescent="0.25">
      <c r="A7" s="30">
        <v>1</v>
      </c>
      <c r="B7" s="44">
        <v>2</v>
      </c>
      <c r="C7" s="30">
        <v>3</v>
      </c>
      <c r="D7" s="30">
        <v>4</v>
      </c>
      <c r="E7" s="27">
        <v>3</v>
      </c>
      <c r="F7" s="27">
        <v>4</v>
      </c>
      <c r="G7" s="27">
        <v>3</v>
      </c>
      <c r="H7" s="27">
        <v>4</v>
      </c>
    </row>
    <row r="8" spans="1:10" x14ac:dyDescent="0.25">
      <c r="A8" s="7">
        <v>1</v>
      </c>
      <c r="B8" s="3" t="s">
        <v>28</v>
      </c>
      <c r="C8" s="38">
        <f t="shared" ref="C8:H8" si="0">C9</f>
        <v>307.3</v>
      </c>
      <c r="D8" s="38">
        <f t="shared" si="0"/>
        <v>281.8</v>
      </c>
      <c r="E8" s="41">
        <f t="shared" si="0"/>
        <v>0</v>
      </c>
      <c r="F8" s="41">
        <f t="shared" si="0"/>
        <v>0</v>
      </c>
      <c r="G8" s="41">
        <f t="shared" si="0"/>
        <v>307.3</v>
      </c>
      <c r="H8" s="41">
        <f t="shared" si="0"/>
        <v>281.8</v>
      </c>
      <c r="I8" s="31"/>
      <c r="J8" s="31"/>
    </row>
    <row r="9" spans="1:10" x14ac:dyDescent="0.25">
      <c r="A9" s="7">
        <f>+A8+1</f>
        <v>2</v>
      </c>
      <c r="B9" s="3" t="s">
        <v>29</v>
      </c>
      <c r="C9" s="38">
        <f t="shared" ref="C9:H9" si="1">C11</f>
        <v>307.3</v>
      </c>
      <c r="D9" s="38">
        <f t="shared" si="1"/>
        <v>281.8</v>
      </c>
      <c r="E9" s="41">
        <f>E11</f>
        <v>0</v>
      </c>
      <c r="F9" s="41">
        <f>F11</f>
        <v>0</v>
      </c>
      <c r="G9" s="41">
        <f t="shared" si="1"/>
        <v>307.3</v>
      </c>
      <c r="H9" s="41">
        <f t="shared" si="1"/>
        <v>281.8</v>
      </c>
      <c r="I9" s="31"/>
      <c r="J9" s="31"/>
    </row>
    <row r="10" spans="1:10" x14ac:dyDescent="0.25">
      <c r="A10" s="7">
        <f t="shared" ref="A10:A90" si="2">+A9+1</f>
        <v>3</v>
      </c>
      <c r="B10" s="45" t="s">
        <v>1</v>
      </c>
      <c r="C10" s="38"/>
      <c r="D10" s="38"/>
      <c r="E10" s="40"/>
      <c r="F10" s="40"/>
      <c r="G10" s="40"/>
      <c r="H10" s="40"/>
      <c r="I10" s="31"/>
      <c r="J10" s="31"/>
    </row>
    <row r="11" spans="1:10" ht="31.5" x14ac:dyDescent="0.25">
      <c r="A11" s="7">
        <f t="shared" si="2"/>
        <v>4</v>
      </c>
      <c r="B11" s="2" t="s">
        <v>38</v>
      </c>
      <c r="C11" s="39">
        <v>307.3</v>
      </c>
      <c r="D11" s="39">
        <v>281.8</v>
      </c>
      <c r="E11" s="40"/>
      <c r="F11" s="40"/>
      <c r="G11" s="40">
        <f>C11+E11</f>
        <v>307.3</v>
      </c>
      <c r="H11" s="40">
        <f>D11+F11</f>
        <v>281.8</v>
      </c>
      <c r="I11" s="31"/>
      <c r="J11" s="31"/>
    </row>
    <row r="12" spans="1:10" x14ac:dyDescent="0.25">
      <c r="A12" s="7">
        <f t="shared" si="2"/>
        <v>5</v>
      </c>
      <c r="B12" s="3" t="s">
        <v>2</v>
      </c>
      <c r="C12" s="38">
        <f>C13+C14+C18+C53+C69+C76+C82+C90+C96+C100+C118+C122</f>
        <v>276758.2</v>
      </c>
      <c r="D12" s="38">
        <f>+D13+D14+D18+D69+D76+D82+D90+D96+D100+D118+D53+D122</f>
        <v>142278.5</v>
      </c>
      <c r="E12" s="41">
        <f>E13+E14+E18+E53+E69+E76+E82+E90+E96+E100+E118+E122</f>
        <v>2369.4</v>
      </c>
      <c r="F12" s="41">
        <f>F13+F14+F18+F53+F69+F76+F82+F90+F96+F100+F118+F122</f>
        <v>1451.9</v>
      </c>
      <c r="G12" s="41">
        <f>G13+G14+G18+G53+G69+G76+G82+G90+G96+G100+G118+G122</f>
        <v>279127.59999999998</v>
      </c>
      <c r="H12" s="41">
        <f>H13+H14+H18+H53+H69+H76+H82+H90+H96+H100+H118+H122</f>
        <v>143730.4</v>
      </c>
      <c r="I12" s="31"/>
      <c r="J12" s="31"/>
    </row>
    <row r="13" spans="1:10" ht="31.5" x14ac:dyDescent="0.25">
      <c r="A13" s="7">
        <f t="shared" si="2"/>
        <v>6</v>
      </c>
      <c r="B13" s="2" t="s">
        <v>104</v>
      </c>
      <c r="C13" s="38">
        <v>542.79999999999995</v>
      </c>
      <c r="D13" s="38"/>
      <c r="E13" s="41"/>
      <c r="F13" s="40"/>
      <c r="G13" s="41">
        <f>C13+E13</f>
        <v>542.79999999999995</v>
      </c>
      <c r="H13" s="41"/>
      <c r="I13" s="31"/>
      <c r="J13" s="31"/>
    </row>
    <row r="14" spans="1:10" x14ac:dyDescent="0.25">
      <c r="A14" s="7">
        <f t="shared" si="2"/>
        <v>7</v>
      </c>
      <c r="B14" s="5" t="s">
        <v>108</v>
      </c>
      <c r="C14" s="38">
        <f>C16+C17</f>
        <v>1367</v>
      </c>
      <c r="D14" s="38">
        <f>D16+D17</f>
        <v>0.7</v>
      </c>
      <c r="E14" s="41">
        <f>+SUM(E16:E17)</f>
        <v>0</v>
      </c>
      <c r="F14" s="40"/>
      <c r="G14" s="41">
        <f>G16+G17</f>
        <v>1367</v>
      </c>
      <c r="H14" s="41">
        <f>H16+H17</f>
        <v>0.7</v>
      </c>
      <c r="I14" s="31"/>
      <c r="J14" s="31"/>
    </row>
    <row r="15" spans="1:10" x14ac:dyDescent="0.25">
      <c r="A15" s="7">
        <f t="shared" si="2"/>
        <v>8</v>
      </c>
      <c r="B15" s="45" t="s">
        <v>1</v>
      </c>
      <c r="C15" s="38"/>
      <c r="D15" s="38"/>
      <c r="E15" s="40"/>
      <c r="F15" s="40"/>
      <c r="G15" s="40"/>
      <c r="H15" s="40"/>
      <c r="I15" s="31"/>
      <c r="J15" s="31"/>
    </row>
    <row r="16" spans="1:10" ht="31.5" x14ac:dyDescent="0.25">
      <c r="A16" s="7">
        <f t="shared" si="2"/>
        <v>9</v>
      </c>
      <c r="B16" s="6" t="s">
        <v>109</v>
      </c>
      <c r="C16" s="39">
        <v>1283.2</v>
      </c>
      <c r="D16" s="39"/>
      <c r="E16" s="40"/>
      <c r="F16" s="40"/>
      <c r="G16" s="40">
        <f>C16+E16</f>
        <v>1283.2</v>
      </c>
      <c r="H16" s="40">
        <f>D16+F16</f>
        <v>0</v>
      </c>
      <c r="I16" s="31"/>
      <c r="J16" s="31"/>
    </row>
    <row r="17" spans="1:10" ht="47.25" x14ac:dyDescent="0.25">
      <c r="A17" s="7">
        <f t="shared" si="2"/>
        <v>10</v>
      </c>
      <c r="B17" s="6" t="s">
        <v>110</v>
      </c>
      <c r="C17" s="39">
        <v>83.8</v>
      </c>
      <c r="D17" s="39">
        <v>0.7</v>
      </c>
      <c r="E17" s="40"/>
      <c r="F17" s="40"/>
      <c r="G17" s="40">
        <f>C17+E17</f>
        <v>83.8</v>
      </c>
      <c r="H17" s="40">
        <f>D17+F17</f>
        <v>0.7</v>
      </c>
      <c r="I17" s="31"/>
      <c r="J17" s="31"/>
    </row>
    <row r="18" spans="1:10" x14ac:dyDescent="0.25">
      <c r="A18" s="7">
        <f t="shared" si="2"/>
        <v>11</v>
      </c>
      <c r="B18" s="3" t="s">
        <v>29</v>
      </c>
      <c r="C18" s="38">
        <f>+SUM(C20:C32)</f>
        <v>17404.3</v>
      </c>
      <c r="D18" s="38">
        <f>+SUM(D20:D32)</f>
        <v>10694.6</v>
      </c>
      <c r="E18" s="38">
        <f>+SUM(E20:E32)</f>
        <v>14.1</v>
      </c>
      <c r="F18" s="38">
        <f t="shared" ref="F18:H18" si="3">+SUM(F20:F32)</f>
        <v>14.1</v>
      </c>
      <c r="G18" s="38">
        <f t="shared" si="3"/>
        <v>17418.400000000001</v>
      </c>
      <c r="H18" s="38">
        <f t="shared" si="3"/>
        <v>10708.7</v>
      </c>
      <c r="I18" s="31"/>
      <c r="J18" s="31"/>
    </row>
    <row r="19" spans="1:10" x14ac:dyDescent="0.25">
      <c r="A19" s="7">
        <f t="shared" si="2"/>
        <v>12</v>
      </c>
      <c r="B19" s="45" t="s">
        <v>1</v>
      </c>
      <c r="C19" s="38"/>
      <c r="D19" s="39"/>
      <c r="E19" s="40"/>
      <c r="F19" s="40"/>
      <c r="G19" s="40"/>
      <c r="H19" s="40"/>
      <c r="I19" s="31"/>
      <c r="J19" s="31"/>
    </row>
    <row r="20" spans="1:10" ht="47.25" x14ac:dyDescent="0.25">
      <c r="A20" s="7">
        <f t="shared" si="2"/>
        <v>13</v>
      </c>
      <c r="B20" s="2" t="s">
        <v>30</v>
      </c>
      <c r="C20" s="39">
        <v>16070.6</v>
      </c>
      <c r="D20" s="39">
        <v>9914.4</v>
      </c>
      <c r="E20" s="40"/>
      <c r="F20" s="40"/>
      <c r="G20" s="40">
        <f>C20+E20</f>
        <v>16070.6</v>
      </c>
      <c r="H20" s="40">
        <f>D20+F20</f>
        <v>9914.4</v>
      </c>
      <c r="I20" s="31"/>
      <c r="J20" s="31"/>
    </row>
    <row r="21" spans="1:10" ht="31.5" x14ac:dyDescent="0.25">
      <c r="A21" s="7">
        <f t="shared" si="2"/>
        <v>14</v>
      </c>
      <c r="B21" s="2" t="s">
        <v>31</v>
      </c>
      <c r="C21" s="39">
        <v>150</v>
      </c>
      <c r="D21" s="39"/>
      <c r="E21" s="40"/>
      <c r="F21" s="40"/>
      <c r="G21" s="40">
        <f t="shared" ref="G21:G31" si="4">C21+E21</f>
        <v>150</v>
      </c>
      <c r="H21" s="40">
        <f t="shared" ref="H21:H29" si="5">D21+F21</f>
        <v>0</v>
      </c>
      <c r="I21" s="31"/>
      <c r="J21" s="31"/>
    </row>
    <row r="22" spans="1:10" ht="31.5" x14ac:dyDescent="0.25">
      <c r="A22" s="7">
        <f t="shared" si="2"/>
        <v>15</v>
      </c>
      <c r="B22" s="2" t="s">
        <v>32</v>
      </c>
      <c r="C22" s="39">
        <v>150</v>
      </c>
      <c r="D22" s="39"/>
      <c r="E22" s="40"/>
      <c r="F22" s="40"/>
      <c r="G22" s="40">
        <f t="shared" si="4"/>
        <v>150</v>
      </c>
      <c r="H22" s="40">
        <f t="shared" si="5"/>
        <v>0</v>
      </c>
      <c r="I22" s="31"/>
      <c r="J22" s="31"/>
    </row>
    <row r="23" spans="1:10" ht="47.25" x14ac:dyDescent="0.25">
      <c r="A23" s="7">
        <f t="shared" si="2"/>
        <v>16</v>
      </c>
      <c r="B23" s="21" t="s">
        <v>116</v>
      </c>
      <c r="C23" s="39">
        <v>0.8</v>
      </c>
      <c r="D23" s="39">
        <v>0.8</v>
      </c>
      <c r="E23" s="40">
        <v>1.4</v>
      </c>
      <c r="F23" s="40">
        <v>1.4</v>
      </c>
      <c r="G23" s="40">
        <f t="shared" si="4"/>
        <v>2.2000000000000002</v>
      </c>
      <c r="H23" s="40">
        <f t="shared" si="5"/>
        <v>2.2000000000000002</v>
      </c>
      <c r="I23" s="31"/>
      <c r="J23" s="31"/>
    </row>
    <row r="24" spans="1:10" ht="31.5" x14ac:dyDescent="0.25">
      <c r="A24" s="7">
        <f t="shared" si="2"/>
        <v>17</v>
      </c>
      <c r="B24" s="6" t="s">
        <v>153</v>
      </c>
      <c r="C24" s="39">
        <v>6.7</v>
      </c>
      <c r="D24" s="39">
        <v>6.6</v>
      </c>
      <c r="E24" s="40"/>
      <c r="F24" s="40"/>
      <c r="G24" s="40">
        <f t="shared" si="4"/>
        <v>6.7</v>
      </c>
      <c r="H24" s="40">
        <f t="shared" si="5"/>
        <v>6.6</v>
      </c>
      <c r="I24" s="31"/>
      <c r="J24" s="31"/>
    </row>
    <row r="25" spans="1:10" ht="63" x14ac:dyDescent="0.25">
      <c r="A25" s="7">
        <f t="shared" si="2"/>
        <v>18</v>
      </c>
      <c r="B25" s="6" t="s">
        <v>154</v>
      </c>
      <c r="C25" s="39">
        <v>12.8</v>
      </c>
      <c r="D25" s="39">
        <v>12.6</v>
      </c>
      <c r="E25" s="40"/>
      <c r="F25" s="40"/>
      <c r="G25" s="40">
        <f t="shared" si="4"/>
        <v>12.8</v>
      </c>
      <c r="H25" s="40">
        <f t="shared" si="5"/>
        <v>12.6</v>
      </c>
      <c r="I25" s="31"/>
      <c r="J25" s="31"/>
    </row>
    <row r="26" spans="1:10" ht="31.5" x14ac:dyDescent="0.25">
      <c r="A26" s="7">
        <f t="shared" si="2"/>
        <v>19</v>
      </c>
      <c r="B26" s="6" t="s">
        <v>155</v>
      </c>
      <c r="C26" s="39">
        <v>11.6</v>
      </c>
      <c r="D26" s="39">
        <v>11.4</v>
      </c>
      <c r="E26" s="40"/>
      <c r="F26" s="40"/>
      <c r="G26" s="40">
        <f t="shared" si="4"/>
        <v>11.6</v>
      </c>
      <c r="H26" s="40">
        <f t="shared" si="5"/>
        <v>11.4</v>
      </c>
      <c r="I26" s="31"/>
      <c r="J26" s="31"/>
    </row>
    <row r="27" spans="1:10" ht="63" x14ac:dyDescent="0.25">
      <c r="A27" s="7">
        <f t="shared" si="2"/>
        <v>20</v>
      </c>
      <c r="B27" s="6" t="s">
        <v>168</v>
      </c>
      <c r="C27" s="39">
        <v>20</v>
      </c>
      <c r="D27" s="39"/>
      <c r="E27" s="40"/>
      <c r="F27" s="40"/>
      <c r="G27" s="40">
        <f t="shared" si="4"/>
        <v>20</v>
      </c>
      <c r="H27" s="40">
        <f t="shared" si="5"/>
        <v>0</v>
      </c>
      <c r="I27" s="31"/>
      <c r="J27" s="31"/>
    </row>
    <row r="28" spans="1:10" ht="83.25" customHeight="1" x14ac:dyDescent="0.25">
      <c r="A28" s="7">
        <f t="shared" si="2"/>
        <v>21</v>
      </c>
      <c r="B28" s="6" t="s">
        <v>205</v>
      </c>
      <c r="C28" s="39">
        <v>8.4</v>
      </c>
      <c r="D28" s="39">
        <v>8.3000000000000007</v>
      </c>
      <c r="E28" s="40">
        <v>2.1</v>
      </c>
      <c r="F28" s="40">
        <v>2</v>
      </c>
      <c r="G28" s="40">
        <f t="shared" si="4"/>
        <v>10.5</v>
      </c>
      <c r="H28" s="40">
        <f t="shared" si="5"/>
        <v>10.3</v>
      </c>
      <c r="I28" s="31"/>
      <c r="J28" s="31"/>
    </row>
    <row r="29" spans="1:10" ht="101.25" customHeight="1" x14ac:dyDescent="0.25">
      <c r="A29" s="7">
        <f t="shared" si="2"/>
        <v>22</v>
      </c>
      <c r="B29" s="6" t="s">
        <v>195</v>
      </c>
      <c r="C29" s="39">
        <v>0.1</v>
      </c>
      <c r="D29" s="39">
        <v>0.1</v>
      </c>
      <c r="E29" s="40">
        <v>0.1</v>
      </c>
      <c r="F29" s="40">
        <v>0.1</v>
      </c>
      <c r="G29" s="40">
        <f t="shared" si="4"/>
        <v>0.2</v>
      </c>
      <c r="H29" s="40">
        <f t="shared" si="5"/>
        <v>0.2</v>
      </c>
      <c r="I29" s="31"/>
      <c r="J29" s="31"/>
    </row>
    <row r="30" spans="1:10" ht="99.75" customHeight="1" x14ac:dyDescent="0.25">
      <c r="A30" s="7">
        <f t="shared" si="2"/>
        <v>23</v>
      </c>
      <c r="B30" s="6" t="s">
        <v>196</v>
      </c>
      <c r="C30" s="39">
        <v>70.400000000000006</v>
      </c>
      <c r="D30" s="39"/>
      <c r="E30" s="40"/>
      <c r="F30" s="40"/>
      <c r="G30" s="40">
        <f t="shared" si="4"/>
        <v>70.400000000000006</v>
      </c>
      <c r="H30" s="40"/>
      <c r="I30" s="31"/>
      <c r="J30" s="31"/>
    </row>
    <row r="31" spans="1:10" ht="83.25" customHeight="1" x14ac:dyDescent="0.25">
      <c r="A31" s="7">
        <f t="shared" si="2"/>
        <v>24</v>
      </c>
      <c r="B31" s="6" t="s">
        <v>197</v>
      </c>
      <c r="C31" s="39">
        <v>44.8</v>
      </c>
      <c r="D31" s="39"/>
      <c r="E31" s="40"/>
      <c r="F31" s="40"/>
      <c r="G31" s="40">
        <f t="shared" si="4"/>
        <v>44.8</v>
      </c>
      <c r="H31" s="40"/>
      <c r="I31" s="31"/>
      <c r="J31" s="31"/>
    </row>
    <row r="32" spans="1:10" ht="63" x14ac:dyDescent="0.25">
      <c r="A32" s="7">
        <f t="shared" si="2"/>
        <v>25</v>
      </c>
      <c r="B32" s="2" t="s">
        <v>33</v>
      </c>
      <c r="C32" s="39">
        <f t="shared" ref="C32:H32" si="6">+SUM(C34:C52)</f>
        <v>858.1</v>
      </c>
      <c r="D32" s="39">
        <f t="shared" si="6"/>
        <v>740.4</v>
      </c>
      <c r="E32" s="40">
        <f t="shared" si="6"/>
        <v>10.5</v>
      </c>
      <c r="F32" s="40">
        <f t="shared" si="6"/>
        <v>10.6</v>
      </c>
      <c r="G32" s="40">
        <f t="shared" si="6"/>
        <v>868.6</v>
      </c>
      <c r="H32" s="40">
        <f t="shared" si="6"/>
        <v>751</v>
      </c>
      <c r="I32" s="31"/>
      <c r="J32" s="31"/>
    </row>
    <row r="33" spans="1:10" x14ac:dyDescent="0.25">
      <c r="A33" s="7">
        <f t="shared" si="2"/>
        <v>26</v>
      </c>
      <c r="B33" s="45" t="s">
        <v>1</v>
      </c>
      <c r="C33" s="38"/>
      <c r="D33" s="39"/>
      <c r="E33" s="40"/>
      <c r="F33" s="40"/>
      <c r="G33" s="40"/>
      <c r="H33" s="40"/>
      <c r="I33" s="31"/>
      <c r="J33" s="31"/>
    </row>
    <row r="34" spans="1:10" ht="31.5" x14ac:dyDescent="0.25">
      <c r="A34" s="7">
        <f t="shared" si="2"/>
        <v>27</v>
      </c>
      <c r="B34" s="2" t="s">
        <v>117</v>
      </c>
      <c r="C34" s="39">
        <v>0.3</v>
      </c>
      <c r="D34" s="39">
        <v>0.3</v>
      </c>
      <c r="E34" s="40"/>
      <c r="F34" s="40"/>
      <c r="G34" s="40">
        <f>C34+E34</f>
        <v>0.3</v>
      </c>
      <c r="H34" s="40">
        <f>D34+F34</f>
        <v>0.3</v>
      </c>
      <c r="I34" s="31"/>
      <c r="J34" s="31"/>
    </row>
    <row r="35" spans="1:10" x14ac:dyDescent="0.25">
      <c r="A35" s="7">
        <f t="shared" si="2"/>
        <v>28</v>
      </c>
      <c r="B35" s="2" t="s">
        <v>12</v>
      </c>
      <c r="C35" s="39">
        <v>74</v>
      </c>
      <c r="D35" s="39">
        <v>21.3</v>
      </c>
      <c r="E35" s="40"/>
      <c r="F35" s="40"/>
      <c r="G35" s="40">
        <f t="shared" ref="G35:G52" si="7">C35+E35</f>
        <v>74</v>
      </c>
      <c r="H35" s="40">
        <f t="shared" ref="H35:H52" si="8">D35+F35</f>
        <v>21.3</v>
      </c>
      <c r="I35" s="31"/>
      <c r="J35" s="31"/>
    </row>
    <row r="36" spans="1:10" ht="31.5" x14ac:dyDescent="0.25">
      <c r="A36" s="7">
        <f t="shared" si="2"/>
        <v>29</v>
      </c>
      <c r="B36" s="2" t="s">
        <v>13</v>
      </c>
      <c r="C36" s="39">
        <v>15.6</v>
      </c>
      <c r="D36" s="39">
        <v>15.4</v>
      </c>
      <c r="E36" s="40"/>
      <c r="F36" s="40"/>
      <c r="G36" s="40">
        <f t="shared" si="7"/>
        <v>15.6</v>
      </c>
      <c r="H36" s="40">
        <f t="shared" si="8"/>
        <v>15.4</v>
      </c>
      <c r="I36" s="31"/>
      <c r="J36" s="31"/>
    </row>
    <row r="37" spans="1:10" ht="31.5" x14ac:dyDescent="0.25">
      <c r="A37" s="7">
        <f t="shared" si="2"/>
        <v>30</v>
      </c>
      <c r="B37" s="2" t="s">
        <v>66</v>
      </c>
      <c r="C37" s="39">
        <v>78.2</v>
      </c>
      <c r="D37" s="39">
        <v>62.4</v>
      </c>
      <c r="E37" s="40"/>
      <c r="F37" s="40"/>
      <c r="G37" s="40">
        <f t="shared" si="7"/>
        <v>78.2</v>
      </c>
      <c r="H37" s="40">
        <f t="shared" si="8"/>
        <v>62.4</v>
      </c>
      <c r="I37" s="31"/>
      <c r="J37" s="31"/>
    </row>
    <row r="38" spans="1:10" ht="31.5" x14ac:dyDescent="0.25">
      <c r="A38" s="7">
        <f t="shared" si="2"/>
        <v>31</v>
      </c>
      <c r="B38" s="2" t="s">
        <v>81</v>
      </c>
      <c r="C38" s="39">
        <v>35.299999999999997</v>
      </c>
      <c r="D38" s="39">
        <v>32.9</v>
      </c>
      <c r="E38" s="40"/>
      <c r="F38" s="40"/>
      <c r="G38" s="40">
        <f t="shared" si="7"/>
        <v>35.299999999999997</v>
      </c>
      <c r="H38" s="40">
        <f t="shared" si="8"/>
        <v>32.9</v>
      </c>
      <c r="I38" s="31"/>
      <c r="J38" s="31"/>
    </row>
    <row r="39" spans="1:10" x14ac:dyDescent="0.25">
      <c r="A39" s="7">
        <f t="shared" si="2"/>
        <v>32</v>
      </c>
      <c r="B39" s="2" t="s">
        <v>14</v>
      </c>
      <c r="C39" s="39">
        <v>85.7</v>
      </c>
      <c r="D39" s="39">
        <v>84.2</v>
      </c>
      <c r="E39" s="40"/>
      <c r="F39" s="40"/>
      <c r="G39" s="40">
        <f t="shared" si="7"/>
        <v>85.7</v>
      </c>
      <c r="H39" s="40">
        <f t="shared" si="8"/>
        <v>84.2</v>
      </c>
      <c r="I39" s="31"/>
      <c r="J39" s="31"/>
    </row>
    <row r="40" spans="1:10" x14ac:dyDescent="0.25">
      <c r="A40" s="7">
        <f t="shared" si="2"/>
        <v>33</v>
      </c>
      <c r="B40" s="2" t="s">
        <v>15</v>
      </c>
      <c r="C40" s="39">
        <v>115.2</v>
      </c>
      <c r="D40" s="39">
        <v>105.8</v>
      </c>
      <c r="E40" s="40"/>
      <c r="F40" s="40"/>
      <c r="G40" s="40">
        <f t="shared" si="7"/>
        <v>115.2</v>
      </c>
      <c r="H40" s="40">
        <f t="shared" si="8"/>
        <v>105.8</v>
      </c>
      <c r="I40" s="31"/>
      <c r="J40" s="31"/>
    </row>
    <row r="41" spans="1:10" ht="47.25" x14ac:dyDescent="0.25">
      <c r="A41" s="7">
        <f t="shared" si="2"/>
        <v>34</v>
      </c>
      <c r="B41" s="2" t="s">
        <v>62</v>
      </c>
      <c r="C41" s="39">
        <v>23</v>
      </c>
      <c r="D41" s="39">
        <v>22.5</v>
      </c>
      <c r="E41" s="40"/>
      <c r="F41" s="40"/>
      <c r="G41" s="40">
        <f t="shared" si="7"/>
        <v>23</v>
      </c>
      <c r="H41" s="40">
        <f t="shared" si="8"/>
        <v>22.5</v>
      </c>
      <c r="I41" s="31"/>
      <c r="J41" s="31"/>
    </row>
    <row r="42" spans="1:10" ht="31.5" x14ac:dyDescent="0.25">
      <c r="A42" s="7">
        <f t="shared" si="2"/>
        <v>35</v>
      </c>
      <c r="B42" s="2" t="s">
        <v>16</v>
      </c>
      <c r="C42" s="39">
        <v>2.6</v>
      </c>
      <c r="D42" s="39"/>
      <c r="E42" s="40"/>
      <c r="F42" s="40"/>
      <c r="G42" s="40">
        <f t="shared" si="7"/>
        <v>2.6</v>
      </c>
      <c r="H42" s="40">
        <f t="shared" si="8"/>
        <v>0</v>
      </c>
      <c r="I42" s="31"/>
      <c r="J42" s="31"/>
    </row>
    <row r="43" spans="1:10" ht="47.25" x14ac:dyDescent="0.25">
      <c r="A43" s="7">
        <f t="shared" si="2"/>
        <v>36</v>
      </c>
      <c r="B43" s="2" t="s">
        <v>107</v>
      </c>
      <c r="C43" s="39">
        <v>1.2</v>
      </c>
      <c r="D43" s="39">
        <v>1.1000000000000001</v>
      </c>
      <c r="E43" s="40"/>
      <c r="F43" s="40"/>
      <c r="G43" s="40">
        <f t="shared" si="7"/>
        <v>1.2</v>
      </c>
      <c r="H43" s="40">
        <f t="shared" si="8"/>
        <v>1.1000000000000001</v>
      </c>
      <c r="I43" s="31"/>
      <c r="J43" s="31"/>
    </row>
    <row r="44" spans="1:10" x14ac:dyDescent="0.25">
      <c r="A44" s="7">
        <f t="shared" si="2"/>
        <v>37</v>
      </c>
      <c r="B44" s="2" t="s">
        <v>67</v>
      </c>
      <c r="C44" s="39">
        <v>5.2</v>
      </c>
      <c r="D44" s="39"/>
      <c r="E44" s="40"/>
      <c r="F44" s="40"/>
      <c r="G44" s="40">
        <f t="shared" si="7"/>
        <v>5.2</v>
      </c>
      <c r="H44" s="40">
        <f t="shared" si="8"/>
        <v>0</v>
      </c>
      <c r="I44" s="31"/>
      <c r="J44" s="31"/>
    </row>
    <row r="45" spans="1:10" x14ac:dyDescent="0.25">
      <c r="A45" s="7">
        <f t="shared" si="2"/>
        <v>38</v>
      </c>
      <c r="B45" s="6" t="s">
        <v>34</v>
      </c>
      <c r="C45" s="39">
        <v>26.4</v>
      </c>
      <c r="D45" s="39">
        <v>25.6</v>
      </c>
      <c r="E45" s="40"/>
      <c r="F45" s="40"/>
      <c r="G45" s="40">
        <f t="shared" si="7"/>
        <v>26.4</v>
      </c>
      <c r="H45" s="40">
        <f t="shared" si="8"/>
        <v>25.6</v>
      </c>
      <c r="I45" s="31"/>
      <c r="J45" s="31"/>
    </row>
    <row r="46" spans="1:10" ht="31.5" x14ac:dyDescent="0.25">
      <c r="A46" s="7">
        <f t="shared" si="2"/>
        <v>39</v>
      </c>
      <c r="B46" s="2" t="s">
        <v>83</v>
      </c>
      <c r="C46" s="39">
        <v>12.1</v>
      </c>
      <c r="D46" s="39">
        <v>11.9</v>
      </c>
      <c r="E46" s="40"/>
      <c r="F46" s="40"/>
      <c r="G46" s="40">
        <f t="shared" si="7"/>
        <v>12.1</v>
      </c>
      <c r="H46" s="40">
        <f t="shared" si="8"/>
        <v>11.9</v>
      </c>
      <c r="I46" s="31"/>
      <c r="J46" s="31"/>
    </row>
    <row r="47" spans="1:10" x14ac:dyDescent="0.25">
      <c r="A47" s="7">
        <f t="shared" si="2"/>
        <v>40</v>
      </c>
      <c r="B47" s="2" t="s">
        <v>35</v>
      </c>
      <c r="C47" s="39">
        <v>180.6</v>
      </c>
      <c r="D47" s="39">
        <v>166.5</v>
      </c>
      <c r="E47" s="40">
        <v>10.8</v>
      </c>
      <c r="F47" s="40">
        <v>10.6</v>
      </c>
      <c r="G47" s="40">
        <f t="shared" si="7"/>
        <v>191.4</v>
      </c>
      <c r="H47" s="40">
        <f t="shared" si="8"/>
        <v>177.1</v>
      </c>
      <c r="I47" s="31"/>
      <c r="J47" s="31"/>
    </row>
    <row r="48" spans="1:10" ht="31.5" x14ac:dyDescent="0.25">
      <c r="A48" s="7">
        <f t="shared" si="2"/>
        <v>41</v>
      </c>
      <c r="B48" s="2" t="s">
        <v>36</v>
      </c>
      <c r="C48" s="39">
        <v>27.7</v>
      </c>
      <c r="D48" s="39">
        <v>26.2</v>
      </c>
      <c r="E48" s="40">
        <v>-0.3</v>
      </c>
      <c r="F48" s="40"/>
      <c r="G48" s="40">
        <f t="shared" si="7"/>
        <v>27.4</v>
      </c>
      <c r="H48" s="40">
        <f t="shared" si="8"/>
        <v>26.2</v>
      </c>
      <c r="I48" s="31"/>
      <c r="J48" s="31"/>
    </row>
    <row r="49" spans="1:10" x14ac:dyDescent="0.25">
      <c r="A49" s="7">
        <f t="shared" si="2"/>
        <v>42</v>
      </c>
      <c r="B49" s="2" t="s">
        <v>37</v>
      </c>
      <c r="C49" s="39">
        <v>87.4</v>
      </c>
      <c r="D49" s="39">
        <v>83.3</v>
      </c>
      <c r="E49" s="40"/>
      <c r="F49" s="40"/>
      <c r="G49" s="40">
        <f t="shared" si="7"/>
        <v>87.4</v>
      </c>
      <c r="H49" s="40">
        <f t="shared" si="8"/>
        <v>83.3</v>
      </c>
      <c r="I49" s="31"/>
      <c r="J49" s="31"/>
    </row>
    <row r="50" spans="1:10" ht="31.5" x14ac:dyDescent="0.25">
      <c r="A50" s="7">
        <f t="shared" si="2"/>
        <v>43</v>
      </c>
      <c r="B50" s="2" t="s">
        <v>84</v>
      </c>
      <c r="C50" s="39">
        <v>15.2</v>
      </c>
      <c r="D50" s="39">
        <v>14.9</v>
      </c>
      <c r="E50" s="40"/>
      <c r="F50" s="40"/>
      <c r="G50" s="40">
        <f t="shared" si="7"/>
        <v>15.2</v>
      </c>
      <c r="H50" s="40">
        <f t="shared" si="8"/>
        <v>14.9</v>
      </c>
      <c r="I50" s="31"/>
      <c r="J50" s="31"/>
    </row>
    <row r="51" spans="1:10" ht="31.5" x14ac:dyDescent="0.25">
      <c r="A51" s="7">
        <f t="shared" si="2"/>
        <v>44</v>
      </c>
      <c r="B51" s="2" t="s">
        <v>97</v>
      </c>
      <c r="C51" s="39">
        <v>41.4</v>
      </c>
      <c r="D51" s="39">
        <v>35.6</v>
      </c>
      <c r="E51" s="40"/>
      <c r="F51" s="40"/>
      <c r="G51" s="40">
        <f t="shared" si="7"/>
        <v>41.4</v>
      </c>
      <c r="H51" s="40">
        <f t="shared" si="8"/>
        <v>35.6</v>
      </c>
      <c r="I51" s="31"/>
      <c r="J51" s="31"/>
    </row>
    <row r="52" spans="1:10" ht="65.25" customHeight="1" x14ac:dyDescent="0.25">
      <c r="A52" s="7">
        <f t="shared" si="2"/>
        <v>45</v>
      </c>
      <c r="B52" s="2" t="s">
        <v>122</v>
      </c>
      <c r="C52" s="39">
        <v>31</v>
      </c>
      <c r="D52" s="39">
        <v>30.5</v>
      </c>
      <c r="E52" s="40"/>
      <c r="F52" s="40"/>
      <c r="G52" s="40">
        <f t="shared" si="7"/>
        <v>31</v>
      </c>
      <c r="H52" s="40">
        <f t="shared" si="8"/>
        <v>30.5</v>
      </c>
      <c r="I52" s="31"/>
      <c r="J52" s="31"/>
    </row>
    <row r="53" spans="1:10" x14ac:dyDescent="0.25">
      <c r="A53" s="7">
        <f t="shared" si="2"/>
        <v>46</v>
      </c>
      <c r="B53" s="3" t="s">
        <v>57</v>
      </c>
      <c r="C53" s="38">
        <f>+SUM(C55:C63)</f>
        <v>6750.2</v>
      </c>
      <c r="D53" s="38">
        <f t="shared" ref="D53:H53" si="9">+SUM(D55:D63)</f>
        <v>2579</v>
      </c>
      <c r="E53" s="41">
        <f t="shared" si="9"/>
        <v>58.8</v>
      </c>
      <c r="F53" s="41">
        <f t="shared" si="9"/>
        <v>0</v>
      </c>
      <c r="G53" s="41">
        <f t="shared" si="9"/>
        <v>6809</v>
      </c>
      <c r="H53" s="41">
        <f t="shared" si="9"/>
        <v>2579</v>
      </c>
      <c r="I53" s="31"/>
      <c r="J53" s="31"/>
    </row>
    <row r="54" spans="1:10" x14ac:dyDescent="0.25">
      <c r="A54" s="7">
        <f t="shared" si="2"/>
        <v>47</v>
      </c>
      <c r="B54" s="45" t="s">
        <v>1</v>
      </c>
      <c r="C54" s="39"/>
      <c r="D54" s="39"/>
      <c r="E54" s="40"/>
      <c r="F54" s="40"/>
      <c r="G54" s="40"/>
      <c r="H54" s="40"/>
      <c r="I54" s="31"/>
      <c r="J54" s="31"/>
    </row>
    <row r="55" spans="1:10" ht="31.5" x14ac:dyDescent="0.25">
      <c r="A55" s="7">
        <f t="shared" si="2"/>
        <v>48</v>
      </c>
      <c r="B55" s="2" t="s">
        <v>64</v>
      </c>
      <c r="C55" s="39">
        <v>2262.4</v>
      </c>
      <c r="D55" s="39">
        <v>1273.5</v>
      </c>
      <c r="E55" s="40"/>
      <c r="F55" s="40"/>
      <c r="G55" s="40">
        <f>C55+E55</f>
        <v>2262.4</v>
      </c>
      <c r="H55" s="40">
        <f>D55+F55</f>
        <v>1273.5</v>
      </c>
      <c r="I55" s="31"/>
      <c r="J55" s="31"/>
    </row>
    <row r="56" spans="1:10" ht="31.5" x14ac:dyDescent="0.25">
      <c r="A56" s="7">
        <f t="shared" si="2"/>
        <v>49</v>
      </c>
      <c r="B56" s="2" t="s">
        <v>65</v>
      </c>
      <c r="C56" s="39">
        <v>29.1</v>
      </c>
      <c r="D56" s="39">
        <v>15.8</v>
      </c>
      <c r="E56" s="40"/>
      <c r="F56" s="40"/>
      <c r="G56" s="40">
        <f t="shared" ref="G56:G62" si="10">C56+E56</f>
        <v>29.1</v>
      </c>
      <c r="H56" s="40">
        <f t="shared" ref="H56:H60" si="11">D56+F56</f>
        <v>15.8</v>
      </c>
      <c r="I56" s="31"/>
      <c r="J56" s="31"/>
    </row>
    <row r="57" spans="1:10" ht="31.5" x14ac:dyDescent="0.25">
      <c r="A57" s="7">
        <f t="shared" si="2"/>
        <v>50</v>
      </c>
      <c r="B57" s="2" t="s">
        <v>59</v>
      </c>
      <c r="C57" s="39">
        <v>126</v>
      </c>
      <c r="D57" s="39"/>
      <c r="E57" s="40">
        <v>58.8</v>
      </c>
      <c r="F57" s="40"/>
      <c r="G57" s="40">
        <f t="shared" si="10"/>
        <v>184.8</v>
      </c>
      <c r="H57" s="40">
        <f t="shared" si="11"/>
        <v>0</v>
      </c>
      <c r="I57" s="31"/>
      <c r="J57" s="31"/>
    </row>
    <row r="58" spans="1:10" ht="31.5" x14ac:dyDescent="0.25">
      <c r="A58" s="7">
        <f t="shared" si="2"/>
        <v>51</v>
      </c>
      <c r="B58" s="6" t="s">
        <v>60</v>
      </c>
      <c r="C58" s="39">
        <v>43.9</v>
      </c>
      <c r="D58" s="39"/>
      <c r="E58" s="40"/>
      <c r="F58" s="40"/>
      <c r="G58" s="40">
        <f t="shared" si="10"/>
        <v>43.9</v>
      </c>
      <c r="H58" s="40">
        <f t="shared" si="11"/>
        <v>0</v>
      </c>
      <c r="I58" s="31"/>
      <c r="J58" s="31"/>
    </row>
    <row r="59" spans="1:10" ht="35.25" customHeight="1" x14ac:dyDescent="0.25">
      <c r="A59" s="7">
        <f t="shared" si="2"/>
        <v>52</v>
      </c>
      <c r="B59" s="2" t="s">
        <v>89</v>
      </c>
      <c r="C59" s="39">
        <v>2537.6999999999998</v>
      </c>
      <c r="D59" s="39">
        <v>26.6</v>
      </c>
      <c r="E59" s="40"/>
      <c r="F59" s="40"/>
      <c r="G59" s="40">
        <f t="shared" si="10"/>
        <v>2537.6999999999998</v>
      </c>
      <c r="H59" s="40">
        <f t="shared" si="11"/>
        <v>26.6</v>
      </c>
      <c r="I59" s="31"/>
      <c r="J59" s="31"/>
    </row>
    <row r="60" spans="1:10" ht="63" customHeight="1" x14ac:dyDescent="0.25">
      <c r="A60" s="7">
        <f t="shared" si="2"/>
        <v>53</v>
      </c>
      <c r="B60" s="6" t="s">
        <v>156</v>
      </c>
      <c r="C60" s="39">
        <v>5.5</v>
      </c>
      <c r="D60" s="39">
        <v>5.4</v>
      </c>
      <c r="E60" s="40"/>
      <c r="F60" s="40"/>
      <c r="G60" s="40">
        <f t="shared" si="10"/>
        <v>5.5</v>
      </c>
      <c r="H60" s="40">
        <f t="shared" si="11"/>
        <v>5.4</v>
      </c>
      <c r="I60" s="31"/>
      <c r="J60" s="31"/>
    </row>
    <row r="61" spans="1:10" ht="63" customHeight="1" x14ac:dyDescent="0.25">
      <c r="A61" s="7">
        <f t="shared" si="2"/>
        <v>54</v>
      </c>
      <c r="B61" s="6" t="s">
        <v>178</v>
      </c>
      <c r="C61" s="39">
        <v>57.8</v>
      </c>
      <c r="D61" s="39"/>
      <c r="E61" s="41"/>
      <c r="F61" s="41"/>
      <c r="G61" s="40">
        <f t="shared" si="10"/>
        <v>57.8</v>
      </c>
      <c r="H61" s="40"/>
      <c r="I61" s="31"/>
      <c r="J61" s="31"/>
    </row>
    <row r="62" spans="1:10" ht="63" customHeight="1" x14ac:dyDescent="0.25">
      <c r="A62" s="7">
        <f t="shared" si="2"/>
        <v>55</v>
      </c>
      <c r="B62" s="6" t="s">
        <v>198</v>
      </c>
      <c r="C62" s="39">
        <v>310</v>
      </c>
      <c r="D62" s="39"/>
      <c r="E62" s="40"/>
      <c r="F62" s="40"/>
      <c r="G62" s="40">
        <f t="shared" si="10"/>
        <v>310</v>
      </c>
      <c r="H62" s="40"/>
      <c r="I62" s="31"/>
      <c r="J62" s="31"/>
    </row>
    <row r="63" spans="1:10" ht="63" x14ac:dyDescent="0.25">
      <c r="A63" s="7">
        <f t="shared" si="2"/>
        <v>56</v>
      </c>
      <c r="B63" s="21" t="s">
        <v>58</v>
      </c>
      <c r="C63" s="39">
        <f>+SUM(C65:C68)</f>
        <v>1377.8</v>
      </c>
      <c r="D63" s="39">
        <f>+SUM(D65:D68)</f>
        <v>1257.7</v>
      </c>
      <c r="E63" s="40"/>
      <c r="F63" s="40"/>
      <c r="G63" s="40">
        <f>+SUM(G65:G68)</f>
        <v>1377.8</v>
      </c>
      <c r="H63" s="40">
        <f>+SUM(H65:H68)</f>
        <v>1257.7</v>
      </c>
      <c r="I63" s="31"/>
      <c r="J63" s="31"/>
    </row>
    <row r="64" spans="1:10" x14ac:dyDescent="0.25">
      <c r="A64" s="7">
        <f t="shared" si="2"/>
        <v>57</v>
      </c>
      <c r="B64" s="45" t="s">
        <v>1</v>
      </c>
      <c r="C64" s="39"/>
      <c r="D64" s="39"/>
      <c r="E64" s="40"/>
      <c r="F64" s="40"/>
      <c r="G64" s="40"/>
      <c r="H64" s="40"/>
      <c r="I64" s="31"/>
      <c r="J64" s="31"/>
    </row>
    <row r="65" spans="1:10" ht="31.5" x14ac:dyDescent="0.25">
      <c r="A65" s="7">
        <f t="shared" si="2"/>
        <v>58</v>
      </c>
      <c r="B65" s="2" t="s">
        <v>86</v>
      </c>
      <c r="C65" s="39">
        <v>990.6</v>
      </c>
      <c r="D65" s="39">
        <v>913.9</v>
      </c>
      <c r="E65" s="40"/>
      <c r="F65" s="40"/>
      <c r="G65" s="40">
        <f>C65+E65</f>
        <v>990.6</v>
      </c>
      <c r="H65" s="40">
        <f>D65+F65</f>
        <v>913.9</v>
      </c>
      <c r="I65" s="31"/>
      <c r="J65" s="31"/>
    </row>
    <row r="66" spans="1:10" ht="47.25" x14ac:dyDescent="0.25">
      <c r="A66" s="7">
        <f t="shared" si="2"/>
        <v>59</v>
      </c>
      <c r="B66" s="2" t="s">
        <v>85</v>
      </c>
      <c r="C66" s="39">
        <v>225.8</v>
      </c>
      <c r="D66" s="39">
        <v>211.4</v>
      </c>
      <c r="E66" s="40"/>
      <c r="F66" s="40"/>
      <c r="G66" s="40">
        <f t="shared" ref="G66:G68" si="12">C66+E66</f>
        <v>225.8</v>
      </c>
      <c r="H66" s="40">
        <f t="shared" ref="H66:H68" si="13">D66+F66</f>
        <v>211.4</v>
      </c>
      <c r="I66" s="31"/>
      <c r="J66" s="31"/>
    </row>
    <row r="67" spans="1:10" ht="31.5" x14ac:dyDescent="0.25">
      <c r="A67" s="7">
        <f t="shared" si="2"/>
        <v>60</v>
      </c>
      <c r="B67" s="2" t="s">
        <v>100</v>
      </c>
      <c r="C67" s="39">
        <v>152.1</v>
      </c>
      <c r="D67" s="39">
        <v>124</v>
      </c>
      <c r="E67" s="40"/>
      <c r="F67" s="40"/>
      <c r="G67" s="40">
        <f t="shared" si="12"/>
        <v>152.1</v>
      </c>
      <c r="H67" s="40">
        <f t="shared" si="13"/>
        <v>124</v>
      </c>
      <c r="I67" s="31"/>
      <c r="J67" s="31"/>
    </row>
    <row r="68" spans="1:10" x14ac:dyDescent="0.25">
      <c r="A68" s="7">
        <f t="shared" si="2"/>
        <v>61</v>
      </c>
      <c r="B68" s="21" t="s">
        <v>72</v>
      </c>
      <c r="C68" s="39">
        <v>9.3000000000000007</v>
      </c>
      <c r="D68" s="39">
        <v>8.4</v>
      </c>
      <c r="E68" s="40"/>
      <c r="F68" s="40"/>
      <c r="G68" s="40">
        <f t="shared" si="12"/>
        <v>9.3000000000000007</v>
      </c>
      <c r="H68" s="40">
        <f t="shared" si="13"/>
        <v>8.4</v>
      </c>
      <c r="I68" s="31"/>
      <c r="J68" s="31"/>
    </row>
    <row r="69" spans="1:10" x14ac:dyDescent="0.25">
      <c r="A69" s="7">
        <f t="shared" si="2"/>
        <v>62</v>
      </c>
      <c r="B69" s="5" t="s">
        <v>39</v>
      </c>
      <c r="C69" s="38">
        <f>+SUM(C71:C75)</f>
        <v>6756.7</v>
      </c>
      <c r="D69" s="38">
        <f>+SUM(D71:D73)</f>
        <v>0</v>
      </c>
      <c r="E69" s="41">
        <f>+SUM(E71:E75)</f>
        <v>235.3</v>
      </c>
      <c r="F69" s="40"/>
      <c r="G69" s="41">
        <f>+SUM(G71:G75)</f>
        <v>6992</v>
      </c>
      <c r="H69" s="40">
        <f>+SUM(H71:H75)</f>
        <v>0</v>
      </c>
      <c r="I69" s="31"/>
      <c r="J69" s="31"/>
    </row>
    <row r="70" spans="1:10" x14ac:dyDescent="0.25">
      <c r="A70" s="7">
        <f t="shared" si="2"/>
        <v>63</v>
      </c>
      <c r="B70" s="45" t="s">
        <v>1</v>
      </c>
      <c r="C70" s="39"/>
      <c r="D70" s="39"/>
      <c r="E70" s="40"/>
      <c r="F70" s="40"/>
      <c r="G70" s="40"/>
      <c r="H70" s="40"/>
      <c r="I70" s="31"/>
      <c r="J70" s="31"/>
    </row>
    <row r="71" spans="1:10" ht="31.5" x14ac:dyDescent="0.25">
      <c r="A71" s="7">
        <f t="shared" si="2"/>
        <v>64</v>
      </c>
      <c r="B71" s="6" t="s">
        <v>63</v>
      </c>
      <c r="C71" s="39">
        <v>6163.8</v>
      </c>
      <c r="D71" s="39"/>
      <c r="E71" s="40"/>
      <c r="F71" s="40"/>
      <c r="G71" s="40">
        <f>C71+E71</f>
        <v>6163.8</v>
      </c>
      <c r="H71" s="40">
        <f>D71+F71</f>
        <v>0</v>
      </c>
      <c r="I71" s="31"/>
      <c r="J71" s="31"/>
    </row>
    <row r="72" spans="1:10" ht="34.5" customHeight="1" x14ac:dyDescent="0.25">
      <c r="A72" s="7">
        <f t="shared" si="2"/>
        <v>65</v>
      </c>
      <c r="B72" s="6" t="s">
        <v>93</v>
      </c>
      <c r="C72" s="39">
        <v>74.5</v>
      </c>
      <c r="D72" s="39"/>
      <c r="E72" s="40"/>
      <c r="F72" s="40"/>
      <c r="G72" s="40">
        <f t="shared" ref="G72:G75" si="14">C72+E72</f>
        <v>74.5</v>
      </c>
      <c r="H72" s="40">
        <f t="shared" ref="H72:H75" si="15">D72+F72</f>
        <v>0</v>
      </c>
      <c r="I72" s="31"/>
      <c r="J72" s="31"/>
    </row>
    <row r="73" spans="1:10" x14ac:dyDescent="0.25">
      <c r="A73" s="7">
        <f t="shared" si="2"/>
        <v>66</v>
      </c>
      <c r="B73" s="2" t="s">
        <v>40</v>
      </c>
      <c r="C73" s="39">
        <v>504</v>
      </c>
      <c r="D73" s="39"/>
      <c r="E73" s="40">
        <v>235.3</v>
      </c>
      <c r="F73" s="40"/>
      <c r="G73" s="40">
        <f t="shared" si="14"/>
        <v>739.3</v>
      </c>
      <c r="H73" s="40">
        <f t="shared" si="15"/>
        <v>0</v>
      </c>
      <c r="I73" s="31"/>
      <c r="J73" s="31"/>
    </row>
    <row r="74" spans="1:10" ht="47.25" x14ac:dyDescent="0.25">
      <c r="A74" s="7">
        <f t="shared" si="2"/>
        <v>67</v>
      </c>
      <c r="B74" s="18" t="s">
        <v>157</v>
      </c>
      <c r="C74" s="39">
        <v>8.9</v>
      </c>
      <c r="D74" s="39"/>
      <c r="E74" s="40"/>
      <c r="F74" s="40"/>
      <c r="G74" s="40">
        <f t="shared" si="14"/>
        <v>8.9</v>
      </c>
      <c r="H74" s="40">
        <f t="shared" si="15"/>
        <v>0</v>
      </c>
      <c r="I74" s="31"/>
      <c r="J74" s="31"/>
    </row>
    <row r="75" spans="1:10" ht="47.25" x14ac:dyDescent="0.25">
      <c r="A75" s="7">
        <f t="shared" si="2"/>
        <v>68</v>
      </c>
      <c r="B75" s="18" t="s">
        <v>158</v>
      </c>
      <c r="C75" s="39">
        <v>5.5</v>
      </c>
      <c r="D75" s="39"/>
      <c r="E75" s="40"/>
      <c r="F75" s="40"/>
      <c r="G75" s="40">
        <f t="shared" si="14"/>
        <v>5.5</v>
      </c>
      <c r="H75" s="40">
        <f t="shared" si="15"/>
        <v>0</v>
      </c>
      <c r="I75" s="31"/>
      <c r="J75" s="31"/>
    </row>
    <row r="76" spans="1:10" ht="31.5" x14ac:dyDescent="0.25">
      <c r="A76" s="7">
        <f t="shared" si="2"/>
        <v>69</v>
      </c>
      <c r="B76" s="2" t="s">
        <v>101</v>
      </c>
      <c r="C76" s="38">
        <f>+SUM(C78:C81)</f>
        <v>33483.4</v>
      </c>
      <c r="D76" s="38">
        <f t="shared" ref="D76:H76" si="16">+SUM(D78:D81)</f>
        <v>9.5</v>
      </c>
      <c r="E76" s="41">
        <f t="shared" si="16"/>
        <v>128.30000000000001</v>
      </c>
      <c r="F76" s="41">
        <f t="shared" si="16"/>
        <v>0</v>
      </c>
      <c r="G76" s="41">
        <f t="shared" si="16"/>
        <v>33611.699999999997</v>
      </c>
      <c r="H76" s="41">
        <f t="shared" si="16"/>
        <v>9.5</v>
      </c>
      <c r="I76" s="31"/>
      <c r="J76" s="31"/>
    </row>
    <row r="77" spans="1:10" x14ac:dyDescent="0.25">
      <c r="A77" s="7">
        <f t="shared" si="2"/>
        <v>70</v>
      </c>
      <c r="B77" s="45" t="s">
        <v>1</v>
      </c>
      <c r="C77" s="38"/>
      <c r="D77" s="38"/>
      <c r="E77" s="40"/>
      <c r="F77" s="40"/>
      <c r="G77" s="40"/>
      <c r="H77" s="40"/>
      <c r="I77" s="31"/>
      <c r="J77" s="31"/>
    </row>
    <row r="78" spans="1:10" ht="31.5" x14ac:dyDescent="0.25">
      <c r="A78" s="7">
        <f t="shared" si="2"/>
        <v>71</v>
      </c>
      <c r="B78" s="2" t="s">
        <v>88</v>
      </c>
      <c r="C78" s="39">
        <v>14919.8</v>
      </c>
      <c r="D78" s="39">
        <v>9.5</v>
      </c>
      <c r="E78" s="40"/>
      <c r="F78" s="40"/>
      <c r="G78" s="40">
        <f>C78+E78</f>
        <v>14919.8</v>
      </c>
      <c r="H78" s="40">
        <f>D78+F78</f>
        <v>9.5</v>
      </c>
      <c r="I78" s="31"/>
      <c r="J78" s="31"/>
    </row>
    <row r="79" spans="1:10" ht="63" x14ac:dyDescent="0.25">
      <c r="A79" s="7">
        <f t="shared" si="2"/>
        <v>72</v>
      </c>
      <c r="B79" s="6" t="s">
        <v>169</v>
      </c>
      <c r="C79" s="39">
        <v>6526.1</v>
      </c>
      <c r="D79" s="39"/>
      <c r="E79" s="40"/>
      <c r="F79" s="40"/>
      <c r="G79" s="40">
        <f t="shared" ref="G79:G80" si="17">C79+E79</f>
        <v>6526.1</v>
      </c>
      <c r="H79" s="40">
        <f t="shared" ref="H79:H81" si="18">D79+F79</f>
        <v>0</v>
      </c>
      <c r="I79" s="31"/>
      <c r="J79" s="31"/>
    </row>
    <row r="80" spans="1:10" ht="47.25" x14ac:dyDescent="0.25">
      <c r="A80" s="7">
        <f t="shared" si="2"/>
        <v>73</v>
      </c>
      <c r="B80" s="2" t="s">
        <v>179</v>
      </c>
      <c r="C80" s="39">
        <v>9784.9</v>
      </c>
      <c r="D80" s="39"/>
      <c r="E80" s="40">
        <v>128.30000000000001</v>
      </c>
      <c r="F80" s="41"/>
      <c r="G80" s="40">
        <f t="shared" si="17"/>
        <v>9913.2000000000007</v>
      </c>
      <c r="H80" s="40"/>
      <c r="I80" s="31"/>
      <c r="J80" s="31"/>
    </row>
    <row r="81" spans="1:10" ht="47.25" x14ac:dyDescent="0.25">
      <c r="A81" s="7">
        <f t="shared" si="2"/>
        <v>74</v>
      </c>
      <c r="B81" s="2" t="s">
        <v>92</v>
      </c>
      <c r="C81" s="39">
        <v>2252.6</v>
      </c>
      <c r="D81" s="39"/>
      <c r="E81" s="40"/>
      <c r="F81" s="40"/>
      <c r="G81" s="40">
        <f>C81+E81</f>
        <v>2252.6</v>
      </c>
      <c r="H81" s="40">
        <f t="shared" si="18"/>
        <v>0</v>
      </c>
      <c r="I81" s="31"/>
      <c r="J81" s="31"/>
    </row>
    <row r="82" spans="1:10" ht="31.5" x14ac:dyDescent="0.25">
      <c r="A82" s="7">
        <f t="shared" si="2"/>
        <v>75</v>
      </c>
      <c r="B82" s="2" t="s">
        <v>102</v>
      </c>
      <c r="C82" s="38">
        <f>+SUM(C84:C89)</f>
        <v>14759.7</v>
      </c>
      <c r="D82" s="38">
        <f t="shared" ref="D82:H82" si="19">+SUM(D84:D89)</f>
        <v>797.9</v>
      </c>
      <c r="E82" s="41">
        <f t="shared" si="19"/>
        <v>0</v>
      </c>
      <c r="F82" s="40">
        <f t="shared" si="19"/>
        <v>0</v>
      </c>
      <c r="G82" s="41">
        <f t="shared" si="19"/>
        <v>14759.7</v>
      </c>
      <c r="H82" s="41">
        <f t="shared" si="19"/>
        <v>797.9</v>
      </c>
      <c r="I82" s="31"/>
      <c r="J82" s="31"/>
    </row>
    <row r="83" spans="1:10" x14ac:dyDescent="0.25">
      <c r="A83" s="7">
        <f t="shared" si="2"/>
        <v>76</v>
      </c>
      <c r="B83" s="45" t="s">
        <v>1</v>
      </c>
      <c r="C83" s="38"/>
      <c r="D83" s="38"/>
      <c r="E83" s="40"/>
      <c r="F83" s="40"/>
      <c r="G83" s="40"/>
      <c r="H83" s="40"/>
      <c r="I83" s="31"/>
      <c r="J83" s="31"/>
    </row>
    <row r="84" spans="1:10" ht="47.25" x14ac:dyDescent="0.25">
      <c r="A84" s="7">
        <f t="shared" si="2"/>
        <v>77</v>
      </c>
      <c r="B84" s="2" t="s">
        <v>41</v>
      </c>
      <c r="C84" s="39">
        <v>13048.6</v>
      </c>
      <c r="D84" s="39">
        <v>774.6</v>
      </c>
      <c r="E84" s="40"/>
      <c r="F84" s="40"/>
      <c r="G84" s="40">
        <f>C84+E84</f>
        <v>13048.6</v>
      </c>
      <c r="H84" s="40">
        <f>D84+F84</f>
        <v>774.6</v>
      </c>
      <c r="I84" s="31"/>
      <c r="J84" s="31"/>
    </row>
    <row r="85" spans="1:10" ht="47.25" x14ac:dyDescent="0.25">
      <c r="A85" s="7">
        <f t="shared" si="2"/>
        <v>78</v>
      </c>
      <c r="B85" s="2" t="s">
        <v>47</v>
      </c>
      <c r="C85" s="39">
        <v>35.700000000000003</v>
      </c>
      <c r="D85" s="39">
        <v>23.3</v>
      </c>
      <c r="E85" s="40"/>
      <c r="F85" s="40"/>
      <c r="G85" s="40">
        <f t="shared" ref="G85:G89" si="20">C85+E85</f>
        <v>35.700000000000003</v>
      </c>
      <c r="H85" s="40">
        <f t="shared" ref="H85:H89" si="21">D85+F85</f>
        <v>23.3</v>
      </c>
      <c r="I85" s="31"/>
      <c r="J85" s="31"/>
    </row>
    <row r="86" spans="1:10" ht="47.25" x14ac:dyDescent="0.25">
      <c r="A86" s="7">
        <f t="shared" si="2"/>
        <v>79</v>
      </c>
      <c r="B86" s="2" t="s">
        <v>120</v>
      </c>
      <c r="C86" s="39">
        <v>400</v>
      </c>
      <c r="D86" s="39"/>
      <c r="E86" s="40"/>
      <c r="F86" s="40"/>
      <c r="G86" s="40">
        <f t="shared" si="20"/>
        <v>400</v>
      </c>
      <c r="H86" s="40">
        <f t="shared" si="21"/>
        <v>0</v>
      </c>
      <c r="I86" s="31"/>
      <c r="J86" s="31"/>
    </row>
    <row r="87" spans="1:10" ht="53.25" customHeight="1" x14ac:dyDescent="0.25">
      <c r="A87" s="7">
        <f t="shared" si="2"/>
        <v>80</v>
      </c>
      <c r="B87" s="2" t="s">
        <v>134</v>
      </c>
      <c r="C87" s="39">
        <v>24.5</v>
      </c>
      <c r="D87" s="39"/>
      <c r="E87" s="40"/>
      <c r="F87" s="40"/>
      <c r="G87" s="40">
        <f t="shared" si="20"/>
        <v>24.5</v>
      </c>
      <c r="H87" s="40">
        <f t="shared" si="21"/>
        <v>0</v>
      </c>
      <c r="I87" s="31"/>
      <c r="J87" s="31"/>
    </row>
    <row r="88" spans="1:10" ht="79.5" customHeight="1" x14ac:dyDescent="0.25">
      <c r="A88" s="7">
        <f t="shared" si="2"/>
        <v>81</v>
      </c>
      <c r="B88" s="6" t="s">
        <v>170</v>
      </c>
      <c r="C88" s="39">
        <v>100</v>
      </c>
      <c r="D88" s="39"/>
      <c r="E88" s="40"/>
      <c r="F88" s="40"/>
      <c r="G88" s="40">
        <f t="shared" si="20"/>
        <v>100</v>
      </c>
      <c r="H88" s="40">
        <f t="shared" si="21"/>
        <v>0</v>
      </c>
      <c r="I88" s="31"/>
      <c r="J88" s="31"/>
    </row>
    <row r="89" spans="1:10" ht="55.5" customHeight="1" x14ac:dyDescent="0.25">
      <c r="A89" s="7">
        <f t="shared" si="2"/>
        <v>82</v>
      </c>
      <c r="B89" s="2" t="s">
        <v>103</v>
      </c>
      <c r="C89" s="39">
        <v>1150.9000000000001</v>
      </c>
      <c r="D89" s="39"/>
      <c r="E89" s="40"/>
      <c r="F89" s="40"/>
      <c r="G89" s="40">
        <f t="shared" si="20"/>
        <v>1150.9000000000001</v>
      </c>
      <c r="H89" s="40">
        <f t="shared" si="21"/>
        <v>0</v>
      </c>
      <c r="I89" s="31"/>
      <c r="J89" s="31"/>
    </row>
    <row r="90" spans="1:10" x14ac:dyDescent="0.25">
      <c r="A90" s="7">
        <f t="shared" si="2"/>
        <v>83</v>
      </c>
      <c r="B90" s="3" t="s">
        <v>74</v>
      </c>
      <c r="C90" s="38">
        <f>+SUM(C92:C95)</f>
        <v>10037.299999999999</v>
      </c>
      <c r="D90" s="38">
        <f>+SUM(D92:D95)</f>
        <v>4762.5</v>
      </c>
      <c r="E90" s="41">
        <f>+SUM(E92:E95)</f>
        <v>0</v>
      </c>
      <c r="F90" s="41">
        <f>+SUM(F92:F95)</f>
        <v>0</v>
      </c>
      <c r="G90" s="41">
        <f>+SUM(G92:G95)</f>
        <v>10037.299999999999</v>
      </c>
      <c r="H90" s="41">
        <f>+SUM(H92:H94)</f>
        <v>4762.5</v>
      </c>
      <c r="I90" s="31"/>
      <c r="J90" s="31"/>
    </row>
    <row r="91" spans="1:10" x14ac:dyDescent="0.25">
      <c r="A91" s="7">
        <f t="shared" ref="A91:A154" si="22">+A90+1</f>
        <v>84</v>
      </c>
      <c r="B91" s="45" t="s">
        <v>1</v>
      </c>
      <c r="C91" s="38"/>
      <c r="D91" s="38"/>
      <c r="E91" s="40"/>
      <c r="F91" s="40"/>
      <c r="G91" s="40"/>
      <c r="H91" s="40"/>
      <c r="I91" s="31"/>
      <c r="J91" s="31"/>
    </row>
    <row r="92" spans="1:10" ht="31.5" x14ac:dyDescent="0.25">
      <c r="A92" s="7">
        <f t="shared" si="22"/>
        <v>85</v>
      </c>
      <c r="B92" s="2" t="s">
        <v>73</v>
      </c>
      <c r="C92" s="39">
        <v>9577.1</v>
      </c>
      <c r="D92" s="39">
        <v>4744.8999999999996</v>
      </c>
      <c r="E92" s="40"/>
      <c r="F92" s="40"/>
      <c r="G92" s="40">
        <f>C92+E92</f>
        <v>9577.1</v>
      </c>
      <c r="H92" s="40">
        <f>D92+F92</f>
        <v>4744.8999999999996</v>
      </c>
      <c r="I92" s="31"/>
      <c r="J92" s="31"/>
    </row>
    <row r="93" spans="1:10" ht="31.5" x14ac:dyDescent="0.25">
      <c r="A93" s="7">
        <f t="shared" si="22"/>
        <v>86</v>
      </c>
      <c r="B93" s="2" t="s">
        <v>75</v>
      </c>
      <c r="C93" s="39">
        <v>341</v>
      </c>
      <c r="D93" s="39">
        <v>17.600000000000001</v>
      </c>
      <c r="E93" s="40"/>
      <c r="F93" s="40"/>
      <c r="G93" s="40">
        <f t="shared" ref="G93:G95" si="23">C93+E93</f>
        <v>341</v>
      </c>
      <c r="H93" s="40">
        <f t="shared" ref="H93:H94" si="24">D93+F93</f>
        <v>17.600000000000001</v>
      </c>
      <c r="I93" s="31"/>
      <c r="J93" s="31"/>
    </row>
    <row r="94" spans="1:10" ht="47.25" x14ac:dyDescent="0.25">
      <c r="A94" s="7">
        <f t="shared" si="22"/>
        <v>87</v>
      </c>
      <c r="B94" s="2" t="s">
        <v>114</v>
      </c>
      <c r="C94" s="39">
        <v>58.5</v>
      </c>
      <c r="D94" s="39"/>
      <c r="E94" s="40"/>
      <c r="F94" s="40"/>
      <c r="G94" s="40">
        <f t="shared" si="23"/>
        <v>58.5</v>
      </c>
      <c r="H94" s="40">
        <f t="shared" si="24"/>
        <v>0</v>
      </c>
      <c r="I94" s="31"/>
      <c r="J94" s="31"/>
    </row>
    <row r="95" spans="1:10" ht="47.25" x14ac:dyDescent="0.25">
      <c r="A95" s="7">
        <f t="shared" si="22"/>
        <v>88</v>
      </c>
      <c r="B95" s="2" t="s">
        <v>180</v>
      </c>
      <c r="C95" s="39">
        <v>60.7</v>
      </c>
      <c r="D95" s="39"/>
      <c r="E95" s="40"/>
      <c r="F95" s="40"/>
      <c r="G95" s="40">
        <f t="shared" si="23"/>
        <v>60.7</v>
      </c>
      <c r="H95" s="40"/>
      <c r="I95" s="31"/>
      <c r="J95" s="31"/>
    </row>
    <row r="96" spans="1:10" ht="31.5" x14ac:dyDescent="0.25">
      <c r="A96" s="7">
        <f t="shared" si="22"/>
        <v>89</v>
      </c>
      <c r="B96" s="43" t="s">
        <v>181</v>
      </c>
      <c r="C96" s="38">
        <f>+SUM(C98:C99)</f>
        <v>600.20000000000005</v>
      </c>
      <c r="D96" s="38">
        <f>+SUM(D98:D99)</f>
        <v>2.2000000000000002</v>
      </c>
      <c r="E96" s="41">
        <f>+SUM(E98:E99)</f>
        <v>0</v>
      </c>
      <c r="F96" s="41">
        <f>+SUM(F98:F99)</f>
        <v>0</v>
      </c>
      <c r="G96" s="41">
        <f>C96+E96</f>
        <v>600.20000000000005</v>
      </c>
      <c r="H96" s="41">
        <f>D96+F96</f>
        <v>2.2000000000000002</v>
      </c>
      <c r="I96" s="31"/>
      <c r="J96" s="31"/>
    </row>
    <row r="97" spans="1:10" x14ac:dyDescent="0.25">
      <c r="A97" s="7">
        <f t="shared" si="22"/>
        <v>90</v>
      </c>
      <c r="B97" s="45" t="s">
        <v>1</v>
      </c>
      <c r="C97" s="38"/>
      <c r="D97" s="38"/>
      <c r="E97" s="40"/>
      <c r="F97" s="40"/>
      <c r="G97" s="41"/>
      <c r="H97" s="41"/>
      <c r="I97" s="31"/>
      <c r="J97" s="31"/>
    </row>
    <row r="98" spans="1:10" ht="31.5" x14ac:dyDescent="0.25">
      <c r="A98" s="7">
        <f t="shared" si="22"/>
        <v>91</v>
      </c>
      <c r="B98" s="21" t="s">
        <v>182</v>
      </c>
      <c r="C98" s="39">
        <v>490.3</v>
      </c>
      <c r="D98" s="38"/>
      <c r="E98" s="40"/>
      <c r="F98" s="40"/>
      <c r="G98" s="40">
        <f>C98+E98</f>
        <v>490.3</v>
      </c>
      <c r="H98" s="41"/>
      <c r="I98" s="31"/>
      <c r="J98" s="31"/>
    </row>
    <row r="99" spans="1:10" ht="47.25" x14ac:dyDescent="0.25">
      <c r="A99" s="7">
        <f t="shared" si="22"/>
        <v>92</v>
      </c>
      <c r="B99" s="21" t="s">
        <v>206</v>
      </c>
      <c r="C99" s="39">
        <v>109.9</v>
      </c>
      <c r="D99" s="39">
        <v>2.2000000000000002</v>
      </c>
      <c r="E99" s="40"/>
      <c r="F99" s="40"/>
      <c r="G99" s="40">
        <f>C99+E99</f>
        <v>109.9</v>
      </c>
      <c r="H99" s="40">
        <f>D99+F99</f>
        <v>2.2000000000000002</v>
      </c>
      <c r="I99" s="31"/>
      <c r="J99" s="31"/>
    </row>
    <row r="100" spans="1:10" x14ac:dyDescent="0.25">
      <c r="A100" s="7">
        <f t="shared" si="22"/>
        <v>93</v>
      </c>
      <c r="B100" s="3" t="s">
        <v>42</v>
      </c>
      <c r="C100" s="38">
        <f>+SUM(C102:C117)</f>
        <v>138252.6</v>
      </c>
      <c r="D100" s="38">
        <f t="shared" ref="D100:H100" si="25">+SUM(D102:D117)</f>
        <v>107510.3</v>
      </c>
      <c r="E100" s="41">
        <f t="shared" si="25"/>
        <v>1544.1</v>
      </c>
      <c r="F100" s="41">
        <f t="shared" si="25"/>
        <v>1527.8</v>
      </c>
      <c r="G100" s="41">
        <f t="shared" si="25"/>
        <v>139796.70000000001</v>
      </c>
      <c r="H100" s="41">
        <f t="shared" si="25"/>
        <v>109038.1</v>
      </c>
      <c r="I100" s="31"/>
      <c r="J100" s="31"/>
    </row>
    <row r="101" spans="1:10" x14ac:dyDescent="0.25">
      <c r="A101" s="7">
        <f t="shared" si="22"/>
        <v>94</v>
      </c>
      <c r="B101" s="45" t="s">
        <v>1</v>
      </c>
      <c r="C101" s="38"/>
      <c r="D101" s="38"/>
      <c r="E101" s="40"/>
      <c r="F101" s="40"/>
      <c r="G101" s="40"/>
      <c r="H101" s="40"/>
      <c r="I101" s="31"/>
      <c r="J101" s="31"/>
    </row>
    <row r="102" spans="1:10" ht="31.5" x14ac:dyDescent="0.25">
      <c r="A102" s="7">
        <f t="shared" si="22"/>
        <v>95</v>
      </c>
      <c r="B102" s="2" t="s">
        <v>43</v>
      </c>
      <c r="C102" s="39">
        <v>57166.400000000001</v>
      </c>
      <c r="D102" s="39">
        <v>40810.800000000003</v>
      </c>
      <c r="E102" s="40"/>
      <c r="F102" s="40">
        <v>-8.1</v>
      </c>
      <c r="G102" s="40">
        <f>C102+E102</f>
        <v>57166.400000000001</v>
      </c>
      <c r="H102" s="40">
        <f>D102+F102</f>
        <v>40802.699999999997</v>
      </c>
      <c r="I102" s="31"/>
      <c r="J102" s="31"/>
    </row>
    <row r="103" spans="1:10" ht="31.5" x14ac:dyDescent="0.25">
      <c r="A103" s="7">
        <f t="shared" si="22"/>
        <v>96</v>
      </c>
      <c r="B103" s="2" t="s">
        <v>50</v>
      </c>
      <c r="C103" s="39">
        <v>6162.8</v>
      </c>
      <c r="D103" s="39">
        <v>2308</v>
      </c>
      <c r="E103" s="40"/>
      <c r="F103" s="40"/>
      <c r="G103" s="40">
        <f t="shared" ref="G103:G117" si="26">C103+E103</f>
        <v>6162.8</v>
      </c>
      <c r="H103" s="40">
        <f t="shared" ref="H103:H117" si="27">D103+F103</f>
        <v>2308</v>
      </c>
      <c r="I103" s="31"/>
      <c r="J103" s="31"/>
    </row>
    <row r="104" spans="1:10" ht="47.25" x14ac:dyDescent="0.25">
      <c r="A104" s="7">
        <f t="shared" si="22"/>
        <v>97</v>
      </c>
      <c r="B104" s="2" t="s">
        <v>98</v>
      </c>
      <c r="C104" s="39">
        <v>64187.4</v>
      </c>
      <c r="D104" s="39">
        <v>60870.1</v>
      </c>
      <c r="E104" s="40">
        <v>1322.6</v>
      </c>
      <c r="F104" s="40">
        <v>1325.1</v>
      </c>
      <c r="G104" s="40">
        <f t="shared" si="26"/>
        <v>65510</v>
      </c>
      <c r="H104" s="40">
        <f t="shared" si="27"/>
        <v>62195.199999999997</v>
      </c>
      <c r="I104" s="31"/>
      <c r="J104" s="31"/>
    </row>
    <row r="105" spans="1:10" ht="47.25" x14ac:dyDescent="0.25">
      <c r="A105" s="7">
        <f t="shared" si="22"/>
        <v>98</v>
      </c>
      <c r="B105" s="21" t="s">
        <v>48</v>
      </c>
      <c r="C105" s="39">
        <v>1486.4</v>
      </c>
      <c r="D105" s="39">
        <v>1200.8</v>
      </c>
      <c r="E105" s="40"/>
      <c r="F105" s="40"/>
      <c r="G105" s="40">
        <f t="shared" si="26"/>
        <v>1486.4</v>
      </c>
      <c r="H105" s="40">
        <f t="shared" si="27"/>
        <v>1200.8</v>
      </c>
      <c r="I105" s="31"/>
      <c r="J105" s="31"/>
    </row>
    <row r="106" spans="1:10" ht="63" x14ac:dyDescent="0.25">
      <c r="A106" s="7">
        <f t="shared" si="22"/>
        <v>99</v>
      </c>
      <c r="B106" s="21" t="s">
        <v>49</v>
      </c>
      <c r="C106" s="39">
        <v>0.9</v>
      </c>
      <c r="D106" s="39"/>
      <c r="E106" s="40"/>
      <c r="F106" s="40"/>
      <c r="G106" s="40">
        <f t="shared" si="26"/>
        <v>0.9</v>
      </c>
      <c r="H106" s="40">
        <f t="shared" si="27"/>
        <v>0</v>
      </c>
      <c r="I106" s="31"/>
      <c r="J106" s="31"/>
    </row>
    <row r="107" spans="1:10" ht="31.5" x14ac:dyDescent="0.25">
      <c r="A107" s="7">
        <f t="shared" si="22"/>
        <v>100</v>
      </c>
      <c r="B107" s="2" t="s">
        <v>119</v>
      </c>
      <c r="C107" s="39">
        <v>1157.5</v>
      </c>
      <c r="D107" s="39">
        <v>33</v>
      </c>
      <c r="E107" s="40"/>
      <c r="F107" s="40"/>
      <c r="G107" s="40">
        <f t="shared" si="26"/>
        <v>1157.5</v>
      </c>
      <c r="H107" s="40">
        <f t="shared" si="27"/>
        <v>33</v>
      </c>
      <c r="I107" s="31"/>
      <c r="J107" s="31"/>
    </row>
    <row r="108" spans="1:10" ht="64.5" customHeight="1" x14ac:dyDescent="0.25">
      <c r="A108" s="7">
        <f t="shared" si="22"/>
        <v>101</v>
      </c>
      <c r="B108" s="2" t="s">
        <v>129</v>
      </c>
      <c r="C108" s="39">
        <v>19.3</v>
      </c>
      <c r="D108" s="39">
        <v>10.9</v>
      </c>
      <c r="E108" s="40">
        <v>17.7</v>
      </c>
      <c r="F108" s="40">
        <v>10</v>
      </c>
      <c r="G108" s="40">
        <f t="shared" si="26"/>
        <v>37</v>
      </c>
      <c r="H108" s="40">
        <f t="shared" si="27"/>
        <v>20.9</v>
      </c>
      <c r="I108" s="31"/>
      <c r="J108" s="31"/>
    </row>
    <row r="109" spans="1:10" ht="62.25" customHeight="1" x14ac:dyDescent="0.25">
      <c r="A109" s="7">
        <f t="shared" si="22"/>
        <v>102</v>
      </c>
      <c r="B109" s="18" t="s">
        <v>159</v>
      </c>
      <c r="C109" s="39">
        <v>1610</v>
      </c>
      <c r="D109" s="39">
        <v>1586.7</v>
      </c>
      <c r="E109" s="40"/>
      <c r="F109" s="40"/>
      <c r="G109" s="40">
        <f t="shared" si="26"/>
        <v>1610</v>
      </c>
      <c r="H109" s="40">
        <f t="shared" si="27"/>
        <v>1586.7</v>
      </c>
      <c r="I109" s="31"/>
      <c r="J109" s="31"/>
    </row>
    <row r="110" spans="1:10" ht="56.25" customHeight="1" x14ac:dyDescent="0.25">
      <c r="A110" s="7">
        <f t="shared" si="22"/>
        <v>103</v>
      </c>
      <c r="B110" s="2" t="s">
        <v>160</v>
      </c>
      <c r="C110" s="39">
        <v>240</v>
      </c>
      <c r="D110" s="39"/>
      <c r="E110" s="40"/>
      <c r="F110" s="40"/>
      <c r="G110" s="40">
        <f t="shared" si="26"/>
        <v>240</v>
      </c>
      <c r="H110" s="40">
        <f t="shared" si="27"/>
        <v>0</v>
      </c>
      <c r="I110" s="31"/>
      <c r="J110" s="31"/>
    </row>
    <row r="111" spans="1:10" ht="50.25" customHeight="1" x14ac:dyDescent="0.25">
      <c r="A111" s="7">
        <f t="shared" si="22"/>
        <v>104</v>
      </c>
      <c r="B111" s="18" t="s">
        <v>171</v>
      </c>
      <c r="C111" s="39">
        <v>141.6</v>
      </c>
      <c r="D111" s="39">
        <v>80.900000000000006</v>
      </c>
      <c r="E111" s="40">
        <v>91.4</v>
      </c>
      <c r="F111" s="40">
        <v>90.1</v>
      </c>
      <c r="G111" s="40">
        <f t="shared" si="26"/>
        <v>233</v>
      </c>
      <c r="H111" s="40">
        <f t="shared" si="27"/>
        <v>171</v>
      </c>
      <c r="I111" s="31"/>
      <c r="J111" s="31"/>
    </row>
    <row r="112" spans="1:10" ht="64.5" customHeight="1" x14ac:dyDescent="0.25">
      <c r="A112" s="7">
        <f t="shared" si="22"/>
        <v>105</v>
      </c>
      <c r="B112" s="18" t="s">
        <v>172</v>
      </c>
      <c r="C112" s="39">
        <v>184.9</v>
      </c>
      <c r="D112" s="39"/>
      <c r="E112" s="40"/>
      <c r="F112" s="40"/>
      <c r="G112" s="40">
        <f t="shared" si="26"/>
        <v>184.9</v>
      </c>
      <c r="H112" s="40">
        <f t="shared" si="27"/>
        <v>0</v>
      </c>
      <c r="I112" s="31"/>
      <c r="J112" s="31"/>
    </row>
    <row r="113" spans="1:10" ht="101.25" customHeight="1" x14ac:dyDescent="0.25">
      <c r="A113" s="7">
        <f t="shared" si="22"/>
        <v>106</v>
      </c>
      <c r="B113" s="18" t="s">
        <v>183</v>
      </c>
      <c r="C113" s="39">
        <v>842.1</v>
      </c>
      <c r="D113" s="39">
        <v>609.1</v>
      </c>
      <c r="E113" s="40"/>
      <c r="F113" s="40"/>
      <c r="G113" s="40">
        <f t="shared" si="26"/>
        <v>842.1</v>
      </c>
      <c r="H113" s="40">
        <f t="shared" si="27"/>
        <v>609.1</v>
      </c>
      <c r="I113" s="31"/>
      <c r="J113" s="31"/>
    </row>
    <row r="114" spans="1:10" ht="81.75" customHeight="1" x14ac:dyDescent="0.25">
      <c r="A114" s="7">
        <f t="shared" si="22"/>
        <v>107</v>
      </c>
      <c r="B114" s="18" t="s">
        <v>184</v>
      </c>
      <c r="C114" s="39">
        <v>77</v>
      </c>
      <c r="D114" s="39"/>
      <c r="E114" s="40"/>
      <c r="F114" s="40"/>
      <c r="G114" s="40">
        <f t="shared" si="26"/>
        <v>77</v>
      </c>
      <c r="H114" s="40">
        <f t="shared" si="27"/>
        <v>0</v>
      </c>
      <c r="I114" s="31"/>
      <c r="J114" s="31"/>
    </row>
    <row r="115" spans="1:10" ht="92.25" customHeight="1" x14ac:dyDescent="0.25">
      <c r="A115" s="7">
        <f t="shared" si="22"/>
        <v>108</v>
      </c>
      <c r="B115" s="18" t="s">
        <v>199</v>
      </c>
      <c r="C115" s="39">
        <v>9.9</v>
      </c>
      <c r="D115" s="39"/>
      <c r="E115" s="40"/>
      <c r="F115" s="40"/>
      <c r="G115" s="40">
        <f t="shared" si="26"/>
        <v>9.9</v>
      </c>
      <c r="H115" s="40">
        <f t="shared" si="27"/>
        <v>0</v>
      </c>
      <c r="I115" s="31"/>
      <c r="J115" s="31"/>
    </row>
    <row r="116" spans="1:10" ht="31.5" x14ac:dyDescent="0.25">
      <c r="A116" s="7">
        <f t="shared" si="22"/>
        <v>109</v>
      </c>
      <c r="B116" s="2" t="s">
        <v>121</v>
      </c>
      <c r="C116" s="39">
        <v>3395.5</v>
      </c>
      <c r="D116" s="39"/>
      <c r="E116" s="40"/>
      <c r="F116" s="40"/>
      <c r="G116" s="40">
        <f t="shared" si="26"/>
        <v>3395.5</v>
      </c>
      <c r="H116" s="40">
        <f t="shared" si="27"/>
        <v>0</v>
      </c>
      <c r="I116" s="31"/>
      <c r="J116" s="31"/>
    </row>
    <row r="117" spans="1:10" ht="47.25" x14ac:dyDescent="0.25">
      <c r="A117" s="7">
        <f t="shared" si="22"/>
        <v>110</v>
      </c>
      <c r="B117" s="2" t="s">
        <v>91</v>
      </c>
      <c r="C117" s="39">
        <v>1570.9</v>
      </c>
      <c r="D117" s="39"/>
      <c r="E117" s="40">
        <v>112.4</v>
      </c>
      <c r="F117" s="40">
        <v>110.7</v>
      </c>
      <c r="G117" s="40">
        <f t="shared" si="26"/>
        <v>1683.3</v>
      </c>
      <c r="H117" s="40">
        <f t="shared" si="27"/>
        <v>110.7</v>
      </c>
      <c r="I117" s="31"/>
      <c r="J117" s="31"/>
    </row>
    <row r="118" spans="1:10" x14ac:dyDescent="0.25">
      <c r="A118" s="7">
        <f t="shared" si="22"/>
        <v>111</v>
      </c>
      <c r="B118" s="5" t="s">
        <v>44</v>
      </c>
      <c r="C118" s="38">
        <f t="shared" ref="C118:H118" si="28">+SUM(C120:C121)</f>
        <v>11263.9</v>
      </c>
      <c r="D118" s="38">
        <f t="shared" si="28"/>
        <v>4599.5</v>
      </c>
      <c r="E118" s="41">
        <f t="shared" si="28"/>
        <v>0</v>
      </c>
      <c r="F118" s="41">
        <f t="shared" si="28"/>
        <v>0</v>
      </c>
      <c r="G118" s="41">
        <f t="shared" si="28"/>
        <v>11263.9</v>
      </c>
      <c r="H118" s="41">
        <f t="shared" si="28"/>
        <v>4599.5</v>
      </c>
      <c r="I118" s="31"/>
      <c r="J118" s="31"/>
    </row>
    <row r="119" spans="1:10" x14ac:dyDescent="0.25">
      <c r="A119" s="7">
        <f t="shared" si="22"/>
        <v>112</v>
      </c>
      <c r="B119" s="45" t="s">
        <v>1</v>
      </c>
      <c r="C119" s="38"/>
      <c r="D119" s="38"/>
      <c r="E119" s="40"/>
      <c r="F119" s="40"/>
      <c r="G119" s="40"/>
      <c r="H119" s="40"/>
      <c r="I119" s="31"/>
      <c r="J119" s="31"/>
    </row>
    <row r="120" spans="1:10" ht="31.5" x14ac:dyDescent="0.25">
      <c r="A120" s="7">
        <f t="shared" si="22"/>
        <v>113</v>
      </c>
      <c r="B120" s="6" t="s">
        <v>45</v>
      </c>
      <c r="C120" s="39">
        <v>10986.8</v>
      </c>
      <c r="D120" s="39">
        <v>4599.5</v>
      </c>
      <c r="E120" s="40"/>
      <c r="F120" s="40"/>
      <c r="G120" s="40">
        <f>C120+E120</f>
        <v>10986.8</v>
      </c>
      <c r="H120" s="40">
        <f>D120+F120</f>
        <v>4599.5</v>
      </c>
      <c r="I120" s="31"/>
      <c r="J120" s="31"/>
    </row>
    <row r="121" spans="1:10" ht="31.5" x14ac:dyDescent="0.25">
      <c r="A121" s="7">
        <f t="shared" si="22"/>
        <v>114</v>
      </c>
      <c r="B121" s="2" t="s">
        <v>51</v>
      </c>
      <c r="C121" s="39">
        <v>277.10000000000002</v>
      </c>
      <c r="D121" s="39"/>
      <c r="E121" s="40"/>
      <c r="F121" s="40"/>
      <c r="G121" s="40">
        <f>C121+E121</f>
        <v>277.10000000000002</v>
      </c>
      <c r="H121" s="40">
        <f>D121+F121</f>
        <v>0</v>
      </c>
      <c r="I121" s="31"/>
      <c r="J121" s="31"/>
    </row>
    <row r="122" spans="1:10" x14ac:dyDescent="0.25">
      <c r="A122" s="7">
        <f t="shared" si="22"/>
        <v>115</v>
      </c>
      <c r="B122" s="5" t="s">
        <v>76</v>
      </c>
      <c r="C122" s="38">
        <f t="shared" ref="C122:H122" si="29">+SUM(C124:C143)</f>
        <v>35540.1</v>
      </c>
      <c r="D122" s="38">
        <f t="shared" si="29"/>
        <v>11322.3</v>
      </c>
      <c r="E122" s="38">
        <f t="shared" si="29"/>
        <v>388.8</v>
      </c>
      <c r="F122" s="38">
        <f t="shared" si="29"/>
        <v>-90</v>
      </c>
      <c r="G122" s="38">
        <f t="shared" si="29"/>
        <v>35928.9</v>
      </c>
      <c r="H122" s="38">
        <f t="shared" si="29"/>
        <v>11232.3</v>
      </c>
      <c r="I122" s="31"/>
      <c r="J122" s="31"/>
    </row>
    <row r="123" spans="1:10" x14ac:dyDescent="0.25">
      <c r="A123" s="7">
        <f t="shared" si="22"/>
        <v>116</v>
      </c>
      <c r="B123" s="45" t="s">
        <v>1</v>
      </c>
      <c r="C123" s="39"/>
      <c r="D123" s="39"/>
      <c r="E123" s="40"/>
      <c r="F123" s="40"/>
      <c r="G123" s="40"/>
      <c r="H123" s="40"/>
      <c r="I123" s="31"/>
      <c r="J123" s="31"/>
    </row>
    <row r="124" spans="1:10" ht="31.5" x14ac:dyDescent="0.25">
      <c r="A124" s="7">
        <f t="shared" si="22"/>
        <v>117</v>
      </c>
      <c r="B124" s="6" t="s">
        <v>46</v>
      </c>
      <c r="C124" s="39">
        <v>17737.900000000001</v>
      </c>
      <c r="D124" s="39">
        <v>6259.4</v>
      </c>
      <c r="E124" s="40"/>
      <c r="F124" s="40"/>
      <c r="G124" s="40">
        <f>C124+E124</f>
        <v>17737.900000000001</v>
      </c>
      <c r="H124" s="40">
        <f>D124+F124</f>
        <v>6259.4</v>
      </c>
      <c r="I124" s="31"/>
      <c r="J124" s="31"/>
    </row>
    <row r="125" spans="1:10" ht="31.5" x14ac:dyDescent="0.25">
      <c r="A125" s="7">
        <f t="shared" si="22"/>
        <v>118</v>
      </c>
      <c r="B125" s="22" t="s">
        <v>55</v>
      </c>
      <c r="C125" s="39">
        <v>804</v>
      </c>
      <c r="D125" s="39">
        <v>312.2</v>
      </c>
      <c r="E125" s="40"/>
      <c r="F125" s="40"/>
      <c r="G125" s="40">
        <f t="shared" ref="G125:G142" si="30">C125+E125</f>
        <v>804</v>
      </c>
      <c r="H125" s="40">
        <f t="shared" ref="H125:H137" si="31">D125+F125</f>
        <v>312.2</v>
      </c>
      <c r="I125" s="31"/>
      <c r="J125" s="31"/>
    </row>
    <row r="126" spans="1:10" ht="47.25" x14ac:dyDescent="0.25">
      <c r="A126" s="7">
        <f t="shared" si="22"/>
        <v>119</v>
      </c>
      <c r="B126" s="2" t="s">
        <v>56</v>
      </c>
      <c r="C126" s="39">
        <v>1917</v>
      </c>
      <c r="D126" s="39"/>
      <c r="E126" s="40"/>
      <c r="F126" s="40"/>
      <c r="G126" s="40">
        <f t="shared" si="30"/>
        <v>1917</v>
      </c>
      <c r="H126" s="40">
        <f t="shared" si="31"/>
        <v>0</v>
      </c>
      <c r="I126" s="31"/>
      <c r="J126" s="31"/>
    </row>
    <row r="127" spans="1:10" ht="47.25" x14ac:dyDescent="0.25">
      <c r="A127" s="7">
        <f t="shared" si="22"/>
        <v>120</v>
      </c>
      <c r="B127" s="6" t="s">
        <v>90</v>
      </c>
      <c r="C127" s="39">
        <v>966.4</v>
      </c>
      <c r="D127" s="39">
        <v>127.9</v>
      </c>
      <c r="E127" s="40"/>
      <c r="F127" s="40"/>
      <c r="G127" s="40">
        <f t="shared" si="30"/>
        <v>966.4</v>
      </c>
      <c r="H127" s="40">
        <f t="shared" si="31"/>
        <v>127.9</v>
      </c>
      <c r="I127" s="31"/>
      <c r="J127" s="31"/>
    </row>
    <row r="128" spans="1:10" ht="47.25" x14ac:dyDescent="0.25">
      <c r="A128" s="7">
        <f t="shared" si="22"/>
        <v>121</v>
      </c>
      <c r="B128" s="6" t="s">
        <v>112</v>
      </c>
      <c r="C128" s="39">
        <v>57.9</v>
      </c>
      <c r="D128" s="39"/>
      <c r="E128" s="40">
        <v>15.2</v>
      </c>
      <c r="F128" s="40"/>
      <c r="G128" s="40">
        <f t="shared" si="30"/>
        <v>73.099999999999994</v>
      </c>
      <c r="H128" s="40">
        <f t="shared" si="31"/>
        <v>0</v>
      </c>
      <c r="I128" s="31"/>
      <c r="J128" s="31"/>
    </row>
    <row r="129" spans="1:10" ht="47.25" x14ac:dyDescent="0.25">
      <c r="A129" s="7">
        <f t="shared" si="22"/>
        <v>122</v>
      </c>
      <c r="B129" s="21" t="s">
        <v>54</v>
      </c>
      <c r="C129" s="39">
        <v>67.400000000000006</v>
      </c>
      <c r="D129" s="39">
        <v>8.8000000000000007</v>
      </c>
      <c r="E129" s="40"/>
      <c r="F129" s="40"/>
      <c r="G129" s="40">
        <f t="shared" si="30"/>
        <v>67.400000000000006</v>
      </c>
      <c r="H129" s="40">
        <f t="shared" si="31"/>
        <v>8.8000000000000007</v>
      </c>
      <c r="I129" s="31"/>
      <c r="J129" s="31"/>
    </row>
    <row r="130" spans="1:10" ht="46.5" customHeight="1" x14ac:dyDescent="0.25">
      <c r="A130" s="7">
        <f t="shared" si="22"/>
        <v>123</v>
      </c>
      <c r="B130" s="6" t="s">
        <v>128</v>
      </c>
      <c r="C130" s="39">
        <v>648</v>
      </c>
      <c r="D130" s="39"/>
      <c r="E130" s="40"/>
      <c r="F130" s="40"/>
      <c r="G130" s="40">
        <f t="shared" si="30"/>
        <v>648</v>
      </c>
      <c r="H130" s="40">
        <f t="shared" si="31"/>
        <v>0</v>
      </c>
      <c r="I130" s="31"/>
      <c r="J130" s="31"/>
    </row>
    <row r="131" spans="1:10" ht="67.5" customHeight="1" x14ac:dyDescent="0.25">
      <c r="A131" s="7">
        <f t="shared" si="22"/>
        <v>124</v>
      </c>
      <c r="B131" s="6" t="s">
        <v>132</v>
      </c>
      <c r="C131" s="39">
        <v>3</v>
      </c>
      <c r="D131" s="39">
        <v>2.9</v>
      </c>
      <c r="E131" s="40"/>
      <c r="F131" s="40"/>
      <c r="G131" s="40">
        <f t="shared" si="30"/>
        <v>3</v>
      </c>
      <c r="H131" s="40">
        <f t="shared" si="31"/>
        <v>2.9</v>
      </c>
      <c r="I131" s="31"/>
      <c r="J131" s="31"/>
    </row>
    <row r="132" spans="1:10" ht="45.75" customHeight="1" x14ac:dyDescent="0.25">
      <c r="A132" s="7">
        <f t="shared" si="22"/>
        <v>125</v>
      </c>
      <c r="B132" s="6" t="s">
        <v>161</v>
      </c>
      <c r="C132" s="39">
        <v>334.4</v>
      </c>
      <c r="D132" s="39"/>
      <c r="E132" s="40"/>
      <c r="F132" s="40"/>
      <c r="G132" s="40">
        <f t="shared" si="30"/>
        <v>334.4</v>
      </c>
      <c r="H132" s="40">
        <f t="shared" si="31"/>
        <v>0</v>
      </c>
      <c r="I132" s="31"/>
      <c r="J132" s="31"/>
    </row>
    <row r="133" spans="1:10" ht="64.5" customHeight="1" x14ac:dyDescent="0.25">
      <c r="A133" s="7">
        <f t="shared" si="22"/>
        <v>126</v>
      </c>
      <c r="B133" s="6" t="s">
        <v>162</v>
      </c>
      <c r="C133" s="39">
        <v>256.8</v>
      </c>
      <c r="D133" s="39"/>
      <c r="E133" s="40"/>
      <c r="F133" s="40"/>
      <c r="G133" s="40">
        <v>256.8</v>
      </c>
      <c r="H133" s="40">
        <f t="shared" si="31"/>
        <v>0</v>
      </c>
      <c r="I133" s="31"/>
      <c r="J133" s="31"/>
    </row>
    <row r="134" spans="1:10" ht="56.25" customHeight="1" x14ac:dyDescent="0.25">
      <c r="A134" s="7">
        <f t="shared" si="22"/>
        <v>127</v>
      </c>
      <c r="B134" s="6" t="s">
        <v>163</v>
      </c>
      <c r="C134" s="39">
        <v>289.8</v>
      </c>
      <c r="D134" s="39"/>
      <c r="E134" s="40"/>
      <c r="F134" s="40"/>
      <c r="G134" s="40">
        <f t="shared" si="30"/>
        <v>289.8</v>
      </c>
      <c r="H134" s="40">
        <f t="shared" si="31"/>
        <v>0</v>
      </c>
      <c r="I134" s="31"/>
      <c r="J134" s="31"/>
    </row>
    <row r="135" spans="1:10" ht="67.5" customHeight="1" x14ac:dyDescent="0.25">
      <c r="A135" s="7">
        <f t="shared" si="22"/>
        <v>128</v>
      </c>
      <c r="B135" s="6" t="s">
        <v>164</v>
      </c>
      <c r="C135" s="39">
        <v>0.3</v>
      </c>
      <c r="D135" s="39"/>
      <c r="E135" s="40"/>
      <c r="F135" s="40"/>
      <c r="G135" s="40">
        <f t="shared" si="30"/>
        <v>0.3</v>
      </c>
      <c r="H135" s="40">
        <f t="shared" si="31"/>
        <v>0</v>
      </c>
      <c r="I135" s="31"/>
      <c r="J135" s="31"/>
    </row>
    <row r="136" spans="1:10" ht="81" customHeight="1" x14ac:dyDescent="0.25">
      <c r="A136" s="7">
        <f t="shared" si="22"/>
        <v>129</v>
      </c>
      <c r="B136" s="6" t="s">
        <v>165</v>
      </c>
      <c r="C136" s="39">
        <v>380.8</v>
      </c>
      <c r="D136" s="39">
        <v>375.3</v>
      </c>
      <c r="E136" s="40"/>
      <c r="F136" s="40"/>
      <c r="G136" s="40">
        <f t="shared" si="30"/>
        <v>380.8</v>
      </c>
      <c r="H136" s="40">
        <f t="shared" si="31"/>
        <v>375.3</v>
      </c>
      <c r="I136" s="31"/>
      <c r="J136" s="31"/>
    </row>
    <row r="137" spans="1:10" ht="53.25" customHeight="1" x14ac:dyDescent="0.25">
      <c r="A137" s="7">
        <f t="shared" si="22"/>
        <v>130</v>
      </c>
      <c r="B137" s="6" t="s">
        <v>166</v>
      </c>
      <c r="C137" s="39">
        <v>65.599999999999994</v>
      </c>
      <c r="D137" s="39">
        <v>64.599999999999994</v>
      </c>
      <c r="E137" s="40"/>
      <c r="F137" s="40"/>
      <c r="G137" s="40">
        <f t="shared" si="30"/>
        <v>65.599999999999994</v>
      </c>
      <c r="H137" s="40">
        <f t="shared" si="31"/>
        <v>64.599999999999994</v>
      </c>
      <c r="I137" s="31"/>
      <c r="J137" s="31"/>
    </row>
    <row r="138" spans="1:10" ht="77.25" customHeight="1" x14ac:dyDescent="0.25">
      <c r="A138" s="7">
        <f t="shared" si="22"/>
        <v>131</v>
      </c>
      <c r="B138" s="6" t="s">
        <v>185</v>
      </c>
      <c r="C138" s="39">
        <v>423.5</v>
      </c>
      <c r="D138" s="39"/>
      <c r="E138" s="40">
        <v>103.1</v>
      </c>
      <c r="F138" s="41"/>
      <c r="G138" s="40">
        <f t="shared" si="30"/>
        <v>526.6</v>
      </c>
      <c r="H138" s="40"/>
      <c r="I138" s="31"/>
      <c r="J138" s="31"/>
    </row>
    <row r="139" spans="1:10" ht="75" customHeight="1" x14ac:dyDescent="0.25">
      <c r="A139" s="7">
        <f t="shared" si="22"/>
        <v>132</v>
      </c>
      <c r="B139" s="6" t="s">
        <v>202</v>
      </c>
      <c r="C139" s="39">
        <v>4.2</v>
      </c>
      <c r="D139" s="39"/>
      <c r="E139" s="40">
        <v>8.8000000000000007</v>
      </c>
      <c r="F139" s="40"/>
      <c r="G139" s="40">
        <f t="shared" si="30"/>
        <v>13</v>
      </c>
      <c r="H139" s="40"/>
      <c r="I139" s="31"/>
      <c r="J139" s="31"/>
    </row>
    <row r="140" spans="1:10" ht="83.25" customHeight="1" x14ac:dyDescent="0.25">
      <c r="A140" s="7">
        <f t="shared" si="22"/>
        <v>133</v>
      </c>
      <c r="B140" s="6" t="s">
        <v>200</v>
      </c>
      <c r="C140" s="39">
        <v>419.1</v>
      </c>
      <c r="D140" s="39"/>
      <c r="E140" s="40"/>
      <c r="F140" s="40"/>
      <c r="G140" s="40">
        <f t="shared" si="30"/>
        <v>419.1</v>
      </c>
      <c r="H140" s="40"/>
      <c r="I140" s="31"/>
      <c r="J140" s="31"/>
    </row>
    <row r="141" spans="1:10" ht="102.75" customHeight="1" x14ac:dyDescent="0.25">
      <c r="A141" s="7">
        <f t="shared" si="22"/>
        <v>134</v>
      </c>
      <c r="B141" s="6" t="s">
        <v>201</v>
      </c>
      <c r="C141" s="39">
        <v>8.9</v>
      </c>
      <c r="D141" s="39"/>
      <c r="E141" s="40">
        <v>2</v>
      </c>
      <c r="F141" s="40"/>
      <c r="G141" s="40">
        <f t="shared" si="30"/>
        <v>10.9</v>
      </c>
      <c r="H141" s="40"/>
      <c r="I141" s="31"/>
      <c r="J141" s="31"/>
    </row>
    <row r="142" spans="1:10" ht="94.5" customHeight="1" x14ac:dyDescent="0.25">
      <c r="A142" s="7">
        <f t="shared" si="22"/>
        <v>135</v>
      </c>
      <c r="B142" s="6" t="s">
        <v>203</v>
      </c>
      <c r="C142" s="39">
        <v>0.6</v>
      </c>
      <c r="D142" s="39"/>
      <c r="E142" s="40"/>
      <c r="F142" s="40"/>
      <c r="G142" s="40">
        <f t="shared" si="30"/>
        <v>0.6</v>
      </c>
      <c r="H142" s="40"/>
      <c r="I142" s="31"/>
      <c r="J142" s="31"/>
    </row>
    <row r="143" spans="1:10" ht="63" x14ac:dyDescent="0.25">
      <c r="A143" s="7">
        <f t="shared" si="22"/>
        <v>136</v>
      </c>
      <c r="B143" s="21" t="s">
        <v>52</v>
      </c>
      <c r="C143" s="39">
        <f t="shared" ref="C143:H143" si="32">+SUM(C145:C150)</f>
        <v>11154.5</v>
      </c>
      <c r="D143" s="39">
        <f t="shared" si="32"/>
        <v>4171.2</v>
      </c>
      <c r="E143" s="40">
        <f t="shared" si="32"/>
        <v>259.7</v>
      </c>
      <c r="F143" s="40">
        <f t="shared" si="32"/>
        <v>-90</v>
      </c>
      <c r="G143" s="40">
        <f t="shared" si="32"/>
        <v>11414.2</v>
      </c>
      <c r="H143" s="40">
        <f t="shared" si="32"/>
        <v>4081.2</v>
      </c>
      <c r="I143" s="31"/>
      <c r="J143" s="31"/>
    </row>
    <row r="144" spans="1:10" x14ac:dyDescent="0.25">
      <c r="A144" s="7">
        <f t="shared" si="22"/>
        <v>137</v>
      </c>
      <c r="B144" s="45" t="s">
        <v>1</v>
      </c>
      <c r="C144" s="39"/>
      <c r="D144" s="39"/>
      <c r="E144" s="40"/>
      <c r="F144" s="40"/>
      <c r="G144" s="40"/>
      <c r="H144" s="40"/>
      <c r="I144" s="31"/>
      <c r="J144" s="31"/>
    </row>
    <row r="145" spans="1:10" x14ac:dyDescent="0.25">
      <c r="A145" s="7">
        <f t="shared" si="22"/>
        <v>138</v>
      </c>
      <c r="B145" s="2" t="s">
        <v>17</v>
      </c>
      <c r="C145" s="39">
        <v>7310.6</v>
      </c>
      <c r="D145" s="39">
        <v>4120.2</v>
      </c>
      <c r="E145" s="40">
        <v>269.2</v>
      </c>
      <c r="F145" s="40">
        <v>-90</v>
      </c>
      <c r="G145" s="40">
        <f>C145+E145</f>
        <v>7579.8</v>
      </c>
      <c r="H145" s="40">
        <f>D145+F145</f>
        <v>4030.2</v>
      </c>
      <c r="I145" s="31"/>
      <c r="J145" s="31"/>
    </row>
    <row r="146" spans="1:10" ht="31.5" x14ac:dyDescent="0.25">
      <c r="A146" s="7">
        <f t="shared" si="22"/>
        <v>139</v>
      </c>
      <c r="B146" s="2" t="s">
        <v>53</v>
      </c>
      <c r="C146" s="39">
        <v>925.1</v>
      </c>
      <c r="D146" s="39"/>
      <c r="E146" s="40">
        <v>-9.5</v>
      </c>
      <c r="F146" s="40"/>
      <c r="G146" s="40">
        <f t="shared" ref="G146:G150" si="33">C146+E146</f>
        <v>915.6</v>
      </c>
      <c r="H146" s="40">
        <f t="shared" ref="H146:H150" si="34">D146+F146</f>
        <v>0</v>
      </c>
      <c r="I146" s="31"/>
      <c r="J146" s="31"/>
    </row>
    <row r="147" spans="1:10" x14ac:dyDescent="0.25">
      <c r="A147" s="7">
        <f t="shared" si="22"/>
        <v>140</v>
      </c>
      <c r="B147" s="2" t="s">
        <v>19</v>
      </c>
      <c r="C147" s="39">
        <v>2184.1999999999998</v>
      </c>
      <c r="D147" s="39"/>
      <c r="E147" s="40"/>
      <c r="F147" s="40"/>
      <c r="G147" s="40">
        <f t="shared" si="33"/>
        <v>2184.1999999999998</v>
      </c>
      <c r="H147" s="40">
        <f t="shared" si="34"/>
        <v>0</v>
      </c>
      <c r="I147" s="31"/>
      <c r="J147" s="31"/>
    </row>
    <row r="148" spans="1:10" ht="31.5" x14ac:dyDescent="0.25">
      <c r="A148" s="7">
        <f t="shared" si="22"/>
        <v>141</v>
      </c>
      <c r="B148" s="2" t="s">
        <v>80</v>
      </c>
      <c r="C148" s="39">
        <v>302.2</v>
      </c>
      <c r="D148" s="39"/>
      <c r="E148" s="40"/>
      <c r="F148" s="40"/>
      <c r="G148" s="40">
        <f t="shared" si="33"/>
        <v>302.2</v>
      </c>
      <c r="H148" s="40">
        <f t="shared" si="34"/>
        <v>0</v>
      </c>
      <c r="I148" s="31"/>
      <c r="J148" s="31"/>
    </row>
    <row r="149" spans="1:10" x14ac:dyDescent="0.25">
      <c r="A149" s="7">
        <f t="shared" si="22"/>
        <v>142</v>
      </c>
      <c r="B149" s="21" t="s">
        <v>82</v>
      </c>
      <c r="C149" s="39">
        <v>378.9</v>
      </c>
      <c r="D149" s="39"/>
      <c r="E149" s="40"/>
      <c r="F149" s="40"/>
      <c r="G149" s="40">
        <f t="shared" si="33"/>
        <v>378.9</v>
      </c>
      <c r="H149" s="40">
        <f t="shared" si="34"/>
        <v>0</v>
      </c>
      <c r="I149" s="31"/>
      <c r="J149" s="31"/>
    </row>
    <row r="150" spans="1:10" x14ac:dyDescent="0.25">
      <c r="A150" s="7">
        <f t="shared" si="22"/>
        <v>143</v>
      </c>
      <c r="B150" s="21" t="s">
        <v>212</v>
      </c>
      <c r="C150" s="39">
        <v>53.5</v>
      </c>
      <c r="D150" s="39">
        <v>51</v>
      </c>
      <c r="E150" s="40"/>
      <c r="F150" s="40"/>
      <c r="G150" s="40">
        <f t="shared" si="33"/>
        <v>53.5</v>
      </c>
      <c r="H150" s="40">
        <f t="shared" si="34"/>
        <v>51</v>
      </c>
      <c r="I150" s="31"/>
      <c r="J150" s="31"/>
    </row>
    <row r="151" spans="1:10" x14ac:dyDescent="0.25">
      <c r="A151" s="7">
        <f t="shared" si="22"/>
        <v>144</v>
      </c>
      <c r="B151" s="3" t="s">
        <v>106</v>
      </c>
      <c r="C151" s="38">
        <f>C8+C12</f>
        <v>277065.5</v>
      </c>
      <c r="D151" s="38">
        <f>+D8+D12</f>
        <v>142560.29999999999</v>
      </c>
      <c r="E151" s="41">
        <f>E8+E12</f>
        <v>2369.4</v>
      </c>
      <c r="F151" s="41">
        <f>F8+F12</f>
        <v>1451.9</v>
      </c>
      <c r="G151" s="41">
        <f>G8+G12</f>
        <v>279434.90000000002</v>
      </c>
      <c r="H151" s="41">
        <f>H8+H12</f>
        <v>144012.20000000001</v>
      </c>
      <c r="I151" s="31"/>
      <c r="J151" s="31"/>
    </row>
    <row r="152" spans="1:10" x14ac:dyDescent="0.25">
      <c r="A152" s="7">
        <f t="shared" si="22"/>
        <v>145</v>
      </c>
      <c r="B152" s="45" t="s">
        <v>1</v>
      </c>
      <c r="C152" s="39"/>
      <c r="D152" s="39"/>
      <c r="E152" s="41"/>
      <c r="F152" s="41"/>
      <c r="G152" s="40"/>
      <c r="H152" s="40"/>
      <c r="I152" s="31"/>
      <c r="J152" s="31"/>
    </row>
    <row r="153" spans="1:10" x14ac:dyDescent="0.25">
      <c r="A153" s="7">
        <f t="shared" si="22"/>
        <v>146</v>
      </c>
      <c r="B153" s="2" t="s">
        <v>105</v>
      </c>
      <c r="C153" s="39">
        <v>2964.9</v>
      </c>
      <c r="D153" s="39"/>
      <c r="E153" s="41"/>
      <c r="F153" s="41"/>
      <c r="G153" s="40">
        <f>C153+E153</f>
        <v>2964.9</v>
      </c>
      <c r="H153" s="40"/>
      <c r="I153" s="31"/>
      <c r="J153" s="31"/>
    </row>
    <row r="154" spans="1:10" x14ac:dyDescent="0.25">
      <c r="A154" s="7">
        <f t="shared" si="22"/>
        <v>147</v>
      </c>
      <c r="B154" s="3" t="s">
        <v>215</v>
      </c>
      <c r="C154" s="38">
        <f>C151-C153</f>
        <v>274100.59999999998</v>
      </c>
      <c r="D154" s="38">
        <f t="shared" ref="D154" si="35">+D151-D153</f>
        <v>142560.29999999999</v>
      </c>
      <c r="E154" s="41">
        <f>E151-E153</f>
        <v>2369.4</v>
      </c>
      <c r="F154" s="41">
        <f>F151-F153</f>
        <v>1451.9</v>
      </c>
      <c r="G154" s="41">
        <f>G151-G153</f>
        <v>276470</v>
      </c>
      <c r="H154" s="41">
        <f>H151-H153</f>
        <v>144012.20000000001</v>
      </c>
      <c r="I154" s="31"/>
      <c r="J154" s="31"/>
    </row>
    <row r="156" spans="1:10" x14ac:dyDescent="0.25">
      <c r="B156" s="29"/>
    </row>
  </sheetData>
  <mergeCells count="6">
    <mergeCell ref="A5:A6"/>
    <mergeCell ref="C5:D5"/>
    <mergeCell ref="B1:H1"/>
    <mergeCell ref="E5:F5"/>
    <mergeCell ref="G5:H5"/>
    <mergeCell ref="B5:B6"/>
  </mergeCells>
  <pageMargins left="0.94488188976377963" right="0.35433070866141736" top="0.74803149606299213" bottom="0.39370078740157483" header="0" footer="0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2022-09-30T09:43:12Z</cp:lastPrinted>
  <dcterms:created xsi:type="dcterms:W3CDTF">2013-11-22T06:09:34Z</dcterms:created>
  <dcterms:modified xsi:type="dcterms:W3CDTF">2022-11-03T13:50:20Z</dcterms:modified>
</cp:coreProperties>
</file>